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240033\Desktop\"/>
    </mc:Choice>
  </mc:AlternateContent>
  <xr:revisionPtr revIDLastSave="0" documentId="13_ncr:1_{8675559D-7A4F-4BD9-8F9C-63A5D52CA30C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Commitment" sheetId="2" r:id="rId1"/>
    <sheet name="Item" sheetId="5" r:id="rId2"/>
    <sheet name="printed quilt-9.26" sheetId="8" r:id="rId3"/>
    <sheet name="emb quilt-9.26" sheetId="7" r:id="rId4"/>
    <sheet name="ValueSelect" sheetId="4" r:id="rId5"/>
    <sheet name="Data" sheetId="3" r:id="rId6"/>
  </sheets>
  <definedNames>
    <definedName name="_xlnm._FilterDatabase" localSheetId="5" hidden="1">Data!$B$1:$U$1</definedName>
    <definedName name="_xlnm._FilterDatabase" localSheetId="4" hidden="1">ValueSelect!$D$1:$K$293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40" i="5" l="1"/>
  <c r="BA39" i="5" l="1"/>
  <c r="BA11" i="5"/>
  <c r="BA12" i="5"/>
  <c r="BA13" i="5"/>
  <c r="BA14" i="5"/>
  <c r="BA16" i="5"/>
  <c r="BA17" i="5"/>
  <c r="BA18" i="5"/>
  <c r="BA19" i="5"/>
  <c r="BA21" i="5"/>
  <c r="BA22" i="5"/>
  <c r="BA23" i="5"/>
  <c r="BA24" i="5"/>
  <c r="BA26" i="5"/>
  <c r="BA27" i="5"/>
  <c r="BA28" i="5"/>
  <c r="BA29" i="5"/>
  <c r="BA31" i="5"/>
  <c r="BA32" i="5"/>
  <c r="BA33" i="5"/>
  <c r="BA34" i="5"/>
  <c r="BA36" i="5"/>
  <c r="BA37" i="5"/>
  <c r="BA38" i="5"/>
  <c r="BA5" i="5"/>
  <c r="BA6" i="5"/>
  <c r="BA7" i="5"/>
  <c r="BA8" i="5"/>
  <c r="BA9" i="5"/>
  <c r="BA4" i="5"/>
  <c r="AQ5" i="5"/>
  <c r="S39" i="5" l="1"/>
  <c r="S38" i="5"/>
  <c r="S37" i="5"/>
  <c r="S36" i="5"/>
  <c r="S34" i="5"/>
  <c r="S33" i="5"/>
  <c r="S32" i="5"/>
  <c r="S31" i="5"/>
  <c r="S29" i="5"/>
  <c r="S28" i="5"/>
  <c r="S27" i="5"/>
  <c r="S26" i="5"/>
  <c r="S24" i="5"/>
  <c r="S23" i="5"/>
  <c r="S22" i="5"/>
  <c r="S21" i="5"/>
  <c r="S19" i="5"/>
  <c r="S18" i="5"/>
  <c r="S17" i="5"/>
  <c r="S16" i="5"/>
  <c r="S14" i="5"/>
  <c r="S13" i="5"/>
  <c r="S12" i="5"/>
  <c r="S11" i="5"/>
  <c r="S8" i="5"/>
  <c r="S9" i="5"/>
  <c r="S7" i="5"/>
  <c r="S5" i="5"/>
  <c r="S6" i="5"/>
  <c r="S4" i="5"/>
  <c r="U13" i="5" l="1"/>
  <c r="AD13" i="5"/>
  <c r="AE13" i="5" s="1"/>
  <c r="AG13" i="5" s="1"/>
  <c r="AJ13" i="5"/>
  <c r="AM13" i="5"/>
  <c r="AO13" i="5"/>
  <c r="AQ13" i="5"/>
  <c r="AT13" i="5"/>
  <c r="AX13" i="5"/>
  <c r="BB13" i="5"/>
  <c r="BE13" i="5"/>
  <c r="AK13" i="5" l="1"/>
  <c r="AU13" i="5"/>
  <c r="AV13" i="5" l="1"/>
  <c r="BD13" i="5" s="1"/>
  <c r="AW13" i="5" l="1"/>
  <c r="BB5" i="5"/>
  <c r="BB6" i="5"/>
  <c r="BB7" i="5"/>
  <c r="BB8" i="5"/>
  <c r="BB9" i="5"/>
  <c r="BB11" i="5"/>
  <c r="BB12" i="5"/>
  <c r="BB14" i="5"/>
  <c r="BB16" i="5"/>
  <c r="BB17" i="5"/>
  <c r="BB18" i="5"/>
  <c r="BB19" i="5"/>
  <c r="BB21" i="5"/>
  <c r="BB22" i="5"/>
  <c r="BB23" i="5"/>
  <c r="BB24" i="5"/>
  <c r="BB26" i="5"/>
  <c r="BB27" i="5"/>
  <c r="BB28" i="5"/>
  <c r="BB29" i="5"/>
  <c r="BB31" i="5"/>
  <c r="BB32" i="5"/>
  <c r="BB33" i="5"/>
  <c r="BB34" i="5"/>
  <c r="BB36" i="5"/>
  <c r="BB37" i="5"/>
  <c r="BB38" i="5"/>
  <c r="BB39" i="5"/>
  <c r="BB4" i="5"/>
  <c r="AX5" i="5"/>
  <c r="AX6" i="5"/>
  <c r="AX7" i="5"/>
  <c r="AX8" i="5"/>
  <c r="AX9" i="5"/>
  <c r="AX11" i="5"/>
  <c r="AX12" i="5"/>
  <c r="AX14" i="5"/>
  <c r="AX16" i="5"/>
  <c r="AX17" i="5"/>
  <c r="AX18" i="5"/>
  <c r="AX19" i="5"/>
  <c r="AX21" i="5"/>
  <c r="AX22" i="5"/>
  <c r="AX23" i="5"/>
  <c r="AX24" i="5"/>
  <c r="AX26" i="5"/>
  <c r="AX27" i="5"/>
  <c r="AX28" i="5"/>
  <c r="AX29" i="5"/>
  <c r="AX31" i="5"/>
  <c r="AX32" i="5"/>
  <c r="AX33" i="5"/>
  <c r="AX34" i="5"/>
  <c r="AX36" i="5"/>
  <c r="AX37" i="5"/>
  <c r="AX38" i="5"/>
  <c r="AX39" i="5"/>
  <c r="AX4" i="5"/>
  <c r="BE39" i="5"/>
  <c r="AT39" i="5"/>
  <c r="AQ39" i="5"/>
  <c r="AO39" i="5"/>
  <c r="AM39" i="5"/>
  <c r="AJ39" i="5"/>
  <c r="AD39" i="5"/>
  <c r="AE39" i="5" s="1"/>
  <c r="AG39" i="5" s="1"/>
  <c r="AK39" i="5" s="1"/>
  <c r="U39" i="5"/>
  <c r="BE38" i="5"/>
  <c r="AT38" i="5"/>
  <c r="AQ38" i="5"/>
  <c r="AO38" i="5"/>
  <c r="AM38" i="5"/>
  <c r="AJ38" i="5"/>
  <c r="AE38" i="5"/>
  <c r="AG38" i="5" s="1"/>
  <c r="AD38" i="5"/>
  <c r="U38" i="5"/>
  <c r="BE37" i="5"/>
  <c r="AT37" i="5"/>
  <c r="AQ37" i="5"/>
  <c r="AO37" i="5"/>
  <c r="AM37" i="5"/>
  <c r="AJ37" i="5"/>
  <c r="AD37" i="5"/>
  <c r="AE37" i="5" s="1"/>
  <c r="AG37" i="5" s="1"/>
  <c r="U37" i="5"/>
  <c r="BE36" i="5"/>
  <c r="AT36" i="5"/>
  <c r="AQ36" i="5"/>
  <c r="AO36" i="5"/>
  <c r="AM36" i="5"/>
  <c r="AJ36" i="5"/>
  <c r="AD36" i="5"/>
  <c r="AE36" i="5" s="1"/>
  <c r="AG36" i="5" s="1"/>
  <c r="U36" i="5"/>
  <c r="BE34" i="5"/>
  <c r="AT34" i="5"/>
  <c r="AQ34" i="5"/>
  <c r="AO34" i="5"/>
  <c r="AM34" i="5"/>
  <c r="AJ34" i="5"/>
  <c r="AD34" i="5"/>
  <c r="AE34" i="5" s="1"/>
  <c r="AG34" i="5" s="1"/>
  <c r="U34" i="5"/>
  <c r="BE33" i="5"/>
  <c r="AT33" i="5"/>
  <c r="AQ33" i="5"/>
  <c r="AO33" i="5"/>
  <c r="AM33" i="5"/>
  <c r="AJ33" i="5"/>
  <c r="AE33" i="5"/>
  <c r="AG33" i="5" s="1"/>
  <c r="AD33" i="5"/>
  <c r="U33" i="5"/>
  <c r="BE32" i="5"/>
  <c r="AT32" i="5"/>
  <c r="AQ32" i="5"/>
  <c r="AO32" i="5"/>
  <c r="AM32" i="5"/>
  <c r="AJ32" i="5"/>
  <c r="AD32" i="5"/>
  <c r="AE32" i="5" s="1"/>
  <c r="AG32" i="5" s="1"/>
  <c r="U32" i="5"/>
  <c r="BE31" i="5"/>
  <c r="AT31" i="5"/>
  <c r="AQ31" i="5"/>
  <c r="AO31" i="5"/>
  <c r="AM31" i="5"/>
  <c r="AJ31" i="5"/>
  <c r="AD31" i="5"/>
  <c r="AE31" i="5" s="1"/>
  <c r="AG31" i="5" s="1"/>
  <c r="AK31" i="5" s="1"/>
  <c r="U31" i="5"/>
  <c r="BE29" i="5"/>
  <c r="AT29" i="5"/>
  <c r="AQ29" i="5"/>
  <c r="AO29" i="5"/>
  <c r="AM29" i="5"/>
  <c r="AJ29" i="5"/>
  <c r="AD29" i="5"/>
  <c r="AE29" i="5" s="1"/>
  <c r="AG29" i="5" s="1"/>
  <c r="U29" i="5"/>
  <c r="BE28" i="5"/>
  <c r="AT28" i="5"/>
  <c r="AQ28" i="5"/>
  <c r="AO28" i="5"/>
  <c r="AM28" i="5"/>
  <c r="AJ28" i="5"/>
  <c r="AE28" i="5"/>
  <c r="AG28" i="5" s="1"/>
  <c r="AD28" i="5"/>
  <c r="U28" i="5"/>
  <c r="BE27" i="5"/>
  <c r="AT27" i="5"/>
  <c r="AQ27" i="5"/>
  <c r="AO27" i="5"/>
  <c r="AM27" i="5"/>
  <c r="AJ27" i="5"/>
  <c r="AD27" i="5"/>
  <c r="AE27" i="5" s="1"/>
  <c r="AG27" i="5" s="1"/>
  <c r="U27" i="5"/>
  <c r="BE26" i="5"/>
  <c r="AT26" i="5"/>
  <c r="AQ26" i="5"/>
  <c r="AO26" i="5"/>
  <c r="AM26" i="5"/>
  <c r="AJ26" i="5"/>
  <c r="AD26" i="5"/>
  <c r="AE26" i="5" s="1"/>
  <c r="AG26" i="5" s="1"/>
  <c r="U26" i="5"/>
  <c r="BE24" i="5"/>
  <c r="AT24" i="5"/>
  <c r="AQ24" i="5"/>
  <c r="AO24" i="5"/>
  <c r="AM24" i="5"/>
  <c r="AJ24" i="5"/>
  <c r="AD24" i="5"/>
  <c r="AE24" i="5" s="1"/>
  <c r="AG24" i="5" s="1"/>
  <c r="U24" i="5"/>
  <c r="BE23" i="5"/>
  <c r="AT23" i="5"/>
  <c r="AQ23" i="5"/>
  <c r="AO23" i="5"/>
  <c r="AM23" i="5"/>
  <c r="AJ23" i="5"/>
  <c r="AE23" i="5"/>
  <c r="AG23" i="5" s="1"/>
  <c r="AD23" i="5"/>
  <c r="U23" i="5"/>
  <c r="BE22" i="5"/>
  <c r="AT22" i="5"/>
  <c r="AQ22" i="5"/>
  <c r="AO22" i="5"/>
  <c r="AM22" i="5"/>
  <c r="AJ22" i="5"/>
  <c r="AD22" i="5"/>
  <c r="AE22" i="5" s="1"/>
  <c r="AG22" i="5" s="1"/>
  <c r="U22" i="5"/>
  <c r="BE21" i="5"/>
  <c r="AT21" i="5"/>
  <c r="AQ21" i="5"/>
  <c r="AO21" i="5"/>
  <c r="AM21" i="5"/>
  <c r="AJ21" i="5"/>
  <c r="AD21" i="5"/>
  <c r="AE21" i="5" s="1"/>
  <c r="AG21" i="5" s="1"/>
  <c r="U21" i="5"/>
  <c r="BE19" i="5"/>
  <c r="AT19" i="5"/>
  <c r="AQ19" i="5"/>
  <c r="AO19" i="5"/>
  <c r="AM19" i="5"/>
  <c r="AJ19" i="5"/>
  <c r="AD19" i="5"/>
  <c r="AE19" i="5" s="1"/>
  <c r="AG19" i="5" s="1"/>
  <c r="U19" i="5"/>
  <c r="BE18" i="5"/>
  <c r="AT18" i="5"/>
  <c r="AQ18" i="5"/>
  <c r="AO18" i="5"/>
  <c r="AM18" i="5"/>
  <c r="AJ18" i="5"/>
  <c r="AE18" i="5"/>
  <c r="AG18" i="5" s="1"/>
  <c r="AD18" i="5"/>
  <c r="U18" i="5"/>
  <c r="BE17" i="5"/>
  <c r="AT17" i="5"/>
  <c r="AQ17" i="5"/>
  <c r="AO17" i="5"/>
  <c r="AM17" i="5"/>
  <c r="AJ17" i="5"/>
  <c r="AD17" i="5"/>
  <c r="AE17" i="5" s="1"/>
  <c r="AG17" i="5" s="1"/>
  <c r="U17" i="5"/>
  <c r="BE16" i="5"/>
  <c r="AT16" i="5"/>
  <c r="AQ16" i="5"/>
  <c r="AO16" i="5"/>
  <c r="AM16" i="5"/>
  <c r="AJ16" i="5"/>
  <c r="AD16" i="5"/>
  <c r="AE16" i="5" s="1"/>
  <c r="AG16" i="5" s="1"/>
  <c r="U16" i="5"/>
  <c r="BE14" i="5"/>
  <c r="AT14" i="5"/>
  <c r="AQ14" i="5"/>
  <c r="AO14" i="5"/>
  <c r="AM14" i="5"/>
  <c r="AJ14" i="5"/>
  <c r="AD14" i="5"/>
  <c r="AE14" i="5" s="1"/>
  <c r="AG14" i="5" s="1"/>
  <c r="U14" i="5"/>
  <c r="BE12" i="5"/>
  <c r="AT12" i="5"/>
  <c r="AQ12" i="5"/>
  <c r="AO12" i="5"/>
  <c r="AM12" i="5"/>
  <c r="AJ12" i="5"/>
  <c r="AE12" i="5"/>
  <c r="AG12" i="5" s="1"/>
  <c r="AD12" i="5"/>
  <c r="U12" i="5"/>
  <c r="BE11" i="5"/>
  <c r="AT11" i="5"/>
  <c r="AQ11" i="5"/>
  <c r="AO11" i="5"/>
  <c r="AM11" i="5"/>
  <c r="AJ11" i="5"/>
  <c r="AD11" i="5"/>
  <c r="AE11" i="5" s="1"/>
  <c r="AG11" i="5" s="1"/>
  <c r="U11" i="5"/>
  <c r="BE9" i="5"/>
  <c r="AT9" i="5"/>
  <c r="AQ9" i="5"/>
  <c r="AO9" i="5"/>
  <c r="AM9" i="5"/>
  <c r="AJ9" i="5"/>
  <c r="AE9" i="5"/>
  <c r="AG9" i="5" s="1"/>
  <c r="AD9" i="5"/>
  <c r="U9" i="5"/>
  <c r="BE8" i="5"/>
  <c r="AT8" i="5"/>
  <c r="AQ8" i="5"/>
  <c r="AO8" i="5"/>
  <c r="AM8" i="5"/>
  <c r="AJ8" i="5"/>
  <c r="AD8" i="5"/>
  <c r="AE8" i="5" s="1"/>
  <c r="AG8" i="5" s="1"/>
  <c r="U8" i="5"/>
  <c r="BE7" i="5"/>
  <c r="AT7" i="5"/>
  <c r="AQ7" i="5"/>
  <c r="AO7" i="5"/>
  <c r="AM7" i="5"/>
  <c r="AJ7" i="5"/>
  <c r="AE7" i="5"/>
  <c r="AG7" i="5" s="1"/>
  <c r="AD7" i="5"/>
  <c r="U7" i="5"/>
  <c r="BE6" i="5"/>
  <c r="AT6" i="5"/>
  <c r="AQ6" i="5"/>
  <c r="AO6" i="5"/>
  <c r="AM6" i="5"/>
  <c r="AJ6" i="5"/>
  <c r="AD6" i="5"/>
  <c r="AE6" i="5" s="1"/>
  <c r="AG6" i="5" s="1"/>
  <c r="U6" i="5"/>
  <c r="BE5" i="5"/>
  <c r="AT5" i="5"/>
  <c r="AO5" i="5"/>
  <c r="AM5" i="5"/>
  <c r="AJ5" i="5"/>
  <c r="AD5" i="5"/>
  <c r="AE5" i="5" s="1"/>
  <c r="AG5" i="5" s="1"/>
  <c r="U5" i="5"/>
  <c r="BE4" i="5"/>
  <c r="AT4" i="5"/>
  <c r="AQ4" i="5"/>
  <c r="AO4" i="5"/>
  <c r="AM4" i="5"/>
  <c r="AJ4" i="5"/>
  <c r="AD4" i="5"/>
  <c r="AE4" i="5" s="1"/>
  <c r="AG4" i="5" s="1"/>
  <c r="U4" i="5"/>
  <c r="BE40" i="5" l="1"/>
  <c r="AU5" i="5"/>
  <c r="AK11" i="5"/>
  <c r="AK8" i="5"/>
  <c r="AU16" i="5"/>
  <c r="AK21" i="5"/>
  <c r="AU39" i="5"/>
  <c r="AV39" i="5" s="1"/>
  <c r="AK4" i="5"/>
  <c r="AK38" i="5"/>
  <c r="AU12" i="5"/>
  <c r="AU9" i="5"/>
  <c r="AK12" i="5"/>
  <c r="AU18" i="5"/>
  <c r="AK28" i="5"/>
  <c r="AK5" i="5"/>
  <c r="AK18" i="5"/>
  <c r="AK32" i="5"/>
  <c r="AK7" i="5"/>
  <c r="AU11" i="5"/>
  <c r="AK14" i="5"/>
  <c r="AK27" i="5"/>
  <c r="AK34" i="5"/>
  <c r="AU38" i="5"/>
  <c r="AK6" i="5"/>
  <c r="AK19" i="5"/>
  <c r="AK26" i="5"/>
  <c r="AK33" i="5"/>
  <c r="AU7" i="5"/>
  <c r="AK17" i="5"/>
  <c r="AK23" i="5"/>
  <c r="AU27" i="5"/>
  <c r="AU34" i="5"/>
  <c r="AK37" i="5"/>
  <c r="AU21" i="5"/>
  <c r="AU17" i="5"/>
  <c r="AU37" i="5"/>
  <c r="AU6" i="5"/>
  <c r="AU14" i="5"/>
  <c r="AK9" i="5"/>
  <c r="AK16" i="5"/>
  <c r="AU19" i="5"/>
  <c r="AK22" i="5"/>
  <c r="AU26" i="5"/>
  <c r="AK29" i="5"/>
  <c r="AU33" i="5"/>
  <c r="AK36" i="5"/>
  <c r="AU28" i="5"/>
  <c r="AU23" i="5"/>
  <c r="AU8" i="5"/>
  <c r="AU22" i="5"/>
  <c r="AU29" i="5"/>
  <c r="AU36" i="5"/>
  <c r="AU32" i="5"/>
  <c r="AK24" i="5"/>
  <c r="AU31" i="5"/>
  <c r="AV31" i="5" s="1"/>
  <c r="AU4" i="5"/>
  <c r="AU24" i="5"/>
  <c r="AV8" i="5" l="1"/>
  <c r="AV9" i="5"/>
  <c r="BD9" i="5" s="1"/>
  <c r="AV16" i="5"/>
  <c r="BD16" i="5" s="1"/>
  <c r="AV38" i="5"/>
  <c r="BD38" i="5" s="1"/>
  <c r="AV28" i="5"/>
  <c r="BD28" i="5" s="1"/>
  <c r="AV11" i="5"/>
  <c r="AW11" i="5" s="1"/>
  <c r="AV4" i="5"/>
  <c r="BD4" i="5" s="1"/>
  <c r="AV18" i="5"/>
  <c r="AW18" i="5" s="1"/>
  <c r="AV12" i="5"/>
  <c r="AW12" i="5" s="1"/>
  <c r="AV21" i="5"/>
  <c r="AW21" i="5" s="1"/>
  <c r="AV23" i="5"/>
  <c r="AW23" i="5" s="1"/>
  <c r="AV34" i="5"/>
  <c r="BD34" i="5" s="1"/>
  <c r="AV32" i="5"/>
  <c r="AW32" i="5" s="1"/>
  <c r="AV33" i="5"/>
  <c r="AW33" i="5" s="1"/>
  <c r="AV5" i="5"/>
  <c r="BD5" i="5" s="1"/>
  <c r="AW39" i="5"/>
  <c r="BD39" i="5"/>
  <c r="AW31" i="5"/>
  <c r="BD31" i="5"/>
  <c r="AW16" i="5"/>
  <c r="AV26" i="5"/>
  <c r="AW9" i="5"/>
  <c r="AW8" i="5"/>
  <c r="BD8" i="5"/>
  <c r="AV14" i="5"/>
  <c r="AV27" i="5"/>
  <c r="AV7" i="5"/>
  <c r="AV6" i="5"/>
  <c r="AV36" i="5"/>
  <c r="AV19" i="5"/>
  <c r="AV37" i="5"/>
  <c r="AV29" i="5"/>
  <c r="AV17" i="5"/>
  <c r="AV22" i="5"/>
  <c r="AV24" i="5"/>
  <c r="AW38" i="5" l="1"/>
  <c r="BD32" i="5"/>
  <c r="AW28" i="5"/>
  <c r="AW4" i="5"/>
  <c r="BD21" i="5"/>
  <c r="BD18" i="5"/>
  <c r="BD11" i="5"/>
  <c r="BD12" i="5"/>
  <c r="BD23" i="5"/>
  <c r="BD33" i="5"/>
  <c r="AW5" i="5"/>
  <c r="AW34" i="5"/>
  <c r="AW17" i="5"/>
  <c r="BD17" i="5"/>
  <c r="AW29" i="5"/>
  <c r="BD29" i="5"/>
  <c r="AW14" i="5"/>
  <c r="BD14" i="5"/>
  <c r="AW37" i="5"/>
  <c r="BD37" i="5"/>
  <c r="AW19" i="5"/>
  <c r="BD19" i="5"/>
  <c r="AW36" i="5"/>
  <c r="BD36" i="5"/>
  <c r="AW24" i="5"/>
  <c r="BD24" i="5"/>
  <c r="AW6" i="5"/>
  <c r="BD6" i="5"/>
  <c r="AW22" i="5"/>
  <c r="BD22" i="5"/>
  <c r="AW7" i="5"/>
  <c r="BD7" i="5"/>
  <c r="AW27" i="5"/>
  <c r="BD27" i="5"/>
  <c r="AW26" i="5"/>
  <c r="BD26" i="5"/>
  <c r="BD40" i="5" l="1"/>
  <c r="BB40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</authors>
  <commentList>
    <comment ref="C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auto filled by the system: Master Customer + Brand + Year/Season + Pattern/Feature + Product Category</t>
        </r>
      </text>
    </comment>
    <comment ref="C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free text, not mandatory: Tier 1 pattern name only; multi patterns use "/"; can be the most recogonizable features or the customer program #, etc.</t>
        </r>
      </text>
    </comment>
    <comment ref="A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Select from ValueSelect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3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D3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3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G3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3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K3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3" authorId="0" shapeId="0" xr:uid="{00000000-0006-0000-0100-000007000000}">
      <text>
        <r>
          <rPr>
            <sz val="11"/>
            <rFont val="Calibri"/>
            <family val="2"/>
          </rPr>
          <t>[JLA POE Price Quote (Value)]*[DA %]</t>
        </r>
      </text>
    </comment>
    <comment ref="AN3" authorId="0" shapeId="0" xr:uid="{00000000-0006-0000-0100-000008000000}">
      <text>
        <r>
          <rPr>
            <sz val="11"/>
            <rFont val="Calibri"/>
            <family val="2"/>
          </rPr>
          <t xml:space="preserve">
          </t>
        </r>
      </text>
    </comment>
    <comment ref="AO3" authorId="0" shapeId="0" xr:uid="{00000000-0006-0000-0100-00000900000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3" authorId="0" shapeId="0" xr:uid="{00000000-0006-0000-0100-00000A000000}">
      <text>
        <r>
          <rPr>
            <sz val="11"/>
            <rFont val="Calibri"/>
            <family val="2"/>
          </rPr>
          <t xml:space="preserve">
          </t>
        </r>
      </text>
    </comment>
    <comment ref="AQ3" authorId="0" shapeId="0" xr:uid="{00000000-0006-0000-0100-00000B000000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3" authorId="0" shapeId="0" xr:uid="{00000000-0006-0000-0100-00000C000000}">
      <text>
        <r>
          <rPr>
            <sz val="11"/>
            <rFont val="Calibri"/>
            <family val="2"/>
          </rPr>
          <t>[JLA POE Price Quote (Value)]*[Load 1 %]</t>
        </r>
      </text>
    </comment>
    <comment ref="AU3" authorId="0" shapeId="0" xr:uid="{00000000-0006-0000-0100-00000D000000}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3" authorId="0" shapeId="0" xr:uid="{00000000-0006-0000-0100-00000E000000}">
      <text>
        <r>
          <rPr>
            <sz val="11"/>
            <rFont val="Calibri"/>
            <family val="2"/>
          </rPr>
          <t>[LDP Cost $]+[Total Load $]</t>
        </r>
      </text>
    </comment>
    <comment ref="AW3" authorId="0" shapeId="0" xr:uid="{00000000-0006-0000-0100-00000F000000}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3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  <comment ref="BB3" authorId="0" shapeId="0" xr:uid="{00000000-0006-0000-0100-000011000000}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3" authorId="0" shapeId="0" xr:uid="{00000000-0006-0000-0100-000012000000}">
      <text>
        <r>
          <rPr>
            <sz val="11"/>
            <rFont val="Calibri"/>
            <family val="2"/>
          </rPr>
          <t>[LDP Cost with Load $]*[Total Quantity]</t>
        </r>
      </text>
    </comment>
    <comment ref="BE3" authorId="0" shapeId="0" xr:uid="{00000000-0006-0000-0100-000013000000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<sst xmlns="http://schemas.openxmlformats.org/spreadsheetml/2006/main" count="1538" uniqueCount="1052">
  <si>
    <t>Danny Li</t>
  </si>
  <si>
    <t>Yes</t>
  </si>
  <si>
    <t>No</t>
  </si>
  <si>
    <t>Domestic: Warehouse</t>
  </si>
  <si>
    <t>Brand</t>
  </si>
  <si>
    <t>Package Type</t>
  </si>
  <si>
    <t>Commission</t>
  </si>
  <si>
    <t>Brokage</t>
  </si>
  <si>
    <t>Agent Fee</t>
  </si>
  <si>
    <t>Reverse</t>
  </si>
  <si>
    <t>Royalty</t>
  </si>
  <si>
    <t>OOD</t>
  </si>
  <si>
    <t>Customer WH Allowance</t>
  </si>
  <si>
    <t>NSA%</t>
  </si>
  <si>
    <t>Fuel Surcharge</t>
  </si>
  <si>
    <t>Photography</t>
  </si>
  <si>
    <t>Freight Allowance</t>
  </si>
  <si>
    <t>Volume Rebate</t>
  </si>
  <si>
    <t>Funding</t>
  </si>
  <si>
    <t>Customer</t>
  </si>
  <si>
    <t>Division</t>
  </si>
  <si>
    <t>Licensor</t>
  </si>
  <si>
    <t xml:space="preserve"> </t>
  </si>
  <si>
    <t>Program Name</t>
  </si>
  <si>
    <t>Order Type</t>
  </si>
  <si>
    <t>PDPM</t>
  </si>
  <si>
    <t>Super Big  (&gt;$1,000,000)</t>
  </si>
  <si>
    <t>Big  ($500,000~$1,000,000)</t>
  </si>
  <si>
    <t>Medium  ($150,000~$500,000)</t>
  </si>
  <si>
    <t>Small  ($0~$150,000)</t>
  </si>
  <si>
    <t>Super Big  (&gt;$500,000)</t>
  </si>
  <si>
    <t>Big  ($250,000~$500,000)</t>
  </si>
  <si>
    <t>Medium  ($100,000~$250,000)</t>
  </si>
  <si>
    <t>Small  ($0~$100,000)</t>
  </si>
  <si>
    <t>Pattern/Features</t>
  </si>
  <si>
    <t>Order Process</t>
  </si>
  <si>
    <t>UCCPM</t>
  </si>
  <si>
    <t>Non-Replenishment</t>
  </si>
  <si>
    <t>Rollout/Replenishment</t>
  </si>
  <si>
    <t>FOB CA Price Quote</t>
  </si>
  <si>
    <t>FOB GA Price Quote</t>
  </si>
  <si>
    <t>FOB CA/GA Price Quote</t>
  </si>
  <si>
    <t>Master Customer</t>
  </si>
  <si>
    <t>Year</t>
  </si>
  <si>
    <t>Ship To Location</t>
  </si>
  <si>
    <t>Responsible Party</t>
  </si>
  <si>
    <t>Season</t>
  </si>
  <si>
    <t>Country of Origin</t>
  </si>
  <si>
    <t>Factory Control</t>
  </si>
  <si>
    <t>Direct Import</t>
  </si>
  <si>
    <t>Domestic: Port</t>
  </si>
  <si>
    <t>Drop-Ship</t>
  </si>
  <si>
    <t>Main Product Category</t>
  </si>
  <si>
    <t>Overseas Production Team</t>
  </si>
  <si>
    <t>Vendor Name</t>
  </si>
  <si>
    <t>Consolidator</t>
  </si>
  <si>
    <t>Customer DC</t>
  </si>
  <si>
    <t>Pick Up At Port</t>
  </si>
  <si>
    <t>LVM</t>
  </si>
  <si>
    <t>LM2</t>
  </si>
  <si>
    <t>WOD</t>
  </si>
  <si>
    <t>SAV</t>
  </si>
  <si>
    <t>LM2/SAV</t>
  </si>
  <si>
    <t>Tech Code</t>
  </si>
  <si>
    <t>Est. Total Sales</t>
  </si>
  <si>
    <t>$</t>
  </si>
  <si>
    <t>Est. Program Size</t>
  </si>
  <si>
    <t>Program Commit Date</t>
  </si>
  <si>
    <t>Customer Exclusive</t>
  </si>
  <si>
    <t>Spring</t>
  </si>
  <si>
    <t>Fall</t>
  </si>
  <si>
    <t>Black Friday</t>
  </si>
  <si>
    <t>BTC</t>
  </si>
  <si>
    <t>Category</t>
  </si>
  <si>
    <t>Ship to Location</t>
  </si>
  <si>
    <t>Intl.-Customer DC</t>
  </si>
  <si>
    <t>Intl.-Direct Import</t>
  </si>
  <si>
    <t>Intl.-Domestic Warehouse</t>
  </si>
  <si>
    <t>Intl.-POE</t>
  </si>
  <si>
    <t>AVN</t>
  </si>
  <si>
    <t>SWV</t>
  </si>
  <si>
    <t>For Ecom</t>
  </si>
  <si>
    <t>Aaron's Furniture</t>
  </si>
  <si>
    <t>ALDI INC. (DI)</t>
  </si>
  <si>
    <t>Amazon Fulfillment Services (Domestic)</t>
  </si>
  <si>
    <t>Amazon Fulfillment Services (DI)</t>
  </si>
  <si>
    <t>AMAZONFBA</t>
  </si>
  <si>
    <t>ARTE Y AMBIENTE</t>
  </si>
  <si>
    <t>Beall's Department Stores, Inc 02</t>
  </si>
  <si>
    <t>Beall's Outlet Stores, Inc.</t>
  </si>
  <si>
    <t>Belk Stores</t>
  </si>
  <si>
    <t>BELK PRIVATE BRAND VENDOR</t>
  </si>
  <si>
    <t>Bob's Discount Furniture</t>
  </si>
  <si>
    <t>Bob's Discount Furniture(Bedding)</t>
  </si>
  <si>
    <t>Burlington Coat Factory</t>
  </si>
  <si>
    <t>Orange Bed &amp; Bath</t>
  </si>
  <si>
    <t>Canadian Marshalls</t>
  </si>
  <si>
    <t>Christmas Tree Shops Inc</t>
  </si>
  <si>
    <t>Costco Canada</t>
  </si>
  <si>
    <t>Costco UK</t>
  </si>
  <si>
    <t>Costco Wholesale</t>
  </si>
  <si>
    <t>COSTCO WHOLESALE CANADA DI</t>
  </si>
  <si>
    <t>dd’s Discounts</t>
  </si>
  <si>
    <t>Dillard's Inc.</t>
  </si>
  <si>
    <t>DOLLAR GENERAL CORP. (DI)</t>
  </si>
  <si>
    <t>Family Dollar Inc</t>
  </si>
  <si>
    <t>Fred Meyer Stores</t>
  </si>
  <si>
    <t>Fred Meyer Stores DI</t>
  </si>
  <si>
    <t>G. S. Nizami</t>
  </si>
  <si>
    <t>Giant Tiger Stores Ltd. (DI)</t>
  </si>
  <si>
    <t>Homegoods (POE)</t>
  </si>
  <si>
    <t>Homesense</t>
  </si>
  <si>
    <t>JLA Home</t>
  </si>
  <si>
    <t>Kohl's</t>
  </si>
  <si>
    <t>Kohl's (POE)</t>
  </si>
  <si>
    <t>Kohl's.com</t>
  </si>
  <si>
    <t>Linen Chest</t>
  </si>
  <si>
    <t>Loblaws, Inc. (DI)</t>
  </si>
  <si>
    <t>Lowe's Companies Inc.2</t>
  </si>
  <si>
    <t>Macy's Backstage</t>
  </si>
  <si>
    <t>Macy's CFC</t>
  </si>
  <si>
    <t>Macy's CFC01</t>
  </si>
  <si>
    <t>Macy's Home MMG</t>
  </si>
  <si>
    <t>Macy's Home Store</t>
  </si>
  <si>
    <t>Macy's.com</t>
  </si>
  <si>
    <t>The Natori Company</t>
  </si>
  <si>
    <t>Nexcom</t>
  </si>
  <si>
    <t>NPL - TikTok Consignment</t>
  </si>
  <si>
    <t>Old Time Pottery, LLC</t>
  </si>
  <si>
    <t>Olliix.com</t>
  </si>
  <si>
    <t>OVERSTOCK (CONSIGNMENT001)</t>
  </si>
  <si>
    <t>RED APPLE STORES INC</t>
  </si>
  <si>
    <t>Ross Stores, Inc.</t>
  </si>
  <si>
    <t>Ross Stores, Inc. (PET)</t>
  </si>
  <si>
    <t>Seventh Avenue, Inc.</t>
  </si>
  <si>
    <t>SLEEP NUMBER CORPORATION</t>
  </si>
  <si>
    <t>TAR HEEL (FAMILY DOLL-DI)</t>
  </si>
  <si>
    <t>Target Stores Import</t>
  </si>
  <si>
    <t>Kroger</t>
  </si>
  <si>
    <t>The Kroger Co. DI</t>
  </si>
  <si>
    <t>Tuesday Morning</t>
  </si>
  <si>
    <t>Wal-Mart Canada Corp. (DI)</t>
  </si>
  <si>
    <t>Walmart Fulfillment Service Designer Living</t>
  </si>
  <si>
    <t>Wal-Mart Stores</t>
  </si>
  <si>
    <t>Wal-Mart Stores (DI)</t>
  </si>
  <si>
    <t>Wal-Mart.Com</t>
  </si>
  <si>
    <t>Wal-Mart.com (Drop Ship)</t>
  </si>
  <si>
    <t>Wayfair, LLC (Castle Gate)</t>
  </si>
  <si>
    <t>Winners</t>
  </si>
  <si>
    <t>zulily, llc for wh</t>
  </si>
  <si>
    <t>Lynn Chen</t>
  </si>
  <si>
    <t>Lulu Lin</t>
  </si>
  <si>
    <t>Elaine Sun</t>
  </si>
  <si>
    <t>Winter Wang</t>
  </si>
  <si>
    <t>China</t>
  </si>
  <si>
    <t>India</t>
  </si>
  <si>
    <t>Pakistan</t>
  </si>
  <si>
    <t>BLANKET(51)</t>
  </si>
  <si>
    <t>COMFORTER (SET)(10)</t>
  </si>
  <si>
    <t>COVERLET&amp;BEDSPREAD(13)</t>
  </si>
  <si>
    <t>DUVET&amp;DUVET SET(12)</t>
  </si>
  <si>
    <t>FILLED BLANKET(57)</t>
  </si>
  <si>
    <t>FILLED THROW(56)</t>
  </si>
  <si>
    <t>MATT PAD/TOPPER(16)</t>
  </si>
  <si>
    <t>NORMAL PILLOW(30)</t>
  </si>
  <si>
    <t>PANEL(40)</t>
  </si>
  <si>
    <t>PILLOWCASE(21)</t>
  </si>
  <si>
    <t>QUILT(14)</t>
  </si>
  <si>
    <t>SHEET/SHEET SET(20)</t>
  </si>
  <si>
    <t>SHOWER CURTAIN(70)</t>
  </si>
  <si>
    <t>THROW(50)</t>
  </si>
  <si>
    <t>THROW WRAP(58)</t>
  </si>
  <si>
    <t>VALANCE(41)</t>
  </si>
  <si>
    <t>BED SKIRT&amp;SHAM(11)</t>
  </si>
  <si>
    <t>ASSORTMENT(90)</t>
  </si>
  <si>
    <t>BODY PILLOWCASE(22)</t>
  </si>
  <si>
    <t>PILLOWSET(32)</t>
  </si>
  <si>
    <t>PM</t>
  </si>
  <si>
    <t>Planner</t>
  </si>
  <si>
    <t>Normal</t>
  </si>
  <si>
    <t>Rolled</t>
  </si>
  <si>
    <t>Compressed/KD</t>
  </si>
  <si>
    <t>Partially Compressed</t>
  </si>
  <si>
    <t>Improved Packaging</t>
  </si>
  <si>
    <t>Aldi</t>
  </si>
  <si>
    <t>Arte Y Ambiente</t>
  </si>
  <si>
    <t>Beall's</t>
  </si>
  <si>
    <t>Belk</t>
  </si>
  <si>
    <t>Marshalls</t>
  </si>
  <si>
    <t>Christmas Tree Shops</t>
  </si>
  <si>
    <t>Costco</t>
  </si>
  <si>
    <t xml:space="preserve">Dillard's </t>
  </si>
  <si>
    <t>Dollar General</t>
  </si>
  <si>
    <t>Family Dollar</t>
  </si>
  <si>
    <t>Fred Meyer</t>
  </si>
  <si>
    <t>Nizami</t>
  </si>
  <si>
    <t>Giant Tiger</t>
  </si>
  <si>
    <t>Homegoods</t>
  </si>
  <si>
    <t>Lowe's</t>
  </si>
  <si>
    <t>Macy's</t>
  </si>
  <si>
    <t>Natori</t>
  </si>
  <si>
    <t>NPL</t>
  </si>
  <si>
    <t>Old Time Pottery</t>
  </si>
  <si>
    <t>Olliix</t>
  </si>
  <si>
    <t>Designer Living</t>
  </si>
  <si>
    <t>AMAZON</t>
  </si>
  <si>
    <t>Loblaws</t>
  </si>
  <si>
    <t>Seventh Avenue</t>
  </si>
  <si>
    <t>Target</t>
  </si>
  <si>
    <t>Zulily</t>
  </si>
  <si>
    <t>Ross</t>
  </si>
  <si>
    <t>Customer Code</t>
  </si>
  <si>
    <t>Customer Name</t>
  </si>
  <si>
    <t>AARONSFURN</t>
  </si>
  <si>
    <t>ALDIDI</t>
  </si>
  <si>
    <t>Amazon</t>
  </si>
  <si>
    <t>AMAZONJLABY</t>
  </si>
  <si>
    <t>INVERSIONES</t>
  </si>
  <si>
    <t>Beallsstore</t>
  </si>
  <si>
    <t>BEALLS</t>
  </si>
  <si>
    <t>BLK</t>
  </si>
  <si>
    <t>BLKPBV</t>
  </si>
  <si>
    <t>BOBSDISC</t>
  </si>
  <si>
    <t>BOBDISCOUNTBD</t>
  </si>
  <si>
    <t>BLTNCOAT</t>
  </si>
  <si>
    <t>ORANGEBED</t>
  </si>
  <si>
    <t>MarshallsCan</t>
  </si>
  <si>
    <t>CHRISTREE</t>
  </si>
  <si>
    <t>COSTCOCAN</t>
  </si>
  <si>
    <t>COSTCO</t>
  </si>
  <si>
    <t>COSTCOCANDI</t>
  </si>
  <si>
    <t>ddDiscount</t>
  </si>
  <si>
    <t>dd's Discounts</t>
  </si>
  <si>
    <t>DLS</t>
  </si>
  <si>
    <t>DOLGEN-DI</t>
  </si>
  <si>
    <t>FAMDOLLAR</t>
  </si>
  <si>
    <t>FREDMEYER</t>
  </si>
  <si>
    <t>FREDMEYERDI</t>
  </si>
  <si>
    <t>NIZAMI</t>
  </si>
  <si>
    <t>GIANTTIGERDI</t>
  </si>
  <si>
    <t>HGPOE</t>
  </si>
  <si>
    <t>HOMESENSE</t>
  </si>
  <si>
    <t>JLA</t>
  </si>
  <si>
    <t>KOHL</t>
  </si>
  <si>
    <t>KOHLPOE</t>
  </si>
  <si>
    <t>KOHLDSN</t>
  </si>
  <si>
    <t>LINENCHEST</t>
  </si>
  <si>
    <t>LOBLAWS</t>
  </si>
  <si>
    <t>LOWES</t>
  </si>
  <si>
    <t>MACYBKSTAGE</t>
  </si>
  <si>
    <t>MACY04</t>
  </si>
  <si>
    <t>MACY06</t>
  </si>
  <si>
    <t>MACY03</t>
  </si>
  <si>
    <t>MACY01</t>
  </si>
  <si>
    <t>MACY02</t>
  </si>
  <si>
    <t>TNCHM</t>
  </si>
  <si>
    <t>NEX</t>
  </si>
  <si>
    <t>NPLTIK</t>
  </si>
  <si>
    <t>OLDTIMEPOT</t>
  </si>
  <si>
    <t>OLLIIX</t>
  </si>
  <si>
    <t>OVERSCONSIGN</t>
  </si>
  <si>
    <t>REDAPPLECA</t>
  </si>
  <si>
    <t>ROSSPOE</t>
  </si>
  <si>
    <t>ROSSPET</t>
  </si>
  <si>
    <t>SEVENAVE</t>
  </si>
  <si>
    <t>SLEEPNUMBER</t>
  </si>
  <si>
    <t>Sleep Number</t>
  </si>
  <si>
    <t>STEIN</t>
  </si>
  <si>
    <t>Stein Mart</t>
  </si>
  <si>
    <t>TARHEEL</t>
  </si>
  <si>
    <t>TGT1138719</t>
  </si>
  <si>
    <t>KROGER</t>
  </si>
  <si>
    <t>KROGERDI</t>
  </si>
  <si>
    <t>TUESMNG</t>
  </si>
  <si>
    <t>WALMART CANADA</t>
  </si>
  <si>
    <t>DESINCWFS</t>
  </si>
  <si>
    <t>WALMART</t>
  </si>
  <si>
    <t>Walmart</t>
  </si>
  <si>
    <t>WALMART IMP.</t>
  </si>
  <si>
    <t>WALMART01</t>
  </si>
  <si>
    <t>WALMARTDS</t>
  </si>
  <si>
    <t>CASTLEGATE</t>
  </si>
  <si>
    <t>Wayfair</t>
  </si>
  <si>
    <t>WINNERS</t>
  </si>
  <si>
    <t>ZULILYWH</t>
  </si>
  <si>
    <t>JCPCAT</t>
  </si>
  <si>
    <t>JC Penney Catalog</t>
  </si>
  <si>
    <t>JC Penney</t>
  </si>
  <si>
    <t>JCPCATDI</t>
  </si>
  <si>
    <t>JC Penney Catalog (POE)</t>
  </si>
  <si>
    <t>JCPRETDI</t>
  </si>
  <si>
    <t>JC Penney Retail (POE)</t>
  </si>
  <si>
    <t>JCPRET</t>
  </si>
  <si>
    <t>JC Penney Retail</t>
  </si>
  <si>
    <t>MACYHBC</t>
  </si>
  <si>
    <t>Macy's Merchandising Group HBC</t>
  </si>
  <si>
    <t>MACY05</t>
  </si>
  <si>
    <t>Macy's Military</t>
  </si>
  <si>
    <t>OCM</t>
  </si>
  <si>
    <t>On Campus Marketing LLC</t>
  </si>
  <si>
    <t>On Campus Marketing</t>
  </si>
  <si>
    <t>OCMPOE</t>
  </si>
  <si>
    <t>On Campus Marketing LLC POE</t>
  </si>
  <si>
    <t>Woolrich 5%</t>
  </si>
  <si>
    <t>Natori 7%</t>
  </si>
  <si>
    <t>N Natori 5%</t>
  </si>
  <si>
    <t>Martha Stewart (Bath) 5%</t>
  </si>
  <si>
    <t>Martha Stewart (Bath) 4%</t>
  </si>
  <si>
    <t>Martha Stewart (Bath) 3%</t>
  </si>
  <si>
    <t>Laura Ashley 5%</t>
  </si>
  <si>
    <t>Laura Ashley 4%</t>
  </si>
  <si>
    <t>Laura Ashley 3%</t>
  </si>
  <si>
    <t>Beautyrest 5.5%</t>
  </si>
  <si>
    <t>Beautyrest 3.5%</t>
  </si>
  <si>
    <t>Accentia</t>
  </si>
  <si>
    <t>Artology</t>
  </si>
  <si>
    <t>Bed Guardian</t>
  </si>
  <si>
    <t>510 Design</t>
  </si>
  <si>
    <t>Addison Park</t>
  </si>
  <si>
    <t>Alpine Valley</t>
  </si>
  <si>
    <t>Amethyst Home</t>
  </si>
  <si>
    <t>Apothecary Home</t>
  </si>
  <si>
    <t xml:space="preserve">Arch Studio  </t>
  </si>
  <si>
    <t>Armoire Collection</t>
  </si>
  <si>
    <t>Autumn Days</t>
  </si>
  <si>
    <t>Be Mine</t>
  </si>
  <si>
    <t>Beautyrest</t>
  </si>
  <si>
    <t>Beautyrest Black</t>
  </si>
  <si>
    <t xml:space="preserve">Beautyrest Platinum </t>
  </si>
  <si>
    <t>Beautyrest Silver</t>
  </si>
  <si>
    <t>BEBE</t>
  </si>
  <si>
    <t>BEBE- BLACK</t>
  </si>
  <si>
    <t>Bebe Girls</t>
  </si>
  <si>
    <t>Beekman Home</t>
  </si>
  <si>
    <t>Better Home and Gardens</t>
  </si>
  <si>
    <t xml:space="preserve">Big One </t>
  </si>
  <si>
    <t>BIG ONE KIDS</t>
  </si>
  <si>
    <t xml:space="preserve">Biltmore </t>
  </si>
  <si>
    <t>Canadiana</t>
  </si>
  <si>
    <t>Carson &amp; Cooper</t>
  </si>
  <si>
    <t>Catherine Malandrino</t>
  </si>
  <si>
    <t>CATHERINE MALANDRINO HOTEL</t>
  </si>
  <si>
    <t>Catherine Malandrino Kids</t>
  </si>
  <si>
    <t>Cedar &amp; Rose</t>
  </si>
  <si>
    <t xml:space="preserve">Chapel Hill </t>
  </si>
  <si>
    <t>Charter Club</t>
  </si>
  <si>
    <t>Coastal Dunes</t>
  </si>
  <si>
    <t>COLIN + JUSTIN</t>
  </si>
  <si>
    <t>Comfort Bay</t>
  </si>
  <si>
    <t>Comfort Classics</t>
  </si>
  <si>
    <t>Comfort Spaces</t>
  </si>
  <si>
    <t>Concierge Collection</t>
  </si>
  <si>
    <t>Cottage Laundry</t>
  </si>
  <si>
    <t xml:space="preserve">Cremieux  </t>
  </si>
  <si>
    <t>Croscill</t>
  </si>
  <si>
    <t>Croscill Casual</t>
  </si>
  <si>
    <t>Croscill Classics</t>
  </si>
  <si>
    <t>Croscill Home</t>
  </si>
  <si>
    <t>Cuddl Duds</t>
  </si>
  <si>
    <t>Deck the Halls</t>
  </si>
  <si>
    <t>Décor Studio</t>
  </si>
  <si>
    <t>Designlab</t>
  </si>
  <si>
    <t>DesignLab Kids</t>
  </si>
  <si>
    <t>Everyday Living</t>
  </si>
  <si>
    <t xml:space="preserve">Fall Festival </t>
  </si>
  <si>
    <t>Fall Sweet Fall</t>
  </si>
  <si>
    <t>Found &amp; Fable</t>
  </si>
  <si>
    <t>Free Home</t>
  </si>
  <si>
    <t>Friends Forever</t>
  </si>
  <si>
    <t>GATHER AT HOME</t>
  </si>
  <si>
    <t>Ghostly Greeting</t>
  </si>
  <si>
    <t>Grace Mitchell</t>
  </si>
  <si>
    <t>Gramercy Park</t>
  </si>
  <si>
    <t>Graveyard</t>
  </si>
  <si>
    <t>Grayson &amp; Parker</t>
  </si>
  <si>
    <t>Halloween Hill</t>
  </si>
  <si>
    <t>Hampton Hill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</si>
  <si>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</si>
  <si>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</si>
  <si>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</si>
  <si>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</si>
  <si>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</si>
  <si>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</si>
  <si>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</si>
  <si>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HD design</t>
  </si>
  <si>
    <t>Holiday Lane</t>
  </si>
  <si>
    <t>Holiday traditions</t>
  </si>
  <si>
    <t>HOLLY &amp; MOSS</t>
  </si>
  <si>
    <t xml:space="preserve">Holly Jolly </t>
  </si>
  <si>
    <t>Home Design</t>
  </si>
  <si>
    <t>Home Essence</t>
  </si>
  <si>
    <t xml:space="preserve">Home for the Holidays </t>
  </si>
  <si>
    <t>Honeybloom</t>
  </si>
  <si>
    <t xml:space="preserve">Hotel </t>
  </si>
  <si>
    <t>Hotel by park avenue</t>
  </si>
  <si>
    <t>HOUSE &amp; HOME</t>
  </si>
  <si>
    <t>INK+IVY</t>
  </si>
  <si>
    <t>INK+IVY Kids</t>
  </si>
  <si>
    <t xml:space="preserve">Intelligent Design </t>
  </si>
  <si>
    <t xml:space="preserve">Interiors </t>
  </si>
  <si>
    <t>JLA Art</t>
  </si>
  <si>
    <t>Josie by Natori</t>
  </si>
  <si>
    <t>Joy Peace Love</t>
  </si>
  <si>
    <t>Joy to the world</t>
  </si>
  <si>
    <t>JOYLAND</t>
  </si>
  <si>
    <t>Kids by Kirkton House</t>
  </si>
  <si>
    <t>Kirkton House</t>
  </si>
  <si>
    <t>Laila Ali</t>
  </si>
  <si>
    <t>Laura Ashley</t>
  </si>
  <si>
    <t>Life At Home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</si>
  <si>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</si>
  <si>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</si>
  <si>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</si>
  <si>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</si>
  <si>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</si>
  <si>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</si>
  <si>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</si>
  <si>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</si>
  <si>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</si>
  <si>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</si>
  <si>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>Merriest Holiday</t>
  </si>
  <si>
    <t>Merry &amp; Bright</t>
  </si>
  <si>
    <t>Mi Zone</t>
  </si>
  <si>
    <t>Mi Zone Kids</t>
  </si>
  <si>
    <t>Michael Strahan</t>
  </si>
  <si>
    <t>Modavari</t>
  </si>
  <si>
    <t>Modern Southern Home</t>
  </si>
  <si>
    <t>N Natori</t>
  </si>
  <si>
    <t>N Natori Studio</t>
  </si>
  <si>
    <t>Nanette Lepore</t>
  </si>
  <si>
    <t>Nanette Lepore Coastal</t>
  </si>
  <si>
    <t>Nanette Lepore Girls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</si>
  <si>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</si>
  <si>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</si>
  <si>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</si>
  <si>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</si>
  <si>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</si>
  <si>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</si>
  <si>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</si>
  <si>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</si>
  <si>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Opalhouse designed with Jungalow</t>
  </si>
  <si>
    <t>Origin 21</t>
  </si>
  <si>
    <t>Palms End</t>
  </si>
  <si>
    <t>Peppermint place</t>
  </si>
  <si>
    <t>Premier Comfort</t>
  </si>
  <si>
    <t>Premier Comfort Signature</t>
  </si>
  <si>
    <t>Providence</t>
  </si>
  <si>
    <t>Real Living</t>
  </si>
  <si>
    <t>Regency Heights</t>
  </si>
  <si>
    <t>Scare Factory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</si>
  <si>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</si>
  <si>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</si>
  <si>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</si>
  <si>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</si>
  <si>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</si>
  <si>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</si>
  <si>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</si>
  <si>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Soft Touch</t>
  </si>
  <si>
    <t>Sonoma</t>
  </si>
  <si>
    <t>South Street Loft</t>
  </si>
  <si>
    <t>Spirits Bright</t>
  </si>
  <si>
    <t>Spooky Season</t>
  </si>
  <si>
    <t>Studio D</t>
  </si>
  <si>
    <t>Style Sanctuary</t>
  </si>
  <si>
    <t>Style Sanctuary Blue</t>
  </si>
  <si>
    <t>SunSmart</t>
  </si>
  <si>
    <t>Super Listing</t>
  </si>
  <si>
    <t>Tao</t>
  </si>
  <si>
    <t>Thankful &amp; Blessed</t>
  </si>
  <si>
    <t xml:space="preserve">Threshold  </t>
  </si>
  <si>
    <t>Threshold designed with Studio McGee</t>
  </si>
  <si>
    <t>Tiny Dreamer</t>
  </si>
  <si>
    <t>Tis the Season</t>
  </si>
  <si>
    <t>Tis the Season - Gold</t>
  </si>
  <si>
    <t>Tis the Season - Silver</t>
  </si>
  <si>
    <t>Tracey Boyd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</si>
  <si>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</si>
  <si>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</si>
  <si>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</si>
  <si>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</si>
  <si>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</si>
  <si>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</si>
  <si>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</si>
  <si>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</si>
  <si>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Habitat</t>
  </si>
  <si>
    <t>Urban Habitat Kids</t>
  </si>
  <si>
    <t>Warm &amp; Cozy</t>
  </si>
  <si>
    <t>WB Hotel</t>
  </si>
  <si>
    <t>Wendy Bellisimo Holiday-green</t>
  </si>
  <si>
    <t>Wendy Bellissimo Home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</si>
  <si>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</si>
  <si>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</si>
  <si>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</si>
  <si>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</si>
  <si>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</si>
  <si>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</si>
  <si>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</si>
  <si>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Antimicrobial Performance</t>
  </si>
  <si>
    <t>ARCH / MANTLE</t>
  </si>
  <si>
    <t>Art In Motion</t>
  </si>
  <si>
    <t>AT HOME</t>
  </si>
  <si>
    <t>August &amp; Leo</t>
  </si>
  <si>
    <t>Beauty Silk</t>
  </si>
  <si>
    <t>BeautySleep</t>
  </si>
  <si>
    <t>Beyond Soft</t>
  </si>
  <si>
    <t>Broyhill</t>
  </si>
  <si>
    <t>Catherine Malandrino (Holiday)</t>
  </si>
  <si>
    <t>Chapel Hill by Croscill</t>
  </si>
  <si>
    <t>Chelsea Square</t>
  </si>
  <si>
    <t>Clean Habitat</t>
  </si>
  <si>
    <t>Clean Spaces</t>
  </si>
  <si>
    <t>Coastal Home</t>
  </si>
  <si>
    <t>Codi</t>
  </si>
  <si>
    <t>Crown and Ivy</t>
  </si>
  <si>
    <t>Debbie Travis</t>
  </si>
  <si>
    <t>Décor 5</t>
  </si>
  <si>
    <t xml:space="preserve">Degrees of Comfort </t>
  </si>
  <si>
    <t>Emryn House</t>
  </si>
  <si>
    <t>Family Chef</t>
  </si>
  <si>
    <t>Festive Days</t>
  </si>
  <si>
    <t>Hello Autumn</t>
  </si>
  <si>
    <t>H-HOME TRENDS PL</t>
  </si>
  <si>
    <t>Holiday Time</t>
  </si>
  <si>
    <t>HOME DECORATORS COLLECTION</t>
  </si>
  <si>
    <t>Home Trends</t>
  </si>
  <si>
    <t>Hotel Collection</t>
  </si>
  <si>
    <t>Hotel Style</t>
  </si>
  <si>
    <t>Hyde lane</t>
  </si>
  <si>
    <t>Juniper Home</t>
  </si>
  <si>
    <t>laurel + pine</t>
  </si>
  <si>
    <t>Lightning Bug</t>
  </si>
  <si>
    <t>Liz</t>
  </si>
  <si>
    <t>Luxury Hotel</t>
  </si>
  <si>
    <t>Madison Classics</t>
  </si>
  <si>
    <t>Member’s Choice</t>
  </si>
  <si>
    <t>MEMBER'S MARK</t>
  </si>
  <si>
    <t>MP2 by Madison Park</t>
  </si>
  <si>
    <t>Nanette Holiday</t>
  </si>
  <si>
    <t>nanette Lepore (holiday silver)</t>
  </si>
  <si>
    <t>Nanette Lepore holiday</t>
  </si>
  <si>
    <t>On your own</t>
  </si>
  <si>
    <t>Opalhouse</t>
  </si>
  <si>
    <t>Park Avenue</t>
  </si>
  <si>
    <t>President Choice</t>
  </si>
  <si>
    <t>Royal Velvet</t>
  </si>
  <si>
    <t>SCM</t>
  </si>
  <si>
    <t>SCM KIDS</t>
  </si>
  <si>
    <t>Scoop Delights</t>
  </si>
  <si>
    <t>SDS</t>
  </si>
  <si>
    <t>Smart Cool by Sleep Philosophy</t>
  </si>
  <si>
    <t>Southern Living</t>
  </si>
  <si>
    <t>Spider</t>
  </si>
  <si>
    <t xml:space="preserve">Spooktacular </t>
  </si>
  <si>
    <t>Stoneberry</t>
  </si>
  <si>
    <t>Style Sanctuary Bronze</t>
  </si>
  <si>
    <t>TINSEL+ FROST</t>
  </si>
  <si>
    <t>Urban Essential</t>
  </si>
  <si>
    <t>Wendy Bellissimo</t>
  </si>
  <si>
    <t>Wendy Bellissimo holiday</t>
  </si>
  <si>
    <t>Wendy Bellissimo(gold tree holiday label)</t>
  </si>
  <si>
    <t xml:space="preserve">Wendy Harvest </t>
  </si>
  <si>
    <t>YOUR ZONE</t>
  </si>
  <si>
    <t>Zoopet</t>
  </si>
  <si>
    <t>POE</t>
  </si>
  <si>
    <t>SV2</t>
  </si>
  <si>
    <t>SV3</t>
  </si>
  <si>
    <t>WOD/SV2</t>
  </si>
  <si>
    <t>WOD/SV3</t>
  </si>
  <si>
    <t>Basic-1</t>
  </si>
  <si>
    <t>Basic-2</t>
  </si>
  <si>
    <t>Basic-3</t>
  </si>
  <si>
    <t>BOX-1</t>
  </si>
  <si>
    <t>BOX-2</t>
  </si>
  <si>
    <t>India Office</t>
  </si>
  <si>
    <t>International Sales Dept.</t>
  </si>
  <si>
    <t>One Central-1</t>
  </si>
  <si>
    <t>One Central-2</t>
  </si>
  <si>
    <t>Pakistan Office</t>
  </si>
  <si>
    <t>Portugal</t>
  </si>
  <si>
    <t>Project S-1</t>
  </si>
  <si>
    <t>Project S-2</t>
  </si>
  <si>
    <t>Qingdao Office</t>
  </si>
  <si>
    <t>Shanghai office-1</t>
  </si>
  <si>
    <t>STAR-项目组</t>
  </si>
  <si>
    <t>浦江宏盛工艺有限公司</t>
  </si>
  <si>
    <t>建德市耀欣针纺有限公司</t>
  </si>
  <si>
    <t>江苏凯瑞家纺科技有限公司</t>
  </si>
  <si>
    <t>苏州水中花纺织饰品有限公司</t>
  </si>
  <si>
    <t>建德市大洋实业有限公司</t>
  </si>
  <si>
    <t>RIDDHI SIDDHI TEXTILE MILLS PVT. LTD.</t>
  </si>
  <si>
    <t>瞿氏家纺南通有限公司</t>
  </si>
  <si>
    <t>东台雅士缘纺织有限公司</t>
  </si>
  <si>
    <t>江苏海聆梦家居科技有限公司</t>
  </si>
  <si>
    <t>东台市兴捷亚纺织品有限公司</t>
  </si>
  <si>
    <t>KOHINOOR TEXTILE MILLS LTD.</t>
  </si>
  <si>
    <t>南京海聆梦家居有限公司</t>
  </si>
  <si>
    <t>南通宝威纺织品有限公司</t>
  </si>
  <si>
    <t>无锡市翊宸纺织品有限公司</t>
  </si>
  <si>
    <t>如皋市亿龙纺织制品有限公司</t>
  </si>
  <si>
    <t>YUNUS TEXTILE MILLS</t>
  </si>
  <si>
    <t>浙江宏都寝具有限公司</t>
  </si>
  <si>
    <t>MK SONS (PVT) LTD</t>
  </si>
  <si>
    <t>吉奥璐纺织品（南通）有限公司</t>
  </si>
  <si>
    <t>江苏苏美达纺织有限公司</t>
  </si>
  <si>
    <t>南通艺源家用纺织品有限公司</t>
  </si>
  <si>
    <t>绍兴市上虞中宇家纺有限公司</t>
  </si>
  <si>
    <t>青岛舒泰隆家居用品有限公司</t>
  </si>
  <si>
    <t>Liberty Mills Limited</t>
  </si>
  <si>
    <t>浙江凯瑞特家饰用品有限公司</t>
  </si>
  <si>
    <t>丹阳市俊祥服饰厂</t>
  </si>
  <si>
    <t>海聆梦家居股份有限公司</t>
  </si>
  <si>
    <t>南通锦亿纺织品有限公司</t>
  </si>
  <si>
    <t>浦江县聚全工贸有限公司</t>
  </si>
  <si>
    <t>南通康东家用纺织品有限公司</t>
  </si>
  <si>
    <t>浙江昱昊纺织科技股份有限公司</t>
  </si>
  <si>
    <t>如皋市佳丽绗缝制品有限公司</t>
  </si>
  <si>
    <t>烟台北方家用纺织品有限公司</t>
  </si>
  <si>
    <t>安徽云彩家用纺织品有限公司</t>
  </si>
  <si>
    <t>南京美华羽绒制品有限公司</t>
  </si>
  <si>
    <t>PAN OVERSEAS</t>
  </si>
  <si>
    <t>青岛宝璐家用纺织品有限公司</t>
  </si>
  <si>
    <t>RATERIA INTERNATIONAL PVT LTD</t>
  </si>
  <si>
    <t>GUL AHMED TEXTILES</t>
  </si>
  <si>
    <t>ORIENT TEXTILE MILLS LTD.</t>
  </si>
  <si>
    <t>江苏优绵家居科技有限公司</t>
  </si>
  <si>
    <t>义乌市涛晔工艺品有限公司</t>
  </si>
  <si>
    <t>VISTA FURNISHING LIMITED</t>
  </si>
  <si>
    <t>青岛羽翎珊家纺织品集团有限公司</t>
  </si>
  <si>
    <t>安徽霞珍羽绒股份有限公司</t>
  </si>
  <si>
    <t>南通银天工艺品有限公司</t>
  </si>
  <si>
    <t>R.K.EXPORTS (KARUR) PVT LTD</t>
  </si>
  <si>
    <t>浙江盛发纺织印染有限公司</t>
  </si>
  <si>
    <t>惠民嘉悦纺织有限公司</t>
  </si>
  <si>
    <t>苏州麦格达斯进出口有限公司</t>
  </si>
  <si>
    <t>杭州莎鑫家纺有限公司</t>
  </si>
  <si>
    <t>新泰瑞丰家纺有限公司</t>
  </si>
  <si>
    <t>青岛美诺佳纺织服装有限公司</t>
  </si>
  <si>
    <t>江苏依丽莱家纺有限公司</t>
  </si>
  <si>
    <t>东台市佳丰绣品有限公司</t>
  </si>
  <si>
    <t>Kam International</t>
  </si>
  <si>
    <t>烟台明远创意生活科技股份有限公司</t>
  </si>
  <si>
    <t>APERTEX - ANTÓNIO PEREIRA - FÁBRICA DE TECIDOS DE SEDA E ALGODÃO, UNIPESSOAL, LDA</t>
  </si>
  <si>
    <t>建德市中源家纺有限公司</t>
  </si>
  <si>
    <t>苏州杰维斯纺织有限公司</t>
  </si>
  <si>
    <t>EASTERN FASHIONS INTERNATIONAL</t>
  </si>
  <si>
    <t>南通鑫盛纺织服饰有限公司</t>
  </si>
  <si>
    <t>好一家（南通）纺织品有限公司</t>
  </si>
  <si>
    <t>杭州火炎塑料制品有限公司</t>
  </si>
  <si>
    <t>山东安琪尔生活科技有限公司</t>
  </si>
  <si>
    <t>南京美华纺织品有限公司</t>
  </si>
  <si>
    <t>如皋市龙群纺织制品有限公司</t>
  </si>
  <si>
    <t>COVERLET&amp;BEDSPREAD</t>
  </si>
  <si>
    <t>DUVET&amp;DUVET SET</t>
  </si>
  <si>
    <t>QUILT</t>
  </si>
  <si>
    <t>BED SKIRT&amp;SHAM</t>
  </si>
  <si>
    <t>NORMAL PILLOW</t>
  </si>
  <si>
    <t>PILLOWSET</t>
  </si>
  <si>
    <t>BODY PILLOWCASE</t>
  </si>
  <si>
    <t>PILLOWCASE</t>
  </si>
  <si>
    <t>BLANKET</t>
  </si>
  <si>
    <t>THROW</t>
  </si>
  <si>
    <t>THROW WRAP</t>
  </si>
  <si>
    <t>FILLED BLANKET</t>
  </si>
  <si>
    <t>FILLED THROW</t>
  </si>
  <si>
    <t>MATT PAD/TOPPER</t>
  </si>
  <si>
    <t>SHEET/SHEET SET</t>
  </si>
  <si>
    <t>SHOWER CURTAIN</t>
  </si>
  <si>
    <t>PANEL</t>
  </si>
  <si>
    <t>VALANCE</t>
  </si>
  <si>
    <t>ASSORTMENT</t>
  </si>
  <si>
    <t>Program Size</t>
  </si>
  <si>
    <t>Super Big: ≥ 1M</t>
  </si>
  <si>
    <t>Big: 400K - 1M</t>
  </si>
  <si>
    <t>Medium: 200K - 400K</t>
  </si>
  <si>
    <t>Small: &lt; 200K</t>
  </si>
  <si>
    <t>Winter</t>
  </si>
  <si>
    <t>David Zhang</t>
  </si>
  <si>
    <t>TBD</t>
  </si>
  <si>
    <t>Backstage</t>
  </si>
  <si>
    <t>Bebe (Black/White Label Not Holiday)</t>
  </si>
  <si>
    <t>Bebe Bow</t>
  </si>
  <si>
    <t>BEBE Holiday</t>
  </si>
  <si>
    <t>BELK</t>
  </si>
  <si>
    <t>Blueberry Cove</t>
  </si>
  <si>
    <t>CATCH'N ZZZ</t>
  </si>
  <si>
    <t>Celebrate Home</t>
  </si>
  <si>
    <t>City Lights</t>
  </si>
  <si>
    <t>Cozzze</t>
  </si>
  <si>
    <t>Crosby St</t>
  </si>
  <si>
    <t>EE</t>
  </si>
  <si>
    <t>finch + robin</t>
  </si>
  <si>
    <t>Goodness&amp;Grace</t>
  </si>
  <si>
    <t>H2Ology</t>
  </si>
  <si>
    <t>Happy Fall</t>
  </si>
  <si>
    <t>Harbor House Blue</t>
  </si>
  <si>
    <t>Homenetic</t>
  </si>
  <si>
    <t>Huntington Home</t>
  </si>
  <si>
    <t>Hyde Park</t>
  </si>
  <si>
    <t>Ideology</t>
  </si>
  <si>
    <t>Inspire by Intelligent Design</t>
  </si>
  <si>
    <t>Intelligent Design Kids</t>
  </si>
  <si>
    <t>Jack O Lantern Lane</t>
  </si>
  <si>
    <t>JLA Furniture</t>
  </si>
  <si>
    <t>Living Clean</t>
  </si>
  <si>
    <t>Luxury Hotel by Park Ave</t>
  </si>
  <si>
    <t xml:space="preserve">Martha Stewart Everyday </t>
  </si>
  <si>
    <t xml:space="preserve">Merry Moments </t>
  </si>
  <si>
    <t>Microtec</t>
  </si>
  <si>
    <t>Moonbeams</t>
  </si>
  <si>
    <t>Onva</t>
  </si>
  <si>
    <t>Peak Performance</t>
  </si>
  <si>
    <t>Protech</t>
  </si>
  <si>
    <t>Soloft</t>
  </si>
  <si>
    <t>Spooky Hollow</t>
  </si>
  <si>
    <t>Track &amp; Tail</t>
  </si>
  <si>
    <t>Urban Dreams</t>
  </si>
  <si>
    <t>Serta Sheep 5.5%</t>
  </si>
  <si>
    <t>N Natori Studio 5%</t>
  </si>
  <si>
    <t>Sharper Image Nonheated 4%</t>
  </si>
  <si>
    <t>Sharper Image Nonheated 5%</t>
  </si>
  <si>
    <t>Beautyrest Black 6%</t>
  </si>
  <si>
    <t>Other Load Suggestions</t>
  </si>
  <si>
    <t>Departure Port:</t>
  </si>
  <si>
    <t>Port of Discharge:</t>
  </si>
  <si>
    <t>Quote Sheet Template:</t>
  </si>
  <si>
    <t>Notes</t>
  </si>
  <si>
    <t>Port of Discharge</t>
  </si>
  <si>
    <t>OKL</t>
  </si>
  <si>
    <t>SH</t>
  </si>
  <si>
    <t>EXW</t>
  </si>
  <si>
    <t>QDO</t>
  </si>
  <si>
    <t>NHA</t>
  </si>
  <si>
    <t>LA</t>
  </si>
  <si>
    <t>NY</t>
  </si>
  <si>
    <t>NJ</t>
  </si>
  <si>
    <t>SJ</t>
  </si>
  <si>
    <t>KRC</t>
  </si>
  <si>
    <t>CHA</t>
  </si>
  <si>
    <t>Departure Port</t>
  </si>
  <si>
    <t>Karachi,Pakistan</t>
  </si>
  <si>
    <t>LEIXÕES, PORTUGAL</t>
  </si>
  <si>
    <t>Mumbai,India</t>
  </si>
  <si>
    <t>Mundra, India</t>
  </si>
  <si>
    <t>Nanjing,China</t>
  </si>
  <si>
    <t>Nhava Sheva,India</t>
  </si>
  <si>
    <t>Ningbo,China</t>
  </si>
  <si>
    <t>Qingdao,China</t>
  </si>
  <si>
    <t>Shanghai,China</t>
  </si>
  <si>
    <t>Tuticorin,India</t>
  </si>
  <si>
    <t>NBO</t>
  </si>
  <si>
    <t>NJN</t>
  </si>
  <si>
    <t>Quote Sheet Template</t>
  </si>
  <si>
    <t>2025 Fashion Kohls 3 in 1</t>
  </si>
  <si>
    <t>2025 Fashion WMT DI</t>
  </si>
  <si>
    <t>2025 Fashion POE</t>
  </si>
  <si>
    <t>2025 Fashion WMT Domestic</t>
  </si>
  <si>
    <t>2025 Fashion DI</t>
  </si>
  <si>
    <t>2025 Fashion AMAZON 1P</t>
  </si>
  <si>
    <t>2025 Fashion JLA</t>
  </si>
  <si>
    <t>2025 Fashion Domestic Warehouse</t>
  </si>
  <si>
    <t>Overstock</t>
  </si>
  <si>
    <t>Red Apple Stores</t>
  </si>
  <si>
    <t>Martha Stewart (Hard) 3%</t>
  </si>
  <si>
    <t>Martha Stewart (Hard) 4%</t>
  </si>
  <si>
    <t>Martha Stewart (Hard) 7%</t>
  </si>
  <si>
    <t>Serta 5.5%</t>
  </si>
  <si>
    <t>Sharper Image Heated 3%</t>
  </si>
  <si>
    <t>Sharper Image Heated 4%</t>
  </si>
  <si>
    <t>Sharper Image Heated 5%</t>
  </si>
  <si>
    <t>YOUT</t>
  </si>
  <si>
    <t>ADUL</t>
  </si>
  <si>
    <t>GAMER SQUAD</t>
  </si>
  <si>
    <t>Happy Halloween</t>
  </si>
  <si>
    <t>Spooky Halloween</t>
  </si>
  <si>
    <t>Select from ValueSelect</t>
  </si>
  <si>
    <t>Copy the formula cost to here if no given value</t>
  </si>
  <si>
    <t>Copy the formula price to here if no given value</t>
  </si>
  <si>
    <t>Cost</t>
  </si>
  <si>
    <t>Freight</t>
  </si>
  <si>
    <t>Duty</t>
  </si>
  <si>
    <t>Load</t>
  </si>
  <si>
    <t>Price</t>
  </si>
  <si>
    <t>Line No.</t>
  </si>
  <si>
    <t>Photo</t>
  </si>
  <si>
    <t>VIN/Art No.</t>
  </si>
  <si>
    <t>Pattern</t>
  </si>
  <si>
    <t>Item Description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</si>
  <si>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</si>
  <si>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</si>
  <si>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</si>
  <si>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</si>
  <si>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</si>
  <si>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</si>
  <si>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</si>
  <si>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</si>
  <si>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</si>
  <si>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</si>
  <si>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</si>
  <si>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</si>
  <si>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</si>
  <si>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</si>
  <si>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</si>
  <si>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</si>
  <si>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</si>
  <si>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</si>
  <si>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</si>
  <si>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</si>
  <si>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</si>
  <si>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</si>
  <si>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</si>
  <si>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</si>
  <si>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</si>
  <si>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</si>
  <si>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</si>
  <si>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</si>
  <si>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</si>
  <si>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</si>
  <si>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</si>
  <si>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</si>
  <si>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</si>
  <si>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</si>
  <si>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</si>
  <si>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</si>
  <si>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</si>
  <si>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</si>
  <si>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Total Quantity</t>
  </si>
  <si>
    <t>Total Cost</t>
  </si>
  <si>
    <t>Total Sales</t>
  </si>
  <si>
    <t>Product Category</t>
  </si>
  <si>
    <t>free text</t>
  </si>
  <si>
    <t>Vendor</t>
  </si>
  <si>
    <t xml:space="preserve">                                                                             2025 Fashion POE for BCF etc. Commitment Sheet</t>
  </si>
  <si>
    <t>UOM</t>
  </si>
  <si>
    <t>Piece</t>
  </si>
  <si>
    <t>Set</t>
  </si>
  <si>
    <t>Pair</t>
  </si>
  <si>
    <t>Pack</t>
  </si>
  <si>
    <t>Each</t>
  </si>
  <si>
    <t>Bag</t>
  </si>
  <si>
    <t>Box</t>
  </si>
  <si>
    <t>Carton</t>
  </si>
  <si>
    <t>Case</t>
  </si>
  <si>
    <t>Meter</t>
  </si>
  <si>
    <t>Pallet</t>
  </si>
  <si>
    <t>PDQ</t>
  </si>
  <si>
    <t>Yard</t>
  </si>
  <si>
    <t>Required</t>
  </si>
  <si>
    <t>Description-Short</t>
  </si>
  <si>
    <t>Unit of Measure</t>
  </si>
  <si>
    <t>Joseph Sadony</t>
  </si>
  <si>
    <t>Category (do not use)</t>
  </si>
  <si>
    <t>30 characters</t>
  </si>
  <si>
    <r>
      <t>1.</t>
    </r>
    <r>
      <rPr>
        <b/>
        <sz val="11"/>
        <rFont val="Calibri"/>
        <family val="2"/>
      </rPr>
      <t xml:space="preserve"> Item</t>
    </r>
    <r>
      <rPr>
        <sz val="11"/>
        <rFont val="Calibri"/>
        <family val="2"/>
      </rPr>
      <t xml:space="preserve"> tab is the template which will be uploaded to EEC</t>
    </r>
  </si>
  <si>
    <t>2. please use English input for the characters such as punctuations and brackets: : "" ()</t>
  </si>
  <si>
    <t xml:space="preserve">3. no special charaters including [^?&amp;？|=]+ </t>
  </si>
  <si>
    <t>4. Description-Short: max 30 characters</t>
  </si>
  <si>
    <t>5. Carton info: leave the cells blank if no available info, do NOT put in "N/A"</t>
  </si>
  <si>
    <t>COMFORTER (SET)</t>
  </si>
  <si>
    <t>Retailer Markup (Formula)</t>
  </si>
  <si>
    <t>Retailer Markup (Value)</t>
  </si>
  <si>
    <t>Material-Short</t>
  </si>
  <si>
    <t>ZPP (POE Shipments)</t>
  </si>
  <si>
    <t>10/23/2025</t>
    <phoneticPr fontId="26" type="noConversion"/>
  </si>
  <si>
    <t xml:space="preserve">Feb POE </t>
    <phoneticPr fontId="26" type="noConversion"/>
  </si>
  <si>
    <t xml:space="preserve">Louisa </t>
    <phoneticPr fontId="26" type="noConversion"/>
  </si>
  <si>
    <t>Anna</t>
    <phoneticPr fontId="26" type="noConversion"/>
  </si>
  <si>
    <t>99PX32555P1-C</t>
    <phoneticPr fontId="26" type="noConversion"/>
  </si>
  <si>
    <t>Patchwork floral</t>
    <phoneticPr fontId="26" type="noConversion"/>
  </si>
  <si>
    <t>Radhi</t>
    <phoneticPr fontId="26" type="noConversion"/>
  </si>
  <si>
    <t>GUINEVERE IRIS</t>
    <phoneticPr fontId="26" type="noConversion"/>
  </si>
  <si>
    <t>Esme</t>
    <phoneticPr fontId="26" type="noConversion"/>
  </si>
  <si>
    <t>Coralie</t>
    <phoneticPr fontId="26" type="noConversion"/>
  </si>
  <si>
    <t>Iris</t>
    <phoneticPr fontId="26" type="noConversion"/>
  </si>
  <si>
    <t>Bow Ticking Stripe</t>
    <phoneticPr fontId="26" type="noConversion"/>
  </si>
  <si>
    <t>Mirabelle</t>
    <phoneticPr fontId="26" type="noConversion"/>
  </si>
  <si>
    <t>100% Polyester Hanging Print Quilt Set</t>
    <phoneticPr fontId="26" type="noConversion"/>
  </si>
  <si>
    <t>Hanging 3pc Quilt Set</t>
  </si>
  <si>
    <t>100% Polyester Hanging Embroidery Quilt Set</t>
    <phoneticPr fontId="26" type="noConversion"/>
  </si>
  <si>
    <t>100% Polyester</t>
    <phoneticPr fontId="26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</si>
  <si>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                              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26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</si>
  <si>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                               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180gsm slick Poly Fill. 
WIth scallope edge</t>
    </r>
    <phoneticPr fontId="26" type="noConversion"/>
  </si>
  <si>
    <r>
      <t>Face&amp; Back: 85gsm microfiber disperse print   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26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</si>
  <si>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                            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180gsm slick Poly Fill. 
With eyelet ribbon</t>
    </r>
    <phoneticPr fontId="26" type="noConversion"/>
  </si>
  <si>
    <r>
      <t>Face&amp;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washed microfiber solid. Embroidered. 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Poly Slick Fill. </t>
    </r>
    <phoneticPr fontId="26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</si>
  <si>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seersucker , embroidered. 
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Poly Slick Fill. </t>
    </r>
    <phoneticPr fontId="26" type="noConversion"/>
  </si>
  <si>
    <t xml:space="preserve">85gsm microfiber Prewashed ultra soft finish. Embroidered  with Ruffle edge. Stitch quilting. 180gsm Poly Fill. </t>
    <phoneticPr fontId="26" type="noConversion"/>
  </si>
  <si>
    <r>
      <t>Face&amp;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washed microfiber solid, embroidered. With 2.5" ruffle. 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Poly Slick Fill. </t>
    </r>
    <phoneticPr fontId="26" type="noConversion"/>
  </si>
  <si>
    <t>Twin:                                                66x86"/20x26+1/2"(1)</t>
  </si>
  <si>
    <t>Full/Queen: 86x86"/20x26+1/2"(2)</t>
  </si>
  <si>
    <t>King: 
102x86"/20x36+1/2"(2)</t>
  </si>
  <si>
    <t>Twin:                                                66x86"/20x26+1.5"(1)</t>
  </si>
  <si>
    <t>Full/Queen: 86x86"/20x26+1.5“(2)</t>
  </si>
  <si>
    <t>King: 
102x86"/20x36+1.5"(2)</t>
  </si>
  <si>
    <t>Full/Queen: 86x86"/20x26+1/2“(2)</t>
    <phoneticPr fontId="29" type="noConversion"/>
  </si>
  <si>
    <t>King: 
102x86"/20x36+1/2”(2)</t>
    <phoneticPr fontId="29" type="noConversion"/>
  </si>
  <si>
    <t>Full/Queen: 86x86"/20x26+1/2“(2)</t>
  </si>
  <si>
    <t>King: 
102x86"/20x36+1/2”(2)</t>
  </si>
  <si>
    <t>Full/Queen: 86x86"+2.5"/20x26+2.5“(2)</t>
  </si>
  <si>
    <t>King: 
102x86"+2.5"/20x36+2.5”(2)</t>
  </si>
  <si>
    <t>Full/Queen: 86x86"/20x26+1.5"(2)</t>
  </si>
  <si>
    <t>Twin:                                                66x86"/20x26+1/2"(1)</t>
    <phoneticPr fontId="29" type="noConversion"/>
  </si>
  <si>
    <t>Twin:                                                66x86"+2.5"/20x26+2.5"(1)</t>
  </si>
  <si>
    <t>Full/Queen: 86x86"+2.5“/20x26+2.5"(2)</t>
  </si>
  <si>
    <t>King: 
102x86"+2.5“/20x36+2.5"(2)</t>
  </si>
  <si>
    <t>Twin:                                                66x86"/20x26+2.5"(1)</t>
    <phoneticPr fontId="29" type="noConversion"/>
  </si>
  <si>
    <t>Twin:                                                66x86"/20x26+2.5"(1)</t>
  </si>
  <si>
    <t>King: 
102x86"/20x36+2.5"(2)</t>
    <phoneticPr fontId="1" type="noConversion"/>
  </si>
  <si>
    <t>Full/Queen: 86x86"/20x26+2.5“(2)</t>
    <phoneticPr fontId="1" type="noConversion"/>
  </si>
  <si>
    <t>Twin:                                                66x86"/20x26+2.5"(1)</t>
    <phoneticPr fontId="1" type="noConversion"/>
  </si>
  <si>
    <r>
      <t>Face/back</t>
    </r>
    <r>
      <rPr>
        <sz val="11"/>
        <rFont val="等线"/>
        <family val="2"/>
        <charset val="134"/>
      </rPr>
      <t>：</t>
    </r>
    <r>
      <rPr>
        <sz val="11"/>
        <rFont val="Aptos"/>
        <family val="2"/>
      </rPr>
      <t>85gsm washed microfiber solid , embroidered. 
Filling</t>
    </r>
    <r>
      <rPr>
        <sz val="11"/>
        <rFont val="等线"/>
        <family val="2"/>
        <charset val="134"/>
      </rPr>
      <t>：</t>
    </r>
    <r>
      <rPr>
        <sz val="11"/>
        <rFont val="Aptos"/>
        <family val="2"/>
      </rPr>
      <t xml:space="preserve">180gsm Poly Slick Fill. 
</t>
    </r>
    <r>
      <rPr>
        <sz val="11"/>
        <color rgb="FFFF0000"/>
        <rFont val="等线"/>
        <family val="2"/>
        <charset val="134"/>
      </rPr>
      <t>三周</t>
    </r>
    <r>
      <rPr>
        <sz val="11"/>
        <color rgb="FFFF0000"/>
        <rFont val="Aptos"/>
        <family val="2"/>
      </rPr>
      <t xml:space="preserve">3”ruffle .   </t>
    </r>
    <r>
      <rPr>
        <sz val="11"/>
        <color rgb="FFFF0000"/>
        <rFont val="等线"/>
        <family val="2"/>
        <charset val="134"/>
      </rPr>
      <t>素色面料，</t>
    </r>
    <r>
      <rPr>
        <sz val="11"/>
        <color rgb="FFFF0000"/>
        <rFont val="Aptos"/>
        <family val="2"/>
      </rPr>
      <t>1:1.5</t>
    </r>
    <r>
      <rPr>
        <sz val="11"/>
        <color rgb="FFFF0000"/>
        <rFont val="等线"/>
        <family val="2"/>
        <charset val="134"/>
      </rPr>
      <t>抽皱，毛边
绣花线色改2色</t>
    </r>
  </si>
  <si>
    <t>3pc Hanging Print Quilt</t>
  </si>
  <si>
    <t>Mirabelle</t>
    <phoneticPr fontId="34" type="noConversion"/>
  </si>
  <si>
    <t>King: 
102x86"/20x36+2.5"(2)</t>
    <phoneticPr fontId="29" type="noConversion"/>
  </si>
  <si>
    <t>Full/Queen: 86x86"/20x26+2.5“(2)</t>
    <phoneticPr fontId="29" type="noConversion"/>
  </si>
  <si>
    <r>
      <t>Face/back</t>
    </r>
    <r>
      <rPr>
        <sz val="11"/>
        <rFont val="等线"/>
        <family val="2"/>
        <charset val="134"/>
      </rPr>
      <t>：</t>
    </r>
    <r>
      <rPr>
        <sz val="11"/>
        <rFont val="Aptos"/>
        <family val="2"/>
      </rPr>
      <t>85gsm washed microfiber solid , embroidered. 
Filling</t>
    </r>
    <r>
      <rPr>
        <sz val="11"/>
        <rFont val="等线"/>
        <family val="2"/>
        <charset val="134"/>
      </rPr>
      <t>：</t>
    </r>
    <r>
      <rPr>
        <sz val="11"/>
        <rFont val="Aptos"/>
        <family val="2"/>
      </rPr>
      <t xml:space="preserve">180gsm Poly Slick Fill. 
</t>
    </r>
    <r>
      <rPr>
        <sz val="11"/>
        <color rgb="FFFF0000"/>
        <rFont val="等线"/>
        <family val="2"/>
        <charset val="134"/>
      </rPr>
      <t>三周</t>
    </r>
    <r>
      <rPr>
        <sz val="11"/>
        <color rgb="FFFF0000"/>
        <rFont val="Aptos"/>
        <family val="2"/>
      </rPr>
      <t xml:space="preserve">3”ruffle .   </t>
    </r>
    <r>
      <rPr>
        <sz val="11"/>
        <color rgb="FFFF0000"/>
        <rFont val="等线"/>
        <family val="2"/>
        <charset val="134"/>
      </rPr>
      <t>素色面料，</t>
    </r>
    <r>
      <rPr>
        <sz val="11"/>
        <color rgb="FFFF0000"/>
        <rFont val="Aptos"/>
        <family val="2"/>
      </rPr>
      <t>1:1.5</t>
    </r>
    <r>
      <rPr>
        <sz val="11"/>
        <color rgb="FFFF0000"/>
        <rFont val="等线"/>
        <family val="2"/>
        <charset val="134"/>
      </rPr>
      <t xml:space="preserve">抽皱，毛边
</t>
    </r>
    <r>
      <rPr>
        <b/>
        <sz val="11"/>
        <color rgb="FFFF0000"/>
        <rFont val="等线"/>
        <family val="3"/>
        <charset val="134"/>
      </rPr>
      <t>绣花线色改2色</t>
    </r>
    <phoneticPr fontId="29" type="noConversion"/>
  </si>
  <si>
    <r>
      <t>Face/back</t>
    </r>
    <r>
      <rPr>
        <sz val="11"/>
        <rFont val="等线"/>
        <family val="2"/>
        <charset val="134"/>
      </rPr>
      <t>：</t>
    </r>
    <r>
      <rPr>
        <sz val="11"/>
        <rFont val="Aptos"/>
        <family val="2"/>
      </rPr>
      <t>85gsm washed microfiber solid , embroidered. 
Filling</t>
    </r>
    <r>
      <rPr>
        <sz val="11"/>
        <rFont val="等线"/>
        <family val="2"/>
        <charset val="134"/>
      </rPr>
      <t>：</t>
    </r>
    <r>
      <rPr>
        <sz val="11"/>
        <rFont val="Aptos"/>
        <family val="2"/>
      </rPr>
      <t xml:space="preserve">180gsm Poly Slick Fill. 
</t>
    </r>
    <r>
      <rPr>
        <sz val="11"/>
        <color rgb="FFFF0000"/>
        <rFont val="等线"/>
        <family val="2"/>
        <charset val="134"/>
      </rPr>
      <t>三周</t>
    </r>
    <r>
      <rPr>
        <sz val="11"/>
        <color rgb="FFFF0000"/>
        <rFont val="Aptos"/>
        <family val="2"/>
      </rPr>
      <t xml:space="preserve">3”ruffle .   </t>
    </r>
    <r>
      <rPr>
        <sz val="11"/>
        <color rgb="FFFF0000"/>
        <rFont val="等线"/>
        <family val="2"/>
        <charset val="134"/>
      </rPr>
      <t>素色面料，</t>
    </r>
    <r>
      <rPr>
        <sz val="11"/>
        <color rgb="FFFF0000"/>
        <rFont val="Aptos"/>
        <family val="2"/>
      </rPr>
      <t>1:1.5</t>
    </r>
    <r>
      <rPr>
        <sz val="11"/>
        <color rgb="FFFF0000"/>
        <rFont val="等线"/>
        <family val="2"/>
        <charset val="134"/>
      </rPr>
      <t>抽皱，密拷</t>
    </r>
    <phoneticPr fontId="29" type="noConversion"/>
  </si>
  <si>
    <r>
      <t>Face</t>
    </r>
    <r>
      <rPr>
        <sz val="11"/>
        <rFont val="等线"/>
        <family val="2"/>
        <charset val="134"/>
      </rPr>
      <t>：</t>
    </r>
    <r>
      <rPr>
        <sz val="11"/>
        <rFont val="Aptos"/>
        <family val="2"/>
      </rPr>
      <t>poly seersucker , embroidered. 
Back</t>
    </r>
    <r>
      <rPr>
        <sz val="11"/>
        <rFont val="等线"/>
        <family val="2"/>
        <charset val="134"/>
      </rPr>
      <t>：</t>
    </r>
    <r>
      <rPr>
        <sz val="11"/>
        <rFont val="Aptos"/>
        <family val="2"/>
      </rPr>
      <t>85gsm microfiber solid
Filling</t>
    </r>
    <r>
      <rPr>
        <sz val="11"/>
        <rFont val="等线"/>
        <family val="2"/>
        <charset val="134"/>
      </rPr>
      <t>：</t>
    </r>
    <r>
      <rPr>
        <sz val="11"/>
        <rFont val="Aptos"/>
        <family val="2"/>
      </rPr>
      <t xml:space="preserve">180gsm Poly Slick Fill. </t>
    </r>
    <phoneticPr fontId="29" type="noConversion"/>
  </si>
  <si>
    <t>Iris</t>
    <phoneticPr fontId="29" type="noConversion"/>
  </si>
  <si>
    <r>
      <t>Face/back</t>
    </r>
    <r>
      <rPr>
        <sz val="11"/>
        <rFont val="等线"/>
        <family val="2"/>
        <charset val="134"/>
      </rPr>
      <t>：</t>
    </r>
    <r>
      <rPr>
        <sz val="11"/>
        <rFont val="Aptos"/>
        <family val="2"/>
      </rPr>
      <t>85gsm washed microfiber solid , embroidered. 
Filling</t>
    </r>
    <r>
      <rPr>
        <sz val="11"/>
        <rFont val="等线"/>
        <family val="2"/>
        <charset val="134"/>
      </rPr>
      <t>：</t>
    </r>
    <r>
      <rPr>
        <sz val="11"/>
        <rFont val="Aptos"/>
        <family val="2"/>
      </rPr>
      <t xml:space="preserve">180gsm Poly Slick Fill. </t>
    </r>
    <phoneticPr fontId="29" type="noConversion"/>
  </si>
  <si>
    <t>Coralie</t>
    <phoneticPr fontId="29" type="noConversion"/>
  </si>
  <si>
    <t>Feb</t>
    <phoneticPr fontId="29" type="noConversion"/>
  </si>
  <si>
    <t xml:space="preserve"> cm</t>
  </si>
  <si>
    <t>H</t>
  </si>
  <si>
    <t>W</t>
  </si>
  <si>
    <t>L</t>
  </si>
  <si>
    <t>Note</t>
  </si>
  <si>
    <t>QTY</t>
  </si>
  <si>
    <t>Carton Size</t>
  </si>
  <si>
    <t>JLA LDP quote - POE LA</t>
  </si>
  <si>
    <t>Size / Spec.</t>
  </si>
  <si>
    <t xml:space="preserve">Fabrication </t>
  </si>
  <si>
    <t>30% CHINA TARIFF</t>
  </si>
  <si>
    <t>King: 
102x86+2.5"/20x36+2.5"(2)</t>
    <phoneticPr fontId="26" type="noConversion"/>
  </si>
  <si>
    <t>Full/Queen: 86x86+2.5"/20x26+2.5"(2)</t>
    <phoneticPr fontId="26" type="noConversion"/>
  </si>
  <si>
    <t>Twin:                                                66x86"/20x26+2.5"(1)</t>
    <phoneticPr fontId="43" type="noConversion"/>
  </si>
  <si>
    <r>
      <t>Face&amp; Back</t>
    </r>
    <r>
      <rPr>
        <b/>
        <sz val="11"/>
        <rFont val="微软雅黑"/>
        <family val="2"/>
        <charset val="134"/>
      </rPr>
      <t>：</t>
    </r>
    <r>
      <rPr>
        <b/>
        <sz val="11"/>
        <rFont val="Aptos"/>
        <family val="2"/>
      </rPr>
      <t>85gsm microfiber disperse print, with 2.5" ruffle
Filling</t>
    </r>
    <r>
      <rPr>
        <b/>
        <sz val="11"/>
        <rFont val="微软雅黑"/>
        <family val="2"/>
        <charset val="134"/>
      </rPr>
      <t>：</t>
    </r>
    <r>
      <rPr>
        <b/>
        <sz val="11"/>
        <rFont val="Aptos"/>
        <family val="2"/>
      </rPr>
      <t>180gsm slick Poly Fill.</t>
    </r>
    <phoneticPr fontId="26" type="noConversion"/>
  </si>
  <si>
    <t>3pc Hanging Print Quilt</t>
    <phoneticPr fontId="26" type="noConversion"/>
  </si>
  <si>
    <t xml:space="preserve">Evie + Ruffle </t>
    <phoneticPr fontId="26" type="noConversion"/>
  </si>
  <si>
    <r>
      <t>Face</t>
    </r>
    <r>
      <rPr>
        <b/>
        <sz val="11"/>
        <rFont val="宋体"/>
        <family val="2"/>
        <charset val="134"/>
      </rPr>
      <t>：</t>
    </r>
    <r>
      <rPr>
        <b/>
        <sz val="11"/>
        <rFont val="Aptos"/>
        <family val="2"/>
      </rPr>
      <t>85gsm microfiber disperse print   Back</t>
    </r>
    <r>
      <rPr>
        <b/>
        <sz val="11"/>
        <rFont val="宋体"/>
        <family val="2"/>
        <charset val="134"/>
      </rPr>
      <t>：</t>
    </r>
    <r>
      <rPr>
        <b/>
        <sz val="11"/>
        <rFont val="Aptos"/>
        <family val="2"/>
      </rPr>
      <t>85gsm microfiber solid
Filling</t>
    </r>
    <r>
      <rPr>
        <b/>
        <sz val="11"/>
        <rFont val="宋体"/>
        <family val="2"/>
        <charset val="134"/>
      </rPr>
      <t>：</t>
    </r>
    <r>
      <rPr>
        <b/>
        <sz val="11"/>
        <rFont val="Aptos"/>
        <family val="2"/>
      </rPr>
      <t xml:space="preserve">180gsm slick Poly Fill. 
</t>
    </r>
    <r>
      <rPr>
        <b/>
        <sz val="11"/>
        <color rgb="FFFF0000"/>
        <rFont val="Aptos"/>
        <family val="2"/>
      </rPr>
      <t>Quilt 1.5"</t>
    </r>
    <r>
      <rPr>
        <b/>
        <sz val="11"/>
        <color rgb="FFFF0000"/>
        <rFont val="宋体"/>
        <family val="2"/>
        <charset val="134"/>
      </rPr>
      <t>包边</t>
    </r>
    <r>
      <rPr>
        <b/>
        <sz val="11"/>
        <color rgb="FFFF0000"/>
        <rFont val="Aptos"/>
        <family val="2"/>
      </rPr>
      <t>, sham</t>
    </r>
    <r>
      <rPr>
        <b/>
        <sz val="11"/>
        <color rgb="FFFF0000"/>
        <rFont val="宋体"/>
        <family val="2"/>
        <charset val="134"/>
      </rPr>
      <t>四周</t>
    </r>
    <r>
      <rPr>
        <b/>
        <sz val="11"/>
        <color rgb="FFFF0000"/>
        <rFont val="Aptos"/>
        <family val="2"/>
      </rPr>
      <t>1.5"</t>
    </r>
    <r>
      <rPr>
        <b/>
        <sz val="11"/>
        <color rgb="FFFF0000"/>
        <rFont val="宋体"/>
        <family val="2"/>
        <charset val="134"/>
      </rPr>
      <t>无芯嵌条</t>
    </r>
  </si>
  <si>
    <r>
      <t>Face</t>
    </r>
    <r>
      <rPr>
        <sz val="11"/>
        <rFont val="宋体"/>
        <family val="2"/>
        <charset val="134"/>
      </rPr>
      <t>：</t>
    </r>
    <r>
      <rPr>
        <sz val="11"/>
        <rFont val="Aptos"/>
        <family val="2"/>
      </rPr>
      <t>85gsm microfiber disperse print   Back</t>
    </r>
    <r>
      <rPr>
        <sz val="11"/>
        <rFont val="宋体"/>
        <family val="2"/>
        <charset val="134"/>
      </rPr>
      <t>：</t>
    </r>
    <r>
      <rPr>
        <sz val="11"/>
        <rFont val="Aptos"/>
        <family val="2"/>
      </rPr>
      <t>85gsm microfiber solid
Filling</t>
    </r>
    <r>
      <rPr>
        <sz val="11"/>
        <rFont val="宋体"/>
        <family val="2"/>
        <charset val="134"/>
      </rPr>
      <t>：</t>
    </r>
    <r>
      <rPr>
        <sz val="11"/>
        <rFont val="Aptos"/>
        <family val="2"/>
      </rPr>
      <t xml:space="preserve">180gsm slick Poly Fill. 
</t>
    </r>
    <phoneticPr fontId="26" type="noConversion"/>
  </si>
  <si>
    <r>
      <t>Face</t>
    </r>
    <r>
      <rPr>
        <sz val="11"/>
        <rFont val="宋体"/>
        <family val="2"/>
        <charset val="134"/>
      </rPr>
      <t>：</t>
    </r>
    <r>
      <rPr>
        <sz val="11"/>
        <rFont val="Aptos"/>
        <family val="2"/>
      </rPr>
      <t>85gsm microfiber disperse print   Back</t>
    </r>
    <r>
      <rPr>
        <sz val="11"/>
        <rFont val="宋体"/>
        <family val="2"/>
        <charset val="134"/>
      </rPr>
      <t>：</t>
    </r>
    <r>
      <rPr>
        <sz val="11"/>
        <rFont val="Aptos"/>
        <family val="2"/>
      </rPr>
      <t>85gsm microfiber disperse print 
Filling</t>
    </r>
    <r>
      <rPr>
        <sz val="11"/>
        <rFont val="宋体"/>
        <family val="2"/>
        <charset val="134"/>
      </rPr>
      <t>：</t>
    </r>
    <r>
      <rPr>
        <sz val="11"/>
        <rFont val="Aptos"/>
        <family val="2"/>
      </rPr>
      <t xml:space="preserve">180gsm slick Poly Fill. 
</t>
    </r>
    <phoneticPr fontId="26" type="noConversion"/>
  </si>
  <si>
    <t>patchwork floral</t>
    <phoneticPr fontId="29" type="noConversion"/>
  </si>
  <si>
    <r>
      <t>Face</t>
    </r>
    <r>
      <rPr>
        <sz val="11"/>
        <rFont val="宋体"/>
        <family val="2"/>
        <charset val="134"/>
      </rPr>
      <t>：</t>
    </r>
    <r>
      <rPr>
        <sz val="11"/>
        <rFont val="Aptos"/>
        <family val="2"/>
      </rPr>
      <t>85gsm microfiber disperse print   Back</t>
    </r>
    <r>
      <rPr>
        <sz val="11"/>
        <rFont val="宋体"/>
        <family val="2"/>
        <charset val="134"/>
      </rPr>
      <t>：</t>
    </r>
    <r>
      <rPr>
        <sz val="11"/>
        <rFont val="Aptos"/>
        <family val="2"/>
      </rPr>
      <t>85gsm microfiber solid
Filling</t>
    </r>
    <r>
      <rPr>
        <sz val="11"/>
        <rFont val="宋体"/>
        <family val="2"/>
        <charset val="134"/>
      </rPr>
      <t>：</t>
    </r>
    <r>
      <rPr>
        <sz val="11"/>
        <rFont val="Aptos"/>
        <family val="2"/>
      </rPr>
      <t xml:space="preserve">180gsm slick Poly Fill. 
</t>
    </r>
    <r>
      <rPr>
        <sz val="11"/>
        <color rgb="FFFF0000"/>
        <rFont val="Aptos"/>
        <family val="2"/>
      </rPr>
      <t>WIth scallope edge</t>
    </r>
    <phoneticPr fontId="26" type="noConversion"/>
  </si>
  <si>
    <t>Anna</t>
    <phoneticPr fontId="29" type="noConversion"/>
  </si>
  <si>
    <r>
      <t>Face</t>
    </r>
    <r>
      <rPr>
        <sz val="11"/>
        <rFont val="宋体"/>
        <family val="2"/>
        <charset val="134"/>
      </rPr>
      <t>：</t>
    </r>
    <r>
      <rPr>
        <sz val="11"/>
        <rFont val="Aptos"/>
        <family val="2"/>
      </rPr>
      <t>85gsm microfiber disperse print   Back</t>
    </r>
    <r>
      <rPr>
        <sz val="11"/>
        <rFont val="宋体"/>
        <family val="2"/>
        <charset val="134"/>
      </rPr>
      <t>：</t>
    </r>
    <r>
      <rPr>
        <sz val="11"/>
        <rFont val="Aptos"/>
        <family val="2"/>
      </rPr>
      <t>85gsm microfiber solid
Filling</t>
    </r>
    <r>
      <rPr>
        <sz val="11"/>
        <rFont val="宋体"/>
        <family val="2"/>
        <charset val="134"/>
      </rPr>
      <t>：</t>
    </r>
    <r>
      <rPr>
        <sz val="11"/>
        <rFont val="Aptos"/>
        <family val="2"/>
      </rPr>
      <t xml:space="preserve">180gsm slick Poly Fill. 
</t>
    </r>
    <r>
      <rPr>
        <sz val="11"/>
        <color rgb="FFFF0000"/>
        <rFont val="Aptos"/>
        <family val="2"/>
      </rPr>
      <t>With eyelet ribbon</t>
    </r>
    <phoneticPr fontId="26" type="noConversion"/>
  </si>
  <si>
    <t xml:space="preserve">Radhi </t>
    <phoneticPr fontId="26" type="noConversion"/>
  </si>
  <si>
    <t>Feb</t>
    <phoneticPr fontId="26" type="noConversion"/>
  </si>
  <si>
    <t>9404.40.9022</t>
  </si>
  <si>
    <t>SAGE BLUSH</t>
    <phoneticPr fontId="26" type="noConversion"/>
  </si>
  <si>
    <t>05CX2520P-A</t>
    <phoneticPr fontId="26" type="noConversion"/>
  </si>
  <si>
    <t>BLUE BLUSH</t>
    <phoneticPr fontId="26" type="noConversion"/>
  </si>
  <si>
    <t>06GX0484P-A</t>
    <phoneticPr fontId="26" type="noConversion"/>
  </si>
  <si>
    <t>36AN5005P-B</t>
    <phoneticPr fontId="26" type="noConversion"/>
  </si>
  <si>
    <t>IRIS MULTI</t>
    <phoneticPr fontId="26" type="noConversion"/>
  </si>
  <si>
    <t>INDIGO</t>
    <phoneticPr fontId="26" type="noConversion"/>
  </si>
  <si>
    <t>99RL0091P1-D</t>
    <phoneticPr fontId="26" type="noConversion"/>
  </si>
  <si>
    <t>Ice Blue</t>
    <phoneticPr fontId="26" type="noConversion"/>
  </si>
  <si>
    <t>Pink</t>
    <phoneticPr fontId="26" type="noConversion"/>
  </si>
  <si>
    <t>Black</t>
    <phoneticPr fontId="26" type="noConversion"/>
  </si>
  <si>
    <r>
      <t>EEC PO#</t>
    </r>
    <r>
      <rPr>
        <sz val="11"/>
        <rFont val="宋体"/>
        <family val="3"/>
        <charset val="134"/>
      </rPr>
      <t>：</t>
    </r>
    <phoneticPr fontId="26" type="noConversion"/>
  </si>
  <si>
    <t>Customer PO#:</t>
    <phoneticPr fontId="26" type="noConversion"/>
  </si>
  <si>
    <t>Ship date:</t>
    <phoneticPr fontId="26" type="noConversion"/>
  </si>
  <si>
    <t>Note 1:</t>
    <phoneticPr fontId="26" type="noConversion"/>
  </si>
  <si>
    <t xml:space="preserve">Note 2: </t>
    <phoneticPr fontId="26" type="noConversion"/>
  </si>
  <si>
    <t>Case Pack 2, Nested pack by size, T Louisa +T Anna, FQ Louisa +FQ Anna, K Louisa +K Anna</t>
    <phoneticPr fontId="26" type="noConversion"/>
  </si>
  <si>
    <t>Case Pack 2, Nested pack by size, FQ Patchwork floral +FQ Radhi, K Patchwork floral +K Radhi</t>
    <phoneticPr fontId="26" type="noConversion"/>
  </si>
  <si>
    <t>Case Pack 2, Nested pack by size,  FQ GUINEVERE IRIS +FQ Esme, K GUINEVERE IRIS +K Esme</t>
    <phoneticPr fontId="26" type="noConversion"/>
  </si>
  <si>
    <t>Case Pack 2, Nested pack by size, T Radhi +T Patchwork floral, T GUINEVERE IRIS +T Esme</t>
    <phoneticPr fontId="26" type="noConversion"/>
  </si>
  <si>
    <t>Case Pack 2, Nested pack by size, FQ Coralie +FQ Iris, K Coralie +K Iris</t>
    <phoneticPr fontId="26" type="noConversion"/>
  </si>
  <si>
    <t>Case Pack 2, Nested pack by size, FQ Bow Ticking Stripe +FQ Mirabelle, K Bow Ticking Stripe +K Mirabelle</t>
    <phoneticPr fontId="26" type="noConversion"/>
  </si>
  <si>
    <t>Case Pack 2, Nested pack by size, T Coralie +T Iris, T Bow Ticking Stripe +T Mirabelle</t>
    <phoneticPr fontId="26" type="noConversion"/>
  </si>
  <si>
    <t>RS14-8565</t>
  </si>
  <si>
    <t>RS14-8566</t>
  </si>
  <si>
    <t>RS14-8567</t>
  </si>
  <si>
    <t>RS14-8568</t>
  </si>
  <si>
    <t>RS14-8569</t>
  </si>
  <si>
    <t>RS14-8570</t>
    <phoneticPr fontId="26" type="noConversion"/>
  </si>
  <si>
    <t>RS14-8571</t>
  </si>
  <si>
    <t>RS14-8572</t>
  </si>
  <si>
    <t>RS14-8573</t>
  </si>
  <si>
    <t>RS14-8574</t>
    <phoneticPr fontId="26" type="noConversion"/>
  </si>
  <si>
    <t>RS14-8575</t>
  </si>
  <si>
    <t>RS14-8576</t>
  </si>
  <si>
    <t>RS14-8577</t>
  </si>
  <si>
    <t>RS14-8578</t>
    <phoneticPr fontId="26" type="noConversion"/>
  </si>
  <si>
    <t>RS14-8579</t>
  </si>
  <si>
    <t>RS14-8580</t>
  </si>
  <si>
    <t>RS14-8581</t>
  </si>
  <si>
    <t>RS14-8582</t>
    <phoneticPr fontId="26" type="noConversion"/>
  </si>
  <si>
    <t>RS14-8583</t>
  </si>
  <si>
    <t>RS14-8584</t>
  </si>
  <si>
    <t>RS14-8585</t>
  </si>
  <si>
    <t>RS14-8586</t>
    <phoneticPr fontId="26" type="noConversion"/>
  </si>
  <si>
    <t>RS14-8587</t>
  </si>
  <si>
    <t>RS14-8588</t>
  </si>
  <si>
    <t>RS14-8589</t>
  </si>
  <si>
    <t>RS14-8590</t>
    <phoneticPr fontId="26" type="noConversion"/>
  </si>
  <si>
    <t>RS14-8591</t>
  </si>
  <si>
    <t>RS14-8592</t>
  </si>
  <si>
    <t>RS14-8593</t>
  </si>
  <si>
    <t>RS14-8564</t>
    <phoneticPr fontId="26" type="noConversion"/>
  </si>
  <si>
    <t>022164677522</t>
  </si>
  <si>
    <t>022164677539</t>
  </si>
  <si>
    <t>022164677546</t>
  </si>
  <si>
    <t>022164677553</t>
  </si>
  <si>
    <t>022164677560</t>
  </si>
  <si>
    <t>022164677577</t>
  </si>
  <si>
    <t>022164677584</t>
  </si>
  <si>
    <t>022164677591</t>
  </si>
  <si>
    <t>022164677607</t>
  </si>
  <si>
    <t>022164677614</t>
  </si>
  <si>
    <t>022164677621</t>
  </si>
  <si>
    <t>022164677638</t>
  </si>
  <si>
    <t>022164677645</t>
  </si>
  <si>
    <t>022164677652</t>
  </si>
  <si>
    <t>022164677669</t>
  </si>
  <si>
    <t>022164677676</t>
  </si>
  <si>
    <t>022164677683</t>
  </si>
  <si>
    <t>022164677690</t>
  </si>
  <si>
    <t>022164677706</t>
  </si>
  <si>
    <t>022164677713</t>
  </si>
  <si>
    <t>022164677720</t>
  </si>
  <si>
    <t>022164677737</t>
  </si>
  <si>
    <t>022164677744</t>
  </si>
  <si>
    <t>022164677751</t>
  </si>
  <si>
    <t>022164677768</t>
  </si>
  <si>
    <t>022164677775</t>
  </si>
  <si>
    <t>022164677782</t>
  </si>
  <si>
    <t>022164677799</t>
  </si>
  <si>
    <t>022164677805</t>
  </si>
  <si>
    <t>022164677812</t>
  </si>
  <si>
    <t>36AN5005P-B</t>
    <phoneticPr fontId="26" type="noConversion"/>
  </si>
  <si>
    <t>06GX0484P-A</t>
    <phoneticPr fontId="26" type="noConversion"/>
  </si>
  <si>
    <t>02HJ5003P-A2</t>
    <phoneticPr fontId="26" type="noConversion"/>
  </si>
  <si>
    <t>36AN5005P-B</t>
    <phoneticPr fontId="26" type="noConversion"/>
  </si>
  <si>
    <t>02HJ5003P-A2</t>
    <phoneticPr fontId="26" type="noConversion"/>
  </si>
  <si>
    <t>99PX32555P1-C</t>
    <phoneticPr fontId="26" type="noConversion"/>
  </si>
  <si>
    <t>Ross Feb POE  QUILT</t>
    <phoneticPr fontId="26" type="noConversion"/>
  </si>
  <si>
    <t xml:space="preserve">Louisa </t>
    <phoneticPr fontId="26" type="noConversion"/>
  </si>
  <si>
    <t>Anna</t>
    <phoneticPr fontId="26" type="noConversion"/>
  </si>
  <si>
    <t>RS-251089</t>
    <phoneticPr fontId="26" type="noConversion"/>
  </si>
  <si>
    <t>RS-251091</t>
    <phoneticPr fontId="26" type="noConversion"/>
  </si>
  <si>
    <t>RS-251095</t>
    <phoneticPr fontId="26" type="noConversion"/>
  </si>
  <si>
    <t>RS-251090</t>
    <phoneticPr fontId="26" type="noConversion"/>
  </si>
  <si>
    <t>RS-251092</t>
    <phoneticPr fontId="26" type="noConversion"/>
  </si>
  <si>
    <t>RS-251093</t>
    <phoneticPr fontId="26" type="noConversion"/>
  </si>
  <si>
    <t>RS-251094</t>
    <phoneticPr fontId="26" type="noConversion"/>
  </si>
  <si>
    <t>MULTI</t>
  </si>
  <si>
    <t>MULTI</t>
    <phoneticPr fontId="26" type="noConversion"/>
  </si>
  <si>
    <r>
      <t>Face: 85gsm microfiber disperse print                                         Back: 85gsm microfiber  solid, with ruffle edge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26" type="noConversion"/>
  </si>
  <si>
    <t>Fabrication</t>
    <phoneticPr fontId="26" type="noConversion"/>
  </si>
  <si>
    <t>Port Arrival Date 2026/1/25, shipping window 1/27-2/1/2026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</si>
</sst>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0_);[Red]\(0\)"/>
  </numFmts>
  <fonts count="53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name val="Calibri"/>
      <family val="2"/>
    </font>
    <font>
      <sz val="8"/>
      <name val="Calibri"/>
      <family val="2"/>
    </font>
    <font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10.5"/>
      <color rgb="FF000000"/>
      <name val="Aptos"/>
      <family val="2"/>
    </font>
    <font>
      <sz val="11"/>
      <name val="Aptos"/>
      <family val="2"/>
    </font>
    <font>
      <sz val="10.5"/>
      <color theme="1"/>
      <name val="Aptos"/>
      <family val="2"/>
    </font>
    <font>
      <sz val="11"/>
      <color rgb="FFFF0000"/>
      <name val="等线"/>
      <family val="2"/>
      <scheme val="minor"/>
    </font>
    <font>
      <sz val="11"/>
      <color theme="1"/>
      <name val="Aptos"/>
      <family val="2"/>
    </font>
    <font>
      <sz val="11"/>
      <name val="等线"/>
      <family val="2"/>
      <charset val="134"/>
    </font>
    <font>
      <sz val="11"/>
      <color rgb="FFFF0000"/>
      <name val="等线"/>
      <family val="2"/>
      <charset val="134"/>
    </font>
    <font>
      <sz val="11"/>
      <color rgb="FFFF0000"/>
      <name val="Aptos"/>
      <family val="2"/>
    </font>
    <font>
      <b/>
      <sz val="11"/>
      <color rgb="FFFF0000"/>
      <name val="等线"/>
      <family val="3"/>
      <charset val="134"/>
    </font>
    <font>
      <b/>
      <sz val="10.5"/>
      <color rgb="FF000000"/>
      <name val="Aptos"/>
      <family val="2"/>
    </font>
    <font>
      <b/>
      <sz val="11"/>
      <name val="Aptos"/>
      <family val="2"/>
    </font>
    <font>
      <sz val="10.5"/>
      <name val="Aptos"/>
      <family val="2"/>
    </font>
    <font>
      <b/>
      <sz val="10.5"/>
      <name val="Aptos"/>
      <family val="2"/>
    </font>
    <font>
      <sz val="9"/>
      <name val="等线"/>
      <family val="2"/>
      <charset val="134"/>
      <scheme val="minor"/>
    </font>
    <font>
      <b/>
      <sz val="11"/>
      <name val="微软雅黑"/>
      <family val="2"/>
      <charset val="134"/>
    </font>
    <font>
      <b/>
      <sz val="11"/>
      <name val="宋体"/>
      <family val="2"/>
      <charset val="134"/>
    </font>
    <font>
      <b/>
      <sz val="11"/>
      <color rgb="FFFF0000"/>
      <name val="Aptos"/>
      <family val="2"/>
    </font>
    <font>
      <b/>
      <sz val="11"/>
      <color rgb="FFFF0000"/>
      <name val="宋体"/>
      <family val="2"/>
      <charset val="134"/>
    </font>
    <font>
      <sz val="11"/>
      <name val="宋体"/>
      <family val="2"/>
      <charset val="134"/>
    </font>
    <font>
      <b/>
      <sz val="12"/>
      <name val="Aptos"/>
      <family val="2"/>
    </font>
    <font>
      <b/>
      <sz val="14"/>
      <name val="Aptos"/>
      <family val="2"/>
    </font>
    <font>
      <sz val="10"/>
      <color rgb="FF000000"/>
      <name val="Aptos"/>
      <family val="2"/>
    </font>
    <font>
      <b/>
      <sz val="10.5"/>
      <color rgb="FFFF0000"/>
      <name val="Aptos"/>
      <family val="2"/>
    </font>
  </fonts>
  <fills count="1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51170384838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3">
    <xf numFmtId="0" fontId="0" fillId="0" borderId="0"/>
    <xf numFmtId="0" fontId="4" fillId="0" borderId="0"/>
    <xf numFmtId="0" fontId="4" fillId="0" borderId="0"/>
    <xf numFmtId="0" fontId="4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25" fillId="0" borderId="0" applyFont="0" applyFill="0" applyBorder="0" applyAlignment="0" applyProtection="0">
      <alignment vertical="center"/>
    </xf>
    <xf numFmtId="0" fontId="28" fillId="0" borderId="0"/>
    <xf numFmtId="0" fontId="1" fillId="0" borderId="0"/>
    <xf numFmtId="0" fontId="28" fillId="0" borderId="0"/>
    <xf numFmtId="0" fontId="28" fillId="0" borderId="0"/>
    <xf numFmtId="0" fontId="28" fillId="0" borderId="0"/>
  </cellStyleXfs>
  <cellXfs count="307">
    <xf numFmtId="0" fontId="0" fillId="0" borderId="0" xfId="0"/>
    <xf numFmtId="0" fontId="0" fillId="0" borderId="1" xfId="0" applyBorder="1" applyAlignment="1">
      <alignment wrapText="1"/>
    </xf>
    <xf numFmtId="9" fontId="0" fillId="0" borderId="0" xfId="0" applyNumberFormat="1"/>
    <xf numFmtId="0" fontId="6" fillId="0" borderId="0" xfId="0" applyFont="1"/>
    <xf numFmtId="0" fontId="3" fillId="0" borderId="0" xfId="0" applyFont="1"/>
    <xf numFmtId="0" fontId="7" fillId="0" borderId="0" xfId="2" applyFont="1" applyProtection="1">
      <protection locked="0"/>
    </xf>
    <xf numFmtId="0" fontId="8" fillId="0" borderId="0" xfId="2" applyFont="1" applyProtection="1">
      <protection locked="0"/>
    </xf>
    <xf numFmtId="0" fontId="4" fillId="0" borderId="0" xfId="3" applyAlignment="1" applyProtection="1">
      <alignment horizontal="left"/>
      <protection locked="0"/>
    </xf>
    <xf numFmtId="0" fontId="9" fillId="0" borderId="0" xfId="3" applyFont="1" applyAlignment="1" applyProtection="1">
      <alignment horizontal="left"/>
      <protection locked="0"/>
    </xf>
    <xf numFmtId="0" fontId="10" fillId="0" borderId="0" xfId="3" applyFont="1" applyAlignment="1" applyProtection="1">
      <alignment horizontal="left"/>
      <protection locked="0"/>
    </xf>
    <xf numFmtId="0" fontId="11" fillId="0" borderId="0" xfId="3" applyFont="1" applyAlignment="1" applyProtection="1">
      <alignment horizontal="left"/>
      <protection locked="0"/>
    </xf>
    <xf numFmtId="177" fontId="4" fillId="0" borderId="0" xfId="3" applyNumberFormat="1" applyAlignment="1" applyProtection="1">
      <alignment horizontal="left"/>
      <protection locked="0"/>
    </xf>
    <xf numFmtId="0" fontId="13" fillId="0" borderId="1" xfId="2" applyFont="1" applyBorder="1" applyAlignment="1" applyProtection="1">
      <alignment horizontal="left"/>
      <protection locked="0"/>
    </xf>
    <xf numFmtId="0" fontId="4" fillId="0" borderId="1" xfId="3" applyBorder="1" applyAlignment="1" applyProtection="1">
      <alignment horizontal="left"/>
      <protection locked="0"/>
    </xf>
    <xf numFmtId="0" fontId="4" fillId="0" borderId="0" xfId="3" applyAlignment="1" applyProtection="1">
      <alignment horizontal="center"/>
      <protection locked="0"/>
    </xf>
    <xf numFmtId="0" fontId="4" fillId="0" borderId="0" xfId="3" applyAlignment="1" applyProtection="1">
      <alignment horizontal="center" vertical="center" wrapText="1"/>
      <protection locked="0"/>
    </xf>
    <xf numFmtId="9" fontId="4" fillId="0" borderId="0" xfId="3" applyNumberFormat="1" applyAlignment="1" applyProtection="1">
      <alignment horizontal="center" wrapText="1"/>
      <protection locked="0"/>
    </xf>
    <xf numFmtId="0" fontId="14" fillId="0" borderId="0" xfId="3" applyFont="1" applyAlignment="1" applyProtection="1">
      <alignment horizontal="left"/>
      <protection locked="0"/>
    </xf>
    <xf numFmtId="0" fontId="12" fillId="5" borderId="1" xfId="2" applyFont="1" applyFill="1" applyBorder="1" applyAlignment="1" applyProtection="1">
      <alignment horizontal="left"/>
      <protection locked="0"/>
    </xf>
    <xf numFmtId="0" fontId="14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9" fontId="4" fillId="0" borderId="0" xfId="3" applyNumberFormat="1" applyAlignment="1" applyProtection="1">
      <alignment horizontal="center"/>
      <protection locked="0"/>
    </xf>
    <xf numFmtId="9" fontId="10" fillId="0" borderId="0" xfId="3" applyNumberFormat="1" applyFont="1" applyAlignment="1" applyProtection="1">
      <alignment horizontal="center" wrapText="1"/>
      <protection locked="0"/>
    </xf>
    <xf numFmtId="9" fontId="11" fillId="0" borderId="0" xfId="3" applyNumberFormat="1" applyFont="1" applyAlignment="1">
      <alignment horizontal="center" wrapText="1"/>
    </xf>
    <xf numFmtId="0" fontId="4" fillId="0" borderId="0" xfId="3" applyAlignment="1">
      <alignment horizontal="left"/>
    </xf>
    <xf numFmtId="0" fontId="4" fillId="0" borderId="0" xfId="3" applyAlignment="1">
      <alignment horizontal="left" wrapText="1"/>
    </xf>
    <xf numFmtId="177" fontId="4" fillId="0" borderId="0" xfId="3" applyNumberFormat="1" applyAlignment="1">
      <alignment horizontal="left"/>
    </xf>
    <xf numFmtId="0" fontId="14" fillId="0" borderId="0" xfId="3" applyFont="1"/>
    <xf numFmtId="14" fontId="14" fillId="0" borderId="0" xfId="3" applyNumberFormat="1" applyFont="1"/>
    <xf numFmtId="0" fontId="14" fillId="0" borderId="0" xfId="3" applyFont="1" applyAlignment="1">
      <alignment wrapText="1"/>
    </xf>
    <xf numFmtId="177" fontId="14" fillId="0" borderId="0" xfId="3" applyNumberFormat="1" applyFont="1" applyAlignment="1">
      <alignment horizontal="left"/>
    </xf>
    <xf numFmtId="0" fontId="15" fillId="5" borderId="1" xfId="3" applyFont="1" applyFill="1" applyBorder="1" applyAlignment="1" applyProtection="1">
      <alignment horizontal="left"/>
      <protection locked="0"/>
    </xf>
    <xf numFmtId="9" fontId="4" fillId="0" borderId="0" xfId="3" applyNumberFormat="1" applyAlignment="1" applyProtection="1">
      <alignment horizontal="center" vertical="center" wrapText="1"/>
      <protection locked="0"/>
    </xf>
    <xf numFmtId="0" fontId="4" fillId="0" borderId="0" xfId="3"/>
    <xf numFmtId="14" fontId="4" fillId="0" borderId="0" xfId="3" applyNumberFormat="1"/>
    <xf numFmtId="0" fontId="4" fillId="0" borderId="0" xfId="3" applyAlignment="1">
      <alignment wrapText="1"/>
    </xf>
    <xf numFmtId="0" fontId="14" fillId="0" borderId="0" xfId="3" applyFont="1" applyAlignment="1">
      <alignment horizontal="right" wrapText="1"/>
    </xf>
    <xf numFmtId="0" fontId="13" fillId="0" borderId="4" xfId="2" applyFont="1" applyBorder="1" applyAlignment="1" applyProtection="1">
      <alignment horizontal="left"/>
      <protection locked="0"/>
    </xf>
    <xf numFmtId="0" fontId="0" fillId="0" borderId="1" xfId="0" applyBorder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/>
    <xf numFmtId="177" fontId="4" fillId="0" borderId="0" xfId="2" applyNumberFormat="1" applyAlignment="1" applyProtection="1">
      <alignment wrapText="1"/>
      <protection locked="0"/>
    </xf>
    <xf numFmtId="0" fontId="12" fillId="0" borderId="1" xfId="2" applyFont="1" applyBorder="1" applyAlignment="1" applyProtection="1">
      <alignment horizontal="left"/>
      <protection locked="0"/>
    </xf>
    <xf numFmtId="0" fontId="12" fillId="0" borderId="1" xfId="2" applyFont="1" applyBorder="1" applyProtection="1"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13" fillId="0" borderId="0" xfId="2" applyFont="1" applyAlignment="1" applyProtection="1">
      <alignment horizontal="left"/>
      <protection locked="0"/>
    </xf>
    <xf numFmtId="0" fontId="13" fillId="0" borderId="1" xfId="2" applyFont="1" applyBorder="1" applyAlignment="1" applyProtection="1">
      <alignment horizontal="left" vertical="center"/>
      <protection locked="0"/>
    </xf>
    <xf numFmtId="0" fontId="12" fillId="4" borderId="1" xfId="2" applyFont="1" applyFill="1" applyBorder="1" applyAlignment="1" applyProtection="1">
      <alignment horizontal="left" vertical="center"/>
      <protection locked="0"/>
    </xf>
    <xf numFmtId="0" fontId="4" fillId="0" borderId="1" xfId="3" applyBorder="1" applyAlignment="1" applyProtection="1">
      <alignment horizontal="left" vertical="center"/>
      <protection locked="0"/>
    </xf>
    <xf numFmtId="0" fontId="4" fillId="0" borderId="0" xfId="3" applyAlignment="1" applyProtection="1">
      <alignment horizontal="left" vertical="center"/>
      <protection locked="0"/>
    </xf>
    <xf numFmtId="0" fontId="9" fillId="0" borderId="0" xfId="3" applyFont="1" applyAlignment="1" applyProtection="1">
      <alignment horizontal="left" vertical="center"/>
      <protection locked="0"/>
    </xf>
    <xf numFmtId="0" fontId="4" fillId="0" borderId="0" xfId="3" applyAlignment="1" applyProtection="1">
      <alignment horizontal="center" vertical="center"/>
      <protection locked="0"/>
    </xf>
    <xf numFmtId="0" fontId="10" fillId="0" borderId="0" xfId="3" applyFont="1" applyAlignment="1" applyProtection="1">
      <alignment horizontal="left" vertical="center"/>
      <protection locked="0"/>
    </xf>
    <xf numFmtId="0" fontId="11" fillId="0" borderId="0" xfId="3" applyFont="1" applyAlignment="1" applyProtection="1">
      <alignment horizontal="left" vertical="center"/>
      <protection locked="0"/>
    </xf>
    <xf numFmtId="177" fontId="4" fillId="0" borderId="0" xfId="3" applyNumberFormat="1" applyAlignment="1" applyProtection="1">
      <alignment horizontal="left" vertical="center"/>
      <protection locked="0"/>
    </xf>
    <xf numFmtId="0" fontId="14" fillId="0" borderId="0" xfId="3" applyFont="1" applyAlignment="1" applyProtection="1">
      <alignment horizontal="left" vertical="center"/>
      <protection locked="0"/>
    </xf>
    <xf numFmtId="0" fontId="12" fillId="5" borderId="1" xfId="2" applyFont="1" applyFill="1" applyBorder="1" applyAlignment="1" applyProtection="1">
      <alignment horizontal="left" vertical="center"/>
      <protection locked="0"/>
    </xf>
    <xf numFmtId="0" fontId="12" fillId="0" borderId="1" xfId="2" applyFont="1" applyBorder="1" applyAlignment="1" applyProtection="1">
      <alignment vertical="center"/>
      <protection locked="0"/>
    </xf>
    <xf numFmtId="0" fontId="14" fillId="0" borderId="0" xfId="3" applyFont="1" applyAlignment="1">
      <alignment horizontal="left" vertical="center"/>
    </xf>
    <xf numFmtId="0" fontId="14" fillId="0" borderId="0" xfId="3" applyFont="1" applyAlignment="1">
      <alignment horizontal="left" vertical="center" wrapText="1"/>
    </xf>
    <xf numFmtId="0" fontId="12" fillId="0" borderId="5" xfId="2" applyFont="1" applyBorder="1" applyAlignment="1" applyProtection="1">
      <alignment horizontal="left"/>
      <protection locked="0"/>
    </xf>
    <xf numFmtId="0" fontId="13" fillId="0" borderId="6" xfId="2" applyFont="1" applyBorder="1" applyAlignment="1" applyProtection="1">
      <alignment horizontal="left"/>
      <protection locked="0"/>
    </xf>
    <xf numFmtId="0" fontId="12" fillId="0" borderId="6" xfId="2" applyFont="1" applyBorder="1" applyAlignment="1" applyProtection="1">
      <alignment horizontal="left"/>
      <protection locked="0"/>
    </xf>
    <xf numFmtId="0" fontId="12" fillId="0" borderId="1" xfId="2" applyFont="1" applyBorder="1" applyAlignment="1" applyProtection="1">
      <alignment horizontal="left" vertical="center"/>
      <protection locked="0"/>
    </xf>
    <xf numFmtId="0" fontId="17" fillId="0" borderId="1" xfId="2" applyFont="1" applyBorder="1" applyAlignment="1" applyProtection="1">
      <alignment horizontal="left" vertical="center"/>
      <protection locked="0"/>
    </xf>
    <xf numFmtId="0" fontId="17" fillId="5" borderId="1" xfId="2" applyFont="1" applyFill="1" applyBorder="1" applyAlignment="1" applyProtection="1">
      <alignment horizontal="left"/>
      <protection locked="0"/>
    </xf>
    <xf numFmtId="0" fontId="12" fillId="0" borderId="2" xfId="2" applyFont="1" applyBorder="1" applyProtection="1">
      <protection locked="0"/>
    </xf>
    <xf numFmtId="0" fontId="12" fillId="0" borderId="7" xfId="2" applyFont="1" applyBorder="1" applyProtection="1">
      <protection locked="0"/>
    </xf>
    <xf numFmtId="0" fontId="4" fillId="0" borderId="3" xfId="3" applyBorder="1" applyAlignment="1" applyProtection="1">
      <alignment horizontal="left"/>
      <protection locked="0"/>
    </xf>
    <xf numFmtId="0" fontId="20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2" fillId="0" borderId="7" xfId="2" applyFont="1" applyBorder="1" applyAlignment="1" applyProtection="1">
      <alignment horizontal="left"/>
      <protection locked="0"/>
    </xf>
    <xf numFmtId="0" fontId="0" fillId="0" borderId="0" xfId="0" applyAlignment="1">
      <alignment horizontal="center" wrapText="1"/>
    </xf>
    <xf numFmtId="0" fontId="22" fillId="0" borderId="0" xfId="0" applyFont="1" applyAlignment="1">
      <alignment wrapText="1"/>
    </xf>
    <xf numFmtId="0" fontId="3" fillId="0" borderId="0" xfId="0" applyFont="1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0" fontId="20" fillId="9" borderId="1" xfId="0" applyFont="1" applyFill="1" applyBorder="1" applyAlignment="1">
      <alignment horizontal="center" wrapText="1"/>
    </xf>
    <xf numFmtId="178" fontId="2" fillId="6" borderId="1" xfId="0" applyNumberFormat="1" applyFont="1" applyFill="1" applyBorder="1" applyAlignment="1">
      <alignment horizontal="center" wrapText="1"/>
    </xf>
    <xf numFmtId="2" fontId="2" fillId="6" borderId="1" xfId="0" applyNumberFormat="1" applyFont="1" applyFill="1" applyBorder="1" applyAlignment="1">
      <alignment horizontal="center" wrapText="1"/>
    </xf>
    <xf numFmtId="177" fontId="23" fillId="6" borderId="1" xfId="1" applyNumberFormat="1" applyFont="1" applyFill="1" applyBorder="1" applyAlignment="1">
      <alignment wrapText="1"/>
    </xf>
    <xf numFmtId="177" fontId="2" fillId="11" borderId="2" xfId="0" applyNumberFormat="1" applyFont="1" applyFill="1" applyBorder="1" applyAlignment="1">
      <alignment horizontal="center" wrapText="1"/>
    </xf>
    <xf numFmtId="177" fontId="2" fillId="6" borderId="1" xfId="0" applyNumberFormat="1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23" fillId="0" borderId="1" xfId="1" applyNumberFormat="1" applyFont="1" applyBorder="1" applyAlignment="1">
      <alignment wrapText="1"/>
    </xf>
    <xf numFmtId="177" fontId="23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23" fillId="9" borderId="1" xfId="1" applyNumberFormat="1" applyFont="1" applyFill="1" applyBorder="1" applyAlignment="1">
      <alignment wrapText="1"/>
    </xf>
    <xf numFmtId="177" fontId="23" fillId="3" borderId="1" xfId="1" applyNumberFormat="1" applyFont="1" applyFill="1" applyBorder="1" applyAlignment="1">
      <alignment wrapText="1"/>
    </xf>
    <xf numFmtId="10" fontId="23" fillId="3" borderId="1" xfId="1" applyNumberFormat="1" applyFont="1" applyFill="1" applyBorder="1" applyAlignment="1">
      <alignment wrapText="1"/>
    </xf>
    <xf numFmtId="177" fontId="15" fillId="12" borderId="1" xfId="1" applyNumberFormat="1" applyFont="1" applyFill="1" applyBorder="1" applyAlignment="1">
      <alignment wrapText="1"/>
    </xf>
    <xf numFmtId="177" fontId="2" fillId="3" borderId="1" xfId="0" applyNumberFormat="1" applyFont="1" applyFill="1" applyBorder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4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0" fontId="22" fillId="0" borderId="0" xfId="0" applyFont="1"/>
    <xf numFmtId="177" fontId="3" fillId="0" borderId="0" xfId="0" applyNumberFormat="1" applyFont="1"/>
    <xf numFmtId="0" fontId="2" fillId="10" borderId="0" xfId="0" applyFont="1" applyFill="1" applyAlignment="1">
      <alignment wrapText="1"/>
    </xf>
    <xf numFmtId="0" fontId="22" fillId="0" borderId="0" xfId="6" applyFont="1"/>
    <xf numFmtId="0" fontId="2" fillId="9" borderId="1" xfId="6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 wrapText="1"/>
    </xf>
    <xf numFmtId="0" fontId="20" fillId="13" borderId="1" xfId="0" applyFont="1" applyFill="1" applyBorder="1" applyAlignment="1">
      <alignment horizontal="center" wrapText="1"/>
    </xf>
    <xf numFmtId="0" fontId="24" fillId="0" borderId="0" xfId="6" applyFont="1"/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23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0" xfId="6" applyAlignment="1">
      <alignment wrapText="1"/>
    </xf>
    <xf numFmtId="0" fontId="3" fillId="0" borderId="1" xfId="6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3" fillId="0" borderId="3" xfId="0" applyFont="1" applyBorder="1" applyAlignment="1">
      <alignment wrapText="1"/>
    </xf>
    <xf numFmtId="177" fontId="0" fillId="2" borderId="3" xfId="4" applyNumberFormat="1" applyFont="1" applyFill="1" applyBorder="1" applyAlignment="1">
      <alignment wrapText="1"/>
    </xf>
    <xf numFmtId="177" fontId="0" fillId="0" borderId="8" xfId="0" applyNumberFormat="1" applyBorder="1" applyAlignment="1">
      <alignment wrapText="1"/>
    </xf>
    <xf numFmtId="177" fontId="0" fillId="0" borderId="3" xfId="0" applyNumberFormat="1" applyBorder="1" applyAlignment="1">
      <alignment wrapText="1"/>
    </xf>
    <xf numFmtId="1" fontId="0" fillId="0" borderId="3" xfId="0" applyNumberFormat="1" applyBorder="1" applyAlignment="1">
      <alignment wrapText="1"/>
    </xf>
    <xf numFmtId="180" fontId="0" fillId="2" borderId="3" xfId="0" applyNumberFormat="1" applyFill="1" applyBorder="1" applyAlignment="1">
      <alignment wrapText="1"/>
    </xf>
    <xf numFmtId="1" fontId="0" fillId="2" borderId="3" xfId="0" applyNumberFormat="1" applyFill="1" applyBorder="1" applyAlignment="1">
      <alignment wrapText="1"/>
    </xf>
    <xf numFmtId="177" fontId="0" fillId="2" borderId="3" xfId="0" applyNumberFormat="1" applyFill="1" applyBorder="1" applyAlignment="1">
      <alignment wrapText="1"/>
    </xf>
    <xf numFmtId="10" fontId="0" fillId="2" borderId="3" xfId="5" applyNumberFormat="1" applyFont="1" applyFill="1" applyBorder="1" applyAlignment="1">
      <alignment wrapText="1"/>
    </xf>
    <xf numFmtId="0" fontId="3" fillId="0" borderId="6" xfId="0" applyFont="1" applyBorder="1" applyAlignment="1">
      <alignment wrapText="1"/>
    </xf>
    <xf numFmtId="178" fontId="0" fillId="0" borderId="6" xfId="0" applyNumberFormat="1" applyBorder="1" applyAlignment="1">
      <alignment wrapText="1"/>
    </xf>
    <xf numFmtId="2" fontId="0" fillId="0" borderId="6" xfId="0" applyNumberFormat="1" applyBorder="1" applyAlignment="1">
      <alignment wrapText="1"/>
    </xf>
    <xf numFmtId="177" fontId="0" fillId="2" borderId="6" xfId="4" applyNumberFormat="1" applyFont="1" applyFill="1" applyBorder="1" applyAlignment="1">
      <alignment wrapText="1"/>
    </xf>
    <xf numFmtId="177" fontId="0" fillId="0" borderId="10" xfId="0" applyNumberFormat="1" applyBorder="1" applyAlignment="1">
      <alignment wrapText="1"/>
    </xf>
    <xf numFmtId="177" fontId="0" fillId="0" borderId="6" xfId="0" applyNumberFormat="1" applyBorder="1" applyAlignment="1">
      <alignment wrapText="1"/>
    </xf>
    <xf numFmtId="180" fontId="0" fillId="2" borderId="6" xfId="0" applyNumberFormat="1" applyFill="1" applyBorder="1" applyAlignment="1">
      <alignment wrapText="1"/>
    </xf>
    <xf numFmtId="1" fontId="0" fillId="2" borderId="6" xfId="0" applyNumberFormat="1" applyFill="1" applyBorder="1" applyAlignment="1">
      <alignment wrapText="1"/>
    </xf>
    <xf numFmtId="177" fontId="0" fillId="2" borderId="6" xfId="0" applyNumberFormat="1" applyFill="1" applyBorder="1" applyAlignment="1">
      <alignment wrapText="1"/>
    </xf>
    <xf numFmtId="10" fontId="0" fillId="2" borderId="6" xfId="5" applyNumberFormat="1" applyFont="1" applyFill="1" applyBorder="1" applyAlignment="1">
      <alignment wrapText="1"/>
    </xf>
    <xf numFmtId="0" fontId="0" fillId="9" borderId="2" xfId="0" applyFill="1" applyBorder="1" applyAlignment="1">
      <alignment wrapText="1"/>
    </xf>
    <xf numFmtId="0" fontId="0" fillId="9" borderId="9" xfId="0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9" borderId="9" xfId="0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" fillId="0" borderId="0" xfId="9"/>
    <xf numFmtId="0" fontId="1" fillId="0" borderId="0" xfId="9" applyAlignment="1">
      <alignment horizontal="center"/>
    </xf>
    <xf numFmtId="0" fontId="1" fillId="0" borderId="1" xfId="9" applyBorder="1"/>
    <xf numFmtId="0" fontId="30" fillId="0" borderId="1" xfId="9" applyFont="1" applyBorder="1" applyAlignment="1">
      <alignment horizontal="center" vertical="center" wrapText="1"/>
    </xf>
    <xf numFmtId="0" fontId="31" fillId="14" borderId="1" xfId="8" applyFont="1" applyFill="1" applyBorder="1" applyAlignment="1" applyProtection="1">
      <alignment horizontal="center" vertical="center"/>
      <protection locked="0"/>
    </xf>
    <xf numFmtId="0" fontId="32" fillId="14" borderId="1" xfId="9" applyFont="1" applyFill="1" applyBorder="1" applyAlignment="1">
      <alignment horizontal="center" vertical="center" wrapText="1"/>
    </xf>
    <xf numFmtId="0" fontId="30" fillId="14" borderId="1" xfId="9" applyFont="1" applyFill="1" applyBorder="1" applyAlignment="1">
      <alignment horizontal="center" vertical="center" wrapText="1"/>
    </xf>
    <xf numFmtId="179" fontId="33" fillId="9" borderId="1" xfId="9" applyNumberFormat="1" applyFont="1" applyFill="1" applyBorder="1" applyAlignment="1">
      <alignment horizontal="center" vertical="center"/>
    </xf>
    <xf numFmtId="0" fontId="34" fillId="0" borderId="1" xfId="8" applyFont="1" applyBorder="1" applyAlignment="1">
      <alignment horizontal="left" wrapText="1"/>
    </xf>
    <xf numFmtId="9" fontId="31" fillId="14" borderId="1" xfId="8" applyNumberFormat="1" applyFont="1" applyFill="1" applyBorder="1" applyAlignment="1" applyProtection="1">
      <alignment horizontal="center" vertical="center"/>
      <protection locked="0"/>
    </xf>
    <xf numFmtId="0" fontId="31" fillId="0" borderId="1" xfId="8" applyFont="1" applyBorder="1" applyAlignment="1">
      <alignment horizontal="left" wrapText="1"/>
    </xf>
    <xf numFmtId="179" fontId="1" fillId="11" borderId="1" xfId="9" applyNumberFormat="1" applyFill="1" applyBorder="1" applyAlignment="1">
      <alignment horizontal="center" vertical="center"/>
    </xf>
    <xf numFmtId="0" fontId="31" fillId="0" borderId="0" xfId="8" applyFont="1" applyAlignment="1" applyProtection="1">
      <alignment horizontal="left"/>
      <protection locked="0"/>
    </xf>
    <xf numFmtId="179" fontId="31" fillId="11" borderId="1" xfId="8" applyNumberFormat="1" applyFont="1" applyFill="1" applyBorder="1" applyAlignment="1" applyProtection="1">
      <alignment horizontal="center" vertical="center"/>
      <protection locked="0"/>
    </xf>
    <xf numFmtId="0" fontId="1" fillId="14" borderId="1" xfId="9" applyFill="1" applyBorder="1"/>
    <xf numFmtId="0" fontId="33" fillId="0" borderId="1" xfId="9" applyFont="1" applyBorder="1"/>
    <xf numFmtId="0" fontId="34" fillId="11" borderId="1" xfId="8" applyFont="1" applyFill="1" applyBorder="1" applyAlignment="1">
      <alignment horizontal="left" wrapText="1"/>
    </xf>
    <xf numFmtId="0" fontId="31" fillId="0" borderId="4" xfId="8" applyFont="1" applyBorder="1" applyAlignment="1" applyProtection="1">
      <alignment horizontal="left" vertical="center" wrapText="1"/>
      <protection locked="0"/>
    </xf>
    <xf numFmtId="0" fontId="31" fillId="0" borderId="4" xfId="8" applyFont="1" applyBorder="1" applyAlignment="1">
      <alignment horizontal="center" vertical="center" wrapText="1"/>
    </xf>
    <xf numFmtId="0" fontId="31" fillId="0" borderId="4" xfId="8" applyFont="1" applyBorder="1" applyAlignment="1" applyProtection="1">
      <alignment horizontal="center" vertical="center" wrapText="1"/>
      <protection locked="0"/>
    </xf>
    <xf numFmtId="0" fontId="1" fillId="0" borderId="1" xfId="9" applyBorder="1" applyAlignment="1">
      <alignment horizontal="center" vertical="center"/>
    </xf>
    <xf numFmtId="0" fontId="31" fillId="11" borderId="1" xfId="10" applyFont="1" applyFill="1" applyBorder="1" applyAlignment="1">
      <alignment horizontal="center" vertical="center" wrapText="1"/>
    </xf>
    <xf numFmtId="0" fontId="1" fillId="11" borderId="1" xfId="9" applyFill="1" applyBorder="1" applyAlignment="1">
      <alignment horizontal="center" vertical="center"/>
    </xf>
    <xf numFmtId="0" fontId="1" fillId="14" borderId="1" xfId="9" applyFill="1" applyBorder="1" applyAlignment="1">
      <alignment horizontal="center" vertical="center"/>
    </xf>
    <xf numFmtId="0" fontId="1" fillId="0" borderId="0" xfId="9" applyAlignment="1">
      <alignment horizontal="left"/>
    </xf>
    <xf numFmtId="0" fontId="39" fillId="7" borderId="1" xfId="9" applyFont="1" applyFill="1" applyBorder="1" applyAlignment="1">
      <alignment horizontal="center" wrapText="1"/>
    </xf>
    <xf numFmtId="0" fontId="40" fillId="7" borderId="1" xfId="10" applyFont="1" applyFill="1" applyBorder="1" applyAlignment="1">
      <alignment horizontal="center" wrapText="1"/>
    </xf>
    <xf numFmtId="0" fontId="40" fillId="7" borderId="1" xfId="10" applyFont="1" applyFill="1" applyBorder="1" applyAlignment="1">
      <alignment horizontal="center" vertical="center" wrapText="1"/>
    </xf>
    <xf numFmtId="0" fontId="40" fillId="7" borderId="3" xfId="10" applyFont="1" applyFill="1" applyBorder="1" applyAlignment="1">
      <alignment horizontal="center" wrapText="1"/>
    </xf>
    <xf numFmtId="0" fontId="40" fillId="0" borderId="1" xfId="10" applyFont="1" applyBorder="1" applyAlignment="1">
      <alignment horizontal="center" wrapText="1"/>
    </xf>
    <xf numFmtId="0" fontId="31" fillId="0" borderId="0" xfId="8" applyFont="1" applyAlignment="1" applyProtection="1">
      <alignment horizontal="left" vertical="center"/>
      <protection locked="0"/>
    </xf>
    <xf numFmtId="0" fontId="40" fillId="11" borderId="0" xfId="8" applyFont="1" applyFill="1" applyAlignment="1" applyProtection="1">
      <alignment horizontal="center" vertical="center" wrapText="1"/>
      <protection locked="0"/>
    </xf>
    <xf numFmtId="0" fontId="40" fillId="0" borderId="0" xfId="8" applyFont="1" applyAlignment="1" applyProtection="1">
      <alignment horizontal="center"/>
      <protection locked="0"/>
    </xf>
    <xf numFmtId="0" fontId="40" fillId="0" borderId="0" xfId="8" applyFont="1" applyProtection="1">
      <protection locked="0"/>
    </xf>
    <xf numFmtId="0" fontId="40" fillId="0" borderId="0" xfId="8" applyFont="1" applyAlignment="1" applyProtection="1">
      <alignment horizontal="center" wrapText="1"/>
      <protection locked="0"/>
    </xf>
    <xf numFmtId="0" fontId="31" fillId="0" borderId="1" xfId="8" applyFont="1" applyBorder="1" applyAlignment="1" applyProtection="1">
      <alignment horizontal="center" vertical="center"/>
      <protection locked="0"/>
    </xf>
    <xf numFmtId="0" fontId="31" fillId="15" borderId="1" xfId="8" applyFont="1" applyFill="1" applyBorder="1" applyAlignment="1" applyProtection="1">
      <alignment horizontal="center" vertical="center"/>
      <protection locked="0"/>
    </xf>
    <xf numFmtId="0" fontId="41" fillId="0" borderId="6" xfId="9" applyFont="1" applyBorder="1" applyAlignment="1">
      <alignment vertical="center"/>
    </xf>
    <xf numFmtId="0" fontId="40" fillId="0" borderId="1" xfId="8" applyFont="1" applyBorder="1" applyAlignment="1">
      <alignment horizontal="left" wrapText="1"/>
    </xf>
    <xf numFmtId="0" fontId="41" fillId="0" borderId="4" xfId="9" applyFont="1" applyBorder="1" applyAlignment="1">
      <alignment vertical="center"/>
    </xf>
    <xf numFmtId="0" fontId="41" fillId="0" borderId="3" xfId="9" applyFont="1" applyBorder="1" applyAlignment="1">
      <alignment vertical="center"/>
    </xf>
    <xf numFmtId="0" fontId="30" fillId="0" borderId="1" xfId="11" applyFont="1" applyBorder="1" applyAlignment="1">
      <alignment horizontal="center" vertical="center" wrapText="1"/>
    </xf>
    <xf numFmtId="0" fontId="31" fillId="9" borderId="1" xfId="8" applyFont="1" applyFill="1" applyBorder="1" applyAlignment="1" applyProtection="1">
      <alignment horizontal="center" vertical="center"/>
      <protection locked="0"/>
    </xf>
    <xf numFmtId="0" fontId="30" fillId="9" borderId="1" xfId="11" applyFont="1" applyFill="1" applyBorder="1" applyAlignment="1">
      <alignment horizontal="center" vertical="center" wrapText="1"/>
    </xf>
    <xf numFmtId="0" fontId="34" fillId="9" borderId="1" xfId="8" applyFont="1" applyFill="1" applyBorder="1" applyAlignment="1" applyProtection="1">
      <alignment horizontal="center" vertical="center"/>
      <protection locked="0"/>
    </xf>
    <xf numFmtId="0" fontId="40" fillId="9" borderId="1" xfId="8" applyFont="1" applyFill="1" applyBorder="1" applyAlignment="1">
      <alignment horizontal="left" wrapText="1"/>
    </xf>
    <xf numFmtId="0" fontId="1" fillId="14" borderId="0" xfId="9" applyFill="1" applyAlignment="1">
      <alignment horizontal="center"/>
    </xf>
    <xf numFmtId="0" fontId="31" fillId="11" borderId="1" xfId="8" applyFont="1" applyFill="1" applyBorder="1" applyAlignment="1" applyProtection="1">
      <alignment horizontal="center" vertical="center"/>
      <protection locked="0"/>
    </xf>
    <xf numFmtId="0" fontId="41" fillId="0" borderId="1" xfId="9" applyFont="1" applyBorder="1" applyAlignment="1">
      <alignment horizontal="center" vertical="center"/>
    </xf>
    <xf numFmtId="0" fontId="31" fillId="0" borderId="1" xfId="8" applyFont="1" applyBorder="1" applyAlignment="1" applyProtection="1">
      <alignment horizontal="left" vertical="center"/>
      <protection locked="0"/>
    </xf>
    <xf numFmtId="9" fontId="34" fillId="9" borderId="1" xfId="8" applyNumberFormat="1" applyFont="1" applyFill="1" applyBorder="1" applyAlignment="1" applyProtection="1">
      <alignment horizontal="center" vertical="center"/>
      <protection locked="0"/>
    </xf>
    <xf numFmtId="0" fontId="30" fillId="9" borderId="1" xfId="9" applyFont="1" applyFill="1" applyBorder="1" applyAlignment="1">
      <alignment horizontal="center" vertical="center" wrapText="1"/>
    </xf>
    <xf numFmtId="0" fontId="31" fillId="0" borderId="0" xfId="8" applyFont="1" applyAlignment="1" applyProtection="1">
      <alignment horizontal="center"/>
      <protection locked="0"/>
    </xf>
    <xf numFmtId="0" fontId="49" fillId="0" borderId="0" xfId="8" applyFont="1" applyAlignment="1" applyProtection="1">
      <alignment horizontal="left"/>
      <protection locked="0"/>
    </xf>
    <xf numFmtId="0" fontId="31" fillId="16" borderId="1" xfId="8" applyFont="1" applyFill="1" applyBorder="1" applyAlignment="1" applyProtection="1">
      <alignment horizontal="left"/>
      <protection locked="0"/>
    </xf>
    <xf numFmtId="0" fontId="31" fillId="17" borderId="1" xfId="8" applyFont="1" applyFill="1" applyBorder="1" applyAlignment="1" applyProtection="1">
      <alignment horizontal="center" vertical="center"/>
      <protection locked="0"/>
    </xf>
    <xf numFmtId="0" fontId="41" fillId="16" borderId="6" xfId="9" applyFont="1" applyFill="1" applyBorder="1" applyAlignment="1">
      <alignment vertical="center"/>
    </xf>
    <xf numFmtId="0" fontId="40" fillId="16" borderId="1" xfId="8" applyFont="1" applyFill="1" applyBorder="1" applyAlignment="1">
      <alignment horizontal="left" wrapText="1"/>
    </xf>
    <xf numFmtId="0" fontId="49" fillId="16" borderId="4" xfId="8" applyFont="1" applyFill="1" applyBorder="1" applyAlignment="1">
      <alignment horizontal="center" vertical="center" wrapText="1"/>
    </xf>
    <xf numFmtId="0" fontId="40" fillId="16" borderId="4" xfId="8" applyFont="1" applyFill="1" applyBorder="1" applyAlignment="1">
      <alignment horizontal="left" vertical="center" wrapText="1"/>
    </xf>
    <xf numFmtId="0" fontId="40" fillId="16" borderId="6" xfId="8" applyFont="1" applyFill="1" applyBorder="1" applyAlignment="1">
      <alignment horizontal="center" vertical="center" wrapText="1"/>
    </xf>
    <xf numFmtId="0" fontId="42" fillId="16" borderId="4" xfId="9" applyFont="1" applyFill="1" applyBorder="1" applyAlignment="1">
      <alignment horizontal="center" vertical="center" wrapText="1"/>
    </xf>
    <xf numFmtId="0" fontId="50" fillId="16" borderId="4" xfId="8" applyFont="1" applyFill="1" applyBorder="1" applyAlignment="1" applyProtection="1">
      <alignment horizontal="left" vertical="center"/>
      <protection locked="0"/>
    </xf>
    <xf numFmtId="0" fontId="40" fillId="14" borderId="0" xfId="8" applyFont="1" applyFill="1" applyAlignment="1" applyProtection="1">
      <alignment horizontal="center" vertical="center" wrapText="1"/>
      <protection locked="0"/>
    </xf>
    <xf numFmtId="0" fontId="51" fillId="0" borderId="1" xfId="0" applyFont="1" applyBorder="1" applyAlignment="1">
      <alignment horizontal="center" vertical="center" wrapText="1"/>
    </xf>
    <xf numFmtId="0" fontId="30" fillId="14" borderId="1" xfId="0" applyFont="1" applyFill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181" fontId="0" fillId="0" borderId="0" xfId="0" applyNumberFormat="1" applyAlignment="1">
      <alignment wrapText="1"/>
    </xf>
    <xf numFmtId="10" fontId="0" fillId="0" borderId="0" xfId="7" applyNumberFormat="1" applyFont="1" applyAlignment="1">
      <alignment wrapText="1"/>
    </xf>
    <xf numFmtId="177" fontId="3" fillId="0" borderId="0" xfId="0" applyNumberFormat="1" applyFont="1" applyAlignment="1">
      <alignment wrapText="1"/>
    </xf>
    <xf numFmtId="0" fontId="24" fillId="0" borderId="0" xfId="0" applyFont="1" applyAlignment="1">
      <alignment horizontal="left" wrapText="1"/>
    </xf>
    <xf numFmtId="14" fontId="0" fillId="0" borderId="0" xfId="0" applyNumberFormat="1" applyAlignment="1">
      <alignment horizontal="left" wrapText="1"/>
    </xf>
    <xf numFmtId="14" fontId="0" fillId="0" borderId="0" xfId="0" applyNumberFormat="1" applyAlignment="1">
      <alignment wrapText="1"/>
    </xf>
    <xf numFmtId="0" fontId="3" fillId="0" borderId="0" xfId="0" applyFont="1" applyAlignment="1">
      <alignment horizontal="left"/>
    </xf>
    <xf numFmtId="0" fontId="4" fillId="0" borderId="1" xfId="0" quotePrefix="1" applyFont="1" applyBorder="1" applyAlignment="1">
      <alignment horizontal="left" wrapText="1"/>
    </xf>
    <xf numFmtId="0" fontId="3" fillId="9" borderId="1" xfId="0" applyFont="1" applyFill="1" applyBorder="1" applyAlignment="1">
      <alignment wrapText="1"/>
    </xf>
    <xf numFmtId="0" fontId="3" fillId="9" borderId="6" xfId="0" applyFont="1" applyFill="1" applyBorder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vertical="center" wrapText="1"/>
    </xf>
    <xf numFmtId="0" fontId="4" fillId="9" borderId="1" xfId="0" quotePrefix="1" applyFont="1" applyFill="1" applyBorder="1" applyAlignment="1">
      <alignment horizontal="left" wrapText="1"/>
    </xf>
    <xf numFmtId="0" fontId="0" fillId="9" borderId="1" xfId="0" applyFill="1" applyBorder="1" applyAlignment="1">
      <alignment wrapText="1"/>
    </xf>
    <xf numFmtId="0" fontId="2" fillId="8" borderId="3" xfId="0" applyFont="1" applyFill="1" applyBorder="1" applyAlignment="1">
      <alignment horizontal="center" wrapText="1"/>
    </xf>
    <xf numFmtId="0" fontId="2" fillId="6" borderId="2" xfId="0" applyFont="1" applyFill="1" applyBorder="1" applyAlignment="1">
      <alignment horizontal="center" wrapText="1"/>
    </xf>
    <xf numFmtId="0" fontId="2" fillId="6" borderId="9" xfId="0" applyFont="1" applyFill="1" applyBorder="1" applyAlignment="1">
      <alignment horizontal="center" wrapText="1"/>
    </xf>
    <xf numFmtId="0" fontId="2" fillId="6" borderId="7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" fillId="6" borderId="3" xfId="0" applyFont="1" applyFill="1" applyBorder="1" applyAlignment="1">
      <alignment horizontal="center" wrapText="1"/>
    </xf>
    <xf numFmtId="0" fontId="2" fillId="7" borderId="3" xfId="0" applyFont="1" applyFill="1" applyBorder="1" applyAlignment="1">
      <alignment horizontal="center" wrapText="1"/>
    </xf>
    <xf numFmtId="0" fontId="2" fillId="7" borderId="8" xfId="0" applyFont="1" applyFill="1" applyBorder="1" applyAlignment="1">
      <alignment horizontal="center" wrapText="1"/>
    </xf>
    <xf numFmtId="0" fontId="39" fillId="0" borderId="1" xfId="9" applyFont="1" applyBorder="1" applyAlignment="1">
      <alignment horizontal="center" wrapText="1"/>
    </xf>
    <xf numFmtId="0" fontId="40" fillId="0" borderId="1" xfId="10" applyFont="1" applyBorder="1" applyAlignment="1">
      <alignment horizontal="center" wrapText="1"/>
    </xf>
    <xf numFmtId="0" fontId="40" fillId="0" borderId="2" xfId="10" applyFont="1" applyBorder="1" applyAlignment="1">
      <alignment horizontal="center" wrapText="1"/>
    </xf>
    <xf numFmtId="0" fontId="40" fillId="0" borderId="9" xfId="10" applyFont="1" applyBorder="1" applyAlignment="1">
      <alignment horizontal="center" wrapText="1"/>
    </xf>
    <xf numFmtId="0" fontId="40" fillId="0" borderId="7" xfId="10" applyFont="1" applyBorder="1" applyAlignment="1">
      <alignment horizontal="center" wrapText="1"/>
    </xf>
    <xf numFmtId="0" fontId="40" fillId="14" borderId="1" xfId="10" applyFont="1" applyFill="1" applyBorder="1" applyAlignment="1">
      <alignment horizontal="center" vertical="center" wrapText="1"/>
    </xf>
    <xf numFmtId="0" fontId="41" fillId="0" borderId="1" xfId="11" applyFont="1" applyBorder="1" applyAlignment="1">
      <alignment horizontal="center" vertical="center"/>
    </xf>
    <xf numFmtId="0" fontId="40" fillId="0" borderId="3" xfId="8" applyFont="1" applyBorder="1" applyAlignment="1" applyProtection="1">
      <alignment horizontal="left" vertical="center" wrapText="1"/>
      <protection locked="0"/>
    </xf>
    <xf numFmtId="0" fontId="40" fillId="0" borderId="4" xfId="8" applyFont="1" applyBorder="1" applyAlignment="1" applyProtection="1">
      <alignment horizontal="left" vertical="center" wrapText="1"/>
      <protection locked="0"/>
    </xf>
    <xf numFmtId="0" fontId="40" fillId="0" borderId="6" xfId="8" applyFont="1" applyBorder="1" applyAlignment="1" applyProtection="1">
      <alignment horizontal="left" vertical="center"/>
      <protection locked="0"/>
    </xf>
    <xf numFmtId="0" fontId="1" fillId="0" borderId="1" xfId="9" applyBorder="1" applyAlignment="1">
      <alignment horizontal="center" vertical="center"/>
    </xf>
    <xf numFmtId="0" fontId="31" fillId="0" borderId="3" xfId="8" applyFont="1" applyBorder="1" applyAlignment="1">
      <alignment horizontal="center" vertical="center" wrapText="1"/>
    </xf>
    <xf numFmtId="0" fontId="31" fillId="0" borderId="4" xfId="8" applyFont="1" applyBorder="1" applyAlignment="1">
      <alignment horizontal="center" vertical="center" wrapText="1"/>
    </xf>
    <xf numFmtId="0" fontId="31" fillId="0" borderId="6" xfId="8" applyFont="1" applyBorder="1" applyAlignment="1">
      <alignment horizontal="center" vertical="center" wrapText="1"/>
    </xf>
    <xf numFmtId="0" fontId="1" fillId="14" borderId="3" xfId="9" applyFill="1" applyBorder="1" applyAlignment="1">
      <alignment horizontal="center" vertical="center" wrapText="1"/>
    </xf>
    <xf numFmtId="0" fontId="1" fillId="14" borderId="4" xfId="9" applyFill="1" applyBorder="1" applyAlignment="1">
      <alignment horizontal="center" vertical="center" wrapText="1"/>
    </xf>
    <xf numFmtId="0" fontId="1" fillId="14" borderId="6" xfId="9" applyFill="1" applyBorder="1" applyAlignment="1">
      <alignment horizontal="center" vertical="center" wrapText="1"/>
    </xf>
    <xf numFmtId="0" fontId="31" fillId="0" borderId="3" xfId="8" applyFont="1" applyBorder="1" applyAlignment="1" applyProtection="1">
      <alignment horizontal="center" vertical="center" wrapText="1"/>
      <protection locked="0"/>
    </xf>
    <xf numFmtId="0" fontId="31" fillId="0" borderId="4" xfId="8" applyFont="1" applyBorder="1" applyAlignment="1" applyProtection="1">
      <alignment horizontal="center" vertical="center" wrapText="1"/>
      <protection locked="0"/>
    </xf>
    <xf numFmtId="0" fontId="31" fillId="0" borderId="6" xfId="8" applyFont="1" applyBorder="1" applyAlignment="1" applyProtection="1">
      <alignment horizontal="center" vertical="center" wrapText="1"/>
      <protection locked="0"/>
    </xf>
    <xf numFmtId="0" fontId="31" fillId="0" borderId="1" xfId="8" applyFont="1" applyBorder="1" applyAlignment="1" applyProtection="1">
      <alignment horizontal="left" vertical="center" wrapText="1"/>
      <protection locked="0"/>
    </xf>
    <xf numFmtId="0" fontId="31" fillId="0" borderId="1" xfId="8" applyFont="1" applyBorder="1" applyAlignment="1" applyProtection="1">
      <alignment horizontal="left" vertical="center"/>
      <protection locked="0"/>
    </xf>
    <xf numFmtId="0" fontId="41" fillId="0" borderId="1" xfId="9" applyFont="1" applyBorder="1" applyAlignment="1">
      <alignment horizontal="center" vertical="center"/>
    </xf>
    <xf numFmtId="0" fontId="31" fillId="0" borderId="1" xfId="8" applyFont="1" applyBorder="1" applyAlignment="1" applyProtection="1">
      <alignment horizontal="center" vertical="center" wrapText="1"/>
      <protection locked="0"/>
    </xf>
    <xf numFmtId="0" fontId="31" fillId="0" borderId="1" xfId="8" applyFont="1" applyBorder="1" applyAlignment="1">
      <alignment horizontal="center" vertical="center" wrapText="1"/>
    </xf>
    <xf numFmtId="0" fontId="42" fillId="0" borderId="3" xfId="9" applyFont="1" applyBorder="1" applyAlignment="1">
      <alignment horizontal="center" vertical="center" wrapText="1"/>
    </xf>
    <xf numFmtId="0" fontId="42" fillId="0" borderId="4" xfId="9" applyFont="1" applyBorder="1" applyAlignment="1">
      <alignment horizontal="center" vertical="center" wrapText="1"/>
    </xf>
    <xf numFmtId="0" fontId="42" fillId="0" borderId="6" xfId="9" applyFont="1" applyBorder="1" applyAlignment="1">
      <alignment horizontal="center" vertical="center" wrapText="1"/>
    </xf>
    <xf numFmtId="0" fontId="40" fillId="0" borderId="3" xfId="8" applyFont="1" applyBorder="1" applyAlignment="1">
      <alignment horizontal="center" vertical="center" wrapText="1"/>
    </xf>
    <xf numFmtId="0" fontId="40" fillId="0" borderId="4" xfId="8" applyFont="1" applyBorder="1" applyAlignment="1">
      <alignment horizontal="center" vertical="center" wrapText="1"/>
    </xf>
    <xf numFmtId="0" fontId="40" fillId="0" borderId="6" xfId="8" applyFont="1" applyBorder="1" applyAlignment="1">
      <alignment horizontal="center" vertical="center" wrapText="1"/>
    </xf>
    <xf numFmtId="0" fontId="40" fillId="0" borderId="3" xfId="8" applyFont="1" applyBorder="1" applyAlignment="1">
      <alignment horizontal="left" vertical="center" wrapText="1"/>
    </xf>
    <xf numFmtId="0" fontId="40" fillId="0" borderId="4" xfId="8" applyFont="1" applyBorder="1" applyAlignment="1">
      <alignment horizontal="left" vertical="center" wrapText="1"/>
    </xf>
    <xf numFmtId="0" fontId="40" fillId="0" borderId="6" xfId="8" applyFont="1" applyBorder="1" applyAlignment="1">
      <alignment horizontal="left" vertical="center" wrapText="1"/>
    </xf>
    <xf numFmtId="0" fontId="31" fillId="0" borderId="3" xfId="8" applyFont="1" applyBorder="1" applyAlignment="1" applyProtection="1">
      <alignment horizontal="center"/>
      <protection locked="0"/>
    </xf>
    <xf numFmtId="0" fontId="31" fillId="0" borderId="4" xfId="8" applyFont="1" applyBorder="1" applyAlignment="1" applyProtection="1">
      <alignment horizontal="center"/>
      <protection locked="0"/>
    </xf>
    <xf numFmtId="0" fontId="31" fillId="0" borderId="6" xfId="8" applyFont="1" applyBorder="1" applyAlignment="1" applyProtection="1">
      <alignment horizontal="center"/>
      <protection locked="0"/>
    </xf>
    <xf numFmtId="0" fontId="40" fillId="14" borderId="3" xfId="8" applyFont="1" applyFill="1" applyBorder="1" applyAlignment="1" applyProtection="1">
      <alignment horizontal="center" vertical="center" wrapText="1"/>
      <protection locked="0"/>
    </xf>
    <xf numFmtId="0" fontId="40" fillId="14" borderId="4" xfId="8" applyFont="1" applyFill="1" applyBorder="1" applyAlignment="1" applyProtection="1">
      <alignment horizontal="center" vertical="center" wrapText="1"/>
      <protection locked="0"/>
    </xf>
    <xf numFmtId="0" fontId="40" fillId="14" borderId="6" xfId="8" applyFont="1" applyFill="1" applyBorder="1" applyAlignment="1" applyProtection="1">
      <alignment horizontal="center" vertical="center" wrapText="1"/>
      <protection locked="0"/>
    </xf>
    <xf numFmtId="0" fontId="40" fillId="0" borderId="1" xfId="8" applyFont="1" applyBorder="1" applyAlignment="1">
      <alignment horizontal="center" vertical="center" wrapText="1"/>
    </xf>
    <xf numFmtId="0" fontId="40" fillId="11" borderId="1" xfId="10" applyFont="1" applyFill="1" applyBorder="1" applyAlignment="1">
      <alignment horizontal="center" vertical="center" wrapText="1"/>
    </xf>
    <xf numFmtId="0" fontId="1" fillId="14" borderId="3" xfId="9" applyFill="1" applyBorder="1" applyAlignment="1">
      <alignment horizontal="center" vertical="center"/>
    </xf>
    <xf numFmtId="0" fontId="1" fillId="14" borderId="4" xfId="9" applyFill="1" applyBorder="1" applyAlignment="1">
      <alignment horizontal="center" vertical="center"/>
    </xf>
    <xf numFmtId="0" fontId="1" fillId="14" borderId="6" xfId="9" applyFill="1" applyBorder="1" applyAlignment="1">
      <alignment horizontal="center" vertical="center"/>
    </xf>
    <xf numFmtId="0" fontId="31" fillId="0" borderId="3" xfId="8" applyFont="1" applyBorder="1" applyAlignment="1" applyProtection="1">
      <alignment horizontal="left" vertical="center" wrapText="1"/>
      <protection locked="0"/>
    </xf>
    <xf numFmtId="0" fontId="31" fillId="0" borderId="4" xfId="8" applyFont="1" applyBorder="1" applyAlignment="1" applyProtection="1">
      <alignment horizontal="left" vertical="center" wrapText="1"/>
      <protection locked="0"/>
    </xf>
    <xf numFmtId="0" fontId="31" fillId="0" borderId="6" xfId="8" applyFont="1" applyBorder="1" applyAlignment="1" applyProtection="1">
      <alignment horizontal="left" vertical="center" wrapText="1"/>
      <protection locked="0"/>
    </xf>
    <xf numFmtId="181" fontId="37" fillId="0" borderId="0" xfId="0" applyNumberFormat="1" applyFont="1"/>
  </cellXfs>
  <cellStyles count="13">
    <cellStyle name="Currency 2" xfId="4" xr:uid="{00000000-0005-0000-0000-000000000000}"/>
    <cellStyle name="Normal 2" xfId="6" xr:uid="{00000000-0005-0000-0000-000001000000}"/>
    <cellStyle name="Normal 2 18 2" xfId="1" xr:uid="{00000000-0005-0000-0000-000002000000}"/>
    <cellStyle name="Normal 2 2" xfId="10" xr:uid="{00000000-0005-0000-0000-000003000000}"/>
    <cellStyle name="Percent 2" xfId="5" xr:uid="{00000000-0005-0000-0000-000004000000}"/>
    <cellStyle name="Percent 2 4" xfId="12" xr:uid="{00000000-0005-0000-0000-000005000000}"/>
    <cellStyle name="Style 1" xfId="3" xr:uid="{00000000-0005-0000-0000-000006000000}"/>
    <cellStyle name="百分比" xfId="7" builtinId="5"/>
    <cellStyle name="常规" xfId="0" builtinId="0"/>
    <cellStyle name="常规 10" xfId="11" xr:uid="{00000000-0005-0000-0000-000009000000}"/>
    <cellStyle name="常规 2" xfId="9" xr:uid="{00000000-0005-0000-0000-00000A000000}"/>
    <cellStyle name="样式 1 10" xfId="8" xr:uid="{00000000-0005-0000-0000-00000B000000}"/>
    <cellStyle name="样式 1 2" xfId="2" xr:uid="{00000000-0005-0000-0000-00000C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jpe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5" Type="http://schemas.openxmlformats.org/officeDocument/2006/relationships/image" Target="../media/image10.png"/><Relationship Id="rId4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3</xdr:row>
      <xdr:rowOff>180976</xdr:rowOff>
    </xdr:from>
    <xdr:to>
      <xdr:col>2</xdr:col>
      <xdr:colOff>1457325</xdr:colOff>
      <xdr:row>5</xdr:row>
      <xdr:rowOff>267142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F52B57C-221D-4D80-B88E-75174D21C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0" y="1419226"/>
          <a:ext cx="1447800" cy="1019616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6</xdr:row>
      <xdr:rowOff>180976</xdr:rowOff>
    </xdr:from>
    <xdr:to>
      <xdr:col>2</xdr:col>
      <xdr:colOff>1390650</xdr:colOff>
      <xdr:row>8</xdr:row>
      <xdr:rowOff>219406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F09061EE-3016-4D41-BC25-94F888273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8275" y="2819401"/>
          <a:ext cx="1371600" cy="99093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10</xdr:row>
      <xdr:rowOff>56613</xdr:rowOff>
    </xdr:from>
    <xdr:to>
      <xdr:col>2</xdr:col>
      <xdr:colOff>1390650</xdr:colOff>
      <xdr:row>11</xdr:row>
      <xdr:rowOff>461413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A80D8552-F875-4558-A17F-43F476FB5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4475" y="4276188"/>
          <a:ext cx="1295400" cy="1004875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200026</xdr:colOff>
      <xdr:row>12</xdr:row>
      <xdr:rowOff>47625</xdr:rowOff>
    </xdr:from>
    <xdr:to>
      <xdr:col>2</xdr:col>
      <xdr:colOff>1176946</xdr:colOff>
      <xdr:row>13</xdr:row>
      <xdr:rowOff>561975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D9E30C8F-C4B0-403B-885D-00DE5E83C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1" y="5467350"/>
          <a:ext cx="976920" cy="1114425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15</xdr:row>
      <xdr:rowOff>66675</xdr:rowOff>
    </xdr:from>
    <xdr:to>
      <xdr:col>2</xdr:col>
      <xdr:colOff>1196567</xdr:colOff>
      <xdr:row>16</xdr:row>
      <xdr:rowOff>638175</xdr:rowOff>
    </xdr:to>
    <xdr:pic>
      <xdr:nvPicPr>
        <xdr:cNvPr id="6" name="Picture 8">
          <a:extLst>
            <a:ext uri="{FF2B5EF4-FFF2-40B4-BE49-F238E27FC236}">
              <a16:creationId xmlns:a16="http://schemas.microsoft.com/office/drawing/2014/main" id="{B33DB190-402C-4F75-92E8-B38978417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04950" y="6877050"/>
          <a:ext cx="1110842" cy="127635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17</xdr:row>
      <xdr:rowOff>57150</xdr:rowOff>
    </xdr:from>
    <xdr:to>
      <xdr:col>2</xdr:col>
      <xdr:colOff>1198131</xdr:colOff>
      <xdr:row>18</xdr:row>
      <xdr:rowOff>669543</xdr:rowOff>
    </xdr:to>
    <xdr:pic>
      <xdr:nvPicPr>
        <xdr:cNvPr id="7" name="Picture 9">
          <a:extLst>
            <a:ext uri="{FF2B5EF4-FFF2-40B4-BE49-F238E27FC236}">
              <a16:creationId xmlns:a16="http://schemas.microsoft.com/office/drawing/2014/main" id="{39917508-9192-45B7-8748-770E37EFE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76375" y="8277225"/>
          <a:ext cx="1140981" cy="1317243"/>
        </a:xfrm>
        <a:prstGeom prst="rect">
          <a:avLst/>
        </a:prstGeom>
      </xdr:spPr>
    </xdr:pic>
    <xdr:clientData/>
  </xdr:twoCellAnchor>
  <xdr:twoCellAnchor editAs="oneCell">
    <xdr:from>
      <xdr:col>2</xdr:col>
      <xdr:colOff>175372</xdr:colOff>
      <xdr:row>20</xdr:row>
      <xdr:rowOff>16810</xdr:rowOff>
    </xdr:from>
    <xdr:to>
      <xdr:col>2</xdr:col>
      <xdr:colOff>1147871</xdr:colOff>
      <xdr:row>20</xdr:row>
      <xdr:rowOff>1126192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94DC7227-79EB-4423-A9E0-43A10AAB5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4597" y="9837085"/>
          <a:ext cx="972499" cy="1109382"/>
        </a:xfrm>
        <a:prstGeom prst="rect">
          <a:avLst/>
        </a:prstGeom>
      </xdr:spPr>
    </xdr:pic>
    <xdr:clientData/>
  </xdr:twoCellAnchor>
  <xdr:twoCellAnchor editAs="oneCell">
    <xdr:from>
      <xdr:col>2</xdr:col>
      <xdr:colOff>61072</xdr:colOff>
      <xdr:row>21</xdr:row>
      <xdr:rowOff>11766</xdr:rowOff>
    </xdr:from>
    <xdr:to>
      <xdr:col>2</xdr:col>
      <xdr:colOff>1466290</xdr:colOff>
      <xdr:row>21</xdr:row>
      <xdr:rowOff>1101830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4B4F377A-C03A-4480-8ACE-1B68A2EC5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0297" y="11070291"/>
          <a:ext cx="1405218" cy="1090064"/>
        </a:xfrm>
        <a:prstGeom prst="rect">
          <a:avLst/>
        </a:prstGeom>
      </xdr:spPr>
    </xdr:pic>
    <xdr:clientData/>
  </xdr:twoCellAnchor>
  <xdr:twoCellAnchor editAs="oneCell">
    <xdr:from>
      <xdr:col>2</xdr:col>
      <xdr:colOff>152960</xdr:colOff>
      <xdr:row>22</xdr:row>
      <xdr:rowOff>9525</xdr:rowOff>
    </xdr:from>
    <xdr:to>
      <xdr:col>2</xdr:col>
      <xdr:colOff>1228723</xdr:colOff>
      <xdr:row>23</xdr:row>
      <xdr:rowOff>7319</xdr:rowOff>
    </xdr:to>
    <xdr:pic>
      <xdr:nvPicPr>
        <xdr:cNvPr id="10" name="Picture 8">
          <a:extLst>
            <a:ext uri="{FF2B5EF4-FFF2-40B4-BE49-F238E27FC236}">
              <a16:creationId xmlns:a16="http://schemas.microsoft.com/office/drawing/2014/main" id="{C237A23E-AFE8-4812-8D69-7D6AB54C9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72185" y="12306300"/>
          <a:ext cx="1075763" cy="1236044"/>
        </a:xfrm>
        <a:prstGeom prst="rect">
          <a:avLst/>
        </a:prstGeom>
      </xdr:spPr>
    </xdr:pic>
    <xdr:clientData/>
  </xdr:twoCellAnchor>
  <xdr:twoCellAnchor editAs="oneCell">
    <xdr:from>
      <xdr:col>2</xdr:col>
      <xdr:colOff>196103</xdr:colOff>
      <xdr:row>23</xdr:row>
      <xdr:rowOff>22412</xdr:rowOff>
    </xdr:from>
    <xdr:to>
      <xdr:col>2</xdr:col>
      <xdr:colOff>1238250</xdr:colOff>
      <xdr:row>23</xdr:row>
      <xdr:rowOff>1225553</xdr:rowOff>
    </xdr:to>
    <xdr:pic>
      <xdr:nvPicPr>
        <xdr:cNvPr id="11" name="Picture 9">
          <a:extLst>
            <a:ext uri="{FF2B5EF4-FFF2-40B4-BE49-F238E27FC236}">
              <a16:creationId xmlns:a16="http://schemas.microsoft.com/office/drawing/2014/main" id="{E4C57FF0-7553-4A77-BBFC-F347080BC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15328" y="13557437"/>
          <a:ext cx="1042147" cy="1203141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25</xdr:row>
      <xdr:rowOff>171450</xdr:rowOff>
    </xdr:from>
    <xdr:to>
      <xdr:col>2</xdr:col>
      <xdr:colOff>1470246</xdr:colOff>
      <xdr:row>26</xdr:row>
      <xdr:rowOff>506503</xdr:rowOff>
    </xdr:to>
    <xdr:pic>
      <xdr:nvPicPr>
        <xdr:cNvPr id="12" name="图片 3">
          <a:extLst>
            <a:ext uri="{FF2B5EF4-FFF2-40B4-BE49-F238E27FC236}">
              <a16:creationId xmlns:a16="http://schemas.microsoft.com/office/drawing/2014/main" id="{140D2177-578A-4CC2-A371-97188A4FD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47800" y="15135225"/>
          <a:ext cx="1441671" cy="992278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27</xdr:row>
      <xdr:rowOff>190500</xdr:rowOff>
    </xdr:from>
    <xdr:to>
      <xdr:col>2</xdr:col>
      <xdr:colOff>1390650</xdr:colOff>
      <xdr:row>28</xdr:row>
      <xdr:rowOff>395533</xdr:rowOff>
    </xdr:to>
    <xdr:pic>
      <xdr:nvPicPr>
        <xdr:cNvPr id="13" name="图片 1">
          <a:extLst>
            <a:ext uri="{FF2B5EF4-FFF2-40B4-BE49-F238E27FC236}">
              <a16:creationId xmlns:a16="http://schemas.microsoft.com/office/drawing/2014/main" id="{EB0DC5F6-6C19-42EA-989F-B5A84EA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66850" y="16468725"/>
          <a:ext cx="1343025" cy="852733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30</xdr:row>
      <xdr:rowOff>295276</xdr:rowOff>
    </xdr:from>
    <xdr:to>
      <xdr:col>3</xdr:col>
      <xdr:colOff>0</xdr:colOff>
      <xdr:row>31</xdr:row>
      <xdr:rowOff>515298</xdr:rowOff>
    </xdr:to>
    <xdr:pic>
      <xdr:nvPicPr>
        <xdr:cNvPr id="14" name="图片 4">
          <a:extLst>
            <a:ext uri="{FF2B5EF4-FFF2-40B4-BE49-F238E27FC236}">
              <a16:creationId xmlns:a16="http://schemas.microsoft.com/office/drawing/2014/main" id="{CEC68CDD-FE9F-436B-9EB2-A69467867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28750" y="18059401"/>
          <a:ext cx="1533525" cy="962972"/>
        </a:xfrm>
        <a:prstGeom prst="rect">
          <a:avLst/>
        </a:prstGeom>
      </xdr:spPr>
    </xdr:pic>
    <xdr:clientData/>
  </xdr:twoCellAnchor>
  <xdr:twoCellAnchor editAs="oneCell">
    <xdr:from>
      <xdr:col>2</xdr:col>
      <xdr:colOff>38101</xdr:colOff>
      <xdr:row>32</xdr:row>
      <xdr:rowOff>225075</xdr:rowOff>
    </xdr:from>
    <xdr:to>
      <xdr:col>2</xdr:col>
      <xdr:colOff>1428751</xdr:colOff>
      <xdr:row>33</xdr:row>
      <xdr:rowOff>438089</xdr:rowOff>
    </xdr:to>
    <xdr:pic>
      <xdr:nvPicPr>
        <xdr:cNvPr id="15" name="图片 2">
          <a:extLst>
            <a:ext uri="{FF2B5EF4-FFF2-40B4-BE49-F238E27FC236}">
              <a16:creationId xmlns:a16="http://schemas.microsoft.com/office/drawing/2014/main" id="{2D8E4258-E2FB-4A80-8B89-53852F0A2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90651" y="19475100"/>
          <a:ext cx="1390650" cy="879764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152401</xdr:colOff>
      <xdr:row>35</xdr:row>
      <xdr:rowOff>66675</xdr:rowOff>
    </xdr:from>
    <xdr:to>
      <xdr:col>2</xdr:col>
      <xdr:colOff>1356375</xdr:colOff>
      <xdr:row>35</xdr:row>
      <xdr:rowOff>895350</xdr:rowOff>
    </xdr:to>
    <xdr:pic>
      <xdr:nvPicPr>
        <xdr:cNvPr id="16" name="图片 3">
          <a:extLst>
            <a:ext uri="{FF2B5EF4-FFF2-40B4-BE49-F238E27FC236}">
              <a16:creationId xmlns:a16="http://schemas.microsoft.com/office/drawing/2014/main" id="{10644B97-2B63-49D4-9537-2BB4E668F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04951" y="20840700"/>
          <a:ext cx="1203974" cy="828675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36</xdr:row>
      <xdr:rowOff>38100</xdr:rowOff>
    </xdr:from>
    <xdr:to>
      <xdr:col>2</xdr:col>
      <xdr:colOff>1447800</xdr:colOff>
      <xdr:row>36</xdr:row>
      <xdr:rowOff>890833</xdr:rowOff>
    </xdr:to>
    <xdr:pic>
      <xdr:nvPicPr>
        <xdr:cNvPr id="17" name="图片 1">
          <a:extLst>
            <a:ext uri="{FF2B5EF4-FFF2-40B4-BE49-F238E27FC236}">
              <a16:creationId xmlns:a16="http://schemas.microsoft.com/office/drawing/2014/main" id="{E900815F-D8BE-488C-993A-4FCD1D9E3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57325" y="21764625"/>
          <a:ext cx="1343025" cy="852733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37</xdr:row>
      <xdr:rowOff>33674</xdr:rowOff>
    </xdr:from>
    <xdr:to>
      <xdr:col>2</xdr:col>
      <xdr:colOff>1476375</xdr:colOff>
      <xdr:row>37</xdr:row>
      <xdr:rowOff>924872</xdr:rowOff>
    </xdr:to>
    <xdr:pic>
      <xdr:nvPicPr>
        <xdr:cNvPr id="18" name="图片 4">
          <a:extLst>
            <a:ext uri="{FF2B5EF4-FFF2-40B4-BE49-F238E27FC236}">
              <a16:creationId xmlns:a16="http://schemas.microsoft.com/office/drawing/2014/main" id="{EAB791EF-A15C-4338-9A0B-CAA91AC56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09700" y="22712699"/>
          <a:ext cx="1419225" cy="891198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38</xdr:row>
      <xdr:rowOff>28575</xdr:rowOff>
    </xdr:from>
    <xdr:to>
      <xdr:col>2</xdr:col>
      <xdr:colOff>1457325</xdr:colOff>
      <xdr:row>38</xdr:row>
      <xdr:rowOff>908339</xdr:rowOff>
    </xdr:to>
    <xdr:pic>
      <xdr:nvPicPr>
        <xdr:cNvPr id="19" name="图片 2">
          <a:extLst>
            <a:ext uri="{FF2B5EF4-FFF2-40B4-BE49-F238E27FC236}">
              <a16:creationId xmlns:a16="http://schemas.microsoft.com/office/drawing/2014/main" id="{0D030E17-297C-4FC3-9D82-746AD28BC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19225" y="23660100"/>
          <a:ext cx="1390650" cy="8797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133351</xdr:colOff>
      <xdr:row>5</xdr:row>
      <xdr:rowOff>76200</xdr:rowOff>
    </xdr:from>
    <xdr:ext cx="1874513" cy="1260000"/>
    <xdr:pic>
      <xdr:nvPicPr>
        <xdr:cNvPr id="2" name="图片 1">
          <a:extLst>
            <a:ext uri="{FF2B5EF4-FFF2-40B4-BE49-F238E27FC236}">
              <a16:creationId xmlns:a16="http://schemas.microsoft.com/office/drawing/2014/main" id="{1F466B42-1205-4FA9-9FB4-C69243CD7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1" y="981075"/>
          <a:ext cx="1874513" cy="1260000"/>
        </a:xfrm>
        <a:prstGeom prst="rect">
          <a:avLst/>
        </a:prstGeom>
      </xdr:spPr>
    </xdr:pic>
    <xdr:clientData/>
  </xdr:oneCellAnchor>
  <xdr:oneCellAnchor>
    <xdr:from>
      <xdr:col>0</xdr:col>
      <xdr:colOff>142875</xdr:colOff>
      <xdr:row>8</xdr:row>
      <xdr:rowOff>66675</xdr:rowOff>
    </xdr:from>
    <xdr:ext cx="1926549" cy="1260000"/>
    <xdr:pic>
      <xdr:nvPicPr>
        <xdr:cNvPr id="3" name="图片 2">
          <a:extLst>
            <a:ext uri="{FF2B5EF4-FFF2-40B4-BE49-F238E27FC236}">
              <a16:creationId xmlns:a16="http://schemas.microsoft.com/office/drawing/2014/main" id="{A2FC7740-C6C4-412F-87BC-CBEB21823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1514475"/>
          <a:ext cx="1926549" cy="1260000"/>
        </a:xfrm>
        <a:prstGeom prst="rect">
          <a:avLst/>
        </a:prstGeom>
      </xdr:spPr>
    </xdr:pic>
    <xdr:clientData/>
  </xdr:oneCellAnchor>
  <xdr:oneCellAnchor>
    <xdr:from>
      <xdr:col>0</xdr:col>
      <xdr:colOff>85725</xdr:colOff>
      <xdr:row>12</xdr:row>
      <xdr:rowOff>66675</xdr:rowOff>
    </xdr:from>
    <xdr:ext cx="1927059" cy="1260000"/>
    <xdr:pic>
      <xdr:nvPicPr>
        <xdr:cNvPr id="4" name="图片 3">
          <a:extLst>
            <a:ext uri="{FF2B5EF4-FFF2-40B4-BE49-F238E27FC236}">
              <a16:creationId xmlns:a16="http://schemas.microsoft.com/office/drawing/2014/main" id="{8001D6FD-BCEE-4EFD-BA2D-03CCDB0D1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" y="2238375"/>
          <a:ext cx="1927059" cy="126000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15</xdr:row>
      <xdr:rowOff>123825</xdr:rowOff>
    </xdr:from>
    <xdr:ext cx="1951523" cy="1260000"/>
    <xdr:pic>
      <xdr:nvPicPr>
        <xdr:cNvPr id="5" name="图片 4">
          <a:extLst>
            <a:ext uri="{FF2B5EF4-FFF2-40B4-BE49-F238E27FC236}">
              <a16:creationId xmlns:a16="http://schemas.microsoft.com/office/drawing/2014/main" id="{B48D817B-913D-4401-9185-085525819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" y="2838450"/>
          <a:ext cx="1951523" cy="1260000"/>
        </a:xfrm>
        <a:prstGeom prst="rect">
          <a:avLst/>
        </a:prstGeom>
      </xdr:spPr>
    </xdr:pic>
    <xdr:clientData/>
  </xdr:oneCellAnchor>
  <xdr:oneCellAnchor>
    <xdr:from>
      <xdr:col>0</xdr:col>
      <xdr:colOff>133350</xdr:colOff>
      <xdr:row>35</xdr:row>
      <xdr:rowOff>11503</xdr:rowOff>
    </xdr:from>
    <xdr:ext cx="3619500" cy="2454268"/>
    <xdr:pic>
      <xdr:nvPicPr>
        <xdr:cNvPr id="6" name="图片 5">
          <a:extLst>
            <a:ext uri="{FF2B5EF4-FFF2-40B4-BE49-F238E27FC236}">
              <a16:creationId xmlns:a16="http://schemas.microsoft.com/office/drawing/2014/main" id="{162DB14C-7106-43DC-9426-F525C0052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3350" y="6345628"/>
          <a:ext cx="3619500" cy="245426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23</xdr:row>
      <xdr:rowOff>57150</xdr:rowOff>
    </xdr:from>
    <xdr:ext cx="2109357" cy="1437052"/>
    <xdr:pic>
      <xdr:nvPicPr>
        <xdr:cNvPr id="7" name="图片 6">
          <a:extLst>
            <a:ext uri="{FF2B5EF4-FFF2-40B4-BE49-F238E27FC236}">
              <a16:creationId xmlns:a16="http://schemas.microsoft.com/office/drawing/2014/main" id="{3F5D2F98-EF0C-485A-8150-62785C2C0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4219575"/>
          <a:ext cx="2109357" cy="143705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8</xdr:row>
      <xdr:rowOff>104775</xdr:rowOff>
    </xdr:from>
    <xdr:ext cx="1605521" cy="1073798"/>
    <xdr:pic>
      <xdr:nvPicPr>
        <xdr:cNvPr id="2" name="图片 1">
          <a:extLst>
            <a:ext uri="{FF2B5EF4-FFF2-40B4-BE49-F238E27FC236}">
              <a16:creationId xmlns:a16="http://schemas.microsoft.com/office/drawing/2014/main" id="{C568C6E7-92B8-474E-973B-6F34FA3C2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1552575"/>
          <a:ext cx="1605521" cy="1073798"/>
        </a:xfrm>
        <a:prstGeom prst="rect">
          <a:avLst/>
        </a:prstGeom>
      </xdr:spPr>
    </xdr:pic>
    <xdr:clientData/>
  </xdr:oneCellAnchor>
  <xdr:oneCellAnchor>
    <xdr:from>
      <xdr:col>0</xdr:col>
      <xdr:colOff>104775</xdr:colOff>
      <xdr:row>15</xdr:row>
      <xdr:rowOff>228600</xdr:rowOff>
    </xdr:from>
    <xdr:ext cx="1552235" cy="1073798"/>
    <xdr:pic>
      <xdr:nvPicPr>
        <xdr:cNvPr id="3" name="图片 2">
          <a:extLst>
            <a:ext uri="{FF2B5EF4-FFF2-40B4-BE49-F238E27FC236}">
              <a16:creationId xmlns:a16="http://schemas.microsoft.com/office/drawing/2014/main" id="{2D6B2F4F-6E6A-4F03-8B16-5264CC15B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" y="2895600"/>
          <a:ext cx="1552235" cy="1073798"/>
        </a:xfrm>
        <a:prstGeom prst="rect">
          <a:avLst/>
        </a:prstGeom>
      </xdr:spPr>
    </xdr:pic>
    <xdr:clientData/>
  </xdr:oneCellAnchor>
  <xdr:oneCellAnchor>
    <xdr:from>
      <xdr:col>0</xdr:col>
      <xdr:colOff>266701</xdr:colOff>
      <xdr:row>5</xdr:row>
      <xdr:rowOff>104775</xdr:rowOff>
    </xdr:from>
    <xdr:ext cx="1569119" cy="1073798"/>
    <xdr:pic>
      <xdr:nvPicPr>
        <xdr:cNvPr id="4" name="图片 3">
          <a:extLst>
            <a:ext uri="{FF2B5EF4-FFF2-40B4-BE49-F238E27FC236}">
              <a16:creationId xmlns:a16="http://schemas.microsoft.com/office/drawing/2014/main" id="{4C53EAC6-23E6-41E8-93AC-C3517A6D5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1" y="1009650"/>
          <a:ext cx="1569119" cy="1073798"/>
        </a:xfrm>
        <a:prstGeom prst="rect">
          <a:avLst/>
        </a:prstGeom>
      </xdr:spPr>
    </xdr:pic>
    <xdr:clientData/>
  </xdr:oneCellAnchor>
  <xdr:oneCellAnchor>
    <xdr:from>
      <xdr:col>0</xdr:col>
      <xdr:colOff>161925</xdr:colOff>
      <xdr:row>12</xdr:row>
      <xdr:rowOff>190500</xdr:rowOff>
    </xdr:from>
    <xdr:ext cx="1606856" cy="1073797"/>
    <xdr:pic>
      <xdr:nvPicPr>
        <xdr:cNvPr id="5" name="图片 4">
          <a:extLst>
            <a:ext uri="{FF2B5EF4-FFF2-40B4-BE49-F238E27FC236}">
              <a16:creationId xmlns:a16="http://schemas.microsoft.com/office/drawing/2014/main" id="{DC394708-73D1-4751-B25D-2A9CFE6FE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" y="2352675"/>
          <a:ext cx="1606856" cy="107379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</xdr:row>
      <xdr:rowOff>114301</xdr:rowOff>
    </xdr:from>
    <xdr:ext cx="1552235" cy="860351"/>
    <xdr:pic>
      <xdr:nvPicPr>
        <xdr:cNvPr id="6" name="图片 2">
          <a:extLst>
            <a:ext uri="{FF2B5EF4-FFF2-40B4-BE49-F238E27FC236}">
              <a16:creationId xmlns:a16="http://schemas.microsoft.com/office/drawing/2014/main" id="{74B6EA7A-0619-4181-BFFE-79DDD9B9D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3371851"/>
          <a:ext cx="1552235" cy="86035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P19"/>
  <sheetViews>
    <sheetView workbookViewId="0">
      <selection activeCell="D3" sqref="D3"/>
    </sheetView>
  </sheetViews>
  <sheetFormatPr defaultRowHeight="15"/>
  <cols>
    <col min="1" max="1" width="18.7109375" customWidth="1"/>
    <col min="2" max="2" width="15.85546875" customWidth="1"/>
    <col min="3" max="3" width="21.140625" customWidth="1"/>
    <col min="4" max="4" width="27.140625" customWidth="1"/>
    <col min="5" max="5" width="27.85546875" customWidth="1"/>
    <col min="6" max="6" width="19.42578125" customWidth="1"/>
    <col min="7" max="7" width="20.5703125" customWidth="1"/>
    <col min="8" max="8" width="14.5703125" customWidth="1"/>
  </cols>
  <sheetData>
    <row r="2" spans="1:224" s="7" customFormat="1" ht="20.25">
      <c r="A2" s="5" t="s">
        <v>831</v>
      </c>
      <c r="B2" s="6"/>
      <c r="C2" s="5"/>
      <c r="D2" s="6"/>
      <c r="E2" s="5"/>
      <c r="F2" s="6"/>
      <c r="G2" s="5"/>
      <c r="H2" s="6"/>
      <c r="O2" s="8"/>
      <c r="R2" s="7" t="s">
        <v>22</v>
      </c>
      <c r="W2" s="9"/>
      <c r="Y2" s="10"/>
      <c r="Z2" s="10"/>
      <c r="AA2" s="10"/>
      <c r="HF2" s="11"/>
    </row>
    <row r="3" spans="1:224" s="52" customFormat="1" ht="43.5" customHeight="1">
      <c r="A3" s="66" t="s">
        <v>20</v>
      </c>
      <c r="B3" s="49" t="s">
        <v>770</v>
      </c>
      <c r="C3" s="50" t="s">
        <v>23</v>
      </c>
      <c r="D3" s="241" t="s">
        <v>1037</v>
      </c>
      <c r="E3" s="60" t="s">
        <v>24</v>
      </c>
      <c r="F3" s="51" t="s">
        <v>37</v>
      </c>
      <c r="G3" s="60" t="s">
        <v>25</v>
      </c>
      <c r="H3" s="51" t="s">
        <v>152</v>
      </c>
      <c r="O3" s="53"/>
      <c r="S3" s="54"/>
      <c r="T3" s="54"/>
      <c r="U3" s="15"/>
      <c r="W3" s="55"/>
      <c r="X3" s="32"/>
      <c r="Y3" s="56"/>
      <c r="Z3" s="56"/>
      <c r="AA3" s="56"/>
      <c r="GX3" s="57"/>
      <c r="HB3" s="58" t="s">
        <v>26</v>
      </c>
      <c r="HC3" s="58" t="s">
        <v>27</v>
      </c>
      <c r="HD3" s="58" t="s">
        <v>28</v>
      </c>
      <c r="HE3" s="58" t="s">
        <v>29</v>
      </c>
      <c r="HF3" s="58"/>
      <c r="HG3" s="58" t="s">
        <v>30</v>
      </c>
      <c r="HH3" s="58" t="s">
        <v>31</v>
      </c>
      <c r="HI3" s="58" t="s">
        <v>32</v>
      </c>
      <c r="HJ3" s="58" t="s">
        <v>33</v>
      </c>
      <c r="HK3" s="58"/>
      <c r="HL3" s="58"/>
      <c r="HM3" s="58"/>
      <c r="HN3" s="58"/>
      <c r="HO3" s="58"/>
      <c r="HP3" s="58"/>
    </row>
    <row r="4" spans="1:224" s="52" customFormat="1" ht="33.950000000000003" customHeight="1">
      <c r="A4" s="67" t="s">
        <v>19</v>
      </c>
      <c r="B4" s="49" t="s">
        <v>132</v>
      </c>
      <c r="C4" s="59" t="s">
        <v>34</v>
      </c>
      <c r="D4" s="49" t="s">
        <v>863</v>
      </c>
      <c r="E4" s="60" t="s">
        <v>35</v>
      </c>
      <c r="F4" s="51" t="s">
        <v>563</v>
      </c>
      <c r="G4" s="60" t="s">
        <v>36</v>
      </c>
      <c r="H4" s="51" t="s">
        <v>0</v>
      </c>
      <c r="O4" s="53"/>
      <c r="S4" s="54"/>
      <c r="T4" s="54"/>
      <c r="U4" s="15"/>
      <c r="W4" s="55"/>
      <c r="X4" s="32"/>
      <c r="Y4" s="56"/>
      <c r="Z4" s="56"/>
      <c r="AA4" s="56"/>
      <c r="GX4" s="57"/>
      <c r="HB4" s="61" t="s">
        <v>37</v>
      </c>
      <c r="HC4" s="62" t="s">
        <v>38</v>
      </c>
      <c r="HD4" s="58" t="s">
        <v>39</v>
      </c>
      <c r="HE4" s="58" t="s">
        <v>40</v>
      </c>
      <c r="HF4" s="58" t="s">
        <v>41</v>
      </c>
      <c r="HG4" s="58"/>
      <c r="HH4" s="61"/>
      <c r="HI4" s="58"/>
      <c r="HJ4" s="58"/>
      <c r="HK4" s="58"/>
      <c r="HL4" s="58"/>
      <c r="HM4" s="58"/>
      <c r="HN4" s="58"/>
      <c r="HO4" s="58"/>
      <c r="HP4" s="58"/>
    </row>
    <row r="5" spans="1:224" s="7" customFormat="1" ht="15" customHeight="1">
      <c r="A5" s="68" t="s">
        <v>42</v>
      </c>
      <c r="B5" s="12" t="s">
        <v>210</v>
      </c>
      <c r="C5" s="18" t="s">
        <v>43</v>
      </c>
      <c r="D5" s="12"/>
      <c r="E5" s="44" t="s">
        <v>44</v>
      </c>
      <c r="F5" s="13" t="s">
        <v>861</v>
      </c>
      <c r="G5" s="44" t="s">
        <v>45</v>
      </c>
      <c r="H5" s="13" t="s">
        <v>177</v>
      </c>
      <c r="O5" s="8"/>
      <c r="S5" s="14"/>
      <c r="T5" s="14"/>
      <c r="U5" s="15"/>
      <c r="W5" s="9"/>
      <c r="X5" s="16"/>
      <c r="Y5" s="10"/>
      <c r="Z5" s="10"/>
      <c r="AA5" s="10"/>
      <c r="GX5" s="11"/>
      <c r="HB5" s="19"/>
      <c r="HC5" s="20"/>
      <c r="HD5" s="17"/>
      <c r="HE5" s="17"/>
      <c r="HF5" s="17"/>
      <c r="HG5" s="17"/>
      <c r="HH5" s="19"/>
      <c r="HI5" s="17"/>
      <c r="HJ5" s="17"/>
      <c r="HK5" s="17"/>
      <c r="HL5" s="17"/>
      <c r="HM5" s="17"/>
      <c r="HN5" s="17"/>
      <c r="HO5" s="17"/>
      <c r="HP5" s="17"/>
    </row>
    <row r="6" spans="1:224" s="7" customFormat="1" ht="15" customHeight="1">
      <c r="A6" s="68" t="s">
        <v>4</v>
      </c>
      <c r="B6" s="12"/>
      <c r="C6" s="18" t="s">
        <v>46</v>
      </c>
      <c r="D6" s="12"/>
      <c r="E6" s="44" t="s">
        <v>47</v>
      </c>
      <c r="F6" s="71" t="s">
        <v>154</v>
      </c>
      <c r="G6" s="44" t="s">
        <v>48</v>
      </c>
      <c r="H6" s="13" t="s">
        <v>1</v>
      </c>
      <c r="O6" s="8"/>
      <c r="S6" s="21"/>
      <c r="T6" s="21"/>
      <c r="U6" s="16"/>
      <c r="V6" s="16"/>
      <c r="W6" s="22"/>
      <c r="X6" s="23"/>
      <c r="Y6" s="10"/>
      <c r="Z6" s="10"/>
      <c r="AA6" s="10"/>
      <c r="GT6" s="24"/>
      <c r="GU6" s="25"/>
      <c r="GV6" s="24"/>
      <c r="GW6" s="25"/>
      <c r="GX6" s="26"/>
      <c r="GY6" s="24"/>
      <c r="GZ6" s="24"/>
      <c r="HB6" s="27" t="s">
        <v>49</v>
      </c>
      <c r="HC6" s="27" t="s">
        <v>50</v>
      </c>
      <c r="HD6" s="28" t="s">
        <v>3</v>
      </c>
      <c r="HE6" s="29" t="s">
        <v>51</v>
      </c>
      <c r="HF6" s="30"/>
      <c r="HG6" s="19"/>
      <c r="HH6" s="19"/>
      <c r="HI6" s="17"/>
      <c r="HJ6" s="17"/>
      <c r="HK6" s="17"/>
      <c r="HL6" s="17"/>
      <c r="HM6" s="17"/>
      <c r="HN6" s="17"/>
      <c r="HO6" s="17"/>
      <c r="HP6" s="17"/>
    </row>
    <row r="7" spans="1:224" s="7" customFormat="1" ht="15" customHeight="1">
      <c r="A7" s="43" t="s">
        <v>21</v>
      </c>
      <c r="B7" s="12"/>
      <c r="C7" s="31" t="s">
        <v>52</v>
      </c>
      <c r="D7" s="13" t="s">
        <v>653</v>
      </c>
      <c r="E7" s="69" t="s">
        <v>53</v>
      </c>
      <c r="F7" s="13" t="s">
        <v>575</v>
      </c>
      <c r="G7" s="70" t="s">
        <v>54</v>
      </c>
      <c r="H7" s="13"/>
      <c r="O7" s="8"/>
      <c r="S7" s="14"/>
      <c r="T7" s="14"/>
      <c r="U7" s="15"/>
      <c r="W7" s="9"/>
      <c r="X7" s="32"/>
      <c r="Y7" s="10"/>
      <c r="Z7" s="10"/>
      <c r="AA7" s="10"/>
      <c r="GT7" s="33"/>
      <c r="GU7" s="33"/>
      <c r="GV7" s="34"/>
      <c r="GW7" s="35"/>
      <c r="GX7" s="26"/>
      <c r="GY7" s="24"/>
      <c r="GZ7" s="24"/>
      <c r="HB7" s="19" t="s">
        <v>55</v>
      </c>
      <c r="HC7" s="19" t="s">
        <v>56</v>
      </c>
      <c r="HD7" s="30" t="s">
        <v>57</v>
      </c>
      <c r="HE7" s="36" t="s">
        <v>58</v>
      </c>
      <c r="HF7" s="36" t="s">
        <v>59</v>
      </c>
      <c r="HG7" s="19" t="s">
        <v>60</v>
      </c>
      <c r="HH7" s="19" t="s">
        <v>61</v>
      </c>
      <c r="HI7" s="17" t="s">
        <v>62</v>
      </c>
      <c r="HJ7" s="17"/>
      <c r="HK7" s="17"/>
      <c r="HL7" s="17"/>
      <c r="HM7" s="17"/>
      <c r="HN7" s="17"/>
      <c r="HO7" s="17"/>
      <c r="HP7" s="17"/>
    </row>
    <row r="8" spans="1:224" s="7" customFormat="1" ht="15" customHeight="1">
      <c r="A8" s="63" t="s">
        <v>63</v>
      </c>
      <c r="B8" s="64"/>
      <c r="C8" s="65" t="s">
        <v>64</v>
      </c>
      <c r="D8" s="64" t="s">
        <v>65</v>
      </c>
      <c r="E8" s="43" t="s">
        <v>722</v>
      </c>
      <c r="F8" s="12" t="s">
        <v>747</v>
      </c>
      <c r="G8" s="74" t="s">
        <v>81</v>
      </c>
      <c r="H8" s="12"/>
      <c r="O8" s="8"/>
      <c r="S8" s="14"/>
      <c r="T8" s="14"/>
      <c r="U8" s="15"/>
      <c r="W8" s="9"/>
      <c r="X8" s="32"/>
      <c r="Y8" s="10"/>
      <c r="Z8" s="10"/>
      <c r="AA8" s="10"/>
      <c r="GT8" s="33"/>
      <c r="GU8" s="33"/>
      <c r="GV8" s="34"/>
      <c r="GW8" s="35"/>
      <c r="GX8" s="26"/>
      <c r="GY8" s="24"/>
      <c r="GZ8" s="24"/>
      <c r="HB8" s="19"/>
      <c r="HC8" s="19"/>
      <c r="HD8" s="30"/>
      <c r="HE8" s="36"/>
      <c r="HF8" s="36"/>
      <c r="HG8" s="19"/>
      <c r="HH8" s="19"/>
      <c r="HI8" s="17"/>
      <c r="HJ8" s="17"/>
      <c r="HK8" s="17"/>
      <c r="HL8" s="17"/>
      <c r="HM8" s="17"/>
      <c r="HN8" s="17"/>
      <c r="HO8" s="17"/>
      <c r="HP8" s="17"/>
    </row>
    <row r="9" spans="1:224">
      <c r="A9" s="43" t="s">
        <v>725</v>
      </c>
      <c r="B9" s="38"/>
      <c r="C9" s="43" t="s">
        <v>66</v>
      </c>
      <c r="D9" s="37" t="s">
        <v>674</v>
      </c>
      <c r="E9" s="43" t="s">
        <v>723</v>
      </c>
      <c r="F9" s="38" t="s">
        <v>732</v>
      </c>
    </row>
    <row r="10" spans="1:224">
      <c r="C10" s="43" t="s">
        <v>67</v>
      </c>
      <c r="D10" s="12" t="s">
        <v>862</v>
      </c>
      <c r="E10" s="43" t="s">
        <v>724</v>
      </c>
      <c r="F10" s="38" t="s">
        <v>754</v>
      </c>
    </row>
    <row r="11" spans="1:224">
      <c r="C11" s="43" t="s">
        <v>68</v>
      </c>
      <c r="D11" s="38"/>
    </row>
    <row r="13" spans="1:224">
      <c r="D13" s="48"/>
    </row>
    <row r="14" spans="1:224">
      <c r="A14" t="s">
        <v>725</v>
      </c>
      <c r="D14" s="48"/>
    </row>
    <row r="15" spans="1:224">
      <c r="A15" s="4" t="s">
        <v>852</v>
      </c>
    </row>
    <row r="16" spans="1:224">
      <c r="A16" s="4" t="s">
        <v>853</v>
      </c>
    </row>
    <row r="17" spans="1:1">
      <c r="A17" t="s">
        <v>854</v>
      </c>
    </row>
    <row r="18" spans="1:1">
      <c r="A18" s="4" t="s">
        <v>855</v>
      </c>
    </row>
    <row r="19" spans="1:1">
      <c r="A19" s="4" t="s">
        <v>856</v>
      </c>
    </row>
  </sheetData>
  <protectedRanges>
    <protectedRange password="F78C" sqref="HB4:HC8 HH4:HH8 HD6:HG8 GT6:GZ8" name="区域1_1"/>
  </protectedRanges>
  <phoneticPr fontId="26" type="noConversion"/>
  <dataValidations count="1">
    <dataValidation type="list" allowBlank="1" showInputMessage="1" showErrorMessage="1" sqref="IL3:IL8 IJ7:IJ8 IJ4:IJ5" xr:uid="{00000000-0002-0000-0000-000000000000}">
      <formula1>#REF!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000-000001000000}">
          <x14:formula1>
            <xm:f>Data!$F$2:$F$3</xm:f>
          </x14:formula1>
          <xm:sqref>F3</xm:sqref>
        </x14:dataValidation>
        <x14:dataValidation type="list" allowBlank="1" showInputMessage="1" showErrorMessage="1" xr:uid="{00000000-0002-0000-0000-000002000000}">
          <x14:formula1>
            <xm:f>Data!$D$2:$D$3</xm:f>
          </x14:formula1>
          <xm:sqref>D11</xm:sqref>
        </x14:dataValidation>
        <x14:dataValidation type="list" allowBlank="1" showInputMessage="1" showErrorMessage="1" xr:uid="{00000000-0002-0000-0000-000003000000}">
          <x14:formula1>
            <xm:f>ValueSelect!$F$2:$F$21</xm:f>
          </x14:formula1>
          <xm:sqref>D7</xm:sqref>
        </x14:dataValidation>
        <x14:dataValidation type="list" allowBlank="1" showInputMessage="1" showErrorMessage="1" xr:uid="{00000000-0002-0000-0000-000004000000}">
          <x14:formula1>
            <xm:f>Data!$C$2:$C$7</xm:f>
          </x14:formula1>
          <xm:sqref>D6</xm:sqref>
        </x14:dataValidation>
        <x14:dataValidation type="list" allowBlank="1" showInputMessage="1" showErrorMessage="1" xr:uid="{00000000-0002-0000-0000-000005000000}">
          <x14:formula1>
            <xm:f>Data!$B$2:$B$5</xm:f>
          </x14:formula1>
          <xm:sqref>D5</xm:sqref>
        </x14:dataValidation>
        <x14:dataValidation type="list" allowBlank="1" showInputMessage="1" showErrorMessage="1" xr:uid="{00000000-0002-0000-0000-000006000000}">
          <x14:formula1>
            <xm:f>Data!$G$2:$G$8</xm:f>
          </x14:formula1>
          <xm:sqref>F4</xm:sqref>
        </x14:dataValidation>
        <x14:dataValidation type="list" allowBlank="1" showInputMessage="1" showErrorMessage="1" xr:uid="{00000000-0002-0000-0000-000007000000}">
          <x14:formula1>
            <xm:f>Data!$Q$2:$Q$3</xm:f>
          </x14:formula1>
          <xm:sqref>H5</xm:sqref>
        </x14:dataValidation>
        <x14:dataValidation type="list" allowBlank="1" showInputMessage="1" showErrorMessage="1" xr:uid="{00000000-0002-0000-0000-000008000000}">
          <x14:formula1>
            <xm:f>Data!$R$2:$R$3</xm:f>
          </x14:formula1>
          <xm:sqref>H6</xm:sqref>
        </x14:dataValidation>
        <x14:dataValidation type="list" allowBlank="1" showInputMessage="1" showErrorMessage="1" xr:uid="{00000000-0002-0000-0000-000009000000}">
          <x14:formula1>
            <xm:f>Data!$V$2:$V$3</xm:f>
          </x14:formula1>
          <xm:sqref>H8</xm:sqref>
        </x14:dataValidation>
        <x14:dataValidation type="list" allowBlank="1" showInputMessage="1" showErrorMessage="1" xr:uid="{00000000-0002-0000-0000-00000A000000}">
          <x14:formula1>
            <xm:f>Data!$I$2:$I$5</xm:f>
          </x14:formula1>
          <xm:sqref>F6</xm:sqref>
        </x14:dataValidation>
        <x14:dataValidation type="list" allowBlank="1" showInputMessage="1" showErrorMessage="1" xr:uid="{00000000-0002-0000-0000-00000B000000}">
          <x14:formula1>
            <xm:f>Data!$H$2:$H$9</xm:f>
          </x14:formula1>
          <xm:sqref>F5</xm:sqref>
        </x14:dataValidation>
        <x14:dataValidation type="list" allowBlank="1" showInputMessage="1" showErrorMessage="1" xr:uid="{00000000-0002-0000-0000-00000C000000}">
          <x14:formula1>
            <xm:f>ValueSelect!$H$2:$H$18</xm:f>
          </x14:formula1>
          <xm:sqref>F7</xm:sqref>
        </x14:dataValidation>
        <x14:dataValidation type="list" allowBlank="1" showInputMessage="1" showErrorMessage="1" xr:uid="{00000000-0002-0000-0000-00000D000000}">
          <x14:formula1>
            <xm:f>ValueSelect!$K$2:$K$69</xm:f>
          </x14:formula1>
          <xm:sqref>H7</xm:sqref>
        </x14:dataValidation>
        <x14:dataValidation type="list" allowBlank="1" showInputMessage="1" showErrorMessage="1" xr:uid="{00000000-0002-0000-0000-00000E000000}">
          <x14:formula1>
            <xm:f>Data!$O$2:$O$6</xm:f>
          </x14:formula1>
          <xm:sqref>H3</xm:sqref>
        </x14:dataValidation>
        <x14:dataValidation type="list" allowBlank="1" showInputMessage="1" showErrorMessage="1" xr:uid="{00000000-0002-0000-0000-00000F000000}">
          <x14:formula1>
            <xm:f>ValueSelect!$E$2:$E$29</xm:f>
          </x14:formula1>
          <xm:sqref>B7</xm:sqref>
        </x14:dataValidation>
        <x14:dataValidation type="list" allowBlank="1" showInputMessage="1" showErrorMessage="1" xr:uid="{00000000-0002-0000-0000-000010000000}">
          <x14:formula1>
            <xm:f>Data!$N$2:$N$9</xm:f>
          </x14:formula1>
          <xm:sqref>F10</xm:sqref>
        </x14:dataValidation>
        <x14:dataValidation type="list" allowBlank="1" showInputMessage="1" showErrorMessage="1" xr:uid="{00000000-0002-0000-0000-000011000000}">
          <x14:formula1>
            <xm:f>Data!$J$2:$J$4</xm:f>
          </x14:formula1>
          <xm:sqref>B8</xm:sqref>
        </x14:dataValidation>
        <x14:dataValidation type="list" allowBlank="1" showInputMessage="1" showErrorMessage="1" xr:uid="{00000000-0002-0000-0000-000012000000}">
          <x14:formula1>
            <xm:f>ValueSelect!$I$2:$I$12</xm:f>
          </x14:formula1>
          <xm:sqref>F8</xm:sqref>
        </x14:dataValidation>
        <x14:dataValidation type="list" allowBlank="1" showInputMessage="1" showErrorMessage="1" xr:uid="{00000000-0002-0000-0000-000013000000}">
          <x14:formula1>
            <xm:f>ValueSelect!$J$2:$J$16</xm:f>
          </x14:formula1>
          <xm:sqref>F9</xm:sqref>
        </x14:dataValidation>
        <x14:dataValidation type="list" allowBlank="1" showInputMessage="1" showErrorMessage="1" xr:uid="{00000000-0002-0000-0000-000014000000}">
          <x14:formula1>
            <xm:f>ValueSelect!$D$2:$D$296</xm:f>
          </x14:formula1>
          <xm:sqref>B6</xm:sqref>
        </x14:dataValidation>
        <x14:dataValidation type="list" allowBlank="1" showInputMessage="1" showErrorMessage="1" xr:uid="{00000000-0002-0000-0000-000015000000}">
          <x14:formula1>
            <xm:f>ValueSelect!$C$2:$C$78</xm:f>
          </x14:formula1>
          <xm:sqref>B5</xm:sqref>
        </x14:dataValidation>
        <x14:dataValidation type="list" allowBlank="1" showInputMessage="1" showErrorMessage="1" xr:uid="{00000000-0002-0000-0000-000016000000}">
          <x14:formula1>
            <xm:f>ValueSelect!$B$2:$B$78</xm:f>
          </x14:formula1>
          <xm:sqref>B4</xm:sqref>
        </x14:dataValidation>
        <x14:dataValidation type="list" allowBlank="1" showInputMessage="1" showErrorMessage="1" xr:uid="{00000000-0002-0000-0000-000017000000}">
          <x14:formula1>
            <xm:f>Data!$A$2:$A$3</xm:f>
          </x14:formula1>
          <xm:sqref>B3</xm:sqref>
        </x14:dataValidation>
        <x14:dataValidation type="list" allowBlank="1" showInputMessage="1" showErrorMessage="1" xr:uid="{00000000-0002-0000-0000-000018000000}">
          <x14:formula1>
            <xm:f>Data!$E$2:$E$6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V40"/>
  <sheetViews>
    <sheetView tabSelected="1" workbookViewId="0">
      <selection activeCell="N9" sqref="N9"/>
    </sheetView>
  </sheetViews>
  <sheetFormatPr defaultColWidth="9.140625" defaultRowHeight="15"/>
  <cols>
    <col min="1" max="1" width="11.140625" style="73" customWidth="1"/>
    <col min="2" max="2" width="9.140625" style="75" customWidth="1"/>
    <col min="3" max="3" width="23.140625" style="73" customWidth="1"/>
    <col min="4" max="4" width="15.5703125" style="73" customWidth="1"/>
    <col min="5" max="5" width="10.5703125" style="73" customWidth="1"/>
    <col min="6" max="6" width="7.85546875" style="73" customWidth="1"/>
    <col min="7" max="7" width="11.28515625" style="73" customWidth="1"/>
    <col min="8" max="8" width="13" style="73" customWidth="1"/>
    <col min="9" max="9" width="15.5703125" style="73" customWidth="1"/>
    <col min="10" max="10" width="13" style="73" customWidth="1"/>
    <col min="11" max="11" width="20.85546875" style="73" customWidth="1"/>
    <col min="12" max="12" width="13" style="129" customWidth="1"/>
    <col min="13" max="13" width="16.7109375" style="73" customWidth="1"/>
    <col min="14" max="15" width="13" style="73" customWidth="1"/>
    <col min="16" max="17" width="15.42578125" style="73" customWidth="1"/>
    <col min="18" max="18" width="9.28515625" style="73" customWidth="1"/>
    <col min="19" max="19" width="9.7109375" style="78" customWidth="1"/>
    <col min="20" max="20" width="8" style="79" customWidth="1"/>
    <col min="21" max="21" width="12" style="80" customWidth="1"/>
    <col min="22" max="22" width="8.5703125" style="80" customWidth="1"/>
    <col min="23" max="23" width="8.140625" style="80" customWidth="1"/>
    <col min="24" max="24" width="9.42578125" style="73" customWidth="1"/>
    <col min="25" max="25" width="8.140625" style="123" customWidth="1"/>
    <col min="26" max="26" width="8.7109375" style="123" customWidth="1"/>
    <col min="27" max="27" width="7.140625" style="123" customWidth="1"/>
    <col min="28" max="28" width="9" style="79" customWidth="1"/>
    <col min="29" max="29" width="6.28515625" style="81" customWidth="1"/>
    <col min="30" max="30" width="10" style="126" customWidth="1"/>
    <col min="31" max="31" width="9.85546875" style="81" customWidth="1"/>
    <col min="32" max="32" width="7.85546875" style="73" customWidth="1"/>
    <col min="33" max="33" width="8.85546875" style="80" customWidth="1"/>
    <col min="34" max="34" width="7.85546875" style="73" customWidth="1"/>
    <col min="35" max="35" width="8.42578125" style="82" customWidth="1"/>
    <col min="36" max="36" width="9" style="80" customWidth="1"/>
    <col min="37" max="37" width="8.42578125" style="80" customWidth="1"/>
    <col min="38" max="38" width="7.85546875" style="82" customWidth="1"/>
    <col min="39" max="39" width="5.85546875" style="80" customWidth="1"/>
    <col min="40" max="40" width="8.140625" style="82" customWidth="1"/>
    <col min="41" max="41" width="9.28515625" style="80" customWidth="1"/>
    <col min="42" max="42" width="11.5703125" style="82" customWidth="1"/>
    <col min="43" max="43" width="10.85546875" style="80" customWidth="1"/>
    <col min="44" max="44" width="9.5703125" style="73" customWidth="1"/>
    <col min="45" max="45" width="9.5703125" style="82" customWidth="1"/>
    <col min="46" max="46" width="10" style="80" customWidth="1"/>
    <col min="47" max="47" width="9.5703125" style="80" customWidth="1"/>
    <col min="48" max="48" width="11.85546875" style="80" customWidth="1"/>
    <col min="49" max="49" width="7.140625" style="82" customWidth="1"/>
    <col min="50" max="50" width="7.85546875" style="80" customWidth="1"/>
    <col min="51" max="51" width="9.5703125" style="80" customWidth="1"/>
    <col min="52" max="52" width="7.7109375" style="80" customWidth="1"/>
    <col min="53" max="54" width="12.140625" style="82" customWidth="1"/>
    <col min="55" max="55" width="12.140625" style="80" customWidth="1"/>
    <col min="56" max="56" width="11.140625" style="73" customWidth="1"/>
    <col min="57" max="57" width="15.42578125" style="73" customWidth="1"/>
    <col min="58" max="58" width="9.140625" style="73"/>
    <col min="59" max="59" width="13.28515625" style="80" customWidth="1"/>
    <col min="60" max="60" width="12.28515625" style="80" customWidth="1"/>
    <col min="61" max="61" width="14.85546875" style="73" bestFit="1" customWidth="1"/>
    <col min="62" max="62" width="9.140625" style="73"/>
    <col min="63" max="63" width="9.42578125" style="73" bestFit="1" customWidth="1"/>
    <col min="64" max="64" width="10.42578125" style="73" bestFit="1" customWidth="1"/>
    <col min="65" max="16384" width="9.140625" style="73"/>
  </cols>
  <sheetData>
    <row r="1" spans="1:100">
      <c r="E1" s="115" t="s">
        <v>774</v>
      </c>
      <c r="F1" s="115"/>
      <c r="G1" s="76"/>
      <c r="H1" s="77"/>
      <c r="J1" s="122" t="s">
        <v>851</v>
      </c>
      <c r="V1" s="116" t="s">
        <v>775</v>
      </c>
      <c r="X1" s="77"/>
      <c r="AR1" s="77" t="s">
        <v>829</v>
      </c>
      <c r="AW1" s="80"/>
      <c r="AX1" s="82"/>
      <c r="AY1" s="116" t="s">
        <v>776</v>
      </c>
      <c r="AZ1" s="73"/>
      <c r="BA1" s="73"/>
      <c r="BB1" s="73"/>
      <c r="BC1" s="73"/>
      <c r="BD1" s="80"/>
      <c r="BE1" s="80"/>
      <c r="BG1" s="73"/>
      <c r="BH1" s="73"/>
    </row>
    <row r="2" spans="1:100">
      <c r="G2" s="118" t="s">
        <v>846</v>
      </c>
      <c r="H2" s="118"/>
      <c r="I2" s="118" t="s">
        <v>846</v>
      </c>
      <c r="J2" s="118" t="s">
        <v>846</v>
      </c>
      <c r="K2" s="118" t="s">
        <v>846</v>
      </c>
      <c r="L2" s="118" t="s">
        <v>846</v>
      </c>
      <c r="M2" s="118" t="s">
        <v>846</v>
      </c>
      <c r="N2" s="118" t="s">
        <v>846</v>
      </c>
      <c r="R2" s="118" t="s">
        <v>846</v>
      </c>
      <c r="S2" s="255" t="s">
        <v>777</v>
      </c>
      <c r="T2" s="255"/>
      <c r="U2" s="255"/>
      <c r="V2" s="255"/>
      <c r="W2" s="255"/>
      <c r="X2" s="256" t="s">
        <v>778</v>
      </c>
      <c r="Y2" s="256"/>
      <c r="Z2" s="256"/>
      <c r="AA2" s="256"/>
      <c r="AB2" s="256"/>
      <c r="AC2" s="256"/>
      <c r="AD2" s="256"/>
      <c r="AE2" s="256"/>
      <c r="AF2" s="256"/>
      <c r="AG2" s="257"/>
      <c r="AH2" s="245" t="s">
        <v>779</v>
      </c>
      <c r="AI2" s="245"/>
      <c r="AJ2" s="245"/>
      <c r="AL2" s="246" t="s">
        <v>780</v>
      </c>
      <c r="AM2" s="247"/>
      <c r="AN2" s="247"/>
      <c r="AO2" s="247"/>
      <c r="AP2" s="247"/>
      <c r="AQ2" s="247"/>
      <c r="AR2" s="247"/>
      <c r="AS2" s="247"/>
      <c r="AT2" s="247"/>
      <c r="AU2" s="248"/>
      <c r="AV2" s="249" t="s">
        <v>781</v>
      </c>
      <c r="AW2" s="250"/>
      <c r="AX2" s="250"/>
      <c r="AY2" s="250"/>
      <c r="AZ2" s="250"/>
      <c r="BA2" s="251"/>
      <c r="BB2" s="125"/>
      <c r="BC2" s="83"/>
      <c r="BD2" s="84"/>
      <c r="BE2" s="84"/>
      <c r="BG2" s="73"/>
      <c r="BH2" s="73"/>
    </row>
    <row r="3" spans="1:100" ht="68.099999999999994" customHeight="1">
      <c r="A3" s="117" t="s">
        <v>830</v>
      </c>
      <c r="B3" s="85" t="s">
        <v>782</v>
      </c>
      <c r="C3" s="85" t="s">
        <v>783</v>
      </c>
      <c r="D3" s="120" t="s">
        <v>784</v>
      </c>
      <c r="E3" s="121" t="s">
        <v>4</v>
      </c>
      <c r="F3" s="121" t="s">
        <v>21</v>
      </c>
      <c r="G3" s="87" t="s">
        <v>828</v>
      </c>
      <c r="H3" s="120" t="s">
        <v>785</v>
      </c>
      <c r="I3" s="86" t="s">
        <v>786</v>
      </c>
      <c r="J3" s="119" t="s">
        <v>847</v>
      </c>
      <c r="K3" s="86" t="s">
        <v>1050</v>
      </c>
      <c r="L3" s="119" t="s">
        <v>860</v>
      </c>
      <c r="M3" s="86" t="s">
        <v>787</v>
      </c>
      <c r="N3" s="86" t="s">
        <v>788</v>
      </c>
      <c r="O3" s="120" t="s">
        <v>789</v>
      </c>
      <c r="P3" s="120" t="s">
        <v>790</v>
      </c>
      <c r="Q3" s="120" t="s">
        <v>791</v>
      </c>
      <c r="R3" s="119" t="s">
        <v>848</v>
      </c>
      <c r="S3" s="88" t="s">
        <v>792</v>
      </c>
      <c r="T3" s="89" t="s">
        <v>793</v>
      </c>
      <c r="U3" s="90" t="s">
        <v>794</v>
      </c>
      <c r="V3" s="91" t="s">
        <v>795</v>
      </c>
      <c r="W3" s="92" t="s">
        <v>796</v>
      </c>
      <c r="X3" s="93" t="s">
        <v>5</v>
      </c>
      <c r="Y3" s="124" t="s">
        <v>797</v>
      </c>
      <c r="Z3" s="124" t="s">
        <v>798</v>
      </c>
      <c r="AA3" s="124" t="s">
        <v>799</v>
      </c>
      <c r="AB3" s="94" t="s">
        <v>800</v>
      </c>
      <c r="AC3" s="95" t="s">
        <v>801</v>
      </c>
      <c r="AD3" s="127" t="s">
        <v>802</v>
      </c>
      <c r="AE3" s="96" t="s">
        <v>803</v>
      </c>
      <c r="AF3" s="85" t="s">
        <v>804</v>
      </c>
      <c r="AG3" s="97" t="s">
        <v>805</v>
      </c>
      <c r="AH3" s="85" t="s">
        <v>806</v>
      </c>
      <c r="AI3" s="98" t="s">
        <v>807</v>
      </c>
      <c r="AJ3" s="99" t="s">
        <v>808</v>
      </c>
      <c r="AK3" s="97" t="s">
        <v>809</v>
      </c>
      <c r="AL3" s="98" t="s">
        <v>810</v>
      </c>
      <c r="AM3" s="97" t="s">
        <v>811</v>
      </c>
      <c r="AN3" s="98" t="s">
        <v>812</v>
      </c>
      <c r="AO3" s="97" t="s">
        <v>813</v>
      </c>
      <c r="AP3" s="98" t="s">
        <v>814</v>
      </c>
      <c r="AQ3" s="97" t="s">
        <v>815</v>
      </c>
      <c r="AR3" s="93" t="s">
        <v>816</v>
      </c>
      <c r="AS3" s="98" t="s">
        <v>817</v>
      </c>
      <c r="AT3" s="97" t="s">
        <v>818</v>
      </c>
      <c r="AU3" s="97" t="s">
        <v>819</v>
      </c>
      <c r="AV3" s="100" t="s">
        <v>820</v>
      </c>
      <c r="AW3" s="101" t="s">
        <v>821</v>
      </c>
      <c r="AX3" s="100" t="s">
        <v>822</v>
      </c>
      <c r="AY3" s="102" t="s">
        <v>823</v>
      </c>
      <c r="AZ3" s="103" t="s">
        <v>824</v>
      </c>
      <c r="BA3" s="103" t="s">
        <v>859</v>
      </c>
      <c r="BB3" s="100" t="s">
        <v>858</v>
      </c>
      <c r="BC3" s="86" t="s">
        <v>825</v>
      </c>
      <c r="BD3" s="104" t="s">
        <v>826</v>
      </c>
      <c r="BE3" s="104" t="s">
        <v>827</v>
      </c>
      <c r="BG3" s="73"/>
      <c r="BH3" s="73"/>
      <c r="BK3" s="236"/>
      <c r="BL3" s="236"/>
    </row>
    <row r="4" spans="1:100" ht="36.75" customHeight="1">
      <c r="A4" s="1"/>
      <c r="B4" s="105">
        <v>1</v>
      </c>
      <c r="C4" s="254"/>
      <c r="D4" s="131" t="s">
        <v>866</v>
      </c>
      <c r="E4" s="1"/>
      <c r="F4" s="1"/>
      <c r="G4" s="1" t="s">
        <v>653</v>
      </c>
      <c r="H4" s="131" t="s">
        <v>1038</v>
      </c>
      <c r="I4" s="159" t="s">
        <v>875</v>
      </c>
      <c r="J4" s="160" t="s">
        <v>876</v>
      </c>
      <c r="K4" s="159" t="s">
        <v>879</v>
      </c>
      <c r="L4" s="130" t="s">
        <v>878</v>
      </c>
      <c r="M4" s="1" t="s">
        <v>887</v>
      </c>
      <c r="N4" s="131" t="s">
        <v>948</v>
      </c>
      <c r="O4" s="1"/>
      <c r="P4" s="238" t="s">
        <v>1000</v>
      </c>
      <c r="Q4" s="1" t="s">
        <v>1001</v>
      </c>
      <c r="R4" s="1" t="s">
        <v>834</v>
      </c>
      <c r="S4" s="106">
        <f>'printed quilt-9.26'!G16</f>
        <v>46.3</v>
      </c>
      <c r="T4" s="107">
        <v>8.1</v>
      </c>
      <c r="U4" s="108">
        <f>IF(ISERROR(S4/T4),"",S4/T4)</f>
        <v>5.72</v>
      </c>
      <c r="V4" s="109">
        <v>5.72</v>
      </c>
      <c r="W4" s="84"/>
      <c r="X4" s="1" t="s">
        <v>179</v>
      </c>
      <c r="Y4" s="228">
        <v>44</v>
      </c>
      <c r="Z4" s="228">
        <v>41</v>
      </c>
      <c r="AA4" s="228">
        <v>23</v>
      </c>
      <c r="AB4" s="107">
        <v>5</v>
      </c>
      <c r="AC4" s="110">
        <v>2</v>
      </c>
      <c r="AD4" s="128">
        <f>IF(Y4="","",Y4*Z4*AA4/1000000)</f>
        <v>4.1000000000000002E-2</v>
      </c>
      <c r="AE4" s="111">
        <f>IF(AC4="","",65/AD4*AC4)</f>
        <v>3171</v>
      </c>
      <c r="AF4" s="1">
        <v>2250</v>
      </c>
      <c r="AG4" s="112">
        <f>IF(ISERROR(AF4/AE4),"",AF4/AE4)</f>
        <v>0.71</v>
      </c>
      <c r="AH4" s="1" t="s">
        <v>947</v>
      </c>
      <c r="AI4" s="113">
        <v>0.42799999999999999</v>
      </c>
      <c r="AJ4" s="112">
        <f>IF(ISERROR(V4*AI4),"",V4*AI4)</f>
        <v>2.4500000000000002</v>
      </c>
      <c r="AK4" s="112">
        <f t="shared" ref="AK4:AK39" si="0">IF(ISERROR(V4+AG4+AJ4),"",V4+AG4+AJ4)</f>
        <v>8.8800000000000008</v>
      </c>
      <c r="AL4" s="113">
        <v>0</v>
      </c>
      <c r="AM4" s="112">
        <f t="shared" ref="AM4:AM39" si="1">IF(ISERROR(AY4*AL4),"",AY4*AL4)</f>
        <v>0</v>
      </c>
      <c r="AN4" s="113">
        <v>0</v>
      </c>
      <c r="AO4" s="112">
        <f t="shared" ref="AO4:AO39" si="2">IF(ISERROR(AY4*AN4),"",AY4*AN4)</f>
        <v>0</v>
      </c>
      <c r="AP4" s="82">
        <v>0</v>
      </c>
      <c r="AQ4" s="112">
        <f>IF(ISERROR(AY4*AP5),"",AY4*AP5)</f>
        <v>0</v>
      </c>
      <c r="AR4" s="1">
        <v>0</v>
      </c>
      <c r="AS4" s="113">
        <v>0</v>
      </c>
      <c r="AT4" s="112">
        <f t="shared" ref="AT4:AT39" si="3">IF(ISERROR(AY4*AS4),"",AY4*AS4)</f>
        <v>0</v>
      </c>
      <c r="AU4" s="112">
        <f>IF(ISERROR(AM4+AO4+AQ4+AT4),"",AM4+AO4+AQ4+AT4)</f>
        <v>0</v>
      </c>
      <c r="AV4" s="112">
        <f t="shared" ref="AV4:AV39" si="4">IF(ISERROR(AK4+AU4),"",AK4+AU4)</f>
        <v>8.8800000000000008</v>
      </c>
      <c r="AW4" s="114">
        <f>IF(ISERROR((AY4-AV4)/AY4),"",(AY4-AV4)/AY4)</f>
        <v>0.2029</v>
      </c>
      <c r="AX4" s="112">
        <f>IF(BA4="","",AZ4*(1-BA4))</f>
        <v>11.14</v>
      </c>
      <c r="AY4" s="84">
        <v>11.14</v>
      </c>
      <c r="AZ4" s="84">
        <v>24.99</v>
      </c>
      <c r="BA4" s="113">
        <f>(AZ4-AY4)/AZ4</f>
        <v>0.55420000000000003</v>
      </c>
      <c r="BB4" s="114">
        <f>IF(ISERROR((AZ4-AY4)/AZ4),"",(AZ4-AY4)/AZ4)</f>
        <v>0.55420000000000003</v>
      </c>
      <c r="BC4" s="230">
        <v>200</v>
      </c>
      <c r="BD4" s="112">
        <f>IF(ISERROR(AV4*BC4),"",AV4*BC4)</f>
        <v>1776</v>
      </c>
      <c r="BE4" s="112">
        <f>IF(ISERROR(AY4*BC4),"",AY4*BC4)</f>
        <v>2228</v>
      </c>
      <c r="BF4" s="77" t="s">
        <v>959</v>
      </c>
      <c r="BG4" s="233" t="s">
        <v>1040</v>
      </c>
      <c r="BH4" s="77" t="s">
        <v>960</v>
      </c>
      <c r="BI4" s="306">
        <v>11512061</v>
      </c>
    </row>
    <row r="5" spans="1:100" ht="36.75" customHeight="1">
      <c r="A5" s="1"/>
      <c r="B5" s="105">
        <v>2</v>
      </c>
      <c r="C5" s="252"/>
      <c r="D5" s="131" t="s">
        <v>1036</v>
      </c>
      <c r="E5" s="1"/>
      <c r="F5" s="1"/>
      <c r="G5" s="1" t="s">
        <v>653</v>
      </c>
      <c r="H5" s="131" t="s">
        <v>864</v>
      </c>
      <c r="I5" s="159" t="s">
        <v>875</v>
      </c>
      <c r="J5" s="160" t="s">
        <v>876</v>
      </c>
      <c r="K5" s="159" t="s">
        <v>879</v>
      </c>
      <c r="L5" s="130" t="s">
        <v>878</v>
      </c>
      <c r="M5" s="1" t="s">
        <v>888</v>
      </c>
      <c r="N5" s="131" t="s">
        <v>948</v>
      </c>
      <c r="O5" s="1"/>
      <c r="P5" s="238" t="s">
        <v>971</v>
      </c>
      <c r="Q5" s="1" t="s">
        <v>1002</v>
      </c>
      <c r="R5" s="1" t="s">
        <v>834</v>
      </c>
      <c r="S5" s="106">
        <f>'printed quilt-9.26'!G17</f>
        <v>59.5</v>
      </c>
      <c r="T5" s="107">
        <v>8.1</v>
      </c>
      <c r="U5" s="108">
        <f t="shared" ref="U5:U39" si="5">IF(ISERROR(S5/T5),"",S5/T5)</f>
        <v>7.35</v>
      </c>
      <c r="V5" s="109">
        <v>7.35</v>
      </c>
      <c r="W5" s="84"/>
      <c r="X5" s="1" t="s">
        <v>179</v>
      </c>
      <c r="Y5" s="228">
        <v>44</v>
      </c>
      <c r="Z5" s="228">
        <v>41</v>
      </c>
      <c r="AA5" s="228">
        <v>25</v>
      </c>
      <c r="AB5" s="107">
        <v>5</v>
      </c>
      <c r="AC5" s="83">
        <v>2</v>
      </c>
      <c r="AD5" s="128">
        <f t="shared" ref="AD5:AD39" si="6">IF(Y5="","",Y5*Z5*AA5/1000000)</f>
        <v>4.4999999999999998E-2</v>
      </c>
      <c r="AE5" s="111">
        <f t="shared" ref="AE5:AE39" si="7">IF(AC5="","",65/AD5*AC5)</f>
        <v>2889</v>
      </c>
      <c r="AF5" s="1">
        <v>2250</v>
      </c>
      <c r="AG5" s="112">
        <f t="shared" ref="AG5:AG39" si="8">IF(ISERROR(AF5/AE5),"",AF5/AE5)</f>
        <v>0.78</v>
      </c>
      <c r="AH5" s="1" t="s">
        <v>947</v>
      </c>
      <c r="AI5" s="113">
        <v>0.42799999999999999</v>
      </c>
      <c r="AJ5" s="112">
        <f>IF(ISERROR(V5*AI5),"",V5*AI5)</f>
        <v>3.15</v>
      </c>
      <c r="AK5" s="112">
        <f t="shared" si="0"/>
        <v>11.28</v>
      </c>
      <c r="AL5" s="113">
        <v>0</v>
      </c>
      <c r="AM5" s="112">
        <f t="shared" si="1"/>
        <v>0</v>
      </c>
      <c r="AN5" s="113">
        <v>0</v>
      </c>
      <c r="AO5" s="112">
        <f t="shared" si="2"/>
        <v>0</v>
      </c>
      <c r="AP5" s="82">
        <v>0</v>
      </c>
      <c r="AQ5" s="112">
        <f>IF(ISERROR(AY5*AP6),"",AY5*AP6)</f>
        <v>0</v>
      </c>
      <c r="AR5" s="1">
        <v>0</v>
      </c>
      <c r="AS5" s="113">
        <v>0</v>
      </c>
      <c r="AT5" s="112">
        <f t="shared" si="3"/>
        <v>0</v>
      </c>
      <c r="AU5" s="112">
        <f>IF(ISERROR(AM5+AO5+AQ5+AT5),"",AM5+AO5+AQ5+AT5)</f>
        <v>0</v>
      </c>
      <c r="AV5" s="112">
        <f t="shared" si="4"/>
        <v>11.28</v>
      </c>
      <c r="AW5" s="114">
        <f t="shared" ref="AW5:AW39" si="9">IF(ISERROR((AY5-AV5)/AY5),"",(AY5-AV5)/AY5)</f>
        <v>0.21829999999999999</v>
      </c>
      <c r="AX5" s="112">
        <f t="shared" ref="AX5:AX39" si="10">IF(BA5="","",AZ5*(1-BA5))</f>
        <v>14.43</v>
      </c>
      <c r="AY5" s="84">
        <v>14.43</v>
      </c>
      <c r="AZ5" s="84">
        <v>29.99</v>
      </c>
      <c r="BA5" s="113">
        <f t="shared" ref="BA5:BA38" si="11">(AZ5-AY5)/AZ5</f>
        <v>0.51880000000000004</v>
      </c>
      <c r="BB5" s="114">
        <f t="shared" ref="BB5:BB39" si="12">IF(ISERROR((AZ5-AY5)/AZ5),"",(AZ5-AY5)/AZ5)</f>
        <v>0.51880000000000004</v>
      </c>
      <c r="BC5" s="230">
        <v>700</v>
      </c>
      <c r="BD5" s="112">
        <f t="shared" ref="BD5:BD39" si="13">IF(ISERROR(AV5*BC5),"",AV5*BC5)</f>
        <v>7896</v>
      </c>
      <c r="BE5" s="112">
        <f t="shared" ref="BE5:BE39" si="14">IF(ISERROR(AY5*BC5),"",AY5*BC5)</f>
        <v>10101</v>
      </c>
      <c r="BF5" s="77" t="s">
        <v>961</v>
      </c>
      <c r="BG5" s="235">
        <v>46034</v>
      </c>
      <c r="BH5" s="73"/>
      <c r="BK5" s="236"/>
    </row>
    <row r="6" spans="1:100" ht="36.75" customHeight="1">
      <c r="A6" s="1"/>
      <c r="B6" s="105">
        <v>3</v>
      </c>
      <c r="C6" s="253"/>
      <c r="D6" s="131" t="s">
        <v>866</v>
      </c>
      <c r="E6" s="1"/>
      <c r="F6" s="1"/>
      <c r="G6" s="1" t="s">
        <v>653</v>
      </c>
      <c r="H6" s="131" t="s">
        <v>864</v>
      </c>
      <c r="I6" s="159" t="s">
        <v>875</v>
      </c>
      <c r="J6" s="160" t="s">
        <v>876</v>
      </c>
      <c r="K6" s="159" t="s">
        <v>879</v>
      </c>
      <c r="L6" s="130" t="s">
        <v>878</v>
      </c>
      <c r="M6" s="1" t="s">
        <v>889</v>
      </c>
      <c r="N6" s="131" t="s">
        <v>948</v>
      </c>
      <c r="O6" s="1"/>
      <c r="P6" s="238" t="s">
        <v>972</v>
      </c>
      <c r="Q6" s="1" t="s">
        <v>1003</v>
      </c>
      <c r="R6" s="1" t="s">
        <v>834</v>
      </c>
      <c r="S6" s="106">
        <f>'printed quilt-9.26'!G18</f>
        <v>68.2</v>
      </c>
      <c r="T6" s="107">
        <v>8.1</v>
      </c>
      <c r="U6" s="108">
        <f t="shared" si="5"/>
        <v>8.42</v>
      </c>
      <c r="V6" s="109">
        <v>8.42</v>
      </c>
      <c r="W6" s="84"/>
      <c r="X6" s="1" t="s">
        <v>179</v>
      </c>
      <c r="Y6" s="228">
        <v>44</v>
      </c>
      <c r="Z6" s="228">
        <v>41</v>
      </c>
      <c r="AA6" s="228">
        <v>28</v>
      </c>
      <c r="AB6" s="107">
        <v>5</v>
      </c>
      <c r="AC6" s="83">
        <v>2</v>
      </c>
      <c r="AD6" s="128">
        <f t="shared" si="6"/>
        <v>5.0999999999999997E-2</v>
      </c>
      <c r="AE6" s="111">
        <f t="shared" si="7"/>
        <v>2549</v>
      </c>
      <c r="AF6" s="1">
        <v>2250</v>
      </c>
      <c r="AG6" s="112">
        <f t="shared" si="8"/>
        <v>0.88</v>
      </c>
      <c r="AH6" s="1" t="s">
        <v>947</v>
      </c>
      <c r="AI6" s="113">
        <v>0.42799999999999999</v>
      </c>
      <c r="AJ6" s="112">
        <f t="shared" ref="AJ6:AJ39" si="15">IF(ISERROR(V6*AI6),"",V6*AI6)</f>
        <v>3.6</v>
      </c>
      <c r="AK6" s="112">
        <f t="shared" si="0"/>
        <v>12.9</v>
      </c>
      <c r="AL6" s="113">
        <v>0</v>
      </c>
      <c r="AM6" s="112">
        <f t="shared" si="1"/>
        <v>0</v>
      </c>
      <c r="AN6" s="113">
        <v>0</v>
      </c>
      <c r="AO6" s="112">
        <f t="shared" si="2"/>
        <v>0</v>
      </c>
      <c r="AP6" s="82">
        <v>0</v>
      </c>
      <c r="AQ6" s="112">
        <f t="shared" ref="AQ6:AQ39" si="16">IF(ISERROR(AY6*AP6),"",AY6*AP6)</f>
        <v>0</v>
      </c>
      <c r="AR6" s="1">
        <v>0</v>
      </c>
      <c r="AS6" s="113">
        <v>0</v>
      </c>
      <c r="AT6" s="112">
        <f t="shared" si="3"/>
        <v>0</v>
      </c>
      <c r="AU6" s="112">
        <f t="shared" ref="AU6:AU39" si="17">IF(ISERROR(AM6+AO6+AQ6+AT6),"",AM6+AO6+AQ6+AT6)</f>
        <v>0</v>
      </c>
      <c r="AV6" s="112">
        <f t="shared" si="4"/>
        <v>12.9</v>
      </c>
      <c r="AW6" s="114">
        <f t="shared" si="9"/>
        <v>0.2303</v>
      </c>
      <c r="AX6" s="112">
        <f t="shared" si="10"/>
        <v>16.760000000000002</v>
      </c>
      <c r="AY6" s="84">
        <v>16.760000000000002</v>
      </c>
      <c r="AZ6" s="84">
        <v>34.99</v>
      </c>
      <c r="BA6" s="113">
        <f t="shared" si="11"/>
        <v>0.52100000000000002</v>
      </c>
      <c r="BB6" s="114">
        <f t="shared" si="12"/>
        <v>0.52100000000000002</v>
      </c>
      <c r="BC6" s="230">
        <v>550</v>
      </c>
      <c r="BD6" s="112">
        <f t="shared" si="13"/>
        <v>7095</v>
      </c>
      <c r="BE6" s="112">
        <f t="shared" si="14"/>
        <v>9218</v>
      </c>
      <c r="BF6" s="77" t="s">
        <v>962</v>
      </c>
      <c r="BG6" s="237" t="s">
        <v>1051</v>
      </c>
      <c r="BH6" s="73"/>
    </row>
    <row r="7" spans="1:100" ht="37.5" customHeight="1">
      <c r="A7" s="1"/>
      <c r="B7" s="105">
        <v>4</v>
      </c>
      <c r="C7" s="254"/>
      <c r="D7" s="239" t="s">
        <v>949</v>
      </c>
      <c r="E7" s="1"/>
      <c r="F7" s="1"/>
      <c r="G7" s="1" t="s">
        <v>653</v>
      </c>
      <c r="H7" s="131" t="s">
        <v>1039</v>
      </c>
      <c r="I7" s="159" t="s">
        <v>875</v>
      </c>
      <c r="J7" s="160" t="s">
        <v>876</v>
      </c>
      <c r="K7" s="159" t="s">
        <v>880</v>
      </c>
      <c r="L7" s="130" t="s">
        <v>878</v>
      </c>
      <c r="M7" s="1" t="s">
        <v>890</v>
      </c>
      <c r="N7" s="1" t="s">
        <v>1047</v>
      </c>
      <c r="O7" s="1"/>
      <c r="P7" s="238" t="s">
        <v>973</v>
      </c>
      <c r="Q7" s="1" t="s">
        <v>1004</v>
      </c>
      <c r="R7" s="1" t="s">
        <v>834</v>
      </c>
      <c r="S7" s="106">
        <f>'printed quilt-9.26'!G9</f>
        <v>49.3</v>
      </c>
      <c r="T7" s="107">
        <v>8.1</v>
      </c>
      <c r="U7" s="108">
        <f t="shared" si="5"/>
        <v>6.09</v>
      </c>
      <c r="V7" s="109">
        <v>6.09</v>
      </c>
      <c r="W7" s="84"/>
      <c r="X7" s="1" t="s">
        <v>179</v>
      </c>
      <c r="Y7" s="228">
        <v>44</v>
      </c>
      <c r="Z7" s="228">
        <v>41</v>
      </c>
      <c r="AA7" s="228">
        <v>23</v>
      </c>
      <c r="AB7" s="107">
        <v>5</v>
      </c>
      <c r="AC7" s="83">
        <v>2</v>
      </c>
      <c r="AD7" s="128">
        <f t="shared" si="6"/>
        <v>4.1000000000000002E-2</v>
      </c>
      <c r="AE7" s="111">
        <f t="shared" si="7"/>
        <v>3171</v>
      </c>
      <c r="AF7" s="1">
        <v>2250</v>
      </c>
      <c r="AG7" s="112">
        <f t="shared" si="8"/>
        <v>0.71</v>
      </c>
      <c r="AH7" s="1" t="s">
        <v>947</v>
      </c>
      <c r="AI7" s="113">
        <v>0.42799999999999999</v>
      </c>
      <c r="AJ7" s="112">
        <f t="shared" si="15"/>
        <v>2.61</v>
      </c>
      <c r="AK7" s="112">
        <f t="shared" si="0"/>
        <v>9.41</v>
      </c>
      <c r="AL7" s="113">
        <v>0</v>
      </c>
      <c r="AM7" s="112">
        <f t="shared" si="1"/>
        <v>0</v>
      </c>
      <c r="AN7" s="113">
        <v>0</v>
      </c>
      <c r="AO7" s="112">
        <f t="shared" si="2"/>
        <v>0</v>
      </c>
      <c r="AP7" s="82">
        <v>0</v>
      </c>
      <c r="AQ7" s="112">
        <f t="shared" si="16"/>
        <v>0</v>
      </c>
      <c r="AR7" s="1">
        <v>0</v>
      </c>
      <c r="AS7" s="113">
        <v>0</v>
      </c>
      <c r="AT7" s="112">
        <f t="shared" si="3"/>
        <v>0</v>
      </c>
      <c r="AU7" s="112">
        <f t="shared" si="17"/>
        <v>0</v>
      </c>
      <c r="AV7" s="112">
        <f t="shared" si="4"/>
        <v>9.41</v>
      </c>
      <c r="AW7" s="114">
        <f t="shared" si="9"/>
        <v>0.17019999999999999</v>
      </c>
      <c r="AX7" s="112">
        <f t="shared" si="10"/>
        <v>11.34</v>
      </c>
      <c r="AY7" s="84">
        <v>11.34</v>
      </c>
      <c r="AZ7" s="84">
        <v>24.99</v>
      </c>
      <c r="BA7" s="113">
        <f t="shared" si="11"/>
        <v>0.54620000000000002</v>
      </c>
      <c r="BB7" s="114">
        <f t="shared" si="12"/>
        <v>0.54620000000000002</v>
      </c>
      <c r="BC7" s="230">
        <v>200</v>
      </c>
      <c r="BD7" s="112">
        <f t="shared" si="13"/>
        <v>1882</v>
      </c>
      <c r="BE7" s="112">
        <f t="shared" si="14"/>
        <v>2268</v>
      </c>
      <c r="BF7" s="77" t="s">
        <v>963</v>
      </c>
      <c r="BG7" s="237" t="s">
        <v>964</v>
      </c>
      <c r="BH7" s="73"/>
    </row>
    <row r="8" spans="1:100" ht="37.5" customHeight="1">
      <c r="A8" s="1"/>
      <c r="B8" s="105">
        <v>5</v>
      </c>
      <c r="C8" s="252"/>
      <c r="D8" s="239" t="s">
        <v>949</v>
      </c>
      <c r="E8" s="1"/>
      <c r="F8" s="1"/>
      <c r="G8" s="1" t="s">
        <v>653</v>
      </c>
      <c r="H8" s="131" t="s">
        <v>865</v>
      </c>
      <c r="I8" s="159" t="s">
        <v>875</v>
      </c>
      <c r="J8" s="160" t="s">
        <v>876</v>
      </c>
      <c r="K8" s="159" t="s">
        <v>880</v>
      </c>
      <c r="L8" s="130" t="s">
        <v>878</v>
      </c>
      <c r="M8" s="1" t="s">
        <v>891</v>
      </c>
      <c r="N8" s="131" t="s">
        <v>1048</v>
      </c>
      <c r="O8" s="1"/>
      <c r="P8" s="238" t="s">
        <v>974</v>
      </c>
      <c r="Q8" s="1" t="s">
        <v>1005</v>
      </c>
      <c r="R8" s="1" t="s">
        <v>834</v>
      </c>
      <c r="S8" s="106">
        <f>'printed quilt-9.26'!G10</f>
        <v>63.1</v>
      </c>
      <c r="T8" s="107">
        <v>8.1</v>
      </c>
      <c r="U8" s="108">
        <f t="shared" si="5"/>
        <v>7.79</v>
      </c>
      <c r="V8" s="109">
        <v>7.79</v>
      </c>
      <c r="W8" s="84"/>
      <c r="X8" s="1" t="s">
        <v>179</v>
      </c>
      <c r="Y8" s="228">
        <v>44</v>
      </c>
      <c r="Z8" s="228">
        <v>41</v>
      </c>
      <c r="AA8" s="228">
        <v>25</v>
      </c>
      <c r="AB8" s="107">
        <v>5</v>
      </c>
      <c r="AC8" s="83">
        <v>2</v>
      </c>
      <c r="AD8" s="128">
        <f t="shared" si="6"/>
        <v>4.4999999999999998E-2</v>
      </c>
      <c r="AE8" s="111">
        <f t="shared" si="7"/>
        <v>2889</v>
      </c>
      <c r="AF8" s="1">
        <v>2250</v>
      </c>
      <c r="AG8" s="112">
        <f t="shared" si="8"/>
        <v>0.78</v>
      </c>
      <c r="AH8" s="1" t="s">
        <v>947</v>
      </c>
      <c r="AI8" s="113">
        <v>0.42799999999999999</v>
      </c>
      <c r="AJ8" s="112">
        <f t="shared" si="15"/>
        <v>3.33</v>
      </c>
      <c r="AK8" s="112">
        <f t="shared" si="0"/>
        <v>11.9</v>
      </c>
      <c r="AL8" s="113">
        <v>0</v>
      </c>
      <c r="AM8" s="112">
        <f t="shared" si="1"/>
        <v>0</v>
      </c>
      <c r="AN8" s="113">
        <v>0</v>
      </c>
      <c r="AO8" s="112">
        <f t="shared" si="2"/>
        <v>0</v>
      </c>
      <c r="AP8" s="82">
        <v>0</v>
      </c>
      <c r="AQ8" s="112">
        <f t="shared" si="16"/>
        <v>0</v>
      </c>
      <c r="AR8" s="1">
        <v>0</v>
      </c>
      <c r="AS8" s="113">
        <v>0</v>
      </c>
      <c r="AT8" s="112">
        <f t="shared" si="3"/>
        <v>0</v>
      </c>
      <c r="AU8" s="112">
        <f t="shared" si="17"/>
        <v>0</v>
      </c>
      <c r="AV8" s="112">
        <f t="shared" si="4"/>
        <v>11.9</v>
      </c>
      <c r="AW8" s="114">
        <f t="shared" si="9"/>
        <v>0.18490000000000001</v>
      </c>
      <c r="AX8" s="112">
        <f t="shared" si="10"/>
        <v>14.6</v>
      </c>
      <c r="AY8" s="84">
        <v>14.6</v>
      </c>
      <c r="AZ8" s="84">
        <v>29.99</v>
      </c>
      <c r="BA8" s="113">
        <f t="shared" si="11"/>
        <v>0.51319999999999999</v>
      </c>
      <c r="BB8" s="114">
        <f t="shared" si="12"/>
        <v>0.51319999999999999</v>
      </c>
      <c r="BC8" s="230">
        <v>700</v>
      </c>
      <c r="BD8" s="112">
        <f t="shared" si="13"/>
        <v>8330</v>
      </c>
      <c r="BE8" s="112">
        <f t="shared" si="14"/>
        <v>10220</v>
      </c>
      <c r="BG8" s="73"/>
      <c r="BH8" s="73"/>
    </row>
    <row r="9" spans="1:100" ht="37.5" customHeight="1">
      <c r="A9" s="134"/>
      <c r="B9" s="132">
        <v>6</v>
      </c>
      <c r="C9" s="253"/>
      <c r="D9" s="239" t="s">
        <v>949</v>
      </c>
      <c r="E9" s="134"/>
      <c r="F9" s="134"/>
      <c r="G9" s="134" t="s">
        <v>653</v>
      </c>
      <c r="H9" s="137" t="s">
        <v>865</v>
      </c>
      <c r="I9" s="159" t="s">
        <v>875</v>
      </c>
      <c r="J9" s="160" t="s">
        <v>876</v>
      </c>
      <c r="K9" s="162" t="s">
        <v>880</v>
      </c>
      <c r="L9" s="130" t="s">
        <v>878</v>
      </c>
      <c r="M9" s="134" t="s">
        <v>892</v>
      </c>
      <c r="N9" s="134" t="s">
        <v>1047</v>
      </c>
      <c r="O9" s="134"/>
      <c r="P9" s="238" t="s">
        <v>975</v>
      </c>
      <c r="Q9" s="1" t="s">
        <v>1006</v>
      </c>
      <c r="R9" s="1" t="s">
        <v>834</v>
      </c>
      <c r="S9" s="106">
        <f>'printed quilt-9.26'!G11</f>
        <v>72.3</v>
      </c>
      <c r="T9" s="107">
        <v>8.1</v>
      </c>
      <c r="U9" s="138">
        <f t="shared" si="5"/>
        <v>8.93</v>
      </c>
      <c r="V9" s="139">
        <v>8.93</v>
      </c>
      <c r="W9" s="140"/>
      <c r="X9" s="1" t="s">
        <v>179</v>
      </c>
      <c r="Y9" s="228">
        <v>44</v>
      </c>
      <c r="Z9" s="228">
        <v>41</v>
      </c>
      <c r="AA9" s="228">
        <v>28</v>
      </c>
      <c r="AB9" s="107">
        <v>5</v>
      </c>
      <c r="AC9" s="141">
        <v>2</v>
      </c>
      <c r="AD9" s="142">
        <f t="shared" si="6"/>
        <v>5.0999999999999997E-2</v>
      </c>
      <c r="AE9" s="143">
        <f t="shared" si="7"/>
        <v>2549</v>
      </c>
      <c r="AF9" s="1">
        <v>2250</v>
      </c>
      <c r="AG9" s="144">
        <f t="shared" si="8"/>
        <v>0.88</v>
      </c>
      <c r="AH9" s="1" t="s">
        <v>947</v>
      </c>
      <c r="AI9" s="113">
        <v>0.42799999999999999</v>
      </c>
      <c r="AJ9" s="144">
        <f t="shared" si="15"/>
        <v>3.82</v>
      </c>
      <c r="AK9" s="144">
        <f t="shared" si="0"/>
        <v>13.63</v>
      </c>
      <c r="AL9" s="113">
        <v>0</v>
      </c>
      <c r="AM9" s="144">
        <f t="shared" si="1"/>
        <v>0</v>
      </c>
      <c r="AN9" s="113">
        <v>0</v>
      </c>
      <c r="AO9" s="144">
        <f t="shared" si="2"/>
        <v>0</v>
      </c>
      <c r="AP9" s="82">
        <v>0</v>
      </c>
      <c r="AQ9" s="144">
        <f t="shared" si="16"/>
        <v>0</v>
      </c>
      <c r="AR9" s="1">
        <v>0</v>
      </c>
      <c r="AS9" s="113">
        <v>0</v>
      </c>
      <c r="AT9" s="144">
        <f t="shared" si="3"/>
        <v>0</v>
      </c>
      <c r="AU9" s="144">
        <f t="shared" si="17"/>
        <v>0</v>
      </c>
      <c r="AV9" s="144">
        <f t="shared" si="4"/>
        <v>13.63</v>
      </c>
      <c r="AW9" s="145">
        <f t="shared" si="9"/>
        <v>0.2029</v>
      </c>
      <c r="AX9" s="144">
        <f t="shared" si="10"/>
        <v>17.100000000000001</v>
      </c>
      <c r="AY9" s="140">
        <v>17.100000000000001</v>
      </c>
      <c r="AZ9" s="84">
        <v>34.99</v>
      </c>
      <c r="BA9" s="113">
        <f t="shared" si="11"/>
        <v>0.51129999999999998</v>
      </c>
      <c r="BB9" s="145">
        <f t="shared" si="12"/>
        <v>0.51129999999999998</v>
      </c>
      <c r="BC9" s="230">
        <v>550</v>
      </c>
      <c r="BD9" s="144">
        <f t="shared" si="13"/>
        <v>7496.5</v>
      </c>
      <c r="BE9" s="112">
        <f t="shared" si="14"/>
        <v>9405</v>
      </c>
      <c r="BG9" s="73"/>
      <c r="BH9" s="73"/>
    </row>
    <row r="10" spans="1:100" s="1" customFormat="1" ht="12" customHeight="1">
      <c r="A10" s="156"/>
      <c r="B10" s="157"/>
      <c r="C10" s="157"/>
      <c r="D10" s="157"/>
      <c r="E10" s="157"/>
      <c r="F10" s="157"/>
      <c r="G10" s="157"/>
      <c r="H10" s="157"/>
      <c r="I10" s="157"/>
      <c r="J10" s="157"/>
      <c r="K10" s="161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</row>
    <row r="11" spans="1:100" ht="47.25" customHeight="1">
      <c r="A11" s="136"/>
      <c r="B11" s="133">
        <v>8</v>
      </c>
      <c r="C11" s="252"/>
      <c r="D11" s="240" t="s">
        <v>1032</v>
      </c>
      <c r="E11" s="136"/>
      <c r="F11" s="136"/>
      <c r="G11" s="136" t="s">
        <v>653</v>
      </c>
      <c r="H11" s="146" t="s">
        <v>867</v>
      </c>
      <c r="I11" s="159" t="s">
        <v>875</v>
      </c>
      <c r="J11" s="160" t="s">
        <v>876</v>
      </c>
      <c r="K11" s="163" t="s">
        <v>881</v>
      </c>
      <c r="L11" s="130" t="s">
        <v>878</v>
      </c>
      <c r="M11" s="136" t="s">
        <v>895</v>
      </c>
      <c r="N11" s="146" t="s">
        <v>1048</v>
      </c>
      <c r="O11" s="136"/>
      <c r="P11" s="238" t="s">
        <v>976</v>
      </c>
      <c r="Q11" s="1" t="s">
        <v>1007</v>
      </c>
      <c r="R11" s="136" t="s">
        <v>834</v>
      </c>
      <c r="S11" s="147">
        <f>'printed quilt-9.26'!G14</f>
        <v>60.7</v>
      </c>
      <c r="T11" s="148">
        <v>8.1</v>
      </c>
      <c r="U11" s="149">
        <f t="shared" si="5"/>
        <v>7.49</v>
      </c>
      <c r="V11" s="150">
        <v>7.49</v>
      </c>
      <c r="W11" s="151"/>
      <c r="X11" s="136" t="s">
        <v>179</v>
      </c>
      <c r="Y11" s="229">
        <v>44</v>
      </c>
      <c r="Z11" s="229">
        <v>41</v>
      </c>
      <c r="AA11" s="229">
        <v>25</v>
      </c>
      <c r="AB11" s="107">
        <v>5</v>
      </c>
      <c r="AC11" s="83">
        <v>2</v>
      </c>
      <c r="AD11" s="152">
        <f t="shared" si="6"/>
        <v>4.4999999999999998E-2</v>
      </c>
      <c r="AE11" s="153">
        <f t="shared" si="7"/>
        <v>2889</v>
      </c>
      <c r="AF11" s="1">
        <v>2250</v>
      </c>
      <c r="AG11" s="154">
        <f t="shared" si="8"/>
        <v>0.78</v>
      </c>
      <c r="AH11" s="1" t="s">
        <v>947</v>
      </c>
      <c r="AI11" s="113">
        <v>0.42799999999999999</v>
      </c>
      <c r="AJ11" s="154">
        <f t="shared" si="15"/>
        <v>3.21</v>
      </c>
      <c r="AK11" s="154">
        <f t="shared" si="0"/>
        <v>11.48</v>
      </c>
      <c r="AL11" s="113">
        <v>0</v>
      </c>
      <c r="AM11" s="154">
        <f t="shared" si="1"/>
        <v>0</v>
      </c>
      <c r="AN11" s="113">
        <v>0</v>
      </c>
      <c r="AO11" s="154">
        <f t="shared" si="2"/>
        <v>0</v>
      </c>
      <c r="AP11" s="82">
        <v>0</v>
      </c>
      <c r="AQ11" s="154">
        <f t="shared" si="16"/>
        <v>0</v>
      </c>
      <c r="AR11" s="1">
        <v>0</v>
      </c>
      <c r="AS11" s="113">
        <v>0</v>
      </c>
      <c r="AT11" s="154">
        <f t="shared" si="3"/>
        <v>0</v>
      </c>
      <c r="AU11" s="154">
        <f t="shared" si="17"/>
        <v>0</v>
      </c>
      <c r="AV11" s="154">
        <f t="shared" si="4"/>
        <v>11.48</v>
      </c>
      <c r="AW11" s="155">
        <f t="shared" si="9"/>
        <v>0.2044</v>
      </c>
      <c r="AX11" s="154">
        <f t="shared" si="10"/>
        <v>14.43</v>
      </c>
      <c r="AY11" s="84">
        <v>14.43</v>
      </c>
      <c r="AZ11" s="84">
        <v>29.99</v>
      </c>
      <c r="BA11" s="113">
        <f t="shared" si="11"/>
        <v>0.51880000000000004</v>
      </c>
      <c r="BB11" s="155">
        <f t="shared" si="12"/>
        <v>0.51880000000000004</v>
      </c>
      <c r="BC11" s="230">
        <v>835</v>
      </c>
      <c r="BD11" s="154">
        <f t="shared" si="13"/>
        <v>9585.7999999999993</v>
      </c>
      <c r="BE11" s="112">
        <f t="shared" si="14"/>
        <v>12049.05</v>
      </c>
      <c r="BF11" s="77" t="s">
        <v>959</v>
      </c>
      <c r="BG11" s="233" t="s">
        <v>1043</v>
      </c>
      <c r="BH11" s="77" t="s">
        <v>960</v>
      </c>
      <c r="BI11" s="234">
        <v>11511967</v>
      </c>
    </row>
    <row r="12" spans="1:100" ht="47.25" customHeight="1">
      <c r="A12" s="1"/>
      <c r="B12" s="105">
        <v>9</v>
      </c>
      <c r="C12" s="253"/>
      <c r="D12" s="240" t="s">
        <v>951</v>
      </c>
      <c r="E12" s="1"/>
      <c r="F12" s="1"/>
      <c r="G12" s="1" t="s">
        <v>653</v>
      </c>
      <c r="H12" s="131" t="s">
        <v>867</v>
      </c>
      <c r="I12" s="159" t="s">
        <v>875</v>
      </c>
      <c r="J12" s="160" t="s">
        <v>876</v>
      </c>
      <c r="K12" s="159" t="s">
        <v>881</v>
      </c>
      <c r="L12" s="130" t="s">
        <v>878</v>
      </c>
      <c r="M12" s="1" t="s">
        <v>896</v>
      </c>
      <c r="N12" s="131" t="s">
        <v>1048</v>
      </c>
      <c r="O12" s="1"/>
      <c r="P12" s="238" t="s">
        <v>977</v>
      </c>
      <c r="Q12" s="1" t="s">
        <v>1008</v>
      </c>
      <c r="R12" s="136" t="s">
        <v>834</v>
      </c>
      <c r="S12" s="147">
        <f>'printed quilt-9.26'!G15</f>
        <v>69.7</v>
      </c>
      <c r="T12" s="148">
        <v>8.1</v>
      </c>
      <c r="U12" s="108">
        <f t="shared" si="5"/>
        <v>8.6</v>
      </c>
      <c r="V12" s="109">
        <v>8.6</v>
      </c>
      <c r="W12" s="84"/>
      <c r="X12" s="136" t="s">
        <v>179</v>
      </c>
      <c r="Y12" s="229">
        <v>44</v>
      </c>
      <c r="Z12" s="229">
        <v>41</v>
      </c>
      <c r="AA12" s="229">
        <v>28</v>
      </c>
      <c r="AB12" s="107">
        <v>5</v>
      </c>
      <c r="AC12" s="83">
        <v>2</v>
      </c>
      <c r="AD12" s="128">
        <f t="shared" si="6"/>
        <v>5.0999999999999997E-2</v>
      </c>
      <c r="AE12" s="111">
        <f t="shared" si="7"/>
        <v>2549</v>
      </c>
      <c r="AF12" s="1">
        <v>2250</v>
      </c>
      <c r="AG12" s="112">
        <f t="shared" si="8"/>
        <v>0.88</v>
      </c>
      <c r="AH12" s="1" t="s">
        <v>947</v>
      </c>
      <c r="AI12" s="113">
        <v>0.42799999999999999</v>
      </c>
      <c r="AJ12" s="112">
        <f t="shared" si="15"/>
        <v>3.68</v>
      </c>
      <c r="AK12" s="112">
        <f t="shared" si="0"/>
        <v>13.16</v>
      </c>
      <c r="AL12" s="113">
        <v>0</v>
      </c>
      <c r="AM12" s="112">
        <f t="shared" si="1"/>
        <v>0</v>
      </c>
      <c r="AN12" s="113">
        <v>0</v>
      </c>
      <c r="AO12" s="112">
        <f t="shared" si="2"/>
        <v>0</v>
      </c>
      <c r="AP12" s="82">
        <v>0</v>
      </c>
      <c r="AQ12" s="112">
        <f t="shared" si="16"/>
        <v>0</v>
      </c>
      <c r="AR12" s="1">
        <v>0</v>
      </c>
      <c r="AS12" s="113">
        <v>0</v>
      </c>
      <c r="AT12" s="112">
        <f t="shared" si="3"/>
        <v>0</v>
      </c>
      <c r="AU12" s="112">
        <f t="shared" si="17"/>
        <v>0</v>
      </c>
      <c r="AV12" s="112">
        <f t="shared" si="4"/>
        <v>13.16</v>
      </c>
      <c r="AW12" s="114">
        <f t="shared" si="9"/>
        <v>0.21479999999999999</v>
      </c>
      <c r="AX12" s="112">
        <f t="shared" si="10"/>
        <v>16.760000000000002</v>
      </c>
      <c r="AY12" s="84">
        <v>16.760000000000002</v>
      </c>
      <c r="AZ12" s="84">
        <v>34.99</v>
      </c>
      <c r="BA12" s="113">
        <f t="shared" si="11"/>
        <v>0.52100000000000002</v>
      </c>
      <c r="BB12" s="114">
        <f t="shared" si="12"/>
        <v>0.52100000000000002</v>
      </c>
      <c r="BC12" s="230">
        <v>600</v>
      </c>
      <c r="BD12" s="112">
        <f t="shared" si="13"/>
        <v>7896</v>
      </c>
      <c r="BE12" s="112">
        <f t="shared" si="14"/>
        <v>10056</v>
      </c>
      <c r="BF12" s="77" t="s">
        <v>961</v>
      </c>
      <c r="BG12" s="235">
        <v>46034</v>
      </c>
      <c r="BH12" s="73"/>
    </row>
    <row r="13" spans="1:100" ht="47.25" customHeight="1">
      <c r="A13" s="1"/>
      <c r="B13" s="105">
        <v>10</v>
      </c>
      <c r="C13" s="254"/>
      <c r="D13" s="239" t="s">
        <v>1035</v>
      </c>
      <c r="E13" s="1"/>
      <c r="F13" s="1"/>
      <c r="G13" s="1" t="s">
        <v>653</v>
      </c>
      <c r="H13" s="131" t="s">
        <v>868</v>
      </c>
      <c r="I13" s="159" t="s">
        <v>875</v>
      </c>
      <c r="J13" s="160" t="s">
        <v>876</v>
      </c>
      <c r="K13" s="159" t="s">
        <v>882</v>
      </c>
      <c r="L13" s="130" t="s">
        <v>878</v>
      </c>
      <c r="M13" s="1" t="s">
        <v>895</v>
      </c>
      <c r="N13" s="131" t="s">
        <v>950</v>
      </c>
      <c r="O13" s="1"/>
      <c r="P13" s="238" t="s">
        <v>978</v>
      </c>
      <c r="Q13" s="1" t="s">
        <v>1009</v>
      </c>
      <c r="R13" s="136" t="s">
        <v>834</v>
      </c>
      <c r="S13" s="106">
        <f>'printed quilt-9.26'!G7</f>
        <v>69.3</v>
      </c>
      <c r="T13" s="148">
        <v>8.1</v>
      </c>
      <c r="U13" s="108">
        <f t="shared" si="5"/>
        <v>8.56</v>
      </c>
      <c r="V13" s="109">
        <v>8.56</v>
      </c>
      <c r="W13" s="84"/>
      <c r="X13" s="136" t="s">
        <v>179</v>
      </c>
      <c r="Y13" s="229">
        <v>44</v>
      </c>
      <c r="Z13" s="229">
        <v>41</v>
      </c>
      <c r="AA13" s="229">
        <v>25</v>
      </c>
      <c r="AB13" s="107">
        <v>5</v>
      </c>
      <c r="AC13" s="83">
        <v>2</v>
      </c>
      <c r="AD13" s="128">
        <f t="shared" si="6"/>
        <v>4.4999999999999998E-2</v>
      </c>
      <c r="AE13" s="111">
        <f t="shared" si="7"/>
        <v>2889</v>
      </c>
      <c r="AF13" s="1">
        <v>2250</v>
      </c>
      <c r="AG13" s="112">
        <f t="shared" si="8"/>
        <v>0.78</v>
      </c>
      <c r="AH13" s="1" t="s">
        <v>947</v>
      </c>
      <c r="AI13" s="113">
        <v>0.42799999999999999</v>
      </c>
      <c r="AJ13" s="112">
        <f t="shared" si="15"/>
        <v>3.66</v>
      </c>
      <c r="AK13" s="112">
        <f t="shared" si="0"/>
        <v>13</v>
      </c>
      <c r="AL13" s="113">
        <v>0</v>
      </c>
      <c r="AM13" s="112">
        <f t="shared" si="1"/>
        <v>0</v>
      </c>
      <c r="AN13" s="113">
        <v>0</v>
      </c>
      <c r="AO13" s="112">
        <f t="shared" si="2"/>
        <v>0</v>
      </c>
      <c r="AP13" s="82">
        <v>0</v>
      </c>
      <c r="AQ13" s="112">
        <f t="shared" si="16"/>
        <v>0</v>
      </c>
      <c r="AR13" s="1">
        <v>0</v>
      </c>
      <c r="AS13" s="113">
        <v>0</v>
      </c>
      <c r="AT13" s="112">
        <f t="shared" si="3"/>
        <v>0</v>
      </c>
      <c r="AU13" s="112">
        <f t="shared" si="17"/>
        <v>0</v>
      </c>
      <c r="AV13" s="112">
        <f t="shared" si="4"/>
        <v>13</v>
      </c>
      <c r="AW13" s="114">
        <f t="shared" si="9"/>
        <v>0.1613</v>
      </c>
      <c r="AX13" s="112">
        <f t="shared" si="10"/>
        <v>15.5</v>
      </c>
      <c r="AY13" s="84">
        <v>15.5</v>
      </c>
      <c r="AZ13" s="84">
        <v>29.99</v>
      </c>
      <c r="BA13" s="113">
        <f t="shared" si="11"/>
        <v>0.48320000000000002</v>
      </c>
      <c r="BB13" s="114">
        <f t="shared" si="12"/>
        <v>0.48320000000000002</v>
      </c>
      <c r="BC13" s="230">
        <v>835</v>
      </c>
      <c r="BD13" s="112">
        <f t="shared" si="13"/>
        <v>10855</v>
      </c>
      <c r="BE13" s="112">
        <f t="shared" si="14"/>
        <v>12942.5</v>
      </c>
      <c r="BF13" s="77" t="s">
        <v>962</v>
      </c>
      <c r="BG13" s="237" t="s">
        <v>1051</v>
      </c>
      <c r="BH13" s="73"/>
    </row>
    <row r="14" spans="1:100" ht="47.25" customHeight="1">
      <c r="A14" s="1"/>
      <c r="B14" s="105">
        <v>11</v>
      </c>
      <c r="C14" s="253"/>
      <c r="D14" s="239" t="s">
        <v>1033</v>
      </c>
      <c r="E14" s="1"/>
      <c r="F14" s="1"/>
      <c r="G14" s="1" t="s">
        <v>653</v>
      </c>
      <c r="H14" s="131" t="s">
        <v>868</v>
      </c>
      <c r="I14" s="159" t="s">
        <v>875</v>
      </c>
      <c r="J14" s="160" t="s">
        <v>876</v>
      </c>
      <c r="K14" s="159" t="s">
        <v>882</v>
      </c>
      <c r="L14" s="130" t="s">
        <v>878</v>
      </c>
      <c r="M14" s="1" t="s">
        <v>896</v>
      </c>
      <c r="N14" s="131" t="s">
        <v>950</v>
      </c>
      <c r="O14" s="1"/>
      <c r="P14" s="238" t="s">
        <v>979</v>
      </c>
      <c r="Q14" s="1" t="s">
        <v>1010</v>
      </c>
      <c r="R14" s="136" t="s">
        <v>834</v>
      </c>
      <c r="S14" s="106">
        <f>'printed quilt-9.26'!G8</f>
        <v>78.5</v>
      </c>
      <c r="T14" s="148">
        <v>8.1</v>
      </c>
      <c r="U14" s="108">
        <f t="shared" si="5"/>
        <v>9.69</v>
      </c>
      <c r="V14" s="109">
        <v>9.69</v>
      </c>
      <c r="W14" s="84"/>
      <c r="X14" s="136" t="s">
        <v>179</v>
      </c>
      <c r="Y14" s="229">
        <v>44</v>
      </c>
      <c r="Z14" s="229">
        <v>41</v>
      </c>
      <c r="AA14" s="229">
        <v>28</v>
      </c>
      <c r="AB14" s="107">
        <v>5</v>
      </c>
      <c r="AC14" s="83">
        <v>2</v>
      </c>
      <c r="AD14" s="128">
        <f t="shared" si="6"/>
        <v>5.0999999999999997E-2</v>
      </c>
      <c r="AE14" s="111">
        <f t="shared" si="7"/>
        <v>2549</v>
      </c>
      <c r="AF14" s="1">
        <v>2250</v>
      </c>
      <c r="AG14" s="112">
        <f t="shared" si="8"/>
        <v>0.88</v>
      </c>
      <c r="AH14" s="1" t="s">
        <v>947</v>
      </c>
      <c r="AI14" s="113">
        <v>0.42799999999999999</v>
      </c>
      <c r="AJ14" s="112">
        <f t="shared" si="15"/>
        <v>4.1500000000000004</v>
      </c>
      <c r="AK14" s="112">
        <f t="shared" si="0"/>
        <v>14.72</v>
      </c>
      <c r="AL14" s="113">
        <v>0</v>
      </c>
      <c r="AM14" s="112">
        <f t="shared" si="1"/>
        <v>0</v>
      </c>
      <c r="AN14" s="113">
        <v>0</v>
      </c>
      <c r="AO14" s="112">
        <f t="shared" si="2"/>
        <v>0</v>
      </c>
      <c r="AP14" s="82">
        <v>0</v>
      </c>
      <c r="AQ14" s="112">
        <f t="shared" si="16"/>
        <v>0</v>
      </c>
      <c r="AR14" s="1">
        <v>0</v>
      </c>
      <c r="AS14" s="113">
        <v>0</v>
      </c>
      <c r="AT14" s="112">
        <f t="shared" si="3"/>
        <v>0</v>
      </c>
      <c r="AU14" s="112">
        <f t="shared" si="17"/>
        <v>0</v>
      </c>
      <c r="AV14" s="112">
        <f t="shared" si="4"/>
        <v>14.72</v>
      </c>
      <c r="AW14" s="114">
        <f t="shared" si="9"/>
        <v>0.1822</v>
      </c>
      <c r="AX14" s="112">
        <f t="shared" si="10"/>
        <v>18</v>
      </c>
      <c r="AY14" s="84">
        <v>18</v>
      </c>
      <c r="AZ14" s="84">
        <v>34.99</v>
      </c>
      <c r="BA14" s="113">
        <f t="shared" si="11"/>
        <v>0.48559999999999998</v>
      </c>
      <c r="BB14" s="114">
        <f t="shared" si="12"/>
        <v>0.48559999999999998</v>
      </c>
      <c r="BC14" s="230">
        <v>600</v>
      </c>
      <c r="BD14" s="112">
        <f t="shared" si="13"/>
        <v>8832</v>
      </c>
      <c r="BE14" s="112">
        <f t="shared" si="14"/>
        <v>10800</v>
      </c>
      <c r="BF14" s="77" t="s">
        <v>963</v>
      </c>
      <c r="BG14" s="237" t="s">
        <v>965</v>
      </c>
      <c r="BH14" s="73"/>
    </row>
    <row r="15" spans="1:100" s="1" customFormat="1">
      <c r="A15" s="156"/>
      <c r="B15" s="157"/>
      <c r="C15" s="157"/>
      <c r="D15" s="157"/>
      <c r="E15" s="157"/>
      <c r="F15" s="157"/>
      <c r="G15" s="157"/>
      <c r="H15" s="157"/>
      <c r="I15" s="157"/>
      <c r="J15" s="157"/>
      <c r="K15" s="161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  <c r="BE15" s="157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</row>
    <row r="16" spans="1:100" ht="55.5" customHeight="1">
      <c r="A16" s="1"/>
      <c r="B16" s="105">
        <v>13</v>
      </c>
      <c r="C16" s="254"/>
      <c r="D16" s="239" t="s">
        <v>1034</v>
      </c>
      <c r="E16" s="1"/>
      <c r="F16" s="1"/>
      <c r="G16" s="1" t="s">
        <v>653</v>
      </c>
      <c r="H16" s="131" t="s">
        <v>869</v>
      </c>
      <c r="I16" s="159" t="s">
        <v>875</v>
      </c>
      <c r="J16" s="160" t="s">
        <v>876</v>
      </c>
      <c r="K16" s="242" t="s">
        <v>1049</v>
      </c>
      <c r="L16" s="130" t="s">
        <v>878</v>
      </c>
      <c r="M16" s="1" t="s">
        <v>897</v>
      </c>
      <c r="N16" s="131" t="s">
        <v>953</v>
      </c>
      <c r="O16" s="1"/>
      <c r="P16" s="243" t="s">
        <v>980</v>
      </c>
      <c r="Q16" s="244" t="s">
        <v>1011</v>
      </c>
      <c r="R16" s="1" t="s">
        <v>834</v>
      </c>
      <c r="S16" s="106">
        <f>'printed quilt-9.26'!F33</f>
        <v>66</v>
      </c>
      <c r="T16" s="148">
        <v>8.1</v>
      </c>
      <c r="U16" s="108">
        <f t="shared" si="5"/>
        <v>8.15</v>
      </c>
      <c r="V16" s="109">
        <v>8.15</v>
      </c>
      <c r="W16" s="84"/>
      <c r="X16" s="1" t="s">
        <v>179</v>
      </c>
      <c r="Y16" s="229">
        <v>44</v>
      </c>
      <c r="Z16" s="229">
        <v>41</v>
      </c>
      <c r="AA16" s="229">
        <v>25</v>
      </c>
      <c r="AB16" s="107">
        <v>5</v>
      </c>
      <c r="AC16" s="83">
        <v>2</v>
      </c>
      <c r="AD16" s="128">
        <f t="shared" si="6"/>
        <v>4.4999999999999998E-2</v>
      </c>
      <c r="AE16" s="111">
        <f t="shared" si="7"/>
        <v>2889</v>
      </c>
      <c r="AF16" s="1">
        <v>2250</v>
      </c>
      <c r="AG16" s="112">
        <f t="shared" si="8"/>
        <v>0.78</v>
      </c>
      <c r="AH16" s="1" t="s">
        <v>947</v>
      </c>
      <c r="AI16" s="113">
        <v>0.42799999999999999</v>
      </c>
      <c r="AJ16" s="112">
        <f t="shared" si="15"/>
        <v>3.49</v>
      </c>
      <c r="AK16" s="112">
        <f t="shared" si="0"/>
        <v>12.42</v>
      </c>
      <c r="AL16" s="113">
        <v>0</v>
      </c>
      <c r="AM16" s="112">
        <f t="shared" si="1"/>
        <v>0</v>
      </c>
      <c r="AN16" s="113">
        <v>0</v>
      </c>
      <c r="AO16" s="112">
        <f t="shared" si="2"/>
        <v>0</v>
      </c>
      <c r="AP16" s="82">
        <v>0</v>
      </c>
      <c r="AQ16" s="112">
        <f t="shared" si="16"/>
        <v>0</v>
      </c>
      <c r="AR16" s="1">
        <v>0</v>
      </c>
      <c r="AS16" s="113">
        <v>0</v>
      </c>
      <c r="AT16" s="112">
        <f t="shared" si="3"/>
        <v>0</v>
      </c>
      <c r="AU16" s="112">
        <f t="shared" si="17"/>
        <v>0</v>
      </c>
      <c r="AV16" s="112">
        <f t="shared" si="4"/>
        <v>12.42</v>
      </c>
      <c r="AW16" s="114">
        <f t="shared" si="9"/>
        <v>0.1726</v>
      </c>
      <c r="AX16" s="112">
        <f t="shared" si="10"/>
        <v>15.01</v>
      </c>
      <c r="AY16" s="84">
        <v>15.01</v>
      </c>
      <c r="AZ16" s="84">
        <v>29.99</v>
      </c>
      <c r="BA16" s="113">
        <f t="shared" si="11"/>
        <v>0.4995</v>
      </c>
      <c r="BB16" s="114">
        <f t="shared" si="12"/>
        <v>0.4995</v>
      </c>
      <c r="BC16" s="230">
        <v>835</v>
      </c>
      <c r="BD16" s="112">
        <f t="shared" si="13"/>
        <v>10370.700000000001</v>
      </c>
      <c r="BE16" s="112">
        <f t="shared" si="14"/>
        <v>12533.35</v>
      </c>
      <c r="BF16" s="77" t="s">
        <v>959</v>
      </c>
      <c r="BG16" s="233" t="s">
        <v>1041</v>
      </c>
      <c r="BH16" s="77" t="s">
        <v>960</v>
      </c>
      <c r="BI16" s="234">
        <v>11512025</v>
      </c>
    </row>
    <row r="17" spans="1:100" ht="55.5" customHeight="1">
      <c r="A17" s="1"/>
      <c r="B17" s="105">
        <v>14</v>
      </c>
      <c r="C17" s="252"/>
      <c r="D17" s="239" t="s">
        <v>952</v>
      </c>
      <c r="E17" s="1"/>
      <c r="F17" s="1"/>
      <c r="G17" s="1" t="s">
        <v>653</v>
      </c>
      <c r="H17" s="131" t="s">
        <v>869</v>
      </c>
      <c r="I17" s="159" t="s">
        <v>875</v>
      </c>
      <c r="J17" s="160" t="s">
        <v>876</v>
      </c>
      <c r="K17" s="242" t="s">
        <v>1049</v>
      </c>
      <c r="L17" s="130" t="s">
        <v>878</v>
      </c>
      <c r="M17" s="1" t="s">
        <v>898</v>
      </c>
      <c r="N17" s="131" t="s">
        <v>953</v>
      </c>
      <c r="O17" s="1"/>
      <c r="P17" s="243" t="s">
        <v>981</v>
      </c>
      <c r="Q17" s="244" t="s">
        <v>1012</v>
      </c>
      <c r="R17" s="1" t="s">
        <v>834</v>
      </c>
      <c r="S17" s="106">
        <f>'printed quilt-9.26'!F34</f>
        <v>76.099999999999994</v>
      </c>
      <c r="T17" s="148">
        <v>8.1</v>
      </c>
      <c r="U17" s="108">
        <f t="shared" si="5"/>
        <v>9.4</v>
      </c>
      <c r="V17" s="109">
        <v>9.4</v>
      </c>
      <c r="W17" s="84"/>
      <c r="X17" s="1" t="s">
        <v>179</v>
      </c>
      <c r="Y17" s="229">
        <v>44</v>
      </c>
      <c r="Z17" s="229">
        <v>41</v>
      </c>
      <c r="AA17" s="229">
        <v>28</v>
      </c>
      <c r="AB17" s="107">
        <v>5</v>
      </c>
      <c r="AC17" s="83">
        <v>2</v>
      </c>
      <c r="AD17" s="128">
        <f t="shared" si="6"/>
        <v>5.0999999999999997E-2</v>
      </c>
      <c r="AE17" s="111">
        <f t="shared" si="7"/>
        <v>2549</v>
      </c>
      <c r="AF17" s="1">
        <v>2250</v>
      </c>
      <c r="AG17" s="112">
        <f t="shared" si="8"/>
        <v>0.88</v>
      </c>
      <c r="AH17" s="1" t="s">
        <v>947</v>
      </c>
      <c r="AI17" s="113">
        <v>0.42799999999999999</v>
      </c>
      <c r="AJ17" s="112">
        <f t="shared" si="15"/>
        <v>4.0199999999999996</v>
      </c>
      <c r="AK17" s="112">
        <f t="shared" si="0"/>
        <v>14.3</v>
      </c>
      <c r="AL17" s="113">
        <v>0</v>
      </c>
      <c r="AM17" s="112">
        <f t="shared" si="1"/>
        <v>0</v>
      </c>
      <c r="AN17" s="113">
        <v>0</v>
      </c>
      <c r="AO17" s="112">
        <f t="shared" si="2"/>
        <v>0</v>
      </c>
      <c r="AP17" s="82">
        <v>0</v>
      </c>
      <c r="AQ17" s="112">
        <f t="shared" si="16"/>
        <v>0</v>
      </c>
      <c r="AR17" s="1">
        <v>0</v>
      </c>
      <c r="AS17" s="113">
        <v>0</v>
      </c>
      <c r="AT17" s="112">
        <f t="shared" si="3"/>
        <v>0</v>
      </c>
      <c r="AU17" s="112">
        <f t="shared" si="17"/>
        <v>0</v>
      </c>
      <c r="AV17" s="112">
        <f t="shared" si="4"/>
        <v>14.3</v>
      </c>
      <c r="AW17" s="114">
        <f t="shared" si="9"/>
        <v>0.17960000000000001</v>
      </c>
      <c r="AX17" s="112">
        <f t="shared" si="10"/>
        <v>17.43</v>
      </c>
      <c r="AY17" s="84">
        <v>17.43</v>
      </c>
      <c r="AZ17" s="84">
        <v>34.99</v>
      </c>
      <c r="BA17" s="113">
        <f t="shared" si="11"/>
        <v>0.50190000000000001</v>
      </c>
      <c r="BB17" s="114">
        <f t="shared" si="12"/>
        <v>0.50190000000000001</v>
      </c>
      <c r="BC17" s="230">
        <v>600</v>
      </c>
      <c r="BD17" s="112">
        <f t="shared" si="13"/>
        <v>8580</v>
      </c>
      <c r="BE17" s="112">
        <f t="shared" si="14"/>
        <v>10458</v>
      </c>
      <c r="BF17" s="77" t="s">
        <v>961</v>
      </c>
      <c r="BG17" s="235">
        <v>46034</v>
      </c>
      <c r="BH17" s="73"/>
    </row>
    <row r="18" spans="1:100" ht="55.5" customHeight="1">
      <c r="A18" s="1"/>
      <c r="B18" s="105">
        <v>16</v>
      </c>
      <c r="C18" s="134"/>
      <c r="D18" s="239" t="s">
        <v>955</v>
      </c>
      <c r="E18" s="1"/>
      <c r="F18" s="1"/>
      <c r="G18" s="1" t="s">
        <v>653</v>
      </c>
      <c r="H18" s="131" t="s">
        <v>870</v>
      </c>
      <c r="I18" s="159" t="s">
        <v>875</v>
      </c>
      <c r="J18" s="160" t="s">
        <v>876</v>
      </c>
      <c r="K18" s="159" t="s">
        <v>879</v>
      </c>
      <c r="L18" s="130" t="s">
        <v>878</v>
      </c>
      <c r="M18" s="1" t="s">
        <v>899</v>
      </c>
      <c r="N18" s="131" t="s">
        <v>954</v>
      </c>
      <c r="O18" s="1"/>
      <c r="P18" s="238" t="s">
        <v>982</v>
      </c>
      <c r="Q18" s="1" t="s">
        <v>1013</v>
      </c>
      <c r="R18" s="1" t="s">
        <v>834</v>
      </c>
      <c r="S18" s="106">
        <f>'printed quilt-9.26'!G29</f>
        <v>65.7</v>
      </c>
      <c r="T18" s="148">
        <v>8.1</v>
      </c>
      <c r="U18" s="108">
        <f t="shared" si="5"/>
        <v>8.11</v>
      </c>
      <c r="V18" s="109">
        <v>8.11</v>
      </c>
      <c r="W18" s="84"/>
      <c r="X18" s="1" t="s">
        <v>179</v>
      </c>
      <c r="Y18" s="229">
        <v>44</v>
      </c>
      <c r="Z18" s="229">
        <v>41</v>
      </c>
      <c r="AA18" s="229">
        <v>25</v>
      </c>
      <c r="AB18" s="107">
        <v>5</v>
      </c>
      <c r="AC18" s="83">
        <v>2</v>
      </c>
      <c r="AD18" s="128">
        <f t="shared" si="6"/>
        <v>4.4999999999999998E-2</v>
      </c>
      <c r="AE18" s="111">
        <f t="shared" si="7"/>
        <v>2889</v>
      </c>
      <c r="AF18" s="1">
        <v>2250</v>
      </c>
      <c r="AG18" s="112">
        <f t="shared" si="8"/>
        <v>0.78</v>
      </c>
      <c r="AH18" s="1" t="s">
        <v>947</v>
      </c>
      <c r="AI18" s="113">
        <v>0.42799999999999999</v>
      </c>
      <c r="AJ18" s="112">
        <f t="shared" si="15"/>
        <v>3.47</v>
      </c>
      <c r="AK18" s="112">
        <f t="shared" si="0"/>
        <v>12.36</v>
      </c>
      <c r="AL18" s="113">
        <v>0</v>
      </c>
      <c r="AM18" s="112">
        <f t="shared" si="1"/>
        <v>0</v>
      </c>
      <c r="AN18" s="113">
        <v>0</v>
      </c>
      <c r="AO18" s="112">
        <f t="shared" si="2"/>
        <v>0</v>
      </c>
      <c r="AP18" s="82">
        <v>0</v>
      </c>
      <c r="AQ18" s="112">
        <f t="shared" si="16"/>
        <v>0</v>
      </c>
      <c r="AR18" s="1">
        <v>0</v>
      </c>
      <c r="AS18" s="113">
        <v>0</v>
      </c>
      <c r="AT18" s="112">
        <f t="shared" si="3"/>
        <v>0</v>
      </c>
      <c r="AU18" s="112">
        <f t="shared" si="17"/>
        <v>0</v>
      </c>
      <c r="AV18" s="112">
        <f t="shared" si="4"/>
        <v>12.36</v>
      </c>
      <c r="AW18" s="114">
        <f t="shared" si="9"/>
        <v>0.16819999999999999</v>
      </c>
      <c r="AX18" s="112">
        <f t="shared" si="10"/>
        <v>14.86</v>
      </c>
      <c r="AY18" s="84">
        <v>14.86</v>
      </c>
      <c r="AZ18" s="84">
        <v>29.99</v>
      </c>
      <c r="BA18" s="113">
        <f t="shared" si="11"/>
        <v>0.50449999999999995</v>
      </c>
      <c r="BB18" s="114">
        <f t="shared" si="12"/>
        <v>0.50449999999999995</v>
      </c>
      <c r="BC18" s="230">
        <v>835</v>
      </c>
      <c r="BD18" s="112">
        <f t="shared" si="13"/>
        <v>10320.6</v>
      </c>
      <c r="BE18" s="112">
        <f t="shared" si="14"/>
        <v>12408.1</v>
      </c>
      <c r="BF18" s="77" t="s">
        <v>962</v>
      </c>
      <c r="BG18" s="237" t="s">
        <v>1051</v>
      </c>
      <c r="BH18" s="73"/>
    </row>
    <row r="19" spans="1:100" ht="55.5" customHeight="1">
      <c r="A19" s="1"/>
      <c r="B19" s="105">
        <v>17</v>
      </c>
      <c r="C19" s="135"/>
      <c r="D19" s="239" t="s">
        <v>955</v>
      </c>
      <c r="E19" s="1"/>
      <c r="F19" s="1"/>
      <c r="G19" s="1" t="s">
        <v>653</v>
      </c>
      <c r="H19" s="131" t="s">
        <v>870</v>
      </c>
      <c r="I19" s="159" t="s">
        <v>875</v>
      </c>
      <c r="J19" s="160" t="s">
        <v>876</v>
      </c>
      <c r="K19" s="159" t="s">
        <v>879</v>
      </c>
      <c r="L19" s="130" t="s">
        <v>878</v>
      </c>
      <c r="M19" s="1" t="s">
        <v>892</v>
      </c>
      <c r="N19" s="131" t="s">
        <v>954</v>
      </c>
      <c r="O19" s="1"/>
      <c r="P19" s="238" t="s">
        <v>983</v>
      </c>
      <c r="Q19" s="1" t="s">
        <v>1014</v>
      </c>
      <c r="R19" s="1" t="s">
        <v>834</v>
      </c>
      <c r="S19" s="106">
        <f>'printed quilt-9.26'!G30</f>
        <v>75.099999999999994</v>
      </c>
      <c r="T19" s="148">
        <v>8.1</v>
      </c>
      <c r="U19" s="108">
        <f t="shared" si="5"/>
        <v>9.27</v>
      </c>
      <c r="V19" s="109">
        <v>9.27</v>
      </c>
      <c r="W19" s="84"/>
      <c r="X19" s="1" t="s">
        <v>179</v>
      </c>
      <c r="Y19" s="229">
        <v>44</v>
      </c>
      <c r="Z19" s="229">
        <v>41</v>
      </c>
      <c r="AA19" s="229">
        <v>28</v>
      </c>
      <c r="AB19" s="107">
        <v>5</v>
      </c>
      <c r="AC19" s="83">
        <v>2</v>
      </c>
      <c r="AD19" s="128">
        <f t="shared" si="6"/>
        <v>5.0999999999999997E-2</v>
      </c>
      <c r="AE19" s="111">
        <f t="shared" si="7"/>
        <v>2549</v>
      </c>
      <c r="AF19" s="1">
        <v>2250</v>
      </c>
      <c r="AG19" s="112">
        <f t="shared" si="8"/>
        <v>0.88</v>
      </c>
      <c r="AH19" s="1" t="s">
        <v>947</v>
      </c>
      <c r="AI19" s="113">
        <v>0.42799999999999999</v>
      </c>
      <c r="AJ19" s="112">
        <f t="shared" si="15"/>
        <v>3.97</v>
      </c>
      <c r="AK19" s="112">
        <f t="shared" si="0"/>
        <v>14.12</v>
      </c>
      <c r="AL19" s="113">
        <v>0</v>
      </c>
      <c r="AM19" s="112">
        <f t="shared" si="1"/>
        <v>0</v>
      </c>
      <c r="AN19" s="113">
        <v>0</v>
      </c>
      <c r="AO19" s="112">
        <f t="shared" si="2"/>
        <v>0</v>
      </c>
      <c r="AP19" s="82">
        <v>0</v>
      </c>
      <c r="AQ19" s="112">
        <f t="shared" si="16"/>
        <v>0</v>
      </c>
      <c r="AR19" s="1">
        <v>0</v>
      </c>
      <c r="AS19" s="113">
        <v>0</v>
      </c>
      <c r="AT19" s="112">
        <f t="shared" si="3"/>
        <v>0</v>
      </c>
      <c r="AU19" s="112">
        <f t="shared" si="17"/>
        <v>0</v>
      </c>
      <c r="AV19" s="112">
        <f t="shared" si="4"/>
        <v>14.12</v>
      </c>
      <c r="AW19" s="114">
        <f t="shared" si="9"/>
        <v>0.18190000000000001</v>
      </c>
      <c r="AX19" s="112">
        <f t="shared" si="10"/>
        <v>17.260000000000002</v>
      </c>
      <c r="AY19" s="84">
        <v>17.260000000000002</v>
      </c>
      <c r="AZ19" s="84">
        <v>34.99</v>
      </c>
      <c r="BA19" s="113">
        <f t="shared" si="11"/>
        <v>0.50670000000000004</v>
      </c>
      <c r="BB19" s="114">
        <f t="shared" si="12"/>
        <v>0.50670000000000004</v>
      </c>
      <c r="BC19" s="230">
        <v>600</v>
      </c>
      <c r="BD19" s="112">
        <f t="shared" si="13"/>
        <v>8472</v>
      </c>
      <c r="BE19" s="112">
        <f t="shared" si="14"/>
        <v>10356</v>
      </c>
      <c r="BF19" s="77" t="s">
        <v>963</v>
      </c>
      <c r="BG19" s="237" t="s">
        <v>966</v>
      </c>
      <c r="BH19" s="73"/>
    </row>
    <row r="20" spans="1:100" s="1" customFormat="1">
      <c r="A20" s="156"/>
      <c r="B20" s="157"/>
      <c r="C20" s="157"/>
      <c r="D20" s="157"/>
      <c r="E20" s="157"/>
      <c r="F20" s="157"/>
      <c r="G20" s="157"/>
      <c r="H20" s="157"/>
      <c r="I20" s="157"/>
      <c r="J20" s="157"/>
      <c r="K20" s="161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57"/>
      <c r="BE20" s="157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</row>
    <row r="21" spans="1:100" ht="97.5" customHeight="1">
      <c r="A21" s="1"/>
      <c r="B21" s="105">
        <v>19</v>
      </c>
      <c r="C21" s="158"/>
      <c r="D21" s="239" t="s">
        <v>1033</v>
      </c>
      <c r="E21" s="1"/>
      <c r="F21" s="1"/>
      <c r="G21" s="1" t="s">
        <v>653</v>
      </c>
      <c r="H21" s="131" t="s">
        <v>868</v>
      </c>
      <c r="I21" s="159" t="s">
        <v>875</v>
      </c>
      <c r="J21" s="160" t="s">
        <v>876</v>
      </c>
      <c r="K21" s="159" t="s">
        <v>882</v>
      </c>
      <c r="L21" s="130" t="s">
        <v>878</v>
      </c>
      <c r="M21" s="1" t="s">
        <v>887</v>
      </c>
      <c r="N21" s="131" t="s">
        <v>950</v>
      </c>
      <c r="O21" s="1"/>
      <c r="P21" s="238" t="s">
        <v>984</v>
      </c>
      <c r="Q21" s="1" t="s">
        <v>1015</v>
      </c>
      <c r="R21" s="1" t="s">
        <v>834</v>
      </c>
      <c r="S21" s="106">
        <f>'printed quilt-9.26'!G6</f>
        <v>53.6</v>
      </c>
      <c r="T21" s="148">
        <v>8.1</v>
      </c>
      <c r="U21" s="108">
        <f t="shared" si="5"/>
        <v>6.62</v>
      </c>
      <c r="V21" s="109">
        <v>6.62</v>
      </c>
      <c r="W21" s="84"/>
      <c r="X21" s="1" t="s">
        <v>179</v>
      </c>
      <c r="Y21" s="228">
        <v>44</v>
      </c>
      <c r="Z21" s="228">
        <v>41</v>
      </c>
      <c r="AA21" s="228">
        <v>23</v>
      </c>
      <c r="AB21" s="107">
        <v>5</v>
      </c>
      <c r="AC21" s="83">
        <v>2</v>
      </c>
      <c r="AD21" s="128">
        <f t="shared" si="6"/>
        <v>4.1000000000000002E-2</v>
      </c>
      <c r="AE21" s="111">
        <f t="shared" si="7"/>
        <v>3171</v>
      </c>
      <c r="AF21" s="1">
        <v>2250</v>
      </c>
      <c r="AG21" s="112">
        <f t="shared" si="8"/>
        <v>0.71</v>
      </c>
      <c r="AH21" s="1" t="s">
        <v>947</v>
      </c>
      <c r="AI21" s="113">
        <v>0.42799999999999999</v>
      </c>
      <c r="AJ21" s="112">
        <f t="shared" si="15"/>
        <v>2.83</v>
      </c>
      <c r="AK21" s="112">
        <f t="shared" si="0"/>
        <v>10.16</v>
      </c>
      <c r="AL21" s="113">
        <v>0</v>
      </c>
      <c r="AM21" s="112">
        <f t="shared" si="1"/>
        <v>0</v>
      </c>
      <c r="AN21" s="113">
        <v>0</v>
      </c>
      <c r="AO21" s="112">
        <f t="shared" si="2"/>
        <v>0</v>
      </c>
      <c r="AP21" s="82">
        <v>0</v>
      </c>
      <c r="AQ21" s="112">
        <f t="shared" si="16"/>
        <v>0</v>
      </c>
      <c r="AR21" s="1">
        <v>0</v>
      </c>
      <c r="AS21" s="113">
        <v>0</v>
      </c>
      <c r="AT21" s="112">
        <f t="shared" si="3"/>
        <v>0</v>
      </c>
      <c r="AU21" s="112">
        <f t="shared" si="17"/>
        <v>0</v>
      </c>
      <c r="AV21" s="112">
        <f t="shared" si="4"/>
        <v>10.16</v>
      </c>
      <c r="AW21" s="114">
        <f t="shared" si="9"/>
        <v>0.16719999999999999</v>
      </c>
      <c r="AX21" s="112">
        <f t="shared" si="10"/>
        <v>12.2</v>
      </c>
      <c r="AY21" s="84">
        <v>12.2</v>
      </c>
      <c r="AZ21" s="84">
        <v>24.99</v>
      </c>
      <c r="BA21" s="113">
        <f t="shared" si="11"/>
        <v>0.51180000000000003</v>
      </c>
      <c r="BB21" s="114">
        <f t="shared" si="12"/>
        <v>0.51180000000000003</v>
      </c>
      <c r="BC21" s="230">
        <v>810</v>
      </c>
      <c r="BD21" s="112">
        <f t="shared" si="13"/>
        <v>8229.6</v>
      </c>
      <c r="BE21" s="112">
        <f t="shared" si="14"/>
        <v>9882</v>
      </c>
      <c r="BF21" s="77" t="s">
        <v>959</v>
      </c>
      <c r="BG21" s="233" t="s">
        <v>1044</v>
      </c>
      <c r="BH21" s="77" t="s">
        <v>960</v>
      </c>
      <c r="BI21" s="234">
        <v>11512091</v>
      </c>
    </row>
    <row r="22" spans="1:100" ht="97.5" customHeight="1">
      <c r="A22" s="1"/>
      <c r="B22" s="105">
        <v>20</v>
      </c>
      <c r="C22" s="158"/>
      <c r="D22" s="240" t="s">
        <v>1032</v>
      </c>
      <c r="E22" s="1"/>
      <c r="F22" s="1"/>
      <c r="G22" s="1" t="s">
        <v>653</v>
      </c>
      <c r="H22" s="131" t="s">
        <v>867</v>
      </c>
      <c r="I22" s="159" t="s">
        <v>875</v>
      </c>
      <c r="J22" s="160" t="s">
        <v>876</v>
      </c>
      <c r="K22" s="159" t="s">
        <v>881</v>
      </c>
      <c r="L22" s="130" t="s">
        <v>878</v>
      </c>
      <c r="M22" s="1" t="s">
        <v>887</v>
      </c>
      <c r="N22" s="131" t="s">
        <v>1048</v>
      </c>
      <c r="O22" s="1"/>
      <c r="P22" s="238" t="s">
        <v>985</v>
      </c>
      <c r="Q22" s="1" t="s">
        <v>1016</v>
      </c>
      <c r="R22" s="1" t="s">
        <v>834</v>
      </c>
      <c r="S22" s="106">
        <f>'printed quilt-9.26'!G13</f>
        <v>47.3</v>
      </c>
      <c r="T22" s="148">
        <v>8.1</v>
      </c>
      <c r="U22" s="108">
        <f t="shared" si="5"/>
        <v>5.84</v>
      </c>
      <c r="V22" s="109">
        <v>5.84</v>
      </c>
      <c r="W22" s="84"/>
      <c r="X22" s="1" t="s">
        <v>179</v>
      </c>
      <c r="Y22" s="228">
        <v>44</v>
      </c>
      <c r="Z22" s="228">
        <v>41</v>
      </c>
      <c r="AA22" s="228">
        <v>23</v>
      </c>
      <c r="AB22" s="107">
        <v>5</v>
      </c>
      <c r="AC22" s="83">
        <v>2</v>
      </c>
      <c r="AD22" s="128">
        <f t="shared" si="6"/>
        <v>4.1000000000000002E-2</v>
      </c>
      <c r="AE22" s="111">
        <f t="shared" si="7"/>
        <v>3171</v>
      </c>
      <c r="AF22" s="1">
        <v>2250</v>
      </c>
      <c r="AG22" s="112">
        <f t="shared" si="8"/>
        <v>0.71</v>
      </c>
      <c r="AH22" s="1" t="s">
        <v>947</v>
      </c>
      <c r="AI22" s="113">
        <v>0.42799999999999999</v>
      </c>
      <c r="AJ22" s="112">
        <f t="shared" si="15"/>
        <v>2.5</v>
      </c>
      <c r="AK22" s="112">
        <f t="shared" si="0"/>
        <v>9.0500000000000007</v>
      </c>
      <c r="AL22" s="113">
        <v>0</v>
      </c>
      <c r="AM22" s="112">
        <f t="shared" si="1"/>
        <v>0</v>
      </c>
      <c r="AN22" s="113">
        <v>0</v>
      </c>
      <c r="AO22" s="112">
        <f t="shared" si="2"/>
        <v>0</v>
      </c>
      <c r="AP22" s="82">
        <v>0</v>
      </c>
      <c r="AQ22" s="112">
        <f t="shared" si="16"/>
        <v>0</v>
      </c>
      <c r="AR22" s="1">
        <v>0</v>
      </c>
      <c r="AS22" s="113">
        <v>0</v>
      </c>
      <c r="AT22" s="112">
        <f t="shared" si="3"/>
        <v>0</v>
      </c>
      <c r="AU22" s="112">
        <f t="shared" si="17"/>
        <v>0</v>
      </c>
      <c r="AV22" s="112">
        <f t="shared" si="4"/>
        <v>9.0500000000000007</v>
      </c>
      <c r="AW22" s="114">
        <f t="shared" si="9"/>
        <v>0.18759999999999999</v>
      </c>
      <c r="AX22" s="112">
        <f t="shared" si="10"/>
        <v>11.14</v>
      </c>
      <c r="AY22" s="84">
        <v>11.14</v>
      </c>
      <c r="AZ22" s="84">
        <v>24.99</v>
      </c>
      <c r="BA22" s="113">
        <f t="shared" si="11"/>
        <v>0.55420000000000003</v>
      </c>
      <c r="BB22" s="114">
        <f t="shared" si="12"/>
        <v>0.55420000000000003</v>
      </c>
      <c r="BC22" s="230">
        <v>810</v>
      </c>
      <c r="BD22" s="112">
        <f t="shared" si="13"/>
        <v>7330.5</v>
      </c>
      <c r="BE22" s="112">
        <f t="shared" si="14"/>
        <v>9023.4</v>
      </c>
      <c r="BF22" s="77" t="s">
        <v>961</v>
      </c>
      <c r="BG22" s="235">
        <v>46034</v>
      </c>
      <c r="BH22" s="73"/>
    </row>
    <row r="23" spans="1:100" ht="97.5" customHeight="1">
      <c r="A23" s="1"/>
      <c r="B23" s="105">
        <v>21</v>
      </c>
      <c r="C23" s="158"/>
      <c r="D23" s="239" t="s">
        <v>1031</v>
      </c>
      <c r="E23" s="1"/>
      <c r="F23" s="1"/>
      <c r="G23" s="1" t="s">
        <v>653</v>
      </c>
      <c r="H23" s="131" t="s">
        <v>869</v>
      </c>
      <c r="I23" s="159" t="s">
        <v>875</v>
      </c>
      <c r="J23" s="160" t="s">
        <v>876</v>
      </c>
      <c r="K23" s="242" t="s">
        <v>1049</v>
      </c>
      <c r="L23" s="130" t="s">
        <v>878</v>
      </c>
      <c r="M23" s="1" t="s">
        <v>901</v>
      </c>
      <c r="N23" s="131" t="s">
        <v>953</v>
      </c>
      <c r="O23" s="1"/>
      <c r="P23" s="243" t="s">
        <v>986</v>
      </c>
      <c r="Q23" s="244" t="s">
        <v>1017</v>
      </c>
      <c r="R23" s="1" t="s">
        <v>834</v>
      </c>
      <c r="S23" s="106">
        <f>'printed quilt-9.26'!F32</f>
        <v>50.5</v>
      </c>
      <c r="T23" s="148">
        <v>8.1</v>
      </c>
      <c r="U23" s="108">
        <f t="shared" si="5"/>
        <v>6.23</v>
      </c>
      <c r="V23" s="109">
        <v>6.23</v>
      </c>
      <c r="W23" s="84"/>
      <c r="X23" s="1" t="s">
        <v>179</v>
      </c>
      <c r="Y23" s="228">
        <v>44</v>
      </c>
      <c r="Z23" s="228">
        <v>41</v>
      </c>
      <c r="AA23" s="228">
        <v>23</v>
      </c>
      <c r="AB23" s="107">
        <v>5</v>
      </c>
      <c r="AC23" s="83">
        <v>2</v>
      </c>
      <c r="AD23" s="128">
        <f t="shared" si="6"/>
        <v>4.1000000000000002E-2</v>
      </c>
      <c r="AE23" s="111">
        <f t="shared" si="7"/>
        <v>3171</v>
      </c>
      <c r="AF23" s="1">
        <v>2250</v>
      </c>
      <c r="AG23" s="112">
        <f t="shared" si="8"/>
        <v>0.71</v>
      </c>
      <c r="AH23" s="1" t="s">
        <v>947</v>
      </c>
      <c r="AI23" s="113">
        <v>0.42799999999999999</v>
      </c>
      <c r="AJ23" s="112">
        <f t="shared" si="15"/>
        <v>2.67</v>
      </c>
      <c r="AK23" s="112">
        <f t="shared" si="0"/>
        <v>9.61</v>
      </c>
      <c r="AL23" s="113">
        <v>0</v>
      </c>
      <c r="AM23" s="112">
        <f t="shared" si="1"/>
        <v>0</v>
      </c>
      <c r="AN23" s="113">
        <v>0</v>
      </c>
      <c r="AO23" s="112">
        <f t="shared" si="2"/>
        <v>0</v>
      </c>
      <c r="AP23" s="82">
        <v>0</v>
      </c>
      <c r="AQ23" s="112">
        <f t="shared" si="16"/>
        <v>0</v>
      </c>
      <c r="AR23" s="1">
        <v>0</v>
      </c>
      <c r="AS23" s="113">
        <v>0</v>
      </c>
      <c r="AT23" s="112">
        <f t="shared" si="3"/>
        <v>0</v>
      </c>
      <c r="AU23" s="112">
        <f t="shared" si="17"/>
        <v>0</v>
      </c>
      <c r="AV23" s="112">
        <f t="shared" si="4"/>
        <v>9.61</v>
      </c>
      <c r="AW23" s="114">
        <f t="shared" si="9"/>
        <v>0.21229999999999999</v>
      </c>
      <c r="AX23" s="112">
        <f t="shared" si="10"/>
        <v>12.2</v>
      </c>
      <c r="AY23" s="84">
        <v>12.2</v>
      </c>
      <c r="AZ23" s="84">
        <v>24.99</v>
      </c>
      <c r="BA23" s="113">
        <f t="shared" si="11"/>
        <v>0.51180000000000003</v>
      </c>
      <c r="BB23" s="114">
        <f t="shared" si="12"/>
        <v>0.51180000000000003</v>
      </c>
      <c r="BC23" s="230">
        <v>810</v>
      </c>
      <c r="BD23" s="112">
        <f t="shared" si="13"/>
        <v>7784.1</v>
      </c>
      <c r="BE23" s="112">
        <f t="shared" si="14"/>
        <v>9882</v>
      </c>
      <c r="BF23" s="77" t="s">
        <v>962</v>
      </c>
      <c r="BG23" s="237" t="s">
        <v>1051</v>
      </c>
      <c r="BH23" s="73"/>
    </row>
    <row r="24" spans="1:100" ht="97.5" customHeight="1">
      <c r="A24" s="1"/>
      <c r="B24" s="105">
        <v>22</v>
      </c>
      <c r="C24" s="158"/>
      <c r="D24" s="239" t="s">
        <v>955</v>
      </c>
      <c r="E24" s="1"/>
      <c r="F24" s="1"/>
      <c r="G24" s="1" t="s">
        <v>653</v>
      </c>
      <c r="H24" s="131" t="s">
        <v>870</v>
      </c>
      <c r="I24" s="159" t="s">
        <v>875</v>
      </c>
      <c r="J24" s="160" t="s">
        <v>876</v>
      </c>
      <c r="K24" s="159" t="s">
        <v>879</v>
      </c>
      <c r="L24" s="130" t="s">
        <v>878</v>
      </c>
      <c r="M24" s="1" t="s">
        <v>890</v>
      </c>
      <c r="N24" s="131" t="s">
        <v>954</v>
      </c>
      <c r="O24" s="1"/>
      <c r="P24" s="238" t="s">
        <v>987</v>
      </c>
      <c r="Q24" s="1" t="s">
        <v>1018</v>
      </c>
      <c r="R24" s="1" t="s">
        <v>834</v>
      </c>
      <c r="S24" s="106">
        <f>'printed quilt-9.26'!G28</f>
        <v>50.3</v>
      </c>
      <c r="T24" s="148">
        <v>8.1</v>
      </c>
      <c r="U24" s="108">
        <f t="shared" si="5"/>
        <v>6.21</v>
      </c>
      <c r="V24" s="109">
        <v>6.21</v>
      </c>
      <c r="W24" s="84"/>
      <c r="X24" s="1" t="s">
        <v>179</v>
      </c>
      <c r="Y24" s="228">
        <v>44</v>
      </c>
      <c r="Z24" s="228">
        <v>41</v>
      </c>
      <c r="AA24" s="228">
        <v>23</v>
      </c>
      <c r="AB24" s="107">
        <v>5</v>
      </c>
      <c r="AC24" s="83">
        <v>2</v>
      </c>
      <c r="AD24" s="128">
        <f t="shared" si="6"/>
        <v>4.1000000000000002E-2</v>
      </c>
      <c r="AE24" s="111">
        <f t="shared" si="7"/>
        <v>3171</v>
      </c>
      <c r="AF24" s="1">
        <v>2250</v>
      </c>
      <c r="AG24" s="112">
        <f t="shared" si="8"/>
        <v>0.71</v>
      </c>
      <c r="AH24" s="1" t="s">
        <v>947</v>
      </c>
      <c r="AI24" s="113">
        <v>0.42799999999999999</v>
      </c>
      <c r="AJ24" s="112">
        <f t="shared" si="15"/>
        <v>2.66</v>
      </c>
      <c r="AK24" s="112">
        <f t="shared" si="0"/>
        <v>9.58</v>
      </c>
      <c r="AL24" s="113">
        <v>0</v>
      </c>
      <c r="AM24" s="112">
        <f t="shared" si="1"/>
        <v>0</v>
      </c>
      <c r="AN24" s="113">
        <v>0</v>
      </c>
      <c r="AO24" s="112">
        <f t="shared" si="2"/>
        <v>0</v>
      </c>
      <c r="AP24" s="82">
        <v>0</v>
      </c>
      <c r="AQ24" s="112">
        <f t="shared" si="16"/>
        <v>0</v>
      </c>
      <c r="AR24" s="1">
        <v>0</v>
      </c>
      <c r="AS24" s="113">
        <v>0</v>
      </c>
      <c r="AT24" s="112">
        <f t="shared" si="3"/>
        <v>0</v>
      </c>
      <c r="AU24" s="112">
        <f t="shared" si="17"/>
        <v>0</v>
      </c>
      <c r="AV24" s="112">
        <f t="shared" si="4"/>
        <v>9.58</v>
      </c>
      <c r="AW24" s="114">
        <f t="shared" si="9"/>
        <v>0.1648</v>
      </c>
      <c r="AX24" s="112">
        <f t="shared" si="10"/>
        <v>11.47</v>
      </c>
      <c r="AY24" s="84">
        <v>11.47</v>
      </c>
      <c r="AZ24" s="84">
        <v>24.99</v>
      </c>
      <c r="BA24" s="113">
        <f t="shared" si="11"/>
        <v>0.54100000000000004</v>
      </c>
      <c r="BB24" s="114">
        <f t="shared" si="12"/>
        <v>0.54100000000000004</v>
      </c>
      <c r="BC24" s="230">
        <v>810</v>
      </c>
      <c r="BD24" s="112">
        <f t="shared" si="13"/>
        <v>7759.8</v>
      </c>
      <c r="BE24" s="112">
        <f t="shared" si="14"/>
        <v>9290.7000000000007</v>
      </c>
      <c r="BF24" s="77" t="s">
        <v>963</v>
      </c>
      <c r="BG24" s="237" t="s">
        <v>967</v>
      </c>
      <c r="BH24" s="73"/>
    </row>
    <row r="25" spans="1:100" s="1" customFormat="1">
      <c r="A25" s="156"/>
      <c r="B25" s="157"/>
      <c r="C25" s="157"/>
      <c r="D25" s="157"/>
      <c r="E25" s="157"/>
      <c r="F25" s="157"/>
      <c r="G25" s="157"/>
      <c r="H25" s="157"/>
      <c r="I25" s="157"/>
      <c r="J25" s="157"/>
      <c r="K25" s="161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  <c r="BE25" s="157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3"/>
      <c r="CM25" s="73"/>
      <c r="CN25" s="73"/>
      <c r="CO25" s="73"/>
      <c r="CP25" s="73"/>
      <c r="CQ25" s="73"/>
      <c r="CR25" s="73"/>
      <c r="CS25" s="73"/>
      <c r="CT25" s="73"/>
      <c r="CU25" s="73"/>
      <c r="CV25" s="73"/>
    </row>
    <row r="26" spans="1:100" ht="51.75" customHeight="1">
      <c r="A26" s="1"/>
      <c r="B26" s="105">
        <v>24</v>
      </c>
      <c r="C26" s="254"/>
      <c r="D26" s="1"/>
      <c r="E26" s="1"/>
      <c r="F26" s="1"/>
      <c r="G26" s="1" t="s">
        <v>653</v>
      </c>
      <c r="H26" s="131" t="s">
        <v>871</v>
      </c>
      <c r="I26" s="159" t="s">
        <v>877</v>
      </c>
      <c r="J26" s="160" t="s">
        <v>876</v>
      </c>
      <c r="K26" s="159" t="s">
        <v>883</v>
      </c>
      <c r="L26" s="130" t="s">
        <v>878</v>
      </c>
      <c r="M26" s="1" t="s">
        <v>895</v>
      </c>
      <c r="N26" s="131" t="s">
        <v>956</v>
      </c>
      <c r="O26" s="1"/>
      <c r="P26" s="238" t="s">
        <v>988</v>
      </c>
      <c r="Q26" s="1" t="s">
        <v>1019</v>
      </c>
      <c r="R26" s="1" t="s">
        <v>834</v>
      </c>
      <c r="S26" s="106">
        <f>'emb quilt-9.26'!G7</f>
        <v>74.5</v>
      </c>
      <c r="T26" s="148">
        <v>8.1</v>
      </c>
      <c r="U26" s="108">
        <f t="shared" si="5"/>
        <v>9.1999999999999993</v>
      </c>
      <c r="V26" s="109">
        <v>9.1999999999999993</v>
      </c>
      <c r="W26" s="84"/>
      <c r="X26" s="1" t="s">
        <v>179</v>
      </c>
      <c r="Y26" s="228">
        <v>44</v>
      </c>
      <c r="Z26" s="228">
        <v>41</v>
      </c>
      <c r="AA26" s="228">
        <v>28</v>
      </c>
      <c r="AB26" s="107">
        <v>5</v>
      </c>
      <c r="AC26" s="83">
        <v>2</v>
      </c>
      <c r="AD26" s="128">
        <f t="shared" si="6"/>
        <v>5.0999999999999997E-2</v>
      </c>
      <c r="AE26" s="111">
        <f t="shared" si="7"/>
        <v>2549</v>
      </c>
      <c r="AF26" s="1">
        <v>2250</v>
      </c>
      <c r="AG26" s="112">
        <f t="shared" si="8"/>
        <v>0.88</v>
      </c>
      <c r="AH26" s="1" t="s">
        <v>947</v>
      </c>
      <c r="AI26" s="113">
        <v>0.42799999999999999</v>
      </c>
      <c r="AJ26" s="112">
        <f t="shared" si="15"/>
        <v>3.94</v>
      </c>
      <c r="AK26" s="112">
        <f t="shared" si="0"/>
        <v>14.02</v>
      </c>
      <c r="AL26" s="113">
        <v>0</v>
      </c>
      <c r="AM26" s="112">
        <f t="shared" si="1"/>
        <v>0</v>
      </c>
      <c r="AN26" s="113">
        <v>0</v>
      </c>
      <c r="AO26" s="112">
        <f t="shared" si="2"/>
        <v>0</v>
      </c>
      <c r="AP26" s="113">
        <v>0</v>
      </c>
      <c r="AQ26" s="112">
        <f t="shared" si="16"/>
        <v>0</v>
      </c>
      <c r="AR26" s="1">
        <v>0</v>
      </c>
      <c r="AS26" s="113">
        <v>0</v>
      </c>
      <c r="AT26" s="112">
        <f t="shared" si="3"/>
        <v>0</v>
      </c>
      <c r="AU26" s="112">
        <f t="shared" si="17"/>
        <v>0</v>
      </c>
      <c r="AV26" s="112">
        <f t="shared" si="4"/>
        <v>14.02</v>
      </c>
      <c r="AW26" s="114">
        <f t="shared" si="9"/>
        <v>0.17530000000000001</v>
      </c>
      <c r="AX26" s="112">
        <f t="shared" si="10"/>
        <v>17</v>
      </c>
      <c r="AY26" s="84">
        <v>17</v>
      </c>
      <c r="AZ26" s="84">
        <v>34.99</v>
      </c>
      <c r="BA26" s="113">
        <f t="shared" si="11"/>
        <v>0.5141</v>
      </c>
      <c r="BB26" s="114">
        <f t="shared" si="12"/>
        <v>0.5141</v>
      </c>
      <c r="BC26" s="230">
        <v>700</v>
      </c>
      <c r="BD26" s="112">
        <f t="shared" si="13"/>
        <v>9814</v>
      </c>
      <c r="BE26" s="112">
        <f t="shared" si="14"/>
        <v>11900</v>
      </c>
      <c r="BF26" s="77" t="s">
        <v>959</v>
      </c>
      <c r="BG26" s="233" t="s">
        <v>1045</v>
      </c>
      <c r="BH26" s="77" t="s">
        <v>960</v>
      </c>
      <c r="BI26" s="234">
        <v>11512115</v>
      </c>
    </row>
    <row r="27" spans="1:100" ht="51.75" customHeight="1">
      <c r="A27" s="1"/>
      <c r="B27" s="105">
        <v>25</v>
      </c>
      <c r="C27" s="253"/>
      <c r="D27" s="1"/>
      <c r="E27" s="1"/>
      <c r="F27" s="1"/>
      <c r="G27" s="1" t="s">
        <v>653</v>
      </c>
      <c r="H27" s="131" t="s">
        <v>871</v>
      </c>
      <c r="I27" s="159" t="s">
        <v>877</v>
      </c>
      <c r="J27" s="160" t="s">
        <v>876</v>
      </c>
      <c r="K27" s="159" t="s">
        <v>883</v>
      </c>
      <c r="L27" s="130" t="s">
        <v>878</v>
      </c>
      <c r="M27" s="1" t="s">
        <v>896</v>
      </c>
      <c r="N27" s="131" t="s">
        <v>956</v>
      </c>
      <c r="O27" s="1"/>
      <c r="P27" s="238" t="s">
        <v>989</v>
      </c>
      <c r="Q27" s="1" t="s">
        <v>1020</v>
      </c>
      <c r="R27" s="1" t="s">
        <v>834</v>
      </c>
      <c r="S27" s="106">
        <f>'emb quilt-9.26'!G8</f>
        <v>84.6</v>
      </c>
      <c r="T27" s="148">
        <v>8.1</v>
      </c>
      <c r="U27" s="108">
        <f t="shared" si="5"/>
        <v>10.44</v>
      </c>
      <c r="V27" s="109">
        <v>10.44</v>
      </c>
      <c r="W27" s="84"/>
      <c r="X27" s="1" t="s">
        <v>179</v>
      </c>
      <c r="Y27" s="228">
        <v>44</v>
      </c>
      <c r="Z27" s="228">
        <v>41</v>
      </c>
      <c r="AA27" s="228">
        <v>30</v>
      </c>
      <c r="AB27" s="107">
        <v>5</v>
      </c>
      <c r="AC27" s="83">
        <v>2</v>
      </c>
      <c r="AD27" s="128">
        <f t="shared" si="6"/>
        <v>5.3999999999999999E-2</v>
      </c>
      <c r="AE27" s="111">
        <f t="shared" si="7"/>
        <v>2407</v>
      </c>
      <c r="AF27" s="1">
        <v>2250</v>
      </c>
      <c r="AG27" s="112">
        <f t="shared" si="8"/>
        <v>0.93</v>
      </c>
      <c r="AH27" s="1" t="s">
        <v>947</v>
      </c>
      <c r="AI27" s="113">
        <v>0.42799999999999999</v>
      </c>
      <c r="AJ27" s="112">
        <f t="shared" si="15"/>
        <v>4.47</v>
      </c>
      <c r="AK27" s="112">
        <f t="shared" si="0"/>
        <v>15.84</v>
      </c>
      <c r="AL27" s="113">
        <v>0</v>
      </c>
      <c r="AM27" s="112">
        <f t="shared" si="1"/>
        <v>0</v>
      </c>
      <c r="AN27" s="113">
        <v>0</v>
      </c>
      <c r="AO27" s="112">
        <f t="shared" si="2"/>
        <v>0</v>
      </c>
      <c r="AP27" s="113">
        <v>0</v>
      </c>
      <c r="AQ27" s="112">
        <f t="shared" si="16"/>
        <v>0</v>
      </c>
      <c r="AR27" s="1">
        <v>0</v>
      </c>
      <c r="AS27" s="113">
        <v>0</v>
      </c>
      <c r="AT27" s="112">
        <f t="shared" si="3"/>
        <v>0</v>
      </c>
      <c r="AU27" s="112">
        <f t="shared" si="17"/>
        <v>0</v>
      </c>
      <c r="AV27" s="112">
        <f t="shared" si="4"/>
        <v>15.84</v>
      </c>
      <c r="AW27" s="114">
        <f t="shared" si="9"/>
        <v>0.20799999999999999</v>
      </c>
      <c r="AX27" s="112">
        <f t="shared" si="10"/>
        <v>20</v>
      </c>
      <c r="AY27" s="84">
        <v>20</v>
      </c>
      <c r="AZ27" s="84">
        <v>39.99</v>
      </c>
      <c r="BA27" s="113">
        <f t="shared" si="11"/>
        <v>0.49990000000000001</v>
      </c>
      <c r="BB27" s="114">
        <f t="shared" si="12"/>
        <v>0.49990000000000001</v>
      </c>
      <c r="BC27" s="230">
        <v>600</v>
      </c>
      <c r="BD27" s="112">
        <f t="shared" si="13"/>
        <v>9504</v>
      </c>
      <c r="BE27" s="112">
        <f t="shared" si="14"/>
        <v>12000</v>
      </c>
      <c r="BF27" s="77" t="s">
        <v>961</v>
      </c>
      <c r="BG27" s="235">
        <v>46034</v>
      </c>
      <c r="BH27" s="73"/>
    </row>
    <row r="28" spans="1:100" ht="51" customHeight="1">
      <c r="A28" s="1"/>
      <c r="B28" s="105">
        <v>26</v>
      </c>
      <c r="C28" s="254"/>
      <c r="D28" s="1"/>
      <c r="E28" s="1"/>
      <c r="F28" s="1"/>
      <c r="G28" s="1" t="s">
        <v>653</v>
      </c>
      <c r="H28" s="131" t="s">
        <v>872</v>
      </c>
      <c r="I28" s="159" t="s">
        <v>877</v>
      </c>
      <c r="J28" s="160" t="s">
        <v>876</v>
      </c>
      <c r="K28" s="159" t="s">
        <v>884</v>
      </c>
      <c r="L28" s="130" t="s">
        <v>878</v>
      </c>
      <c r="M28" s="1" t="s">
        <v>895</v>
      </c>
      <c r="N28" s="131" t="s">
        <v>957</v>
      </c>
      <c r="O28" s="1"/>
      <c r="P28" s="238" t="s">
        <v>990</v>
      </c>
      <c r="Q28" s="1" t="s">
        <v>1021</v>
      </c>
      <c r="R28" s="1" t="s">
        <v>834</v>
      </c>
      <c r="S28" s="106">
        <f>'emb quilt-9.26'!G10</f>
        <v>82.6</v>
      </c>
      <c r="T28" s="148">
        <v>8.1</v>
      </c>
      <c r="U28" s="108">
        <f t="shared" si="5"/>
        <v>10.199999999999999</v>
      </c>
      <c r="V28" s="109">
        <v>10.199999999999999</v>
      </c>
      <c r="W28" s="84"/>
      <c r="X28" s="1" t="s">
        <v>179</v>
      </c>
      <c r="Y28" s="228">
        <v>44</v>
      </c>
      <c r="Z28" s="228">
        <v>41</v>
      </c>
      <c r="AA28" s="228">
        <v>28</v>
      </c>
      <c r="AB28" s="107">
        <v>5</v>
      </c>
      <c r="AC28" s="83">
        <v>2</v>
      </c>
      <c r="AD28" s="128">
        <f t="shared" si="6"/>
        <v>5.0999999999999997E-2</v>
      </c>
      <c r="AE28" s="111">
        <f t="shared" si="7"/>
        <v>2549</v>
      </c>
      <c r="AF28" s="1">
        <v>2250</v>
      </c>
      <c r="AG28" s="112">
        <f t="shared" si="8"/>
        <v>0.88</v>
      </c>
      <c r="AH28" s="1" t="s">
        <v>947</v>
      </c>
      <c r="AI28" s="113">
        <v>0.42799999999999999</v>
      </c>
      <c r="AJ28" s="112">
        <f t="shared" si="15"/>
        <v>4.37</v>
      </c>
      <c r="AK28" s="112">
        <f t="shared" si="0"/>
        <v>15.45</v>
      </c>
      <c r="AL28" s="113">
        <v>0</v>
      </c>
      <c r="AM28" s="112">
        <f t="shared" si="1"/>
        <v>0</v>
      </c>
      <c r="AN28" s="113">
        <v>0</v>
      </c>
      <c r="AO28" s="112">
        <f t="shared" si="2"/>
        <v>0</v>
      </c>
      <c r="AP28" s="113">
        <v>0</v>
      </c>
      <c r="AQ28" s="112">
        <f t="shared" si="16"/>
        <v>0</v>
      </c>
      <c r="AR28" s="1">
        <v>0</v>
      </c>
      <c r="AS28" s="113">
        <v>0</v>
      </c>
      <c r="AT28" s="112">
        <f t="shared" si="3"/>
        <v>0</v>
      </c>
      <c r="AU28" s="112">
        <f t="shared" si="17"/>
        <v>0</v>
      </c>
      <c r="AV28" s="112">
        <f t="shared" si="4"/>
        <v>15.45</v>
      </c>
      <c r="AW28" s="114">
        <f t="shared" si="9"/>
        <v>0.15340000000000001</v>
      </c>
      <c r="AX28" s="112">
        <f t="shared" si="10"/>
        <v>18.25</v>
      </c>
      <c r="AY28" s="84">
        <v>18.25</v>
      </c>
      <c r="AZ28" s="84">
        <v>34.99</v>
      </c>
      <c r="BA28" s="113">
        <f t="shared" si="11"/>
        <v>0.47839999999999999</v>
      </c>
      <c r="BB28" s="114">
        <f t="shared" si="12"/>
        <v>0.47839999999999999</v>
      </c>
      <c r="BC28" s="230">
        <v>700</v>
      </c>
      <c r="BD28" s="112">
        <f t="shared" si="13"/>
        <v>10815</v>
      </c>
      <c r="BE28" s="112">
        <f t="shared" si="14"/>
        <v>12775</v>
      </c>
      <c r="BF28" s="77" t="s">
        <v>962</v>
      </c>
      <c r="BG28" s="237" t="s">
        <v>1051</v>
      </c>
      <c r="BH28" s="73"/>
    </row>
    <row r="29" spans="1:100" ht="51" customHeight="1">
      <c r="A29" s="1"/>
      <c r="B29" s="105">
        <v>27</v>
      </c>
      <c r="C29" s="253"/>
      <c r="D29" s="1"/>
      <c r="E29" s="1"/>
      <c r="F29" s="1"/>
      <c r="G29" s="1" t="s">
        <v>653</v>
      </c>
      <c r="H29" s="131" t="s">
        <v>872</v>
      </c>
      <c r="I29" s="159" t="s">
        <v>877</v>
      </c>
      <c r="J29" s="160" t="s">
        <v>876</v>
      </c>
      <c r="K29" s="159" t="s">
        <v>884</v>
      </c>
      <c r="L29" s="130" t="s">
        <v>878</v>
      </c>
      <c r="M29" s="1" t="s">
        <v>896</v>
      </c>
      <c r="N29" s="131" t="s">
        <v>957</v>
      </c>
      <c r="O29" s="1"/>
      <c r="P29" s="238" t="s">
        <v>991</v>
      </c>
      <c r="Q29" s="1" t="s">
        <v>1022</v>
      </c>
      <c r="R29" s="1" t="s">
        <v>834</v>
      </c>
      <c r="S29" s="106">
        <f>'emb quilt-9.26'!G11</f>
        <v>94.7</v>
      </c>
      <c r="T29" s="148">
        <v>8.1</v>
      </c>
      <c r="U29" s="108">
        <f t="shared" si="5"/>
        <v>11.69</v>
      </c>
      <c r="V29" s="109">
        <v>11.69</v>
      </c>
      <c r="W29" s="84"/>
      <c r="X29" s="1" t="s">
        <v>179</v>
      </c>
      <c r="Y29" s="228">
        <v>44</v>
      </c>
      <c r="Z29" s="228">
        <v>41</v>
      </c>
      <c r="AA29" s="228">
        <v>30</v>
      </c>
      <c r="AB29" s="107">
        <v>5</v>
      </c>
      <c r="AC29" s="83">
        <v>2</v>
      </c>
      <c r="AD29" s="128">
        <f t="shared" si="6"/>
        <v>5.3999999999999999E-2</v>
      </c>
      <c r="AE29" s="111">
        <f t="shared" si="7"/>
        <v>2407</v>
      </c>
      <c r="AF29" s="1">
        <v>2250</v>
      </c>
      <c r="AG29" s="112">
        <f t="shared" si="8"/>
        <v>0.93</v>
      </c>
      <c r="AH29" s="1" t="s">
        <v>947</v>
      </c>
      <c r="AI29" s="113">
        <v>0.42799999999999999</v>
      </c>
      <c r="AJ29" s="112">
        <f t="shared" si="15"/>
        <v>5</v>
      </c>
      <c r="AK29" s="112">
        <f t="shared" si="0"/>
        <v>17.62</v>
      </c>
      <c r="AL29" s="113">
        <v>0</v>
      </c>
      <c r="AM29" s="112">
        <f t="shared" si="1"/>
        <v>0</v>
      </c>
      <c r="AN29" s="113">
        <v>0</v>
      </c>
      <c r="AO29" s="112">
        <f t="shared" si="2"/>
        <v>0</v>
      </c>
      <c r="AP29" s="113">
        <v>0</v>
      </c>
      <c r="AQ29" s="112">
        <f t="shared" si="16"/>
        <v>0</v>
      </c>
      <c r="AR29" s="1">
        <v>0</v>
      </c>
      <c r="AS29" s="113">
        <v>0</v>
      </c>
      <c r="AT29" s="112">
        <f t="shared" si="3"/>
        <v>0</v>
      </c>
      <c r="AU29" s="112">
        <f t="shared" si="17"/>
        <v>0</v>
      </c>
      <c r="AV29" s="112">
        <f t="shared" si="4"/>
        <v>17.62</v>
      </c>
      <c r="AW29" s="114">
        <f t="shared" si="9"/>
        <v>0.18049999999999999</v>
      </c>
      <c r="AX29" s="112">
        <f t="shared" si="10"/>
        <v>21.5</v>
      </c>
      <c r="AY29" s="84">
        <v>21.5</v>
      </c>
      <c r="AZ29" s="84">
        <v>39.99</v>
      </c>
      <c r="BA29" s="113">
        <f t="shared" si="11"/>
        <v>0.46239999999999998</v>
      </c>
      <c r="BB29" s="114">
        <f t="shared" si="12"/>
        <v>0.46239999999999998</v>
      </c>
      <c r="BC29" s="230">
        <v>600</v>
      </c>
      <c r="BD29" s="112">
        <f t="shared" si="13"/>
        <v>10572</v>
      </c>
      <c r="BE29" s="112">
        <f t="shared" si="14"/>
        <v>12900</v>
      </c>
      <c r="BF29" s="77" t="s">
        <v>963</v>
      </c>
      <c r="BG29" s="237" t="s">
        <v>968</v>
      </c>
      <c r="BH29" s="73"/>
    </row>
    <row r="30" spans="1:100" s="1" customFormat="1">
      <c r="A30" s="156"/>
      <c r="B30" s="157"/>
      <c r="C30" s="157"/>
      <c r="D30" s="157"/>
      <c r="E30" s="157"/>
      <c r="F30" s="157"/>
      <c r="G30" s="157"/>
      <c r="H30" s="157"/>
      <c r="I30" s="157"/>
      <c r="J30" s="157"/>
      <c r="K30" s="161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7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3"/>
      <c r="CM30" s="73"/>
      <c r="CN30" s="73"/>
      <c r="CO30" s="73"/>
      <c r="CP30" s="73"/>
      <c r="CQ30" s="73"/>
      <c r="CR30" s="73"/>
      <c r="CS30" s="73"/>
      <c r="CT30" s="73"/>
      <c r="CU30" s="73"/>
      <c r="CV30" s="73"/>
    </row>
    <row r="31" spans="1:100" ht="58.5" customHeight="1">
      <c r="A31" s="1"/>
      <c r="B31" s="105">
        <v>29</v>
      </c>
      <c r="C31" s="254"/>
      <c r="D31" s="1"/>
      <c r="E31" s="1"/>
      <c r="F31" s="1"/>
      <c r="G31" s="1" t="s">
        <v>653</v>
      </c>
      <c r="H31" s="131" t="s">
        <v>873</v>
      </c>
      <c r="I31" s="159" t="s">
        <v>877</v>
      </c>
      <c r="J31" s="160" t="s">
        <v>876</v>
      </c>
      <c r="K31" s="159" t="s">
        <v>885</v>
      </c>
      <c r="L31" s="130" t="s">
        <v>878</v>
      </c>
      <c r="M31" s="1" t="s">
        <v>902</v>
      </c>
      <c r="N31" s="131" t="s">
        <v>958</v>
      </c>
      <c r="O31" s="1"/>
      <c r="P31" s="238" t="s">
        <v>992</v>
      </c>
      <c r="Q31" s="1" t="s">
        <v>1023</v>
      </c>
      <c r="R31" s="1" t="s">
        <v>834</v>
      </c>
      <c r="S31" s="106">
        <f>'emb quilt-9.26'!G14</f>
        <v>80.8</v>
      </c>
      <c r="T31" s="148">
        <v>8.1</v>
      </c>
      <c r="U31" s="108">
        <f t="shared" si="5"/>
        <v>9.98</v>
      </c>
      <c r="V31" s="109">
        <v>9.98</v>
      </c>
      <c r="W31" s="84"/>
      <c r="X31" s="1" t="s">
        <v>179</v>
      </c>
      <c r="Y31" s="228">
        <v>44</v>
      </c>
      <c r="Z31" s="228">
        <v>41</v>
      </c>
      <c r="AA31" s="228">
        <v>28</v>
      </c>
      <c r="AB31" s="107">
        <v>5</v>
      </c>
      <c r="AC31" s="83">
        <v>2</v>
      </c>
      <c r="AD31" s="128">
        <f t="shared" si="6"/>
        <v>5.0999999999999997E-2</v>
      </c>
      <c r="AE31" s="111">
        <f t="shared" si="7"/>
        <v>2549</v>
      </c>
      <c r="AF31" s="1">
        <v>2250</v>
      </c>
      <c r="AG31" s="112">
        <f t="shared" si="8"/>
        <v>0.88</v>
      </c>
      <c r="AH31" s="1" t="s">
        <v>947</v>
      </c>
      <c r="AI31" s="113">
        <v>0.42799999999999999</v>
      </c>
      <c r="AJ31" s="112">
        <f t="shared" si="15"/>
        <v>4.2699999999999996</v>
      </c>
      <c r="AK31" s="112">
        <f t="shared" si="0"/>
        <v>15.13</v>
      </c>
      <c r="AL31" s="113">
        <v>0</v>
      </c>
      <c r="AM31" s="112">
        <f t="shared" si="1"/>
        <v>0</v>
      </c>
      <c r="AN31" s="113">
        <v>0</v>
      </c>
      <c r="AO31" s="112">
        <f t="shared" si="2"/>
        <v>0</v>
      </c>
      <c r="AP31" s="113">
        <v>0</v>
      </c>
      <c r="AQ31" s="112">
        <f t="shared" si="16"/>
        <v>0</v>
      </c>
      <c r="AR31" s="1">
        <v>0</v>
      </c>
      <c r="AS31" s="113">
        <v>0</v>
      </c>
      <c r="AT31" s="112">
        <f t="shared" si="3"/>
        <v>0</v>
      </c>
      <c r="AU31" s="112">
        <f t="shared" si="17"/>
        <v>0</v>
      </c>
      <c r="AV31" s="112">
        <f t="shared" si="4"/>
        <v>15.13</v>
      </c>
      <c r="AW31" s="114">
        <f t="shared" si="9"/>
        <v>0.11</v>
      </c>
      <c r="AX31" s="112">
        <f t="shared" si="10"/>
        <v>17</v>
      </c>
      <c r="AY31" s="84">
        <v>17</v>
      </c>
      <c r="AZ31" s="84">
        <v>34.99</v>
      </c>
      <c r="BA31" s="113">
        <f t="shared" si="11"/>
        <v>0.5141</v>
      </c>
      <c r="BB31" s="114">
        <f t="shared" si="12"/>
        <v>0.5141</v>
      </c>
      <c r="BC31" s="230">
        <v>700</v>
      </c>
      <c r="BD31" s="112">
        <f t="shared" si="13"/>
        <v>10591</v>
      </c>
      <c r="BE31" s="112">
        <f t="shared" si="14"/>
        <v>11900</v>
      </c>
      <c r="BF31" s="77" t="s">
        <v>959</v>
      </c>
      <c r="BG31" s="233" t="s">
        <v>1046</v>
      </c>
      <c r="BH31" s="77" t="s">
        <v>960</v>
      </c>
      <c r="BI31" s="234">
        <v>11526251</v>
      </c>
    </row>
    <row r="32" spans="1:100" ht="58.5" customHeight="1">
      <c r="A32" s="1"/>
      <c r="B32" s="105">
        <v>30</v>
      </c>
      <c r="C32" s="253"/>
      <c r="D32" s="1"/>
      <c r="E32" s="1"/>
      <c r="F32" s="1"/>
      <c r="G32" s="1" t="s">
        <v>653</v>
      </c>
      <c r="H32" s="131" t="s">
        <v>873</v>
      </c>
      <c r="I32" s="159" t="s">
        <v>877</v>
      </c>
      <c r="J32" s="160" t="s">
        <v>876</v>
      </c>
      <c r="K32" s="159" t="s">
        <v>885</v>
      </c>
      <c r="L32" s="130" t="s">
        <v>878</v>
      </c>
      <c r="M32" s="1" t="s">
        <v>903</v>
      </c>
      <c r="N32" s="131" t="s">
        <v>958</v>
      </c>
      <c r="O32" s="1"/>
      <c r="P32" s="238" t="s">
        <v>993</v>
      </c>
      <c r="Q32" s="1" t="s">
        <v>1024</v>
      </c>
      <c r="R32" s="1" t="s">
        <v>834</v>
      </c>
      <c r="S32" s="106">
        <f>'emb quilt-9.26'!G15</f>
        <v>94.56</v>
      </c>
      <c r="T32" s="148">
        <v>8.1</v>
      </c>
      <c r="U32" s="108">
        <f t="shared" si="5"/>
        <v>11.67</v>
      </c>
      <c r="V32" s="109">
        <v>11.67</v>
      </c>
      <c r="W32" s="84"/>
      <c r="X32" s="1" t="s">
        <v>179</v>
      </c>
      <c r="Y32" s="228">
        <v>44</v>
      </c>
      <c r="Z32" s="228">
        <v>41</v>
      </c>
      <c r="AA32" s="228">
        <v>30</v>
      </c>
      <c r="AB32" s="107">
        <v>5</v>
      </c>
      <c r="AC32" s="83">
        <v>2</v>
      </c>
      <c r="AD32" s="128">
        <f t="shared" si="6"/>
        <v>5.3999999999999999E-2</v>
      </c>
      <c r="AE32" s="111">
        <f t="shared" si="7"/>
        <v>2407</v>
      </c>
      <c r="AF32" s="1">
        <v>2250</v>
      </c>
      <c r="AG32" s="112">
        <f t="shared" si="8"/>
        <v>0.93</v>
      </c>
      <c r="AH32" s="1" t="s">
        <v>947</v>
      </c>
      <c r="AI32" s="113">
        <v>0.42799999999999999</v>
      </c>
      <c r="AJ32" s="112">
        <f t="shared" si="15"/>
        <v>4.99</v>
      </c>
      <c r="AK32" s="112">
        <f t="shared" si="0"/>
        <v>17.59</v>
      </c>
      <c r="AL32" s="113">
        <v>0</v>
      </c>
      <c r="AM32" s="112">
        <f t="shared" si="1"/>
        <v>0</v>
      </c>
      <c r="AN32" s="113">
        <v>0</v>
      </c>
      <c r="AO32" s="112">
        <f t="shared" si="2"/>
        <v>0</v>
      </c>
      <c r="AP32" s="113">
        <v>0</v>
      </c>
      <c r="AQ32" s="112">
        <f t="shared" si="16"/>
        <v>0</v>
      </c>
      <c r="AR32" s="1">
        <v>0</v>
      </c>
      <c r="AS32" s="113">
        <v>0</v>
      </c>
      <c r="AT32" s="112">
        <f t="shared" si="3"/>
        <v>0</v>
      </c>
      <c r="AU32" s="112">
        <f t="shared" si="17"/>
        <v>0</v>
      </c>
      <c r="AV32" s="112">
        <f t="shared" si="4"/>
        <v>17.59</v>
      </c>
      <c r="AW32" s="114">
        <f t="shared" si="9"/>
        <v>0.1205</v>
      </c>
      <c r="AX32" s="112">
        <f t="shared" si="10"/>
        <v>20</v>
      </c>
      <c r="AY32" s="84">
        <v>20</v>
      </c>
      <c r="AZ32" s="84">
        <v>39.99</v>
      </c>
      <c r="BA32" s="113">
        <f t="shared" si="11"/>
        <v>0.49990000000000001</v>
      </c>
      <c r="BB32" s="114">
        <f t="shared" si="12"/>
        <v>0.49990000000000001</v>
      </c>
      <c r="BC32" s="230">
        <v>600</v>
      </c>
      <c r="BD32" s="112">
        <f t="shared" si="13"/>
        <v>10554</v>
      </c>
      <c r="BE32" s="112">
        <f t="shared" si="14"/>
        <v>12000</v>
      </c>
      <c r="BF32" s="77" t="s">
        <v>961</v>
      </c>
      <c r="BG32" s="235">
        <v>46034</v>
      </c>
      <c r="BH32" s="73"/>
    </row>
    <row r="33" spans="1:100" ht="52.5" customHeight="1">
      <c r="A33" s="1"/>
      <c r="B33" s="105">
        <v>31</v>
      </c>
      <c r="C33" s="254"/>
      <c r="D33" s="1"/>
      <c r="E33" s="1"/>
      <c r="F33" s="1"/>
      <c r="G33" s="1" t="s">
        <v>653</v>
      </c>
      <c r="H33" s="131" t="s">
        <v>874</v>
      </c>
      <c r="I33" s="159" t="s">
        <v>877</v>
      </c>
      <c r="J33" s="160" t="s">
        <v>876</v>
      </c>
      <c r="K33" s="159" t="s">
        <v>886</v>
      </c>
      <c r="L33" s="130" t="s">
        <v>878</v>
      </c>
      <c r="M33" s="1" t="s">
        <v>902</v>
      </c>
      <c r="N33" s="131" t="s">
        <v>957</v>
      </c>
      <c r="O33" s="1"/>
      <c r="P33" s="238" t="s">
        <v>994</v>
      </c>
      <c r="Q33" s="1" t="s">
        <v>1025</v>
      </c>
      <c r="R33" s="1" t="s">
        <v>834</v>
      </c>
      <c r="S33" s="106">
        <f>'emb quilt-9.26'!G20</f>
        <v>83</v>
      </c>
      <c r="T33" s="148">
        <v>8.1</v>
      </c>
      <c r="U33" s="108">
        <f t="shared" si="5"/>
        <v>10.25</v>
      </c>
      <c r="V33" s="109">
        <v>10.25</v>
      </c>
      <c r="W33" s="84"/>
      <c r="X33" s="1" t="s">
        <v>179</v>
      </c>
      <c r="Y33" s="228">
        <v>44</v>
      </c>
      <c r="Z33" s="228">
        <v>41</v>
      </c>
      <c r="AA33" s="228">
        <v>28</v>
      </c>
      <c r="AB33" s="107">
        <v>5</v>
      </c>
      <c r="AC33" s="83">
        <v>2</v>
      </c>
      <c r="AD33" s="128">
        <f t="shared" si="6"/>
        <v>5.0999999999999997E-2</v>
      </c>
      <c r="AE33" s="111">
        <f t="shared" si="7"/>
        <v>2549</v>
      </c>
      <c r="AF33" s="1">
        <v>2250</v>
      </c>
      <c r="AG33" s="112">
        <f t="shared" si="8"/>
        <v>0.88</v>
      </c>
      <c r="AH33" s="1" t="s">
        <v>947</v>
      </c>
      <c r="AI33" s="113">
        <v>0.42799999999999999</v>
      </c>
      <c r="AJ33" s="112">
        <f t="shared" si="15"/>
        <v>4.3899999999999997</v>
      </c>
      <c r="AK33" s="112">
        <f t="shared" si="0"/>
        <v>15.52</v>
      </c>
      <c r="AL33" s="113">
        <v>0</v>
      </c>
      <c r="AM33" s="112">
        <f t="shared" si="1"/>
        <v>0</v>
      </c>
      <c r="AN33" s="113">
        <v>0</v>
      </c>
      <c r="AO33" s="112">
        <f t="shared" si="2"/>
        <v>0</v>
      </c>
      <c r="AP33" s="113">
        <v>0</v>
      </c>
      <c r="AQ33" s="112">
        <f t="shared" si="16"/>
        <v>0</v>
      </c>
      <c r="AR33" s="1">
        <v>0</v>
      </c>
      <c r="AS33" s="113">
        <v>0</v>
      </c>
      <c r="AT33" s="112">
        <f t="shared" si="3"/>
        <v>0</v>
      </c>
      <c r="AU33" s="112">
        <f t="shared" si="17"/>
        <v>0</v>
      </c>
      <c r="AV33" s="112">
        <f t="shared" si="4"/>
        <v>15.52</v>
      </c>
      <c r="AW33" s="114">
        <f t="shared" si="9"/>
        <v>0.14960000000000001</v>
      </c>
      <c r="AX33" s="112">
        <f t="shared" si="10"/>
        <v>18.25</v>
      </c>
      <c r="AY33" s="84">
        <v>18.25</v>
      </c>
      <c r="AZ33" s="84">
        <v>34.99</v>
      </c>
      <c r="BA33" s="113">
        <f t="shared" si="11"/>
        <v>0.47839999999999999</v>
      </c>
      <c r="BB33" s="114">
        <f t="shared" si="12"/>
        <v>0.47839999999999999</v>
      </c>
      <c r="BC33" s="230">
        <v>700</v>
      </c>
      <c r="BD33" s="112">
        <f t="shared" si="13"/>
        <v>10864</v>
      </c>
      <c r="BE33" s="112">
        <f t="shared" si="14"/>
        <v>12775</v>
      </c>
      <c r="BF33" s="77" t="s">
        <v>962</v>
      </c>
      <c r="BG33" s="237" t="s">
        <v>1051</v>
      </c>
      <c r="BH33" s="73"/>
    </row>
    <row r="34" spans="1:100" ht="52.5" customHeight="1">
      <c r="A34" s="1"/>
      <c r="B34" s="105">
        <v>32</v>
      </c>
      <c r="C34" s="253"/>
      <c r="D34" s="1"/>
      <c r="E34" s="1"/>
      <c r="F34" s="1"/>
      <c r="G34" s="1" t="s">
        <v>653</v>
      </c>
      <c r="H34" s="131" t="s">
        <v>874</v>
      </c>
      <c r="I34" s="159" t="s">
        <v>877</v>
      </c>
      <c r="J34" s="160" t="s">
        <v>876</v>
      </c>
      <c r="K34" s="159" t="s">
        <v>886</v>
      </c>
      <c r="L34" s="130" t="s">
        <v>878</v>
      </c>
      <c r="M34" s="1" t="s">
        <v>903</v>
      </c>
      <c r="N34" s="131" t="s">
        <v>957</v>
      </c>
      <c r="O34" s="1"/>
      <c r="P34" s="238" t="s">
        <v>995</v>
      </c>
      <c r="Q34" s="1" t="s">
        <v>1026</v>
      </c>
      <c r="R34" s="1" t="s">
        <v>834</v>
      </c>
      <c r="S34" s="106">
        <f>'emb quilt-9.26'!G21</f>
        <v>95.5</v>
      </c>
      <c r="T34" s="148">
        <v>8.1</v>
      </c>
      <c r="U34" s="108">
        <f t="shared" si="5"/>
        <v>11.79</v>
      </c>
      <c r="V34" s="109">
        <v>11.79</v>
      </c>
      <c r="W34" s="84"/>
      <c r="X34" s="1" t="s">
        <v>179</v>
      </c>
      <c r="Y34" s="228">
        <v>44</v>
      </c>
      <c r="Z34" s="228">
        <v>41</v>
      </c>
      <c r="AA34" s="228">
        <v>30</v>
      </c>
      <c r="AB34" s="107">
        <v>5</v>
      </c>
      <c r="AC34" s="83">
        <v>2</v>
      </c>
      <c r="AD34" s="128">
        <f t="shared" si="6"/>
        <v>5.3999999999999999E-2</v>
      </c>
      <c r="AE34" s="111">
        <f t="shared" si="7"/>
        <v>2407</v>
      </c>
      <c r="AF34" s="1">
        <v>2250</v>
      </c>
      <c r="AG34" s="112">
        <f t="shared" si="8"/>
        <v>0.93</v>
      </c>
      <c r="AH34" s="1" t="s">
        <v>947</v>
      </c>
      <c r="AI34" s="113">
        <v>0.42799999999999999</v>
      </c>
      <c r="AJ34" s="112">
        <f t="shared" si="15"/>
        <v>5.05</v>
      </c>
      <c r="AK34" s="112">
        <f t="shared" si="0"/>
        <v>17.77</v>
      </c>
      <c r="AL34" s="113">
        <v>0</v>
      </c>
      <c r="AM34" s="112">
        <f t="shared" si="1"/>
        <v>0</v>
      </c>
      <c r="AN34" s="113">
        <v>0</v>
      </c>
      <c r="AO34" s="112">
        <f t="shared" si="2"/>
        <v>0</v>
      </c>
      <c r="AP34" s="113">
        <v>0</v>
      </c>
      <c r="AQ34" s="112">
        <f t="shared" si="16"/>
        <v>0</v>
      </c>
      <c r="AR34" s="1">
        <v>0</v>
      </c>
      <c r="AS34" s="113">
        <v>0</v>
      </c>
      <c r="AT34" s="112">
        <f t="shared" si="3"/>
        <v>0</v>
      </c>
      <c r="AU34" s="112">
        <f t="shared" si="17"/>
        <v>0</v>
      </c>
      <c r="AV34" s="112">
        <f t="shared" si="4"/>
        <v>17.77</v>
      </c>
      <c r="AW34" s="114">
        <f t="shared" si="9"/>
        <v>0.17349999999999999</v>
      </c>
      <c r="AX34" s="112">
        <f t="shared" si="10"/>
        <v>21.5</v>
      </c>
      <c r="AY34" s="84">
        <v>21.5</v>
      </c>
      <c r="AZ34" s="84">
        <v>39.99</v>
      </c>
      <c r="BA34" s="113">
        <f t="shared" si="11"/>
        <v>0.46239999999999998</v>
      </c>
      <c r="BB34" s="114">
        <f t="shared" si="12"/>
        <v>0.46239999999999998</v>
      </c>
      <c r="BC34" s="230">
        <v>600</v>
      </c>
      <c r="BD34" s="112">
        <f t="shared" si="13"/>
        <v>10662</v>
      </c>
      <c r="BE34" s="112">
        <f t="shared" si="14"/>
        <v>12900</v>
      </c>
      <c r="BF34" s="77" t="s">
        <v>963</v>
      </c>
      <c r="BG34" s="237" t="s">
        <v>969</v>
      </c>
      <c r="BH34" s="73"/>
    </row>
    <row r="35" spans="1:100" s="1" customFormat="1">
      <c r="A35" s="156"/>
      <c r="B35" s="157"/>
      <c r="C35" s="157"/>
      <c r="D35" s="157"/>
      <c r="E35" s="157"/>
      <c r="F35" s="157"/>
      <c r="G35" s="157"/>
      <c r="H35" s="157"/>
      <c r="I35" s="157"/>
      <c r="J35" s="157"/>
      <c r="K35" s="161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57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3"/>
      <c r="CM35" s="73"/>
      <c r="CN35" s="73"/>
      <c r="CO35" s="73"/>
      <c r="CP35" s="73"/>
      <c r="CQ35" s="73"/>
      <c r="CR35" s="73"/>
      <c r="CS35" s="73"/>
      <c r="CT35" s="73"/>
      <c r="CU35" s="73"/>
      <c r="CV35" s="73"/>
    </row>
    <row r="36" spans="1:100" ht="75" customHeight="1">
      <c r="A36" s="1"/>
      <c r="B36" s="105">
        <v>34</v>
      </c>
      <c r="C36" s="1"/>
      <c r="D36" s="1"/>
      <c r="E36" s="1"/>
      <c r="F36" s="1"/>
      <c r="G36" s="1" t="s">
        <v>653</v>
      </c>
      <c r="H36" s="131" t="s">
        <v>871</v>
      </c>
      <c r="I36" s="159" t="s">
        <v>877</v>
      </c>
      <c r="J36" s="160" t="s">
        <v>876</v>
      </c>
      <c r="K36" s="159" t="s">
        <v>883</v>
      </c>
      <c r="L36" s="130" t="s">
        <v>878</v>
      </c>
      <c r="M36" s="1" t="s">
        <v>887</v>
      </c>
      <c r="N36" s="131" t="s">
        <v>956</v>
      </c>
      <c r="O36" s="1"/>
      <c r="P36" s="238" t="s">
        <v>996</v>
      </c>
      <c r="Q36" s="1" t="s">
        <v>1027</v>
      </c>
      <c r="R36" s="1" t="s">
        <v>834</v>
      </c>
      <c r="S36" s="106">
        <f>'emb quilt-9.26'!G6</f>
        <v>56.4</v>
      </c>
      <c r="T36" s="148">
        <v>8.1</v>
      </c>
      <c r="U36" s="108">
        <f t="shared" si="5"/>
        <v>6.96</v>
      </c>
      <c r="V36" s="109">
        <v>6.96</v>
      </c>
      <c r="W36" s="84"/>
      <c r="X36" s="1" t="s">
        <v>179</v>
      </c>
      <c r="Y36" s="228">
        <v>44</v>
      </c>
      <c r="Z36" s="228">
        <v>41</v>
      </c>
      <c r="AA36" s="228">
        <v>25</v>
      </c>
      <c r="AB36" s="107">
        <v>5</v>
      </c>
      <c r="AC36" s="83">
        <v>2</v>
      </c>
      <c r="AD36" s="128">
        <f t="shared" si="6"/>
        <v>4.4999999999999998E-2</v>
      </c>
      <c r="AE36" s="111">
        <f t="shared" si="7"/>
        <v>2889</v>
      </c>
      <c r="AF36" s="1">
        <v>2250</v>
      </c>
      <c r="AG36" s="112">
        <f t="shared" si="8"/>
        <v>0.78</v>
      </c>
      <c r="AH36" s="1" t="s">
        <v>947</v>
      </c>
      <c r="AI36" s="113">
        <v>0.42799999999999999</v>
      </c>
      <c r="AJ36" s="112">
        <f t="shared" si="15"/>
        <v>2.98</v>
      </c>
      <c r="AK36" s="112">
        <f t="shared" si="0"/>
        <v>10.72</v>
      </c>
      <c r="AL36" s="113">
        <v>0</v>
      </c>
      <c r="AM36" s="112">
        <f t="shared" si="1"/>
        <v>0</v>
      </c>
      <c r="AN36" s="113">
        <v>0</v>
      </c>
      <c r="AO36" s="112">
        <f t="shared" si="2"/>
        <v>0</v>
      </c>
      <c r="AP36" s="113">
        <v>0</v>
      </c>
      <c r="AQ36" s="112">
        <f t="shared" si="16"/>
        <v>0</v>
      </c>
      <c r="AR36" s="1">
        <v>0</v>
      </c>
      <c r="AS36" s="113">
        <v>0</v>
      </c>
      <c r="AT36" s="112">
        <f t="shared" si="3"/>
        <v>0</v>
      </c>
      <c r="AU36" s="112">
        <f t="shared" si="17"/>
        <v>0</v>
      </c>
      <c r="AV36" s="112">
        <f t="shared" si="4"/>
        <v>10.72</v>
      </c>
      <c r="AW36" s="114">
        <f t="shared" si="9"/>
        <v>0.1754</v>
      </c>
      <c r="AX36" s="112">
        <f t="shared" si="10"/>
        <v>13</v>
      </c>
      <c r="AY36" s="84">
        <v>13</v>
      </c>
      <c r="AZ36" s="84">
        <v>24.99</v>
      </c>
      <c r="BA36" s="113">
        <f t="shared" si="11"/>
        <v>0.4798</v>
      </c>
      <c r="BB36" s="114">
        <f t="shared" si="12"/>
        <v>0.4798</v>
      </c>
      <c r="BC36" s="230">
        <v>740</v>
      </c>
      <c r="BD36" s="112">
        <f t="shared" si="13"/>
        <v>7932.8</v>
      </c>
      <c r="BE36" s="112">
        <f t="shared" si="14"/>
        <v>9620</v>
      </c>
      <c r="BF36" s="77" t="s">
        <v>959</v>
      </c>
      <c r="BG36" s="233" t="s">
        <v>1042</v>
      </c>
      <c r="BH36" s="77" t="s">
        <v>960</v>
      </c>
      <c r="BI36" s="234">
        <v>11512136</v>
      </c>
    </row>
    <row r="37" spans="1:100" ht="75" customHeight="1">
      <c r="A37" s="1"/>
      <c r="B37" s="105">
        <v>35</v>
      </c>
      <c r="C37" s="1"/>
      <c r="D37" s="1"/>
      <c r="E37" s="1"/>
      <c r="F37" s="1"/>
      <c r="G37" s="1" t="s">
        <v>653</v>
      </c>
      <c r="H37" s="131" t="s">
        <v>872</v>
      </c>
      <c r="I37" s="159" t="s">
        <v>877</v>
      </c>
      <c r="J37" s="160" t="s">
        <v>876</v>
      </c>
      <c r="K37" s="159" t="s">
        <v>884</v>
      </c>
      <c r="L37" s="130" t="s">
        <v>878</v>
      </c>
      <c r="M37" s="1" t="s">
        <v>887</v>
      </c>
      <c r="N37" s="131" t="s">
        <v>957</v>
      </c>
      <c r="O37" s="1"/>
      <c r="P37" s="238" t="s">
        <v>997</v>
      </c>
      <c r="Q37" s="1" t="s">
        <v>1028</v>
      </c>
      <c r="R37" s="1" t="s">
        <v>834</v>
      </c>
      <c r="S37" s="106">
        <f>'emb quilt-9.26'!G9</f>
        <v>63.9</v>
      </c>
      <c r="T37" s="148">
        <v>8.1</v>
      </c>
      <c r="U37" s="108">
        <f t="shared" si="5"/>
        <v>7.89</v>
      </c>
      <c r="V37" s="109">
        <v>7.89</v>
      </c>
      <c r="W37" s="84"/>
      <c r="X37" s="1" t="s">
        <v>179</v>
      </c>
      <c r="Y37" s="228">
        <v>44</v>
      </c>
      <c r="Z37" s="228">
        <v>41</v>
      </c>
      <c r="AA37" s="228">
        <v>25</v>
      </c>
      <c r="AB37" s="107">
        <v>5</v>
      </c>
      <c r="AC37" s="83">
        <v>2</v>
      </c>
      <c r="AD37" s="128">
        <f t="shared" si="6"/>
        <v>4.4999999999999998E-2</v>
      </c>
      <c r="AE37" s="111">
        <f t="shared" si="7"/>
        <v>2889</v>
      </c>
      <c r="AF37" s="1">
        <v>2250</v>
      </c>
      <c r="AG37" s="112">
        <f t="shared" si="8"/>
        <v>0.78</v>
      </c>
      <c r="AH37" s="1" t="s">
        <v>947</v>
      </c>
      <c r="AI37" s="113">
        <v>0.42799999999999999</v>
      </c>
      <c r="AJ37" s="112">
        <f t="shared" si="15"/>
        <v>3.38</v>
      </c>
      <c r="AK37" s="112">
        <f t="shared" si="0"/>
        <v>12.05</v>
      </c>
      <c r="AL37" s="113">
        <v>0</v>
      </c>
      <c r="AM37" s="112">
        <f t="shared" si="1"/>
        <v>0</v>
      </c>
      <c r="AN37" s="113">
        <v>0</v>
      </c>
      <c r="AO37" s="112">
        <f t="shared" si="2"/>
        <v>0</v>
      </c>
      <c r="AP37" s="113">
        <v>0</v>
      </c>
      <c r="AQ37" s="112">
        <f t="shared" si="16"/>
        <v>0</v>
      </c>
      <c r="AR37" s="1">
        <v>0</v>
      </c>
      <c r="AS37" s="113">
        <v>0</v>
      </c>
      <c r="AT37" s="112">
        <f t="shared" si="3"/>
        <v>0</v>
      </c>
      <c r="AU37" s="112">
        <f t="shared" si="17"/>
        <v>0</v>
      </c>
      <c r="AV37" s="112">
        <f t="shared" si="4"/>
        <v>12.05</v>
      </c>
      <c r="AW37" s="114">
        <f t="shared" si="9"/>
        <v>0.1236</v>
      </c>
      <c r="AX37" s="112">
        <f t="shared" si="10"/>
        <v>13.75</v>
      </c>
      <c r="AY37" s="84">
        <v>13.75</v>
      </c>
      <c r="AZ37" s="84">
        <v>24.99</v>
      </c>
      <c r="BA37" s="113">
        <f t="shared" si="11"/>
        <v>0.44979999999999998</v>
      </c>
      <c r="BB37" s="114">
        <f t="shared" si="12"/>
        <v>0.44979999999999998</v>
      </c>
      <c r="BC37" s="230">
        <v>740</v>
      </c>
      <c r="BD37" s="112">
        <f t="shared" si="13"/>
        <v>8917</v>
      </c>
      <c r="BE37" s="112">
        <f t="shared" si="14"/>
        <v>10175</v>
      </c>
      <c r="BF37" s="77" t="s">
        <v>961</v>
      </c>
      <c r="BG37" s="235">
        <v>46034</v>
      </c>
      <c r="BH37" s="73"/>
    </row>
    <row r="38" spans="1:100" ht="75" customHeight="1">
      <c r="A38" s="1"/>
      <c r="B38" s="105">
        <v>36</v>
      </c>
      <c r="C38" s="1"/>
      <c r="D38" s="1"/>
      <c r="E38" s="1"/>
      <c r="F38" s="1"/>
      <c r="G38" s="1" t="s">
        <v>653</v>
      </c>
      <c r="H38" s="131" t="s">
        <v>873</v>
      </c>
      <c r="I38" s="159" t="s">
        <v>877</v>
      </c>
      <c r="J38" s="160" t="s">
        <v>876</v>
      </c>
      <c r="K38" s="159" t="s">
        <v>885</v>
      </c>
      <c r="L38" s="130" t="s">
        <v>878</v>
      </c>
      <c r="M38" s="1" t="s">
        <v>905</v>
      </c>
      <c r="N38" s="131" t="s">
        <v>958</v>
      </c>
      <c r="O38" s="1"/>
      <c r="P38" s="238" t="s">
        <v>998</v>
      </c>
      <c r="Q38" s="1" t="s">
        <v>1029</v>
      </c>
      <c r="R38" s="1" t="s">
        <v>834</v>
      </c>
      <c r="S38" s="106">
        <f>'emb quilt-9.26'!G13</f>
        <v>60.5</v>
      </c>
      <c r="T38" s="148">
        <v>8.1</v>
      </c>
      <c r="U38" s="108">
        <f t="shared" si="5"/>
        <v>7.47</v>
      </c>
      <c r="V38" s="109">
        <v>7.47</v>
      </c>
      <c r="W38" s="84"/>
      <c r="X38" s="1" t="s">
        <v>179</v>
      </c>
      <c r="Y38" s="228">
        <v>44</v>
      </c>
      <c r="Z38" s="228">
        <v>41</v>
      </c>
      <c r="AA38" s="228">
        <v>25</v>
      </c>
      <c r="AB38" s="107">
        <v>5</v>
      </c>
      <c r="AC38" s="83">
        <v>2</v>
      </c>
      <c r="AD38" s="128">
        <f t="shared" si="6"/>
        <v>4.4999999999999998E-2</v>
      </c>
      <c r="AE38" s="111">
        <f t="shared" si="7"/>
        <v>2889</v>
      </c>
      <c r="AF38" s="1">
        <v>2250</v>
      </c>
      <c r="AG38" s="112">
        <f t="shared" si="8"/>
        <v>0.78</v>
      </c>
      <c r="AH38" s="1" t="s">
        <v>947</v>
      </c>
      <c r="AI38" s="113">
        <v>0.42799999999999999</v>
      </c>
      <c r="AJ38" s="112">
        <f t="shared" si="15"/>
        <v>3.2</v>
      </c>
      <c r="AK38" s="112">
        <f t="shared" si="0"/>
        <v>11.45</v>
      </c>
      <c r="AL38" s="113">
        <v>0</v>
      </c>
      <c r="AM38" s="112">
        <f t="shared" si="1"/>
        <v>0</v>
      </c>
      <c r="AN38" s="113">
        <v>0</v>
      </c>
      <c r="AO38" s="112">
        <f t="shared" si="2"/>
        <v>0</v>
      </c>
      <c r="AP38" s="113">
        <v>0</v>
      </c>
      <c r="AQ38" s="112">
        <f t="shared" si="16"/>
        <v>0</v>
      </c>
      <c r="AR38" s="1">
        <v>0</v>
      </c>
      <c r="AS38" s="113">
        <v>0</v>
      </c>
      <c r="AT38" s="112">
        <f t="shared" si="3"/>
        <v>0</v>
      </c>
      <c r="AU38" s="112">
        <f t="shared" si="17"/>
        <v>0</v>
      </c>
      <c r="AV38" s="112">
        <f t="shared" si="4"/>
        <v>11.45</v>
      </c>
      <c r="AW38" s="114">
        <f t="shared" si="9"/>
        <v>0.1192</v>
      </c>
      <c r="AX38" s="112">
        <f t="shared" si="10"/>
        <v>13</v>
      </c>
      <c r="AY38" s="84">
        <v>13</v>
      </c>
      <c r="AZ38" s="84">
        <v>24.99</v>
      </c>
      <c r="BA38" s="113">
        <f t="shared" si="11"/>
        <v>0.4798</v>
      </c>
      <c r="BB38" s="114">
        <f t="shared" si="12"/>
        <v>0.4798</v>
      </c>
      <c r="BC38" s="230">
        <v>740</v>
      </c>
      <c r="BD38" s="112">
        <f t="shared" si="13"/>
        <v>8473</v>
      </c>
      <c r="BE38" s="112">
        <f t="shared" si="14"/>
        <v>9620</v>
      </c>
      <c r="BF38" s="77" t="s">
        <v>962</v>
      </c>
      <c r="BG38" s="237" t="s">
        <v>1051</v>
      </c>
      <c r="BH38" s="73"/>
    </row>
    <row r="39" spans="1:100" ht="75" customHeight="1">
      <c r="A39" s="1"/>
      <c r="B39" s="105">
        <v>37</v>
      </c>
      <c r="C39" s="1"/>
      <c r="D39" s="1"/>
      <c r="E39" s="1"/>
      <c r="F39" s="1"/>
      <c r="G39" s="1" t="s">
        <v>653</v>
      </c>
      <c r="H39" s="131" t="s">
        <v>874</v>
      </c>
      <c r="I39" s="159" t="s">
        <v>877</v>
      </c>
      <c r="J39" s="160" t="s">
        <v>876</v>
      </c>
      <c r="K39" s="159" t="s">
        <v>886</v>
      </c>
      <c r="L39" s="130" t="s">
        <v>878</v>
      </c>
      <c r="M39" s="1" t="s">
        <v>905</v>
      </c>
      <c r="N39" s="131" t="s">
        <v>957</v>
      </c>
      <c r="O39" s="1"/>
      <c r="P39" s="238" t="s">
        <v>999</v>
      </c>
      <c r="Q39" s="1" t="s">
        <v>1030</v>
      </c>
      <c r="R39" s="1" t="s">
        <v>834</v>
      </c>
      <c r="S39" s="106">
        <f>'emb quilt-9.26'!G19</f>
        <v>62.5</v>
      </c>
      <c r="T39" s="148">
        <v>8.1</v>
      </c>
      <c r="U39" s="108">
        <f t="shared" si="5"/>
        <v>7.72</v>
      </c>
      <c r="V39" s="109">
        <v>7.72</v>
      </c>
      <c r="W39" s="84"/>
      <c r="X39" s="1" t="s">
        <v>179</v>
      </c>
      <c r="Y39" s="228">
        <v>44</v>
      </c>
      <c r="Z39" s="228">
        <v>41</v>
      </c>
      <c r="AA39" s="228">
        <v>25</v>
      </c>
      <c r="AB39" s="107">
        <v>5</v>
      </c>
      <c r="AC39" s="83">
        <v>2</v>
      </c>
      <c r="AD39" s="128">
        <f t="shared" si="6"/>
        <v>4.4999999999999998E-2</v>
      </c>
      <c r="AE39" s="111">
        <f t="shared" si="7"/>
        <v>2889</v>
      </c>
      <c r="AF39" s="1">
        <v>2250</v>
      </c>
      <c r="AG39" s="112">
        <f t="shared" si="8"/>
        <v>0.78</v>
      </c>
      <c r="AH39" s="1" t="s">
        <v>947</v>
      </c>
      <c r="AI39" s="113">
        <v>0.42799999999999999</v>
      </c>
      <c r="AJ39" s="112">
        <f t="shared" si="15"/>
        <v>3.3</v>
      </c>
      <c r="AK39" s="112">
        <f t="shared" si="0"/>
        <v>11.8</v>
      </c>
      <c r="AL39" s="113">
        <v>0</v>
      </c>
      <c r="AM39" s="112">
        <f t="shared" si="1"/>
        <v>0</v>
      </c>
      <c r="AN39" s="113">
        <v>0</v>
      </c>
      <c r="AO39" s="112">
        <f t="shared" si="2"/>
        <v>0</v>
      </c>
      <c r="AP39" s="113">
        <v>0</v>
      </c>
      <c r="AQ39" s="112">
        <f t="shared" si="16"/>
        <v>0</v>
      </c>
      <c r="AR39" s="1">
        <v>0</v>
      </c>
      <c r="AS39" s="113">
        <v>0</v>
      </c>
      <c r="AT39" s="112">
        <f t="shared" si="3"/>
        <v>0</v>
      </c>
      <c r="AU39" s="112">
        <f t="shared" si="17"/>
        <v>0</v>
      </c>
      <c r="AV39" s="112">
        <f t="shared" si="4"/>
        <v>11.8</v>
      </c>
      <c r="AW39" s="114">
        <f t="shared" si="9"/>
        <v>0.14180000000000001</v>
      </c>
      <c r="AX39" s="112">
        <f t="shared" si="10"/>
        <v>13.75</v>
      </c>
      <c r="AY39" s="84">
        <v>13.75</v>
      </c>
      <c r="AZ39" s="84">
        <v>24.99</v>
      </c>
      <c r="BA39" s="113">
        <f>(AZ39-AY39)/AZ39</f>
        <v>0.44979999999999998</v>
      </c>
      <c r="BB39" s="114">
        <f t="shared" si="12"/>
        <v>0.44979999999999998</v>
      </c>
      <c r="BC39" s="230">
        <v>740</v>
      </c>
      <c r="BD39" s="112">
        <f t="shared" si="13"/>
        <v>8732</v>
      </c>
      <c r="BE39" s="112">
        <f t="shared" si="14"/>
        <v>10175</v>
      </c>
      <c r="BF39" s="77" t="s">
        <v>963</v>
      </c>
      <c r="BG39" s="237" t="s">
        <v>970</v>
      </c>
      <c r="BH39" s="73"/>
    </row>
    <row r="40" spans="1:100">
      <c r="AZ40" s="82"/>
      <c r="BA40" s="80"/>
      <c r="BB40" s="232">
        <f>(BE40-BD40)/BE40</f>
        <v>0.17299999999999999</v>
      </c>
      <c r="BC40" s="231">
        <f>SUM(BC4:BC39)</f>
        <v>20040</v>
      </c>
      <c r="BD40" s="80">
        <f>SUM(BD4:BD39)</f>
        <v>257922.4</v>
      </c>
      <c r="BE40" s="80">
        <f>SUM(BE4:BE39)</f>
        <v>311861.09999999998</v>
      </c>
      <c r="BF40" s="81"/>
    </row>
  </sheetData>
  <sheetProtection insertRows="0" deleteRows="0" sort="0"/>
  <protectedRanges>
    <protectedRange sqref="AX40:BB40 BD40:BF40 M41:BC282 A10 A15 C10:K10 D15:K15 A20 D20:K20 A25 D25:K25 B26:H29 B31:H34 A30 D30:K30 M40:AT40 A35 D35:K35 B40:K282 K4:K9 K11:K14 K26:K29 K31:K34 B36:H39 K36:K39 AZ4:BA39 BC4:BC39 B4:H9 B11:H14 B16:H19 B21:H24 M4:O9 M11:O14 M16:O19 M25:P25 M21:O24 M30:P30 M26:O29 M35:P35 M31:O34 M36:O39 Q4:AO9 AQ4:AW14 Q11:AO14 Q16:AO19 AQ16:AW19 AQ21:AW24 Q21:AO24 M10:AP10 M15:AW15 M20:AW20 Q25:AW39 K21:K24 K16:K19" name="Range1"/>
    <protectedRange sqref="AX4:AX39" name="Range1_1"/>
    <protectedRange sqref="BB4:BB39" name="Range1_2"/>
    <protectedRange sqref="L4:L285" name="Range1_3"/>
    <protectedRange sqref="I4:J9 I11:J14 I16:J19 I21:J24 I26:J29 I31:J34 I36:J39" name="Range1_4"/>
  </protectedRanges>
  <mergeCells count="14">
    <mergeCell ref="C26:C27"/>
    <mergeCell ref="X2:AG2"/>
    <mergeCell ref="C28:C29"/>
    <mergeCell ref="C31:C32"/>
    <mergeCell ref="C33:C34"/>
    <mergeCell ref="C16:C17"/>
    <mergeCell ref="C13:C14"/>
    <mergeCell ref="AH2:AJ2"/>
    <mergeCell ref="AL2:AU2"/>
    <mergeCell ref="AV2:BA2"/>
    <mergeCell ref="C11:C12"/>
    <mergeCell ref="C4:C6"/>
    <mergeCell ref="C7:C9"/>
    <mergeCell ref="S2:W2"/>
  </mergeCells>
  <phoneticPr fontId="26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ValueSelect!$D$2:$D$296</xm:f>
          </x14:formula1>
          <xm:sqref>E4:E9 E11:E14 E16:E19 E21:E24 E26:E29 E31:E34 E36:E39</xm:sqref>
        </x14:dataValidation>
        <x14:dataValidation type="list" allowBlank="1" showInputMessage="1" showErrorMessage="1" xr:uid="{00000000-0002-0000-0100-000001000000}">
          <x14:formula1>
            <xm:f>Data!$U$2:$U$6</xm:f>
          </x14:formula1>
          <xm:sqref>X31:X34 X4:X9 X11:X14 X16:X19 X21:X24 X26:X29 X36:X39</xm:sqref>
        </x14:dataValidation>
        <x14:dataValidation type="list" allowBlank="1" showInputMessage="1" showErrorMessage="1" xr:uid="{00000000-0002-0000-0100-000002000000}">
          <x14:formula1>
            <xm:f>ValueSelect!$E$2:$E$29</xm:f>
          </x14:formula1>
          <xm:sqref>F4:F9 F11:F14 F16:F19 F21:F24 F26:F29 F31:F34 F36:F39</xm:sqref>
        </x14:dataValidation>
        <x14:dataValidation type="list" allowBlank="1" showInputMessage="1" showErrorMessage="1" xr:uid="{00000000-0002-0000-0100-000003000000}">
          <x14:formula1>
            <xm:f>ValueSelect!$K$2:$K$69</xm:f>
          </x14:formula1>
          <xm:sqref>A4:A9 A11:A14 A16:A19 A21:A24 A26:A29 A31:A34 A36:A39</xm:sqref>
        </x14:dataValidation>
        <x14:dataValidation type="list" allowBlank="1" showInputMessage="1" showErrorMessage="1" xr:uid="{00000000-0002-0000-0100-000004000000}">
          <x14:formula1>
            <xm:f>Data!$S$2:$S$14</xm:f>
          </x14:formula1>
          <xm:sqref>R31:R34 R4:R9 R11:R14 R16:R19 R21:R24 R26:R29 R36:R39</xm:sqref>
        </x14:dataValidation>
        <x14:dataValidation type="list" allowBlank="1" showInputMessage="1" showErrorMessage="1" xr:uid="{00000000-0002-0000-0100-000005000000}">
          <x14:formula1>
            <xm:f>ValueSelect!$F$2:$F$21</xm:f>
          </x14:formula1>
          <xm:sqref>G4:G9 G11:G14 G16:G19 G21:G24 G26:G29 G31:G34 G36:G39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4"/>
  <sheetViews>
    <sheetView topLeftCell="A16" workbookViewId="0">
      <selection activeCell="E43" sqref="E43"/>
    </sheetView>
  </sheetViews>
  <sheetFormatPr defaultRowHeight="14.25"/>
  <cols>
    <col min="1" max="1" width="32.140625" style="164" customWidth="1"/>
    <col min="2" max="2" width="8.5703125" style="164" customWidth="1"/>
    <col min="3" max="3" width="18.85546875" style="164" customWidth="1"/>
    <col min="4" max="4" width="42.5703125" style="164" customWidth="1"/>
    <col min="5" max="5" width="24.7109375" style="164" customWidth="1"/>
    <col min="6" max="6" width="9.140625" style="164" customWidth="1"/>
    <col min="7" max="7" width="12.7109375" style="164" customWidth="1"/>
    <col min="8" max="8" width="7.5703125" style="165" customWidth="1"/>
    <col min="9" max="9" width="8.85546875" style="165" customWidth="1"/>
    <col min="10" max="10" width="8.28515625" style="164" customWidth="1"/>
    <col min="11" max="11" width="6.85546875" style="164" customWidth="1"/>
    <col min="12" max="12" width="9.7109375" style="164" customWidth="1"/>
    <col min="13" max="13" width="11.5703125" style="164" customWidth="1"/>
    <col min="14" max="16384" width="9.140625" style="164"/>
  </cols>
  <sheetData>
    <row r="1" spans="1:22" ht="42" customHeight="1">
      <c r="A1" s="176"/>
      <c r="B1" s="198"/>
      <c r="C1" s="197"/>
      <c r="D1" s="197"/>
      <c r="E1" s="197"/>
      <c r="F1" s="196"/>
      <c r="G1" s="227" t="s">
        <v>931</v>
      </c>
      <c r="H1" s="176"/>
      <c r="I1" s="176"/>
      <c r="J1" s="176"/>
      <c r="K1" s="194"/>
      <c r="L1" s="176"/>
      <c r="M1" s="176"/>
    </row>
    <row r="2" spans="1:22" ht="15">
      <c r="A2" s="259"/>
      <c r="B2" s="259" t="s">
        <v>785</v>
      </c>
      <c r="C2" s="259" t="s">
        <v>786</v>
      </c>
      <c r="D2" s="259" t="s">
        <v>930</v>
      </c>
      <c r="E2" s="259" t="s">
        <v>929</v>
      </c>
      <c r="F2" s="259" t="s">
        <v>788</v>
      </c>
      <c r="G2" s="263" t="s">
        <v>928</v>
      </c>
      <c r="H2" s="260" t="s">
        <v>927</v>
      </c>
      <c r="I2" s="261"/>
      <c r="J2" s="262"/>
      <c r="K2" s="259" t="s">
        <v>801</v>
      </c>
      <c r="L2" s="258" t="s">
        <v>926</v>
      </c>
      <c r="M2" s="258" t="s">
        <v>925</v>
      </c>
    </row>
    <row r="3" spans="1:22" ht="15">
      <c r="A3" s="259"/>
      <c r="B3" s="259"/>
      <c r="C3" s="259"/>
      <c r="D3" s="259"/>
      <c r="E3" s="259"/>
      <c r="F3" s="259"/>
      <c r="G3" s="263"/>
      <c r="H3" s="193" t="s">
        <v>924</v>
      </c>
      <c r="I3" s="193" t="s">
        <v>923</v>
      </c>
      <c r="J3" s="193" t="s">
        <v>922</v>
      </c>
      <c r="K3" s="259"/>
      <c r="L3" s="258"/>
      <c r="M3" s="258"/>
    </row>
    <row r="4" spans="1:22" ht="15">
      <c r="A4" s="259"/>
      <c r="B4" s="259"/>
      <c r="C4" s="259"/>
      <c r="D4" s="259"/>
      <c r="E4" s="259"/>
      <c r="F4" s="259"/>
      <c r="G4" s="263"/>
      <c r="H4" s="193" t="s">
        <v>921</v>
      </c>
      <c r="I4" s="193" t="s">
        <v>921</v>
      </c>
      <c r="J4" s="193" t="s">
        <v>921</v>
      </c>
      <c r="K4" s="259"/>
      <c r="L4" s="258"/>
      <c r="M4" s="258"/>
    </row>
    <row r="5" spans="1:22" s="176" customFormat="1" ht="21.75" customHeight="1">
      <c r="A5" s="226" t="s">
        <v>946</v>
      </c>
      <c r="B5" s="225"/>
      <c r="C5" s="224"/>
      <c r="D5" s="223"/>
      <c r="E5" s="222"/>
      <c r="F5" s="221"/>
      <c r="G5" s="220"/>
      <c r="H5" s="219"/>
      <c r="I5" s="219"/>
      <c r="J5" s="219"/>
      <c r="K5" s="219"/>
      <c r="L5" s="218"/>
      <c r="M5" s="218"/>
      <c r="N5" s="217"/>
      <c r="O5" s="217"/>
      <c r="P5" s="217"/>
      <c r="T5" s="216"/>
      <c r="U5" s="216"/>
      <c r="V5" s="216"/>
    </row>
    <row r="6" spans="1:22" ht="36" customHeight="1">
      <c r="A6" s="268"/>
      <c r="B6" s="281" t="s">
        <v>945</v>
      </c>
      <c r="C6" s="282" t="s">
        <v>936</v>
      </c>
      <c r="D6" s="278" t="s">
        <v>944</v>
      </c>
      <c r="E6" s="174" t="s">
        <v>900</v>
      </c>
      <c r="F6" s="280"/>
      <c r="G6" s="211">
        <v>53.6</v>
      </c>
      <c r="H6" s="170">
        <v>44</v>
      </c>
      <c r="I6" s="170">
        <v>41</v>
      </c>
      <c r="J6" s="170">
        <v>23</v>
      </c>
      <c r="K6" s="168">
        <v>2</v>
      </c>
      <c r="L6" s="170">
        <v>145</v>
      </c>
      <c r="M6" s="173">
        <v>0.1</v>
      </c>
    </row>
    <row r="7" spans="1:22" ht="36" customHeight="1">
      <c r="A7" s="268"/>
      <c r="B7" s="281"/>
      <c r="C7" s="282"/>
      <c r="D7" s="278"/>
      <c r="E7" s="172" t="s">
        <v>893</v>
      </c>
      <c r="F7" s="280"/>
      <c r="G7" s="211">
        <v>69.3</v>
      </c>
      <c r="H7" s="170">
        <v>44</v>
      </c>
      <c r="I7" s="170">
        <v>41</v>
      </c>
      <c r="J7" s="170">
        <v>25</v>
      </c>
      <c r="K7" s="168">
        <v>2</v>
      </c>
      <c r="L7" s="215">
        <v>725</v>
      </c>
      <c r="M7" s="214">
        <v>0.5</v>
      </c>
    </row>
    <row r="8" spans="1:22" ht="36" customHeight="1">
      <c r="A8" s="268"/>
      <c r="B8" s="281"/>
      <c r="C8" s="282"/>
      <c r="D8" s="279"/>
      <c r="E8" s="172" t="s">
        <v>894</v>
      </c>
      <c r="F8" s="280"/>
      <c r="G8" s="211">
        <v>78.5</v>
      </c>
      <c r="H8" s="170">
        <v>44</v>
      </c>
      <c r="I8" s="170">
        <v>41</v>
      </c>
      <c r="J8" s="170">
        <v>28</v>
      </c>
      <c r="K8" s="168">
        <v>2</v>
      </c>
      <c r="L8" s="167">
        <v>580</v>
      </c>
      <c r="M8" s="173">
        <v>0.4</v>
      </c>
    </row>
    <row r="9" spans="1:22" ht="36" customHeight="1">
      <c r="A9" s="268"/>
      <c r="B9" s="275" t="s">
        <v>943</v>
      </c>
      <c r="C9" s="269" t="s">
        <v>910</v>
      </c>
      <c r="D9" s="278" t="s">
        <v>942</v>
      </c>
      <c r="E9" s="174" t="s">
        <v>904</v>
      </c>
      <c r="F9" s="280"/>
      <c r="G9" s="186">
        <v>49.3</v>
      </c>
      <c r="H9" s="170">
        <v>44</v>
      </c>
      <c r="I9" s="170">
        <v>41</v>
      </c>
      <c r="J9" s="170">
        <v>23</v>
      </c>
      <c r="K9" s="168">
        <v>2</v>
      </c>
      <c r="L9" s="167">
        <v>145</v>
      </c>
      <c r="M9" s="173">
        <v>0.1</v>
      </c>
    </row>
    <row r="10" spans="1:22" ht="36" customHeight="1">
      <c r="A10" s="268"/>
      <c r="B10" s="276"/>
      <c r="C10" s="270"/>
      <c r="D10" s="278"/>
      <c r="E10" s="172" t="s">
        <v>913</v>
      </c>
      <c r="F10" s="280"/>
      <c r="G10" s="186">
        <v>63.1</v>
      </c>
      <c r="H10" s="170">
        <v>44</v>
      </c>
      <c r="I10" s="170">
        <v>41</v>
      </c>
      <c r="J10" s="170">
        <v>25</v>
      </c>
      <c r="K10" s="168">
        <v>2</v>
      </c>
      <c r="L10" s="215">
        <v>725</v>
      </c>
      <c r="M10" s="214">
        <v>0.5</v>
      </c>
    </row>
    <row r="11" spans="1:22" ht="36" customHeight="1">
      <c r="A11" s="268"/>
      <c r="B11" s="277"/>
      <c r="C11" s="271"/>
      <c r="D11" s="279"/>
      <c r="E11" s="172" t="s">
        <v>912</v>
      </c>
      <c r="F11" s="280"/>
      <c r="G11" s="186">
        <v>72.3</v>
      </c>
      <c r="H11" s="170">
        <v>44</v>
      </c>
      <c r="I11" s="170">
        <v>41</v>
      </c>
      <c r="J11" s="170">
        <v>28</v>
      </c>
      <c r="K11" s="168">
        <v>2</v>
      </c>
      <c r="L11" s="167">
        <v>580</v>
      </c>
      <c r="M11" s="173">
        <v>0.4</v>
      </c>
    </row>
    <row r="12" spans="1:22" ht="22.5" customHeight="1">
      <c r="A12" s="184"/>
      <c r="B12" s="183"/>
      <c r="C12" s="182"/>
      <c r="D12" s="213"/>
      <c r="E12" s="172"/>
      <c r="F12" s="212"/>
      <c r="G12" s="212"/>
      <c r="H12" s="170"/>
      <c r="I12" s="170"/>
      <c r="J12" s="170"/>
      <c r="K12" s="168"/>
      <c r="L12" s="167"/>
      <c r="M12" s="166"/>
    </row>
    <row r="13" spans="1:22" ht="36" customHeight="1">
      <c r="A13" s="268"/>
      <c r="B13" s="275" t="s">
        <v>941</v>
      </c>
      <c r="C13" s="269" t="s">
        <v>910</v>
      </c>
      <c r="D13" s="278" t="s">
        <v>940</v>
      </c>
      <c r="E13" s="174" t="s">
        <v>900</v>
      </c>
      <c r="F13" s="280"/>
      <c r="G13" s="186">
        <v>47.3</v>
      </c>
      <c r="H13" s="170">
        <v>44</v>
      </c>
      <c r="I13" s="170">
        <v>41</v>
      </c>
      <c r="J13" s="170">
        <v>23</v>
      </c>
      <c r="K13" s="168">
        <v>2</v>
      </c>
      <c r="L13" s="170">
        <v>296</v>
      </c>
      <c r="M13" s="168"/>
    </row>
    <row r="14" spans="1:22" ht="36" customHeight="1">
      <c r="A14" s="268"/>
      <c r="B14" s="276"/>
      <c r="C14" s="270"/>
      <c r="D14" s="278"/>
      <c r="E14" s="172" t="s">
        <v>893</v>
      </c>
      <c r="F14" s="280"/>
      <c r="G14" s="186">
        <v>60.7</v>
      </c>
      <c r="H14" s="170">
        <v>44</v>
      </c>
      <c r="I14" s="170">
        <v>41</v>
      </c>
      <c r="J14" s="170">
        <v>25</v>
      </c>
      <c r="K14" s="168">
        <v>2</v>
      </c>
      <c r="L14" s="170">
        <v>740</v>
      </c>
      <c r="M14" s="168"/>
    </row>
    <row r="15" spans="1:22" ht="36" customHeight="1">
      <c r="A15" s="268"/>
      <c r="B15" s="277"/>
      <c r="C15" s="271"/>
      <c r="D15" s="279"/>
      <c r="E15" s="172" t="s">
        <v>894</v>
      </c>
      <c r="F15" s="280"/>
      <c r="G15" s="186">
        <v>69.7</v>
      </c>
      <c r="H15" s="170">
        <v>44</v>
      </c>
      <c r="I15" s="170">
        <v>41</v>
      </c>
      <c r="J15" s="170">
        <v>28</v>
      </c>
      <c r="K15" s="168">
        <v>2</v>
      </c>
      <c r="L15" s="167">
        <v>444</v>
      </c>
      <c r="M15" s="168"/>
    </row>
    <row r="16" spans="1:22" ht="36" customHeight="1">
      <c r="A16" s="268"/>
      <c r="B16" s="275" t="s">
        <v>864</v>
      </c>
      <c r="C16" s="269" t="s">
        <v>910</v>
      </c>
      <c r="D16" s="278" t="s">
        <v>939</v>
      </c>
      <c r="E16" s="174" t="s">
        <v>887</v>
      </c>
      <c r="F16" s="272"/>
      <c r="G16" s="211">
        <v>46.3</v>
      </c>
      <c r="H16" s="170">
        <v>44</v>
      </c>
      <c r="I16" s="170">
        <v>41</v>
      </c>
      <c r="J16" s="170">
        <v>23</v>
      </c>
      <c r="K16" s="168">
        <v>2</v>
      </c>
      <c r="L16" s="167">
        <v>296</v>
      </c>
      <c r="M16" s="166"/>
    </row>
    <row r="17" spans="1:13" ht="36" customHeight="1">
      <c r="A17" s="268"/>
      <c r="B17" s="276"/>
      <c r="C17" s="270"/>
      <c r="D17" s="278"/>
      <c r="E17" s="172" t="s">
        <v>888</v>
      </c>
      <c r="F17" s="273"/>
      <c r="G17" s="211">
        <v>59.5</v>
      </c>
      <c r="H17" s="170">
        <v>44</v>
      </c>
      <c r="I17" s="170">
        <v>41</v>
      </c>
      <c r="J17" s="170">
        <v>25</v>
      </c>
      <c r="K17" s="168">
        <v>2</v>
      </c>
      <c r="L17" s="167">
        <v>740</v>
      </c>
      <c r="M17" s="166"/>
    </row>
    <row r="18" spans="1:13" ht="36" customHeight="1">
      <c r="A18" s="268"/>
      <c r="B18" s="277"/>
      <c r="C18" s="271"/>
      <c r="D18" s="279"/>
      <c r="E18" s="172" t="s">
        <v>889</v>
      </c>
      <c r="F18" s="274"/>
      <c r="G18" s="211">
        <v>68.2</v>
      </c>
      <c r="H18" s="170">
        <v>44</v>
      </c>
      <c r="I18" s="170">
        <v>41</v>
      </c>
      <c r="J18" s="170">
        <v>28</v>
      </c>
      <c r="K18" s="168">
        <v>2</v>
      </c>
      <c r="L18" s="167">
        <v>444</v>
      </c>
      <c r="M18" s="166"/>
    </row>
    <row r="20" spans="1:13" ht="14.25" customHeight="1">
      <c r="H20" s="210"/>
      <c r="J20" s="165"/>
    </row>
    <row r="28" spans="1:13" ht="30">
      <c r="A28" s="292"/>
      <c r="B28" s="295"/>
      <c r="C28" s="298" t="s">
        <v>910</v>
      </c>
      <c r="D28" s="265" t="s">
        <v>938</v>
      </c>
      <c r="E28" s="209" t="s">
        <v>890</v>
      </c>
      <c r="F28" s="264"/>
      <c r="G28" s="208">
        <v>50.3</v>
      </c>
      <c r="H28" s="207">
        <v>44</v>
      </c>
      <c r="I28" s="207">
        <v>41</v>
      </c>
      <c r="J28" s="207">
        <v>23</v>
      </c>
      <c r="K28" s="206">
        <v>2</v>
      </c>
    </row>
    <row r="29" spans="1:13" ht="30">
      <c r="A29" s="293"/>
      <c r="B29" s="296"/>
      <c r="C29" s="298"/>
      <c r="D29" s="266"/>
      <c r="E29" s="202" t="s">
        <v>899</v>
      </c>
      <c r="F29" s="264"/>
      <c r="G29" s="200">
        <v>65.7</v>
      </c>
      <c r="H29" s="205">
        <v>44</v>
      </c>
      <c r="I29" s="205">
        <v>41</v>
      </c>
      <c r="J29" s="205">
        <v>25</v>
      </c>
      <c r="K29" s="199">
        <v>2</v>
      </c>
    </row>
    <row r="30" spans="1:13" ht="30">
      <c r="A30" s="294"/>
      <c r="B30" s="297"/>
      <c r="C30" s="298"/>
      <c r="D30" s="267"/>
      <c r="E30" s="202" t="s">
        <v>892</v>
      </c>
      <c r="F30" s="264"/>
      <c r="G30" s="200">
        <v>75.099999999999994</v>
      </c>
      <c r="H30" s="205">
        <v>44</v>
      </c>
      <c r="I30" s="205">
        <v>41</v>
      </c>
      <c r="J30" s="205">
        <v>28</v>
      </c>
      <c r="K30" s="199">
        <v>2</v>
      </c>
    </row>
    <row r="32" spans="1:13" ht="30">
      <c r="A32" s="283" t="s">
        <v>937</v>
      </c>
      <c r="B32" s="286" t="s">
        <v>936</v>
      </c>
      <c r="C32" s="289" t="s">
        <v>935</v>
      </c>
      <c r="D32" s="202" t="s">
        <v>934</v>
      </c>
      <c r="E32" s="204"/>
      <c r="F32" s="200">
        <v>50.5</v>
      </c>
      <c r="G32" s="167">
        <v>44</v>
      </c>
      <c r="H32" s="167">
        <v>41</v>
      </c>
      <c r="I32" s="167">
        <v>23</v>
      </c>
      <c r="J32" s="199">
        <v>2</v>
      </c>
    </row>
    <row r="33" spans="1:10" ht="15">
      <c r="A33" s="284"/>
      <c r="B33" s="287"/>
      <c r="C33" s="290"/>
      <c r="D33" s="202" t="s">
        <v>933</v>
      </c>
      <c r="E33" s="203"/>
      <c r="F33" s="200">
        <v>66</v>
      </c>
      <c r="G33" s="167">
        <v>44</v>
      </c>
      <c r="H33" s="167">
        <v>41</v>
      </c>
      <c r="I33" s="167">
        <v>25</v>
      </c>
      <c r="J33" s="199">
        <v>2</v>
      </c>
    </row>
    <row r="34" spans="1:10" ht="30">
      <c r="A34" s="285"/>
      <c r="B34" s="288"/>
      <c r="C34" s="291"/>
      <c r="D34" s="202" t="s">
        <v>932</v>
      </c>
      <c r="E34" s="201"/>
      <c r="F34" s="200">
        <v>76.099999999999994</v>
      </c>
      <c r="G34" s="167">
        <v>44</v>
      </c>
      <c r="H34" s="167">
        <v>41</v>
      </c>
      <c r="I34" s="167">
        <v>28</v>
      </c>
      <c r="J34" s="199">
        <v>2</v>
      </c>
    </row>
  </sheetData>
  <mergeCells count="39">
    <mergeCell ref="A9:A11"/>
    <mergeCell ref="A32:A34"/>
    <mergeCell ref="B32:B34"/>
    <mergeCell ref="C32:C34"/>
    <mergeCell ref="A28:A30"/>
    <mergeCell ref="B28:B30"/>
    <mergeCell ref="C28:C30"/>
    <mergeCell ref="F6:F8"/>
    <mergeCell ref="D13:D15"/>
    <mergeCell ref="F13:F15"/>
    <mergeCell ref="A2:A4"/>
    <mergeCell ref="B2:B4"/>
    <mergeCell ref="F2:F4"/>
    <mergeCell ref="D2:D4"/>
    <mergeCell ref="F9:F11"/>
    <mergeCell ref="B9:B11"/>
    <mergeCell ref="C9:C11"/>
    <mergeCell ref="D9:D11"/>
    <mergeCell ref="B13:B15"/>
    <mergeCell ref="A6:A8"/>
    <mergeCell ref="B6:B8"/>
    <mergeCell ref="C6:C8"/>
    <mergeCell ref="D6:D8"/>
    <mergeCell ref="F28:F30"/>
    <mergeCell ref="D28:D30"/>
    <mergeCell ref="A13:A15"/>
    <mergeCell ref="A16:A18"/>
    <mergeCell ref="C13:C15"/>
    <mergeCell ref="F16:F18"/>
    <mergeCell ref="B16:B18"/>
    <mergeCell ref="C16:C18"/>
    <mergeCell ref="D16:D18"/>
    <mergeCell ref="L2:L4"/>
    <mergeCell ref="M2:M4"/>
    <mergeCell ref="E2:E4"/>
    <mergeCell ref="C2:C4"/>
    <mergeCell ref="H2:J2"/>
    <mergeCell ref="G2:G4"/>
    <mergeCell ref="K2:K4"/>
  </mergeCells>
  <phoneticPr fontId="26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zoomScale="86" zoomScaleNormal="86" workbookViewId="0">
      <selection activeCell="D19" sqref="D19:D21"/>
    </sheetView>
  </sheetViews>
  <sheetFormatPr defaultRowHeight="14.25"/>
  <cols>
    <col min="1" max="1" width="32.140625" style="164" customWidth="1"/>
    <col min="2" max="2" width="8.5703125" style="164" customWidth="1"/>
    <col min="3" max="3" width="11.42578125" style="164" bestFit="1" customWidth="1"/>
    <col min="4" max="4" width="42.5703125" style="164" customWidth="1"/>
    <col min="5" max="5" width="24.7109375" style="164" customWidth="1"/>
    <col min="6" max="6" width="8.7109375" style="164" customWidth="1"/>
    <col min="7" max="7" width="12.7109375" style="164" customWidth="1"/>
    <col min="8" max="8" width="7.5703125" style="165" customWidth="1"/>
    <col min="9" max="9" width="8.85546875" style="165" customWidth="1"/>
    <col min="10" max="10" width="8.28515625" style="164" customWidth="1"/>
    <col min="11" max="11" width="6.85546875" style="164" customWidth="1"/>
    <col min="12" max="13" width="7.140625" style="164" customWidth="1"/>
    <col min="14" max="14" width="4.85546875" style="164" customWidth="1"/>
    <col min="15" max="16384" width="9.140625" style="164"/>
  </cols>
  <sheetData>
    <row r="1" spans="1:14" ht="42" customHeight="1">
      <c r="A1" s="176"/>
      <c r="B1" s="198"/>
      <c r="C1" s="197"/>
      <c r="D1" s="197"/>
      <c r="E1" s="197"/>
      <c r="F1" s="196"/>
      <c r="G1" s="195" t="s">
        <v>931</v>
      </c>
      <c r="H1" s="176"/>
      <c r="I1" s="176"/>
      <c r="J1" s="176"/>
      <c r="K1" s="194"/>
      <c r="L1" s="176"/>
      <c r="M1" s="176"/>
      <c r="N1" s="188"/>
    </row>
    <row r="2" spans="1:14" ht="15">
      <c r="A2" s="259"/>
      <c r="B2" s="259" t="s">
        <v>785</v>
      </c>
      <c r="C2" s="259" t="s">
        <v>786</v>
      </c>
      <c r="D2" s="259" t="s">
        <v>930</v>
      </c>
      <c r="E2" s="259" t="s">
        <v>929</v>
      </c>
      <c r="F2" s="259" t="s">
        <v>788</v>
      </c>
      <c r="G2" s="299" t="s">
        <v>928</v>
      </c>
      <c r="H2" s="260" t="s">
        <v>927</v>
      </c>
      <c r="I2" s="261"/>
      <c r="J2" s="262"/>
      <c r="K2" s="259" t="s">
        <v>801</v>
      </c>
      <c r="L2" s="258" t="s">
        <v>926</v>
      </c>
      <c r="M2" s="258" t="s">
        <v>925</v>
      </c>
      <c r="N2" s="188"/>
    </row>
    <row r="3" spans="1:14" ht="15">
      <c r="A3" s="259"/>
      <c r="B3" s="259"/>
      <c r="C3" s="259"/>
      <c r="D3" s="259"/>
      <c r="E3" s="259"/>
      <c r="F3" s="259"/>
      <c r="G3" s="299"/>
      <c r="H3" s="193" t="s">
        <v>924</v>
      </c>
      <c r="I3" s="193" t="s">
        <v>923</v>
      </c>
      <c r="J3" s="193" t="s">
        <v>922</v>
      </c>
      <c r="K3" s="259"/>
      <c r="L3" s="258"/>
      <c r="M3" s="258"/>
      <c r="N3" s="188"/>
    </row>
    <row r="4" spans="1:14" ht="15">
      <c r="A4" s="259"/>
      <c r="B4" s="259"/>
      <c r="C4" s="259"/>
      <c r="D4" s="259"/>
      <c r="E4" s="259"/>
      <c r="F4" s="259"/>
      <c r="G4" s="299"/>
      <c r="H4" s="193" t="s">
        <v>921</v>
      </c>
      <c r="I4" s="193" t="s">
        <v>921</v>
      </c>
      <c r="J4" s="193" t="s">
        <v>921</v>
      </c>
      <c r="K4" s="259"/>
      <c r="L4" s="258"/>
      <c r="M4" s="258"/>
      <c r="N4" s="188"/>
    </row>
    <row r="5" spans="1:14" ht="15">
      <c r="A5" s="190" t="s">
        <v>920</v>
      </c>
      <c r="B5" s="192"/>
      <c r="C5" s="192"/>
      <c r="D5" s="192"/>
      <c r="E5" s="190"/>
      <c r="F5" s="190"/>
      <c r="G5" s="191"/>
      <c r="H5" s="190"/>
      <c r="I5" s="190"/>
      <c r="J5" s="190"/>
      <c r="K5" s="190"/>
      <c r="L5" s="189"/>
      <c r="M5" s="189"/>
      <c r="N5" s="188"/>
    </row>
    <row r="6" spans="1:14" ht="36" customHeight="1">
      <c r="A6" s="268"/>
      <c r="B6" s="275" t="s">
        <v>919</v>
      </c>
      <c r="C6" s="269" t="s">
        <v>910</v>
      </c>
      <c r="D6" s="303" t="s">
        <v>918</v>
      </c>
      <c r="E6" s="174" t="s">
        <v>900</v>
      </c>
      <c r="F6" s="187"/>
      <c r="G6" s="186">
        <v>56.4</v>
      </c>
      <c r="H6" s="170">
        <v>44</v>
      </c>
      <c r="I6" s="170">
        <v>41</v>
      </c>
      <c r="J6" s="169">
        <v>25</v>
      </c>
      <c r="K6" s="168">
        <v>2</v>
      </c>
      <c r="L6" s="170">
        <v>0</v>
      </c>
      <c r="M6" s="168"/>
      <c r="N6" s="176"/>
    </row>
    <row r="7" spans="1:14" ht="36" customHeight="1">
      <c r="A7" s="268"/>
      <c r="B7" s="276"/>
      <c r="C7" s="270"/>
      <c r="D7" s="304"/>
      <c r="E7" s="172" t="s">
        <v>893</v>
      </c>
      <c r="F7" s="187"/>
      <c r="G7" s="186">
        <v>74.5</v>
      </c>
      <c r="H7" s="170">
        <v>44</v>
      </c>
      <c r="I7" s="170">
        <v>41</v>
      </c>
      <c r="J7" s="169">
        <v>28</v>
      </c>
      <c r="K7" s="168">
        <v>2</v>
      </c>
      <c r="L7" s="170">
        <v>780</v>
      </c>
      <c r="M7" s="173"/>
      <c r="N7" s="176"/>
    </row>
    <row r="8" spans="1:14" ht="36" customHeight="1">
      <c r="A8" s="268"/>
      <c r="B8" s="277"/>
      <c r="C8" s="271"/>
      <c r="D8" s="305"/>
      <c r="E8" s="172" t="s">
        <v>894</v>
      </c>
      <c r="F8" s="187"/>
      <c r="G8" s="186">
        <v>84.6</v>
      </c>
      <c r="H8" s="170">
        <v>44</v>
      </c>
      <c r="I8" s="170">
        <v>41</v>
      </c>
      <c r="J8" s="169">
        <v>30</v>
      </c>
      <c r="K8" s="168">
        <v>2</v>
      </c>
      <c r="L8" s="170">
        <v>520</v>
      </c>
      <c r="M8" s="168"/>
      <c r="N8" s="176"/>
    </row>
    <row r="9" spans="1:14" ht="36" customHeight="1">
      <c r="A9" s="268"/>
      <c r="B9" s="275" t="s">
        <v>917</v>
      </c>
      <c r="C9" s="269" t="s">
        <v>910</v>
      </c>
      <c r="D9" s="303" t="s">
        <v>916</v>
      </c>
      <c r="E9" s="172" t="s">
        <v>900</v>
      </c>
      <c r="F9" s="300"/>
      <c r="G9" s="185">
        <v>63.900000000000006</v>
      </c>
      <c r="H9" s="170">
        <v>44</v>
      </c>
      <c r="I9" s="170">
        <v>41</v>
      </c>
      <c r="J9" s="169">
        <v>25</v>
      </c>
      <c r="K9" s="168">
        <v>2</v>
      </c>
      <c r="L9" s="170">
        <v>0</v>
      </c>
      <c r="M9" s="166"/>
    </row>
    <row r="10" spans="1:14" ht="36" customHeight="1">
      <c r="A10" s="268"/>
      <c r="B10" s="276"/>
      <c r="C10" s="270"/>
      <c r="D10" s="304"/>
      <c r="E10" s="172" t="s">
        <v>893</v>
      </c>
      <c r="F10" s="301"/>
      <c r="G10" s="185">
        <v>82.600000000000009</v>
      </c>
      <c r="H10" s="170">
        <v>44</v>
      </c>
      <c r="I10" s="170">
        <v>41</v>
      </c>
      <c r="J10" s="169">
        <v>28</v>
      </c>
      <c r="K10" s="168">
        <v>2</v>
      </c>
      <c r="L10" s="170">
        <v>780</v>
      </c>
      <c r="M10" s="173"/>
    </row>
    <row r="11" spans="1:14" ht="36" customHeight="1">
      <c r="A11" s="268"/>
      <c r="B11" s="277"/>
      <c r="C11" s="271"/>
      <c r="D11" s="305"/>
      <c r="E11" s="172" t="s">
        <v>894</v>
      </c>
      <c r="F11" s="302"/>
      <c r="G11" s="185">
        <v>94.7</v>
      </c>
      <c r="H11" s="170">
        <v>44</v>
      </c>
      <c r="I11" s="170">
        <v>41</v>
      </c>
      <c r="J11" s="169">
        <v>30</v>
      </c>
      <c r="K11" s="168">
        <v>2</v>
      </c>
      <c r="L11" s="170">
        <v>520</v>
      </c>
      <c r="M11" s="166"/>
    </row>
    <row r="12" spans="1:14" ht="22.5" customHeight="1">
      <c r="A12" s="184"/>
      <c r="B12" s="183"/>
      <c r="C12" s="182"/>
      <c r="D12" s="181"/>
      <c r="E12" s="172"/>
      <c r="F12" s="172"/>
      <c r="G12" s="180"/>
      <c r="H12" s="172"/>
      <c r="I12" s="172"/>
      <c r="J12" s="179"/>
      <c r="K12" s="166"/>
      <c r="L12" s="178"/>
      <c r="M12" s="166"/>
    </row>
    <row r="13" spans="1:14" ht="36" customHeight="1">
      <c r="A13" s="268"/>
      <c r="B13" s="275"/>
      <c r="C13" s="269" t="s">
        <v>910</v>
      </c>
      <c r="D13" s="303" t="s">
        <v>915</v>
      </c>
      <c r="E13" s="174" t="s">
        <v>904</v>
      </c>
      <c r="F13" s="272"/>
      <c r="G13" s="177">
        <v>60.5</v>
      </c>
      <c r="H13" s="170">
        <v>44</v>
      </c>
      <c r="I13" s="170">
        <v>41</v>
      </c>
      <c r="J13" s="169">
        <v>25</v>
      </c>
      <c r="K13" s="168">
        <v>2</v>
      </c>
      <c r="L13" s="170">
        <v>0</v>
      </c>
      <c r="M13" s="168"/>
      <c r="N13" s="176"/>
    </row>
    <row r="14" spans="1:14" ht="36" customHeight="1">
      <c r="A14" s="268"/>
      <c r="B14" s="276"/>
      <c r="C14" s="270"/>
      <c r="D14" s="304"/>
      <c r="E14" s="172" t="s">
        <v>913</v>
      </c>
      <c r="F14" s="273"/>
      <c r="G14" s="177">
        <v>80.8</v>
      </c>
      <c r="H14" s="170">
        <v>44</v>
      </c>
      <c r="I14" s="170">
        <v>41</v>
      </c>
      <c r="J14" s="169">
        <v>28</v>
      </c>
      <c r="K14" s="168">
        <v>2</v>
      </c>
      <c r="L14" s="170">
        <v>645</v>
      </c>
      <c r="M14" s="173"/>
      <c r="N14" s="176"/>
    </row>
    <row r="15" spans="1:14" ht="36" customHeight="1">
      <c r="A15" s="268"/>
      <c r="B15" s="277"/>
      <c r="C15" s="271"/>
      <c r="D15" s="305"/>
      <c r="E15" s="172" t="s">
        <v>912</v>
      </c>
      <c r="F15" s="274"/>
      <c r="G15" s="177">
        <v>94.56</v>
      </c>
      <c r="H15" s="170">
        <v>44</v>
      </c>
      <c r="I15" s="170">
        <v>41</v>
      </c>
      <c r="J15" s="169">
        <v>30</v>
      </c>
      <c r="K15" s="168">
        <v>2</v>
      </c>
      <c r="L15" s="170">
        <v>645</v>
      </c>
      <c r="M15" s="168"/>
      <c r="N15" s="176"/>
    </row>
    <row r="16" spans="1:14" ht="36" customHeight="1">
      <c r="A16" s="268"/>
      <c r="B16" s="275"/>
      <c r="C16" s="269" t="s">
        <v>910</v>
      </c>
      <c r="D16" s="303" t="s">
        <v>914</v>
      </c>
      <c r="E16" s="174" t="s">
        <v>904</v>
      </c>
      <c r="F16" s="272"/>
      <c r="G16" s="175">
        <v>65.89</v>
      </c>
      <c r="H16" s="170">
        <v>44</v>
      </c>
      <c r="I16" s="170">
        <v>41</v>
      </c>
      <c r="J16" s="169">
        <v>25</v>
      </c>
      <c r="K16" s="168">
        <v>2</v>
      </c>
      <c r="L16" s="170">
        <v>0</v>
      </c>
      <c r="M16" s="166"/>
    </row>
    <row r="17" spans="1:13" ht="36" customHeight="1">
      <c r="A17" s="268"/>
      <c r="B17" s="276"/>
      <c r="C17" s="270"/>
      <c r="D17" s="304"/>
      <c r="E17" s="172" t="s">
        <v>913</v>
      </c>
      <c r="F17" s="273"/>
      <c r="G17" s="175">
        <v>89.3</v>
      </c>
      <c r="H17" s="170">
        <v>44</v>
      </c>
      <c r="I17" s="170">
        <v>41</v>
      </c>
      <c r="J17" s="169">
        <v>28</v>
      </c>
      <c r="K17" s="168">
        <v>2</v>
      </c>
      <c r="L17" s="170">
        <v>645</v>
      </c>
      <c r="M17" s="173"/>
    </row>
    <row r="18" spans="1:13" ht="36" customHeight="1">
      <c r="A18" s="268"/>
      <c r="B18" s="277"/>
      <c r="C18" s="271"/>
      <c r="D18" s="305"/>
      <c r="E18" s="172" t="s">
        <v>912</v>
      </c>
      <c r="F18" s="274"/>
      <c r="G18" s="175">
        <v>101.4</v>
      </c>
      <c r="H18" s="170">
        <v>44</v>
      </c>
      <c r="I18" s="170">
        <v>41</v>
      </c>
      <c r="J18" s="169">
        <v>30</v>
      </c>
      <c r="K18" s="168">
        <v>2</v>
      </c>
      <c r="L18" s="167">
        <v>645</v>
      </c>
      <c r="M18" s="166"/>
    </row>
    <row r="19" spans="1:13" ht="30">
      <c r="A19" s="268"/>
      <c r="B19" s="275" t="s">
        <v>911</v>
      </c>
      <c r="C19" s="269" t="s">
        <v>910</v>
      </c>
      <c r="D19" s="303" t="s">
        <v>909</v>
      </c>
      <c r="E19" s="174" t="s">
        <v>908</v>
      </c>
      <c r="F19" s="272"/>
      <c r="G19" s="171">
        <v>62.5</v>
      </c>
      <c r="H19" s="170">
        <v>44</v>
      </c>
      <c r="I19" s="170">
        <v>41</v>
      </c>
      <c r="J19" s="169">
        <v>25</v>
      </c>
      <c r="K19" s="168">
        <v>2</v>
      </c>
      <c r="L19" s="170">
        <v>0</v>
      </c>
      <c r="M19" s="166"/>
    </row>
    <row r="20" spans="1:13" ht="30">
      <c r="A20" s="268"/>
      <c r="B20" s="276"/>
      <c r="C20" s="270"/>
      <c r="D20" s="304"/>
      <c r="E20" s="172" t="s">
        <v>907</v>
      </c>
      <c r="F20" s="273"/>
      <c r="G20" s="171">
        <v>83</v>
      </c>
      <c r="H20" s="170">
        <v>44</v>
      </c>
      <c r="I20" s="170">
        <v>41</v>
      </c>
      <c r="J20" s="169">
        <v>28</v>
      </c>
      <c r="K20" s="168">
        <v>2</v>
      </c>
      <c r="L20" s="170">
        <v>645</v>
      </c>
      <c r="M20" s="173"/>
    </row>
    <row r="21" spans="1:13" ht="30">
      <c r="A21" s="268"/>
      <c r="B21" s="277"/>
      <c r="C21" s="271"/>
      <c r="D21" s="305"/>
      <c r="E21" s="172" t="s">
        <v>906</v>
      </c>
      <c r="F21" s="274"/>
      <c r="G21" s="171">
        <v>95.5</v>
      </c>
      <c r="H21" s="170">
        <v>44</v>
      </c>
      <c r="I21" s="170">
        <v>41</v>
      </c>
      <c r="J21" s="169">
        <v>30</v>
      </c>
      <c r="K21" s="168">
        <v>2</v>
      </c>
      <c r="L21" s="167">
        <v>645</v>
      </c>
      <c r="M21" s="166"/>
    </row>
  </sheetData>
  <mergeCells count="35">
    <mergeCell ref="D6:D8"/>
    <mergeCell ref="A19:A21"/>
    <mergeCell ref="B19:B21"/>
    <mergeCell ref="C19:C21"/>
    <mergeCell ref="D19:D21"/>
    <mergeCell ref="D13:D15"/>
    <mergeCell ref="D16:D18"/>
    <mergeCell ref="A13:A15"/>
    <mergeCell ref="D9:D11"/>
    <mergeCell ref="F13:F15"/>
    <mergeCell ref="F9:F11"/>
    <mergeCell ref="C13:C15"/>
    <mergeCell ref="F19:F21"/>
    <mergeCell ref="F16:F18"/>
    <mergeCell ref="A2:A4"/>
    <mergeCell ref="B2:B4"/>
    <mergeCell ref="A16:A18"/>
    <mergeCell ref="B16:B18"/>
    <mergeCell ref="C16:C18"/>
    <mergeCell ref="B13:B15"/>
    <mergeCell ref="A9:A11"/>
    <mergeCell ref="B9:B11"/>
    <mergeCell ref="C9:C11"/>
    <mergeCell ref="A6:A8"/>
    <mergeCell ref="B6:B8"/>
    <mergeCell ref="C6:C8"/>
    <mergeCell ref="M2:M4"/>
    <mergeCell ref="E2:E4"/>
    <mergeCell ref="C2:C4"/>
    <mergeCell ref="H2:J2"/>
    <mergeCell ref="F2:F4"/>
    <mergeCell ref="D2:D4"/>
    <mergeCell ref="G2:G4"/>
    <mergeCell ref="L2:L4"/>
    <mergeCell ref="K2:K4"/>
  </mergeCells>
  <phoneticPr fontId="26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K296"/>
  <sheetViews>
    <sheetView topLeftCell="C1" workbookViewId="0">
      <selection activeCell="F4" sqref="F4"/>
    </sheetView>
  </sheetViews>
  <sheetFormatPr defaultRowHeight="15"/>
  <cols>
    <col min="1" max="1" width="18.28515625" customWidth="1"/>
    <col min="2" max="3" width="34.42578125" customWidth="1"/>
    <col min="4" max="4" width="20.5703125" customWidth="1"/>
    <col min="5" max="5" width="30.85546875" customWidth="1"/>
    <col min="6" max="7" width="24.85546875" customWidth="1"/>
    <col min="8" max="8" width="21" customWidth="1"/>
    <col min="9" max="9" width="17.7109375" customWidth="1"/>
    <col min="10" max="11" width="14.28515625" customWidth="1"/>
  </cols>
  <sheetData>
    <row r="1" spans="1:11" ht="30">
      <c r="A1" s="45" t="s">
        <v>211</v>
      </c>
      <c r="B1" s="46" t="s">
        <v>212</v>
      </c>
      <c r="C1" s="47" t="s">
        <v>42</v>
      </c>
      <c r="D1" s="72" t="s">
        <v>4</v>
      </c>
      <c r="E1" s="39" t="s">
        <v>21</v>
      </c>
      <c r="F1" s="39" t="s">
        <v>73</v>
      </c>
      <c r="G1" s="39" t="s">
        <v>850</v>
      </c>
      <c r="H1" s="39" t="s">
        <v>53</v>
      </c>
      <c r="I1" s="39" t="s">
        <v>738</v>
      </c>
      <c r="J1" s="39" t="s">
        <v>726</v>
      </c>
      <c r="K1" s="39" t="s">
        <v>54</v>
      </c>
    </row>
    <row r="2" spans="1:11">
      <c r="A2" s="41" t="s">
        <v>213</v>
      </c>
      <c r="B2" s="41" t="s">
        <v>82</v>
      </c>
      <c r="C2" s="41" t="s">
        <v>82</v>
      </c>
      <c r="F2" t="s">
        <v>857</v>
      </c>
      <c r="G2" t="s">
        <v>158</v>
      </c>
      <c r="I2" s="4"/>
      <c r="K2" s="4" t="s">
        <v>677</v>
      </c>
    </row>
    <row r="3" spans="1:11">
      <c r="A3" s="41" t="s">
        <v>214</v>
      </c>
      <c r="B3" s="41" t="s">
        <v>83</v>
      </c>
      <c r="C3" s="41" t="s">
        <v>184</v>
      </c>
      <c r="D3" t="s">
        <v>317</v>
      </c>
      <c r="E3" t="s">
        <v>313</v>
      </c>
      <c r="F3" t="s">
        <v>651</v>
      </c>
      <c r="G3" t="s">
        <v>159</v>
      </c>
      <c r="H3" t="s">
        <v>568</v>
      </c>
      <c r="I3" s="4" t="s">
        <v>739</v>
      </c>
      <c r="J3" s="73" t="s">
        <v>737</v>
      </c>
      <c r="K3" t="s">
        <v>641</v>
      </c>
    </row>
    <row r="4" spans="1:11">
      <c r="A4" s="41" t="s">
        <v>205</v>
      </c>
      <c r="B4" s="41" t="s">
        <v>84</v>
      </c>
      <c r="C4" s="41" t="s">
        <v>215</v>
      </c>
      <c r="D4" t="s">
        <v>314</v>
      </c>
      <c r="E4" t="s">
        <v>312</v>
      </c>
      <c r="F4" t="s">
        <v>652</v>
      </c>
      <c r="G4" t="s">
        <v>160</v>
      </c>
      <c r="H4" t="s">
        <v>569</v>
      </c>
      <c r="I4" s="4" t="s">
        <v>740</v>
      </c>
      <c r="J4" s="73" t="s">
        <v>729</v>
      </c>
      <c r="K4" t="s">
        <v>644</v>
      </c>
    </row>
    <row r="5" spans="1:11">
      <c r="A5" s="41" t="s">
        <v>216</v>
      </c>
      <c r="B5" s="41" t="s">
        <v>85</v>
      </c>
      <c r="C5" s="41" t="s">
        <v>215</v>
      </c>
      <c r="D5" s="4" t="s">
        <v>318</v>
      </c>
      <c r="E5" t="s">
        <v>720</v>
      </c>
      <c r="F5" t="s">
        <v>653</v>
      </c>
      <c r="G5" t="s">
        <v>167</v>
      </c>
      <c r="H5" t="s">
        <v>570</v>
      </c>
      <c r="I5" s="4" t="s">
        <v>741</v>
      </c>
      <c r="J5" s="73" t="s">
        <v>736</v>
      </c>
      <c r="K5" t="s">
        <v>622</v>
      </c>
    </row>
    <row r="6" spans="1:11">
      <c r="A6" s="41" t="s">
        <v>86</v>
      </c>
      <c r="B6" s="41" t="s">
        <v>86</v>
      </c>
      <c r="C6" s="41" t="s">
        <v>215</v>
      </c>
      <c r="D6" s="4" t="s">
        <v>319</v>
      </c>
      <c r="E6" t="s">
        <v>849</v>
      </c>
      <c r="F6" s="4" t="s">
        <v>654</v>
      </c>
      <c r="G6" s="4" t="s">
        <v>173</v>
      </c>
      <c r="H6" t="s">
        <v>571</v>
      </c>
      <c r="I6" t="s">
        <v>742</v>
      </c>
      <c r="J6" s="73" t="s">
        <v>732</v>
      </c>
      <c r="K6" t="s">
        <v>639</v>
      </c>
    </row>
    <row r="7" spans="1:11">
      <c r="A7" s="41" t="s">
        <v>217</v>
      </c>
      <c r="B7" s="41" t="s">
        <v>87</v>
      </c>
      <c r="C7" s="41" t="s">
        <v>185</v>
      </c>
      <c r="D7" t="s">
        <v>320</v>
      </c>
      <c r="E7" t="s">
        <v>311</v>
      </c>
      <c r="F7" t="s">
        <v>655</v>
      </c>
      <c r="G7" t="s">
        <v>164</v>
      </c>
      <c r="H7" t="s">
        <v>572</v>
      </c>
      <c r="I7" t="s">
        <v>743</v>
      </c>
      <c r="J7" s="73" t="s">
        <v>749</v>
      </c>
      <c r="K7" t="s">
        <v>594</v>
      </c>
    </row>
    <row r="8" spans="1:11">
      <c r="A8" s="41" t="s">
        <v>218</v>
      </c>
      <c r="B8" s="41" t="s">
        <v>88</v>
      </c>
      <c r="C8" s="41" t="s">
        <v>186</v>
      </c>
      <c r="D8" t="s">
        <v>497</v>
      </c>
      <c r="E8" t="s">
        <v>310</v>
      </c>
      <c r="F8" s="4" t="s">
        <v>656</v>
      </c>
      <c r="G8" s="4" t="s">
        <v>176</v>
      </c>
      <c r="H8" t="s">
        <v>573</v>
      </c>
      <c r="I8" t="s">
        <v>744</v>
      </c>
      <c r="J8" s="73" t="s">
        <v>731</v>
      </c>
      <c r="K8" t="s">
        <v>607</v>
      </c>
    </row>
    <row r="9" spans="1:11">
      <c r="A9" s="41" t="s">
        <v>219</v>
      </c>
      <c r="B9" s="41" t="s">
        <v>89</v>
      </c>
      <c r="C9" s="41" t="s">
        <v>186</v>
      </c>
      <c r="D9" t="s">
        <v>321</v>
      </c>
      <c r="E9" t="s">
        <v>309</v>
      </c>
      <c r="F9" s="4" t="s">
        <v>657</v>
      </c>
      <c r="G9" s="4" t="s">
        <v>175</v>
      </c>
      <c r="H9" t="s">
        <v>574</v>
      </c>
      <c r="I9" t="s">
        <v>745</v>
      </c>
      <c r="J9" s="73" t="s">
        <v>734</v>
      </c>
      <c r="K9" t="s">
        <v>601</v>
      </c>
    </row>
    <row r="10" spans="1:11">
      <c r="A10" s="41" t="s">
        <v>220</v>
      </c>
      <c r="B10" s="41" t="s">
        <v>90</v>
      </c>
      <c r="C10" s="41" t="s">
        <v>187</v>
      </c>
      <c r="D10" t="s">
        <v>498</v>
      </c>
      <c r="E10" t="s">
        <v>308</v>
      </c>
      <c r="F10" t="s">
        <v>658</v>
      </c>
      <c r="G10" t="s">
        <v>166</v>
      </c>
      <c r="H10" t="s">
        <v>575</v>
      </c>
      <c r="I10" t="s">
        <v>746</v>
      </c>
      <c r="J10" s="73" t="s">
        <v>750</v>
      </c>
      <c r="K10" t="s">
        <v>623</v>
      </c>
    </row>
    <row r="11" spans="1:11">
      <c r="A11" s="41" t="s">
        <v>221</v>
      </c>
      <c r="B11" s="41" t="s">
        <v>91</v>
      </c>
      <c r="C11" s="41" t="s">
        <v>187</v>
      </c>
      <c r="D11" t="s">
        <v>322</v>
      </c>
      <c r="E11" t="s">
        <v>307</v>
      </c>
      <c r="F11" t="s">
        <v>659</v>
      </c>
      <c r="G11" t="s">
        <v>157</v>
      </c>
      <c r="H11" t="s">
        <v>576</v>
      </c>
      <c r="I11" t="s">
        <v>747</v>
      </c>
      <c r="J11" s="73" t="s">
        <v>733</v>
      </c>
      <c r="K11" t="s">
        <v>619</v>
      </c>
    </row>
    <row r="12" spans="1:11">
      <c r="A12" s="41" t="s">
        <v>222</v>
      </c>
      <c r="B12" s="41" t="s">
        <v>92</v>
      </c>
      <c r="C12" s="41" t="s">
        <v>92</v>
      </c>
      <c r="D12" t="s">
        <v>323</v>
      </c>
      <c r="E12" t="s">
        <v>306</v>
      </c>
      <c r="F12" t="s">
        <v>660</v>
      </c>
      <c r="G12" t="s">
        <v>170</v>
      </c>
      <c r="H12" t="s">
        <v>577</v>
      </c>
      <c r="I12" t="s">
        <v>748</v>
      </c>
      <c r="J12" s="73" t="s">
        <v>727</v>
      </c>
      <c r="K12" t="s">
        <v>630</v>
      </c>
    </row>
    <row r="13" spans="1:11">
      <c r="A13" s="41" t="s">
        <v>223</v>
      </c>
      <c r="B13" s="41" t="s">
        <v>93</v>
      </c>
      <c r="C13" s="41" t="s">
        <v>92</v>
      </c>
      <c r="D13" t="s">
        <v>499</v>
      </c>
      <c r="E13" t="s">
        <v>762</v>
      </c>
      <c r="F13" t="s">
        <v>661</v>
      </c>
      <c r="G13" t="s">
        <v>171</v>
      </c>
      <c r="H13" t="s">
        <v>578</v>
      </c>
      <c r="J13" s="73" t="s">
        <v>730</v>
      </c>
      <c r="K13" t="s">
        <v>621</v>
      </c>
    </row>
    <row r="14" spans="1:11">
      <c r="A14" s="41" t="s">
        <v>224</v>
      </c>
      <c r="B14" s="41" t="s">
        <v>94</v>
      </c>
      <c r="C14" s="41" t="s">
        <v>94</v>
      </c>
      <c r="D14" t="s">
        <v>315</v>
      </c>
      <c r="E14" t="s">
        <v>763</v>
      </c>
      <c r="F14" t="s">
        <v>662</v>
      </c>
      <c r="G14" t="s">
        <v>161</v>
      </c>
      <c r="H14" t="s">
        <v>579</v>
      </c>
      <c r="J14" s="73" t="s">
        <v>61</v>
      </c>
      <c r="K14" t="s">
        <v>589</v>
      </c>
    </row>
    <row r="15" spans="1:11">
      <c r="A15" s="41" t="s">
        <v>225</v>
      </c>
      <c r="B15" s="41" t="s">
        <v>95</v>
      </c>
      <c r="C15" s="41" t="s">
        <v>95</v>
      </c>
      <c r="D15" t="s">
        <v>500</v>
      </c>
      <c r="E15" t="s">
        <v>764</v>
      </c>
      <c r="F15" t="s">
        <v>663</v>
      </c>
      <c r="G15" t="s">
        <v>162</v>
      </c>
      <c r="H15" t="s">
        <v>580</v>
      </c>
      <c r="J15" t="s">
        <v>728</v>
      </c>
      <c r="K15" t="s">
        <v>626</v>
      </c>
    </row>
    <row r="16" spans="1:11">
      <c r="A16" s="41" t="s">
        <v>226</v>
      </c>
      <c r="B16" s="41" t="s">
        <v>96</v>
      </c>
      <c r="C16" s="41" t="s">
        <v>188</v>
      </c>
      <c r="D16" t="s">
        <v>501</v>
      </c>
      <c r="E16" t="s">
        <v>305</v>
      </c>
      <c r="F16" t="s">
        <v>664</v>
      </c>
      <c r="G16" t="s">
        <v>163</v>
      </c>
      <c r="H16" t="s">
        <v>581</v>
      </c>
      <c r="J16" t="s">
        <v>735</v>
      </c>
      <c r="K16" t="s">
        <v>599</v>
      </c>
    </row>
    <row r="17" spans="1:11">
      <c r="A17" s="41" t="s">
        <v>227</v>
      </c>
      <c r="B17" s="41" t="s">
        <v>97</v>
      </c>
      <c r="C17" s="41" t="s">
        <v>189</v>
      </c>
      <c r="D17" t="s">
        <v>324</v>
      </c>
      <c r="E17" t="s">
        <v>717</v>
      </c>
      <c r="F17" t="s">
        <v>665</v>
      </c>
      <c r="G17" t="s">
        <v>168</v>
      </c>
      <c r="H17" t="s">
        <v>582</v>
      </c>
      <c r="K17" t="s">
        <v>638</v>
      </c>
    </row>
    <row r="18" spans="1:11">
      <c r="A18" s="41" t="s">
        <v>228</v>
      </c>
      <c r="B18" s="41" t="s">
        <v>98</v>
      </c>
      <c r="C18" s="41" t="s">
        <v>190</v>
      </c>
      <c r="D18" t="s">
        <v>678</v>
      </c>
      <c r="E18" t="s">
        <v>304</v>
      </c>
      <c r="F18" t="s">
        <v>666</v>
      </c>
      <c r="G18" t="s">
        <v>169</v>
      </c>
      <c r="H18" t="s">
        <v>583</v>
      </c>
      <c r="K18" t="s">
        <v>593</v>
      </c>
    </row>
    <row r="19" spans="1:11">
      <c r="A19" s="41">
        <v>282</v>
      </c>
      <c r="B19" s="41" t="s">
        <v>99</v>
      </c>
      <c r="C19" s="41" t="s">
        <v>190</v>
      </c>
      <c r="D19" t="s">
        <v>325</v>
      </c>
      <c r="E19" t="s">
        <v>765</v>
      </c>
      <c r="F19" t="s">
        <v>667</v>
      </c>
      <c r="G19" t="s">
        <v>165</v>
      </c>
      <c r="K19" t="s">
        <v>591</v>
      </c>
    </row>
    <row r="20" spans="1:11">
      <c r="A20" s="41" t="s">
        <v>229</v>
      </c>
      <c r="B20" s="41" t="s">
        <v>100</v>
      </c>
      <c r="C20" s="41" t="s">
        <v>190</v>
      </c>
      <c r="D20" t="s">
        <v>502</v>
      </c>
      <c r="E20" t="s">
        <v>716</v>
      </c>
      <c r="F20" s="4" t="s">
        <v>668</v>
      </c>
      <c r="G20" s="4" t="s">
        <v>172</v>
      </c>
      <c r="K20" t="s">
        <v>609</v>
      </c>
    </row>
    <row r="21" spans="1:11">
      <c r="A21" s="41" t="s">
        <v>230</v>
      </c>
      <c r="B21" s="41" t="s">
        <v>101</v>
      </c>
      <c r="C21" s="41" t="s">
        <v>190</v>
      </c>
      <c r="D21" t="s">
        <v>326</v>
      </c>
      <c r="E21" t="s">
        <v>766</v>
      </c>
      <c r="F21" s="4" t="s">
        <v>669</v>
      </c>
      <c r="G21" s="4" t="s">
        <v>174</v>
      </c>
      <c r="K21" t="s">
        <v>625</v>
      </c>
    </row>
    <row r="22" spans="1:11">
      <c r="A22" s="41" t="s">
        <v>231</v>
      </c>
      <c r="B22" s="41" t="s">
        <v>102</v>
      </c>
      <c r="C22" s="41" t="s">
        <v>232</v>
      </c>
      <c r="D22" t="s">
        <v>327</v>
      </c>
      <c r="E22" t="s">
        <v>767</v>
      </c>
      <c r="K22" t="s">
        <v>595</v>
      </c>
    </row>
    <row r="23" spans="1:11">
      <c r="A23" s="41" t="s">
        <v>233</v>
      </c>
      <c r="B23" s="41" t="s">
        <v>103</v>
      </c>
      <c r="C23" s="41" t="s">
        <v>191</v>
      </c>
      <c r="D23" t="s">
        <v>328</v>
      </c>
      <c r="E23" t="s">
        <v>768</v>
      </c>
      <c r="K23" t="s">
        <v>649</v>
      </c>
    </row>
    <row r="24" spans="1:11">
      <c r="A24" s="41" t="s">
        <v>234</v>
      </c>
      <c r="B24" s="41" t="s">
        <v>104</v>
      </c>
      <c r="C24" s="41" t="s">
        <v>192</v>
      </c>
      <c r="D24" t="s">
        <v>329</v>
      </c>
      <c r="E24" t="s">
        <v>718</v>
      </c>
      <c r="K24" t="s">
        <v>618</v>
      </c>
    </row>
    <row r="25" spans="1:11">
      <c r="A25" s="41" t="s">
        <v>235</v>
      </c>
      <c r="B25" s="41" t="s">
        <v>105</v>
      </c>
      <c r="C25" s="41" t="s">
        <v>193</v>
      </c>
      <c r="D25" s="4" t="s">
        <v>503</v>
      </c>
      <c r="E25" t="s">
        <v>719</v>
      </c>
      <c r="K25" t="s">
        <v>596</v>
      </c>
    </row>
    <row r="26" spans="1:11">
      <c r="A26" s="41" t="s">
        <v>236</v>
      </c>
      <c r="B26" s="41" t="s">
        <v>106</v>
      </c>
      <c r="C26" s="41" t="s">
        <v>194</v>
      </c>
      <c r="D26" t="s">
        <v>330</v>
      </c>
      <c r="E26" t="s">
        <v>303</v>
      </c>
      <c r="K26" t="s">
        <v>613</v>
      </c>
    </row>
    <row r="27" spans="1:11">
      <c r="A27" s="41" t="s">
        <v>237</v>
      </c>
      <c r="B27" s="41" t="s">
        <v>107</v>
      </c>
      <c r="C27" s="41" t="s">
        <v>194</v>
      </c>
      <c r="D27" t="s">
        <v>679</v>
      </c>
      <c r="K27" t="s">
        <v>604</v>
      </c>
    </row>
    <row r="28" spans="1:11">
      <c r="A28" s="41" t="s">
        <v>238</v>
      </c>
      <c r="B28" s="41" t="s">
        <v>108</v>
      </c>
      <c r="C28" s="41" t="s">
        <v>195</v>
      </c>
      <c r="D28" t="s">
        <v>331</v>
      </c>
      <c r="K28" t="s">
        <v>645</v>
      </c>
    </row>
    <row r="29" spans="1:11">
      <c r="A29" s="41" t="s">
        <v>239</v>
      </c>
      <c r="B29" s="41" t="s">
        <v>109</v>
      </c>
      <c r="C29" s="41" t="s">
        <v>196</v>
      </c>
      <c r="D29" t="s">
        <v>680</v>
      </c>
      <c r="K29" t="s">
        <v>629</v>
      </c>
    </row>
    <row r="30" spans="1:11">
      <c r="A30" s="41" t="s">
        <v>240</v>
      </c>
      <c r="B30" s="41" t="s">
        <v>110</v>
      </c>
      <c r="C30" s="41" t="s">
        <v>197</v>
      </c>
      <c r="D30" t="s">
        <v>332</v>
      </c>
      <c r="K30" t="s">
        <v>611</v>
      </c>
    </row>
    <row r="31" spans="1:11">
      <c r="A31" s="41" t="s">
        <v>241</v>
      </c>
      <c r="B31" s="41" t="s">
        <v>111</v>
      </c>
      <c r="C31" s="41" t="s">
        <v>111</v>
      </c>
      <c r="D31" t="s">
        <v>681</v>
      </c>
      <c r="K31" t="s">
        <v>602</v>
      </c>
    </row>
    <row r="32" spans="1:11">
      <c r="A32" s="41" t="s">
        <v>242</v>
      </c>
      <c r="B32" s="41" t="s">
        <v>112</v>
      </c>
      <c r="C32" s="41" t="s">
        <v>112</v>
      </c>
      <c r="D32" t="s">
        <v>316</v>
      </c>
      <c r="K32" t="s">
        <v>646</v>
      </c>
    </row>
    <row r="33" spans="1:11">
      <c r="A33" s="41" t="s">
        <v>243</v>
      </c>
      <c r="B33" s="41" t="s">
        <v>113</v>
      </c>
      <c r="C33" s="41" t="s">
        <v>113</v>
      </c>
      <c r="D33" t="s">
        <v>333</v>
      </c>
      <c r="K33" t="s">
        <v>598</v>
      </c>
    </row>
    <row r="34" spans="1:11">
      <c r="A34" s="41" t="s">
        <v>244</v>
      </c>
      <c r="B34" s="41" t="s">
        <v>114</v>
      </c>
      <c r="C34" s="41" t="s">
        <v>113</v>
      </c>
      <c r="D34" s="4" t="s">
        <v>682</v>
      </c>
      <c r="K34" t="s">
        <v>615</v>
      </c>
    </row>
    <row r="35" spans="1:11">
      <c r="A35" s="41" t="s">
        <v>245</v>
      </c>
      <c r="B35" s="41" t="s">
        <v>115</v>
      </c>
      <c r="C35" s="41" t="s">
        <v>113</v>
      </c>
      <c r="D35" t="s">
        <v>334</v>
      </c>
      <c r="K35" t="s">
        <v>650</v>
      </c>
    </row>
    <row r="36" spans="1:11">
      <c r="A36" s="41" t="s">
        <v>246</v>
      </c>
      <c r="B36" s="41" t="s">
        <v>116</v>
      </c>
      <c r="C36" s="41" t="s">
        <v>116</v>
      </c>
      <c r="D36" t="s">
        <v>504</v>
      </c>
      <c r="K36" t="s">
        <v>617</v>
      </c>
    </row>
    <row r="37" spans="1:11">
      <c r="A37" s="41" t="s">
        <v>247</v>
      </c>
      <c r="B37" s="41" t="s">
        <v>117</v>
      </c>
      <c r="C37" s="41" t="s">
        <v>206</v>
      </c>
      <c r="D37" t="s">
        <v>335</v>
      </c>
      <c r="K37" t="s">
        <v>628</v>
      </c>
    </row>
    <row r="38" spans="1:11">
      <c r="A38" s="41" t="s">
        <v>248</v>
      </c>
      <c r="B38" s="41" t="s">
        <v>118</v>
      </c>
      <c r="C38" s="41" t="s">
        <v>198</v>
      </c>
      <c r="D38" t="s">
        <v>336</v>
      </c>
      <c r="K38" t="s">
        <v>648</v>
      </c>
    </row>
    <row r="39" spans="1:11">
      <c r="A39" s="41" t="s">
        <v>249</v>
      </c>
      <c r="B39" s="41" t="s">
        <v>119</v>
      </c>
      <c r="C39" s="41" t="s">
        <v>199</v>
      </c>
      <c r="D39" t="s">
        <v>337</v>
      </c>
      <c r="K39" t="s">
        <v>642</v>
      </c>
    </row>
    <row r="40" spans="1:11">
      <c r="A40" s="41" t="s">
        <v>250</v>
      </c>
      <c r="B40" s="41" t="s">
        <v>120</v>
      </c>
      <c r="C40" s="41" t="s">
        <v>199</v>
      </c>
      <c r="D40" t="s">
        <v>683</v>
      </c>
      <c r="K40" t="s">
        <v>588</v>
      </c>
    </row>
    <row r="41" spans="1:11">
      <c r="A41" s="41" t="s">
        <v>251</v>
      </c>
      <c r="B41" s="41" t="s">
        <v>121</v>
      </c>
      <c r="C41" s="41" t="s">
        <v>199</v>
      </c>
      <c r="D41" t="s">
        <v>505</v>
      </c>
      <c r="K41" t="s">
        <v>585</v>
      </c>
    </row>
    <row r="42" spans="1:11">
      <c r="A42" s="41" t="s">
        <v>252</v>
      </c>
      <c r="B42" s="41" t="s">
        <v>122</v>
      </c>
      <c r="C42" s="41" t="s">
        <v>199</v>
      </c>
      <c r="D42" t="s">
        <v>338</v>
      </c>
      <c r="K42" t="s">
        <v>632</v>
      </c>
    </row>
    <row r="43" spans="1:11">
      <c r="A43" s="41" t="s">
        <v>253</v>
      </c>
      <c r="B43" s="41" t="s">
        <v>123</v>
      </c>
      <c r="C43" s="41" t="s">
        <v>199</v>
      </c>
      <c r="D43" t="s">
        <v>339</v>
      </c>
      <c r="K43" t="s">
        <v>635</v>
      </c>
    </row>
    <row r="44" spans="1:11">
      <c r="A44" s="41" t="s">
        <v>254</v>
      </c>
      <c r="B44" s="41" t="s">
        <v>124</v>
      </c>
      <c r="C44" s="41" t="s">
        <v>199</v>
      </c>
      <c r="D44" t="s">
        <v>684</v>
      </c>
      <c r="K44" t="s">
        <v>597</v>
      </c>
    </row>
    <row r="45" spans="1:11">
      <c r="A45" s="41" t="s">
        <v>255</v>
      </c>
      <c r="B45" s="41" t="s">
        <v>125</v>
      </c>
      <c r="C45" s="41" t="s">
        <v>200</v>
      </c>
      <c r="D45" t="s">
        <v>340</v>
      </c>
      <c r="K45" t="s">
        <v>647</v>
      </c>
    </row>
    <row r="46" spans="1:11">
      <c r="A46" s="41" t="s">
        <v>256</v>
      </c>
      <c r="B46" s="41" t="s">
        <v>126</v>
      </c>
      <c r="C46" s="41" t="s">
        <v>126</v>
      </c>
      <c r="D46" t="s">
        <v>506</v>
      </c>
      <c r="K46" t="s">
        <v>634</v>
      </c>
    </row>
    <row r="47" spans="1:11">
      <c r="A47" s="41" t="s">
        <v>257</v>
      </c>
      <c r="B47" s="41" t="s">
        <v>127</v>
      </c>
      <c r="C47" t="s">
        <v>201</v>
      </c>
      <c r="D47" t="s">
        <v>341</v>
      </c>
      <c r="K47" t="s">
        <v>624</v>
      </c>
    </row>
    <row r="48" spans="1:11">
      <c r="A48" s="41" t="s">
        <v>258</v>
      </c>
      <c r="B48" s="41" t="s">
        <v>128</v>
      </c>
      <c r="C48" s="41" t="s">
        <v>202</v>
      </c>
      <c r="D48" t="s">
        <v>342</v>
      </c>
      <c r="K48" t="s">
        <v>637</v>
      </c>
    </row>
    <row r="49" spans="1:11">
      <c r="A49" s="41" t="s">
        <v>259</v>
      </c>
      <c r="B49" s="41" t="s">
        <v>129</v>
      </c>
      <c r="C49" s="41" t="s">
        <v>203</v>
      </c>
      <c r="D49" t="s">
        <v>343</v>
      </c>
      <c r="K49" t="s">
        <v>586</v>
      </c>
    </row>
    <row r="50" spans="1:11">
      <c r="A50" s="41" t="s">
        <v>260</v>
      </c>
      <c r="B50" s="41" t="s">
        <v>130</v>
      </c>
      <c r="C50" s="41" t="s">
        <v>760</v>
      </c>
      <c r="D50" t="s">
        <v>685</v>
      </c>
      <c r="K50" t="s">
        <v>592</v>
      </c>
    </row>
    <row r="51" spans="1:11">
      <c r="A51" s="41" t="s">
        <v>261</v>
      </c>
      <c r="B51" s="41" t="s">
        <v>131</v>
      </c>
      <c r="C51" s="41" t="s">
        <v>761</v>
      </c>
      <c r="D51" t="s">
        <v>344</v>
      </c>
      <c r="K51" t="s">
        <v>603</v>
      </c>
    </row>
    <row r="52" spans="1:11">
      <c r="A52" s="41" t="s">
        <v>262</v>
      </c>
      <c r="B52" s="41" t="s">
        <v>132</v>
      </c>
      <c r="C52" s="41" t="s">
        <v>210</v>
      </c>
      <c r="D52" t="s">
        <v>507</v>
      </c>
      <c r="K52" t="s">
        <v>608</v>
      </c>
    </row>
    <row r="53" spans="1:11">
      <c r="A53" s="41" t="s">
        <v>263</v>
      </c>
      <c r="B53" s="41" t="s">
        <v>133</v>
      </c>
      <c r="C53" s="41" t="s">
        <v>210</v>
      </c>
      <c r="D53" t="s">
        <v>345</v>
      </c>
      <c r="K53" t="s">
        <v>600</v>
      </c>
    </row>
    <row r="54" spans="1:11">
      <c r="A54" s="41" t="s">
        <v>264</v>
      </c>
      <c r="B54" s="41" t="s">
        <v>134</v>
      </c>
      <c r="C54" s="41" t="s">
        <v>207</v>
      </c>
      <c r="D54" t="s">
        <v>508</v>
      </c>
      <c r="K54" t="s">
        <v>614</v>
      </c>
    </row>
    <row r="55" spans="1:11">
      <c r="A55" s="41" t="s">
        <v>265</v>
      </c>
      <c r="B55" s="41" t="s">
        <v>135</v>
      </c>
      <c r="C55" s="41" t="s">
        <v>266</v>
      </c>
      <c r="D55" t="s">
        <v>686</v>
      </c>
      <c r="K55" t="s">
        <v>631</v>
      </c>
    </row>
    <row r="56" spans="1:11">
      <c r="A56" s="41" t="s">
        <v>267</v>
      </c>
      <c r="B56" s="41" t="s">
        <v>268</v>
      </c>
      <c r="C56" s="41" t="s">
        <v>268</v>
      </c>
      <c r="D56" s="4" t="s">
        <v>509</v>
      </c>
      <c r="K56" t="s">
        <v>612</v>
      </c>
    </row>
    <row r="57" spans="1:11">
      <c r="A57" s="41" t="s">
        <v>269</v>
      </c>
      <c r="B57" s="41" t="s">
        <v>136</v>
      </c>
      <c r="C57" s="41" t="s">
        <v>193</v>
      </c>
      <c r="D57" t="s">
        <v>510</v>
      </c>
      <c r="K57" t="s">
        <v>584</v>
      </c>
    </row>
    <row r="58" spans="1:11">
      <c r="A58" s="41" t="s">
        <v>270</v>
      </c>
      <c r="B58" s="41" t="s">
        <v>137</v>
      </c>
      <c r="C58" s="41" t="s">
        <v>208</v>
      </c>
      <c r="D58" t="s">
        <v>346</v>
      </c>
      <c r="K58" t="s">
        <v>610</v>
      </c>
    </row>
    <row r="59" spans="1:11">
      <c r="A59" s="41" t="s">
        <v>271</v>
      </c>
      <c r="B59" s="41" t="s">
        <v>138</v>
      </c>
      <c r="C59" s="41" t="s">
        <v>138</v>
      </c>
      <c r="D59" t="s">
        <v>511</v>
      </c>
      <c r="K59" t="s">
        <v>616</v>
      </c>
    </row>
    <row r="60" spans="1:11">
      <c r="A60" s="41" t="s">
        <v>272</v>
      </c>
      <c r="B60" s="41" t="s">
        <v>139</v>
      </c>
      <c r="C60" s="41" t="s">
        <v>138</v>
      </c>
      <c r="D60" t="s">
        <v>512</v>
      </c>
      <c r="K60" t="s">
        <v>640</v>
      </c>
    </row>
    <row r="61" spans="1:11">
      <c r="A61" s="41" t="s">
        <v>273</v>
      </c>
      <c r="B61" s="41" t="s">
        <v>140</v>
      </c>
      <c r="C61" s="41" t="s">
        <v>140</v>
      </c>
      <c r="D61" t="s">
        <v>347</v>
      </c>
      <c r="K61" t="s">
        <v>590</v>
      </c>
    </row>
    <row r="62" spans="1:11">
      <c r="A62" s="41" t="s">
        <v>274</v>
      </c>
      <c r="B62" s="41" t="s">
        <v>141</v>
      </c>
      <c r="C62" s="41" t="s">
        <v>277</v>
      </c>
      <c r="D62" s="4" t="s">
        <v>348</v>
      </c>
      <c r="K62" t="s">
        <v>605</v>
      </c>
    </row>
    <row r="63" spans="1:11">
      <c r="A63" s="41" t="s">
        <v>275</v>
      </c>
      <c r="B63" s="41" t="s">
        <v>142</v>
      </c>
      <c r="C63" s="41" t="s">
        <v>204</v>
      </c>
      <c r="D63" t="s">
        <v>349</v>
      </c>
      <c r="K63" t="s">
        <v>643</v>
      </c>
    </row>
    <row r="64" spans="1:11">
      <c r="A64" s="41" t="s">
        <v>276</v>
      </c>
      <c r="B64" s="41" t="s">
        <v>143</v>
      </c>
      <c r="C64" s="41" t="s">
        <v>277</v>
      </c>
      <c r="D64" t="s">
        <v>350</v>
      </c>
      <c r="K64" t="s">
        <v>587</v>
      </c>
    </row>
    <row r="65" spans="1:11">
      <c r="A65" s="41" t="s">
        <v>278</v>
      </c>
      <c r="B65" s="41" t="s">
        <v>144</v>
      </c>
      <c r="C65" s="41" t="s">
        <v>277</v>
      </c>
      <c r="D65" t="s">
        <v>351</v>
      </c>
      <c r="K65" t="s">
        <v>633</v>
      </c>
    </row>
    <row r="66" spans="1:11">
      <c r="A66" s="41" t="s">
        <v>279</v>
      </c>
      <c r="B66" s="41" t="s">
        <v>145</v>
      </c>
      <c r="C66" s="41" t="s">
        <v>277</v>
      </c>
      <c r="D66" t="s">
        <v>352</v>
      </c>
      <c r="K66" t="s">
        <v>620</v>
      </c>
    </row>
    <row r="67" spans="1:11">
      <c r="A67" s="41" t="s">
        <v>280</v>
      </c>
      <c r="B67" s="41" t="s">
        <v>146</v>
      </c>
      <c r="C67" s="41" t="s">
        <v>277</v>
      </c>
      <c r="D67" t="s">
        <v>687</v>
      </c>
      <c r="K67" t="s">
        <v>636</v>
      </c>
    </row>
    <row r="68" spans="1:11">
      <c r="A68" s="41" t="s">
        <v>281</v>
      </c>
      <c r="B68" s="41" t="s">
        <v>147</v>
      </c>
      <c r="C68" s="41" t="s">
        <v>282</v>
      </c>
      <c r="D68" s="4" t="s">
        <v>353</v>
      </c>
      <c r="K68" t="s">
        <v>627</v>
      </c>
    </row>
    <row r="69" spans="1:11">
      <c r="A69" s="41" t="s">
        <v>283</v>
      </c>
      <c r="B69" s="41" t="s">
        <v>148</v>
      </c>
      <c r="C69" s="41" t="s">
        <v>148</v>
      </c>
      <c r="D69" t="s">
        <v>688</v>
      </c>
      <c r="K69" t="s">
        <v>606</v>
      </c>
    </row>
    <row r="70" spans="1:11">
      <c r="A70" s="41" t="s">
        <v>284</v>
      </c>
      <c r="B70" s="41" t="s">
        <v>149</v>
      </c>
      <c r="C70" s="41" t="s">
        <v>209</v>
      </c>
      <c r="D70" t="s">
        <v>354</v>
      </c>
    </row>
    <row r="71" spans="1:11">
      <c r="A71" s="41" t="s">
        <v>285</v>
      </c>
      <c r="B71" s="41" t="s">
        <v>286</v>
      </c>
      <c r="C71" s="41" t="s">
        <v>287</v>
      </c>
      <c r="D71" t="s">
        <v>355</v>
      </c>
    </row>
    <row r="72" spans="1:11">
      <c r="A72" s="41" t="s">
        <v>288</v>
      </c>
      <c r="B72" s="41" t="s">
        <v>289</v>
      </c>
      <c r="C72" s="41" t="s">
        <v>287</v>
      </c>
      <c r="D72" t="s">
        <v>356</v>
      </c>
    </row>
    <row r="73" spans="1:11">
      <c r="A73" s="41" t="s">
        <v>290</v>
      </c>
      <c r="B73" s="41" t="s">
        <v>291</v>
      </c>
      <c r="C73" s="41" t="s">
        <v>287</v>
      </c>
      <c r="D73" t="s">
        <v>357</v>
      </c>
    </row>
    <row r="74" spans="1:11">
      <c r="A74" s="41" t="s">
        <v>292</v>
      </c>
      <c r="B74" s="41" t="s">
        <v>293</v>
      </c>
      <c r="C74" s="41" t="s">
        <v>287</v>
      </c>
      <c r="D74" t="s">
        <v>513</v>
      </c>
    </row>
    <row r="75" spans="1:11">
      <c r="A75" s="41" t="s">
        <v>294</v>
      </c>
      <c r="B75" s="41" t="s">
        <v>295</v>
      </c>
      <c r="C75" s="41" t="s">
        <v>199</v>
      </c>
      <c r="D75" t="s">
        <v>358</v>
      </c>
    </row>
    <row r="76" spans="1:11">
      <c r="A76" s="41" t="s">
        <v>296</v>
      </c>
      <c r="B76" s="41" t="s">
        <v>297</v>
      </c>
      <c r="C76" s="41" t="s">
        <v>199</v>
      </c>
      <c r="D76" t="s">
        <v>514</v>
      </c>
    </row>
    <row r="77" spans="1:11">
      <c r="A77" s="41" t="s">
        <v>298</v>
      </c>
      <c r="B77" s="41" t="s">
        <v>299</v>
      </c>
      <c r="C77" s="41" t="s">
        <v>300</v>
      </c>
      <c r="D77" t="s">
        <v>359</v>
      </c>
    </row>
    <row r="78" spans="1:11">
      <c r="A78" s="41" t="s">
        <v>301</v>
      </c>
      <c r="B78" s="41" t="s">
        <v>302</v>
      </c>
      <c r="C78" s="41" t="s">
        <v>300</v>
      </c>
      <c r="D78" t="s">
        <v>515</v>
      </c>
    </row>
    <row r="79" spans="1:11">
      <c r="C79" s="41"/>
      <c r="D79" t="s">
        <v>360</v>
      </c>
    </row>
    <row r="80" spans="1:11">
      <c r="C80" s="41"/>
      <c r="D80" t="s">
        <v>516</v>
      </c>
    </row>
    <row r="81" spans="3:4">
      <c r="C81" s="41"/>
      <c r="D81" t="s">
        <v>361</v>
      </c>
    </row>
    <row r="82" spans="3:4">
      <c r="C82" s="41"/>
      <c r="D82" t="s">
        <v>362</v>
      </c>
    </row>
    <row r="83" spans="3:4">
      <c r="C83" s="41"/>
      <c r="D83" t="s">
        <v>689</v>
      </c>
    </row>
    <row r="84" spans="3:4">
      <c r="C84" s="41"/>
      <c r="D84" t="s">
        <v>517</v>
      </c>
    </row>
    <row r="85" spans="3:4">
      <c r="C85" s="41"/>
      <c r="D85" t="s">
        <v>363</v>
      </c>
    </row>
    <row r="86" spans="3:4">
      <c r="C86" s="41"/>
      <c r="D86" t="s">
        <v>364</v>
      </c>
    </row>
    <row r="87" spans="3:4">
      <c r="C87" s="41"/>
      <c r="D87" t="s">
        <v>365</v>
      </c>
    </row>
    <row r="88" spans="3:4">
      <c r="C88" s="41"/>
      <c r="D88" t="s">
        <v>518</v>
      </c>
    </row>
    <row r="89" spans="3:4">
      <c r="C89" s="41"/>
      <c r="D89" t="s">
        <v>519</v>
      </c>
    </row>
    <row r="90" spans="3:4">
      <c r="C90" s="41"/>
      <c r="D90" t="s">
        <v>690</v>
      </c>
    </row>
    <row r="91" spans="3:4">
      <c r="C91" s="41"/>
      <c r="D91" t="s">
        <v>366</v>
      </c>
    </row>
    <row r="92" spans="3:4">
      <c r="C92" s="41"/>
      <c r="D92" t="s">
        <v>367</v>
      </c>
    </row>
    <row r="93" spans="3:4">
      <c r="C93" s="41"/>
      <c r="D93" t="s">
        <v>368</v>
      </c>
    </row>
    <row r="94" spans="3:4">
      <c r="C94" s="41"/>
      <c r="D94" t="s">
        <v>771</v>
      </c>
    </row>
    <row r="95" spans="3:4">
      <c r="C95" s="41"/>
      <c r="D95" t="s">
        <v>369</v>
      </c>
    </row>
    <row r="96" spans="3:4">
      <c r="C96" s="41"/>
      <c r="D96" t="s">
        <v>370</v>
      </c>
    </row>
    <row r="97" spans="3:4">
      <c r="C97" s="41"/>
      <c r="D97" t="s">
        <v>691</v>
      </c>
    </row>
    <row r="98" spans="3:4">
      <c r="C98" s="41"/>
      <c r="D98" t="s">
        <v>371</v>
      </c>
    </row>
    <row r="99" spans="3:4">
      <c r="C99" s="41"/>
      <c r="D99" t="s">
        <v>372</v>
      </c>
    </row>
    <row r="100" spans="3:4">
      <c r="C100" s="41"/>
      <c r="D100" t="s">
        <v>373</v>
      </c>
    </row>
    <row r="101" spans="3:4">
      <c r="D101" t="s">
        <v>374</v>
      </c>
    </row>
    <row r="102" spans="3:4">
      <c r="D102" t="s">
        <v>692</v>
      </c>
    </row>
    <row r="103" spans="3:4">
      <c r="D103" t="s">
        <v>375</v>
      </c>
    </row>
    <row r="104" spans="3:4">
      <c r="D104" t="s">
        <v>376</v>
      </c>
    </row>
    <row r="105" spans="3:4">
      <c r="D105" t="s">
        <v>693</v>
      </c>
    </row>
    <row r="106" spans="3:4">
      <c r="D106" t="s">
        <v>772</v>
      </c>
    </row>
    <row r="107" spans="3:4">
      <c r="D107" t="s">
        <v>377</v>
      </c>
    </row>
    <row r="108" spans="3:4">
      <c r="D108" t="s">
        <v>378</v>
      </c>
    </row>
    <row r="109" spans="3:4">
      <c r="D109" t="s">
        <v>379</v>
      </c>
    </row>
    <row r="110" spans="3:4">
      <c r="D110" t="s">
        <v>380</v>
      </c>
    </row>
    <row r="111" spans="3:4">
      <c r="D111" t="s">
        <v>381</v>
      </c>
    </row>
    <row r="112" spans="3:4">
      <c r="D112" t="s">
        <v>382</v>
      </c>
    </row>
    <row r="113" spans="4:4">
      <c r="D113" t="s">
        <v>383</v>
      </c>
    </row>
    <row r="114" spans="4:4">
      <c r="D114" t="s">
        <v>694</v>
      </c>
    </row>
    <row r="115" spans="4:4">
      <c r="D115" t="s">
        <v>384</v>
      </c>
    </row>
    <row r="116" spans="4:4">
      <c r="D116" t="s">
        <v>520</v>
      </c>
    </row>
    <row r="117" spans="4:4">
      <c r="D117" t="s">
        <v>521</v>
      </c>
    </row>
    <row r="118" spans="4:4">
      <c r="D118" t="s">
        <v>385</v>
      </c>
    </row>
    <row r="119" spans="4:4">
      <c r="D119" t="s">
        <v>522</v>
      </c>
    </row>
    <row r="120" spans="4:4">
      <c r="D120" t="s">
        <v>386</v>
      </c>
    </row>
    <row r="121" spans="4:4">
      <c r="D121" t="s">
        <v>387</v>
      </c>
    </row>
    <row r="122" spans="4:4">
      <c r="D122" t="s">
        <v>388</v>
      </c>
    </row>
    <row r="123" spans="4:4">
      <c r="D123" t="s">
        <v>523</v>
      </c>
    </row>
    <row r="124" spans="4:4">
      <c r="D124" t="s">
        <v>389</v>
      </c>
    </row>
    <row r="125" spans="4:4">
      <c r="D125" t="s">
        <v>390</v>
      </c>
    </row>
    <row r="126" spans="4:4">
      <c r="D126" t="s">
        <v>391</v>
      </c>
    </row>
    <row r="127" spans="4:4">
      <c r="D127" t="s">
        <v>524</v>
      </c>
    </row>
    <row r="128" spans="4:4">
      <c r="D128" t="s">
        <v>695</v>
      </c>
    </row>
    <row r="129" spans="4:4">
      <c r="D129" t="s">
        <v>392</v>
      </c>
    </row>
    <row r="130" spans="4:4">
      <c r="D130" t="s">
        <v>393</v>
      </c>
    </row>
    <row r="131" spans="4:4">
      <c r="D131" t="s">
        <v>394</v>
      </c>
    </row>
    <row r="132" spans="4:4">
      <c r="D132" t="s">
        <v>525</v>
      </c>
    </row>
    <row r="133" spans="4:4">
      <c r="D133" t="s">
        <v>526</v>
      </c>
    </row>
    <row r="134" spans="4:4">
      <c r="D134" t="s">
        <v>395</v>
      </c>
    </row>
    <row r="135" spans="4:4">
      <c r="D135" t="s">
        <v>696</v>
      </c>
    </row>
    <row r="136" spans="4:4">
      <c r="D136" t="s">
        <v>527</v>
      </c>
    </row>
    <row r="137" spans="4:4">
      <c r="D137" t="s">
        <v>697</v>
      </c>
    </row>
    <row r="138" spans="4:4">
      <c r="D138" t="s">
        <v>698</v>
      </c>
    </row>
    <row r="139" spans="4:4">
      <c r="D139" t="s">
        <v>396</v>
      </c>
    </row>
    <row r="140" spans="4:4">
      <c r="D140" t="s">
        <v>397</v>
      </c>
    </row>
    <row r="141" spans="4:4">
      <c r="D141" t="s">
        <v>699</v>
      </c>
    </row>
    <row r="142" spans="4:4">
      <c r="D142" t="s">
        <v>398</v>
      </c>
    </row>
    <row r="143" spans="4:4">
      <c r="D143" t="s">
        <v>700</v>
      </c>
    </row>
    <row r="144" spans="4:4">
      <c r="D144" t="s">
        <v>399</v>
      </c>
    </row>
    <row r="145" spans="4:4">
      <c r="D145" t="s">
        <v>701</v>
      </c>
    </row>
    <row r="146" spans="4:4">
      <c r="D146" t="s">
        <v>400</v>
      </c>
    </row>
    <row r="147" spans="4:4">
      <c r="D147" t="s">
        <v>702</v>
      </c>
    </row>
    <row r="148" spans="4:4">
      <c r="D148" t="s">
        <v>112</v>
      </c>
    </row>
    <row r="149" spans="4:4">
      <c r="D149" t="s">
        <v>401</v>
      </c>
    </row>
    <row r="150" spans="4:4">
      <c r="D150" t="s">
        <v>402</v>
      </c>
    </row>
    <row r="151" spans="4:4">
      <c r="D151" t="s">
        <v>403</v>
      </c>
    </row>
    <row r="152" spans="4:4">
      <c r="D152" t="s">
        <v>404</v>
      </c>
    </row>
    <row r="153" spans="4:4">
      <c r="D153" t="s">
        <v>528</v>
      </c>
    </row>
    <row r="154" spans="4:4">
      <c r="D154" t="s">
        <v>405</v>
      </c>
    </row>
    <row r="155" spans="4:4">
      <c r="D155" t="s">
        <v>406</v>
      </c>
    </row>
    <row r="156" spans="4:4">
      <c r="D156" t="s">
        <v>407</v>
      </c>
    </row>
    <row r="157" spans="4:4">
      <c r="D157" t="s">
        <v>408</v>
      </c>
    </row>
    <row r="158" spans="4:4">
      <c r="D158" t="s">
        <v>529</v>
      </c>
    </row>
    <row r="159" spans="4:4">
      <c r="D159" t="s">
        <v>409</v>
      </c>
    </row>
    <row r="160" spans="4:4">
      <c r="D160" t="s">
        <v>530</v>
      </c>
    </row>
    <row r="161" spans="4:4">
      <c r="D161" t="s">
        <v>703</v>
      </c>
    </row>
    <row r="162" spans="4:4">
      <c r="D162" t="s">
        <v>531</v>
      </c>
    </row>
    <row r="163" spans="4:4">
      <c r="D163" t="s">
        <v>532</v>
      </c>
    </row>
    <row r="164" spans="4:4">
      <c r="D164" t="s">
        <v>704</v>
      </c>
    </row>
    <row r="165" spans="4:4">
      <c r="D165" t="s">
        <v>533</v>
      </c>
    </row>
    <row r="166" spans="4:4">
      <c r="D166" t="s">
        <v>410</v>
      </c>
    </row>
    <row r="167" spans="4:4">
      <c r="D167" t="s">
        <v>411</v>
      </c>
    </row>
    <row r="168" spans="4:4">
      <c r="D168" t="s">
        <v>412</v>
      </c>
    </row>
    <row r="169" spans="4:4">
      <c r="D169" t="s">
        <v>413</v>
      </c>
    </row>
    <row r="170" spans="4:4">
      <c r="D170" t="s">
        <v>414</v>
      </c>
    </row>
    <row r="171" spans="4:4">
      <c r="D171" t="s">
        <v>415</v>
      </c>
    </row>
    <row r="172" spans="4:4">
      <c r="D172" t="s">
        <v>416</v>
      </c>
    </row>
    <row r="173" spans="4:4">
      <c r="D173" t="s">
        <v>417</v>
      </c>
    </row>
    <row r="174" spans="4:4">
      <c r="D174" t="s">
        <v>418</v>
      </c>
    </row>
    <row r="175" spans="4:4">
      <c r="D175" t="s">
        <v>419</v>
      </c>
    </row>
    <row r="176" spans="4:4">
      <c r="D176" t="s">
        <v>705</v>
      </c>
    </row>
    <row r="177" spans="4:4">
      <c r="D177" t="s">
        <v>534</v>
      </c>
    </row>
    <row r="178" spans="4:4">
      <c r="D178" t="s">
        <v>535</v>
      </c>
    </row>
    <row r="179" spans="4:4">
      <c r="D179" t="s">
        <v>420</v>
      </c>
    </row>
    <row r="180" spans="4:4">
      <c r="D180" t="s">
        <v>421</v>
      </c>
    </row>
    <row r="181" spans="4:4">
      <c r="D181" t="s">
        <v>706</v>
      </c>
    </row>
    <row r="182" spans="4:4">
      <c r="D182" t="s">
        <v>422</v>
      </c>
    </row>
    <row r="183" spans="4:4">
      <c r="D183" t="s">
        <v>423</v>
      </c>
    </row>
    <row r="184" spans="4:4">
      <c r="D184" t="s">
        <v>424</v>
      </c>
    </row>
    <row r="185" spans="4:4">
      <c r="D185" t="s">
        <v>707</v>
      </c>
    </row>
    <row r="186" spans="4:4">
      <c r="D186" t="s">
        <v>425</v>
      </c>
    </row>
    <row r="187" spans="4:4">
      <c r="D187" t="s">
        <v>426</v>
      </c>
    </row>
    <row r="188" spans="4:4">
      <c r="D188" t="s">
        <v>708</v>
      </c>
    </row>
    <row r="189" spans="4:4">
      <c r="D189" t="s">
        <v>536</v>
      </c>
    </row>
    <row r="190" spans="4:4">
      <c r="D190" t="s">
        <v>427</v>
      </c>
    </row>
    <row r="191" spans="4:4">
      <c r="D191" t="s">
        <v>428</v>
      </c>
    </row>
    <row r="192" spans="4:4">
      <c r="D192" t="s">
        <v>537</v>
      </c>
    </row>
    <row r="193" spans="4:4">
      <c r="D193" t="s">
        <v>429</v>
      </c>
    </row>
    <row r="194" spans="4:4">
      <c r="D194" t="s">
        <v>538</v>
      </c>
    </row>
    <row r="195" spans="4:4">
      <c r="D195" t="s">
        <v>430</v>
      </c>
    </row>
    <row r="196" spans="4:4">
      <c r="D196" t="s">
        <v>431</v>
      </c>
    </row>
    <row r="197" spans="4:4">
      <c r="D197" t="s">
        <v>539</v>
      </c>
    </row>
    <row r="198" spans="4:4">
      <c r="D198" t="s">
        <v>200</v>
      </c>
    </row>
    <row r="199" spans="4:4">
      <c r="D199" t="s">
        <v>432</v>
      </c>
    </row>
    <row r="200" spans="4:4">
      <c r="D200" t="s">
        <v>433</v>
      </c>
    </row>
    <row r="201" spans="4:4">
      <c r="D201" t="s">
        <v>434</v>
      </c>
    </row>
    <row r="202" spans="4:4">
      <c r="D202" t="s">
        <v>435</v>
      </c>
    </row>
    <row r="203" spans="4:4">
      <c r="D203" t="s">
        <v>436</v>
      </c>
    </row>
    <row r="204" spans="4:4">
      <c r="D204" t="s">
        <v>437</v>
      </c>
    </row>
    <row r="205" spans="4:4">
      <c r="D205" t="s">
        <v>438</v>
      </c>
    </row>
    <row r="206" spans="4:4">
      <c r="D206" t="s">
        <v>439</v>
      </c>
    </row>
    <row r="207" spans="4:4">
      <c r="D207" t="s">
        <v>540</v>
      </c>
    </row>
    <row r="208" spans="4:4">
      <c r="D208" t="s">
        <v>709</v>
      </c>
    </row>
    <row r="209" spans="4:4">
      <c r="D209" t="s">
        <v>541</v>
      </c>
    </row>
    <row r="210" spans="4:4">
      <c r="D210" t="s">
        <v>440</v>
      </c>
    </row>
    <row r="211" spans="4:4">
      <c r="D211" t="s">
        <v>441</v>
      </c>
    </row>
    <row r="212" spans="4:4">
      <c r="D212" t="s">
        <v>442</v>
      </c>
    </row>
    <row r="213" spans="4:4">
      <c r="D213" t="s">
        <v>542</v>
      </c>
    </row>
    <row r="214" spans="4:4">
      <c r="D214" t="s">
        <v>710</v>
      </c>
    </row>
    <row r="215" spans="4:4">
      <c r="D215" t="s">
        <v>443</v>
      </c>
    </row>
    <row r="216" spans="4:4">
      <c r="D216" t="s">
        <v>444</v>
      </c>
    </row>
    <row r="217" spans="4:4">
      <c r="D217" t="s">
        <v>445</v>
      </c>
    </row>
    <row r="218" spans="4:4">
      <c r="D218" t="s">
        <v>543</v>
      </c>
    </row>
    <row r="219" spans="4:4">
      <c r="D219" t="s">
        <v>711</v>
      </c>
    </row>
    <row r="220" spans="4:4">
      <c r="D220" t="s">
        <v>446</v>
      </c>
    </row>
    <row r="221" spans="4:4">
      <c r="D221" t="s">
        <v>447</v>
      </c>
    </row>
    <row r="222" spans="4:4">
      <c r="D222" t="s">
        <v>448</v>
      </c>
    </row>
    <row r="223" spans="4:4">
      <c r="D223" t="s">
        <v>544</v>
      </c>
    </row>
    <row r="224" spans="4:4">
      <c r="D224" t="s">
        <v>449</v>
      </c>
    </row>
    <row r="225" spans="4:4">
      <c r="D225" t="s">
        <v>545</v>
      </c>
    </row>
    <row r="226" spans="4:4">
      <c r="D226" t="s">
        <v>546</v>
      </c>
    </row>
    <row r="227" spans="4:4">
      <c r="D227" t="s">
        <v>547</v>
      </c>
    </row>
    <row r="228" spans="4:4">
      <c r="D228" t="s">
        <v>548</v>
      </c>
    </row>
    <row r="229" spans="4:4">
      <c r="D229" t="s">
        <v>450</v>
      </c>
    </row>
    <row r="230" spans="4:4">
      <c r="D230" t="s">
        <v>451</v>
      </c>
    </row>
    <row r="231" spans="4:4">
      <c r="D231" t="s">
        <v>452</v>
      </c>
    </row>
    <row r="232" spans="4:4">
      <c r="D232" t="s">
        <v>453</v>
      </c>
    </row>
    <row r="233" spans="4:4">
      <c r="D233" t="s">
        <v>454</v>
      </c>
    </row>
    <row r="234" spans="4:4">
      <c r="D234" t="s">
        <v>455</v>
      </c>
    </row>
    <row r="235" spans="4:4">
      <c r="D235" t="s">
        <v>266</v>
      </c>
    </row>
    <row r="236" spans="4:4">
      <c r="D236" t="s">
        <v>456</v>
      </c>
    </row>
    <row r="237" spans="4:4">
      <c r="D237" t="s">
        <v>549</v>
      </c>
    </row>
    <row r="238" spans="4:4">
      <c r="D238" t="s">
        <v>457</v>
      </c>
    </row>
    <row r="239" spans="4:4">
      <c r="D239" t="s">
        <v>712</v>
      </c>
    </row>
    <row r="240" spans="4:4">
      <c r="D240" t="s">
        <v>458</v>
      </c>
    </row>
    <row r="241" spans="4:4">
      <c r="D241" t="s">
        <v>459</v>
      </c>
    </row>
    <row r="242" spans="4:4">
      <c r="D242" t="s">
        <v>550</v>
      </c>
    </row>
    <row r="243" spans="4:4">
      <c r="D243" t="s">
        <v>551</v>
      </c>
    </row>
    <row r="244" spans="4:4">
      <c r="D244" t="s">
        <v>460</v>
      </c>
    </row>
    <row r="245" spans="4:4">
      <c r="D245" t="s">
        <v>552</v>
      </c>
    </row>
    <row r="246" spans="4:4">
      <c r="D246" t="s">
        <v>773</v>
      </c>
    </row>
    <row r="247" spans="4:4">
      <c r="D247" t="s">
        <v>713</v>
      </c>
    </row>
    <row r="248" spans="4:4">
      <c r="D248" t="s">
        <v>461</v>
      </c>
    </row>
    <row r="249" spans="4:4">
      <c r="D249" t="s">
        <v>553</v>
      </c>
    </row>
    <row r="250" spans="4:4">
      <c r="D250" t="s">
        <v>462</v>
      </c>
    </row>
    <row r="251" spans="4:4">
      <c r="D251" t="s">
        <v>463</v>
      </c>
    </row>
    <row r="252" spans="4:4">
      <c r="D252" t="s">
        <v>464</v>
      </c>
    </row>
    <row r="253" spans="4:4">
      <c r="D253" t="s">
        <v>554</v>
      </c>
    </row>
    <row r="254" spans="4:4">
      <c r="D254" t="s">
        <v>465</v>
      </c>
    </row>
    <row r="255" spans="4:4">
      <c r="D255" t="s">
        <v>466</v>
      </c>
    </row>
    <row r="256" spans="4:4">
      <c r="D256" t="s">
        <v>467</v>
      </c>
    </row>
    <row r="257" spans="4:4">
      <c r="D257" t="s">
        <v>208</v>
      </c>
    </row>
    <row r="258" spans="4:4">
      <c r="D258" t="s">
        <v>468</v>
      </c>
    </row>
    <row r="259" spans="4:4">
      <c r="D259" t="s">
        <v>469</v>
      </c>
    </row>
    <row r="260" spans="4:4">
      <c r="D260" t="s">
        <v>470</v>
      </c>
    </row>
    <row r="261" spans="4:4">
      <c r="D261" t="s">
        <v>555</v>
      </c>
    </row>
    <row r="262" spans="4:4">
      <c r="D262" t="s">
        <v>471</v>
      </c>
    </row>
    <row r="263" spans="4:4">
      <c r="D263" t="s">
        <v>472</v>
      </c>
    </row>
    <row r="264" spans="4:4">
      <c r="D264" t="s">
        <v>473</v>
      </c>
    </row>
    <row r="265" spans="4:4">
      <c r="D265" t="s">
        <v>474</v>
      </c>
    </row>
    <row r="266" spans="4:4">
      <c r="D266" t="s">
        <v>475</v>
      </c>
    </row>
    <row r="267" spans="4:4">
      <c r="D267" t="s">
        <v>714</v>
      </c>
    </row>
    <row r="268" spans="4:4">
      <c r="D268" t="s">
        <v>476</v>
      </c>
    </row>
    <row r="269" spans="4:4">
      <c r="D269" t="s">
        <v>477</v>
      </c>
    </row>
    <row r="270" spans="4:4">
      <c r="D270" t="s">
        <v>478</v>
      </c>
    </row>
    <row r="271" spans="4:4">
      <c r="D271" t="s">
        <v>479</v>
      </c>
    </row>
    <row r="272" spans="4:4">
      <c r="D272" t="s">
        <v>480</v>
      </c>
    </row>
    <row r="273" spans="4:4">
      <c r="D273" t="s">
        <v>481</v>
      </c>
    </row>
    <row r="274" spans="4:4">
      <c r="D274" t="s">
        <v>482</v>
      </c>
    </row>
    <row r="275" spans="4:4">
      <c r="D275" t="s">
        <v>483</v>
      </c>
    </row>
    <row r="276" spans="4:4">
      <c r="D276" t="s">
        <v>715</v>
      </c>
    </row>
    <row r="277" spans="4:4">
      <c r="D277" t="s">
        <v>556</v>
      </c>
    </row>
    <row r="278" spans="4:4">
      <c r="D278" t="s">
        <v>484</v>
      </c>
    </row>
    <row r="279" spans="4:4">
      <c r="D279" t="s">
        <v>485</v>
      </c>
    </row>
    <row r="280" spans="4:4">
      <c r="D280" t="s">
        <v>486</v>
      </c>
    </row>
    <row r="281" spans="4:4">
      <c r="D281" t="s">
        <v>487</v>
      </c>
    </row>
    <row r="282" spans="4:4">
      <c r="D282" t="s">
        <v>488</v>
      </c>
    </row>
    <row r="283" spans="4:4">
      <c r="D283" t="s">
        <v>557</v>
      </c>
    </row>
    <row r="284" spans="4:4">
      <c r="D284" t="s">
        <v>558</v>
      </c>
    </row>
    <row r="285" spans="4:4">
      <c r="D285" t="s">
        <v>489</v>
      </c>
    </row>
    <row r="286" spans="4:4">
      <c r="D286" t="s">
        <v>559</v>
      </c>
    </row>
    <row r="287" spans="4:4">
      <c r="D287" t="s">
        <v>560</v>
      </c>
    </row>
    <row r="288" spans="4:4">
      <c r="D288" t="s">
        <v>490</v>
      </c>
    </row>
    <row r="289" spans="4:4">
      <c r="D289" t="s">
        <v>491</v>
      </c>
    </row>
    <row r="290" spans="4:4">
      <c r="D290" t="s">
        <v>492</v>
      </c>
    </row>
    <row r="291" spans="4:4">
      <c r="D291" t="s">
        <v>493</v>
      </c>
    </row>
    <row r="292" spans="4:4">
      <c r="D292" t="s">
        <v>494</v>
      </c>
    </row>
    <row r="293" spans="4:4">
      <c r="D293" t="s">
        <v>495</v>
      </c>
    </row>
    <row r="294" spans="4:4">
      <c r="D294" t="s">
        <v>496</v>
      </c>
    </row>
    <row r="295" spans="4:4">
      <c r="D295" t="s">
        <v>561</v>
      </c>
    </row>
    <row r="296" spans="4:4">
      <c r="D296" t="s">
        <v>562</v>
      </c>
    </row>
  </sheetData>
  <autoFilter ref="D1:K293" xr:uid="{00000000-0009-0000-0000-000004000000}"/>
  <phoneticPr fontId="26" type="noConversion"/>
  <conditionalFormatting sqref="A291:A1048576 A1:A79">
    <cfRule type="duplicateValues" dxfId="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7"/>
  <sheetViews>
    <sheetView workbookViewId="0">
      <selection activeCell="H10" sqref="H10"/>
    </sheetView>
  </sheetViews>
  <sheetFormatPr defaultRowHeight="15"/>
  <cols>
    <col min="2" max="2" width="7.140625" customWidth="1"/>
    <col min="3" max="5" width="10.42578125" customWidth="1"/>
    <col min="6" max="6" width="19.7109375" customWidth="1"/>
    <col min="7" max="9" width="14.28515625" customWidth="1"/>
    <col min="10" max="10" width="8.140625" customWidth="1"/>
    <col min="11" max="11" width="14.28515625" customWidth="1"/>
    <col min="14" max="14" width="29.28515625" customWidth="1"/>
    <col min="15" max="18" width="14.28515625" customWidth="1"/>
    <col min="20" max="20" width="22" customWidth="1"/>
    <col min="21" max="21" width="20.140625" customWidth="1"/>
  </cols>
  <sheetData>
    <row r="1" spans="1:22" s="39" customFormat="1" ht="41.45" customHeight="1">
      <c r="A1" s="39" t="s">
        <v>20</v>
      </c>
      <c r="B1" s="39" t="s">
        <v>43</v>
      </c>
      <c r="C1" s="39" t="s">
        <v>46</v>
      </c>
      <c r="D1" s="39" t="s">
        <v>68</v>
      </c>
      <c r="E1" s="39" t="s">
        <v>670</v>
      </c>
      <c r="F1" s="39" t="s">
        <v>24</v>
      </c>
      <c r="G1" s="39" t="s">
        <v>35</v>
      </c>
      <c r="H1" s="39" t="s">
        <v>74</v>
      </c>
      <c r="I1" s="39" t="s">
        <v>47</v>
      </c>
      <c r="J1" s="39" t="s">
        <v>63</v>
      </c>
      <c r="K1" s="39" t="s">
        <v>68</v>
      </c>
      <c r="N1" s="39" t="s">
        <v>751</v>
      </c>
      <c r="O1" s="39" t="s">
        <v>25</v>
      </c>
      <c r="P1" s="39" t="s">
        <v>36</v>
      </c>
      <c r="Q1" s="39" t="s">
        <v>45</v>
      </c>
      <c r="R1" s="39" t="s">
        <v>48</v>
      </c>
      <c r="S1" s="39" t="s">
        <v>832</v>
      </c>
      <c r="T1" s="40" t="s">
        <v>721</v>
      </c>
      <c r="U1" s="39" t="s">
        <v>5</v>
      </c>
      <c r="V1" s="39" t="s">
        <v>81</v>
      </c>
    </row>
    <row r="2" spans="1:22" ht="14.45" customHeight="1">
      <c r="A2" t="s">
        <v>770</v>
      </c>
      <c r="D2" s="4" t="s">
        <v>1</v>
      </c>
      <c r="F2" s="4" t="s">
        <v>38</v>
      </c>
      <c r="G2" s="4" t="s">
        <v>49</v>
      </c>
      <c r="H2" s="4" t="s">
        <v>55</v>
      </c>
      <c r="I2" s="4" t="s">
        <v>154</v>
      </c>
      <c r="K2" s="4" t="s">
        <v>1</v>
      </c>
      <c r="N2" s="4" t="s">
        <v>756</v>
      </c>
      <c r="O2" s="4" t="s">
        <v>150</v>
      </c>
      <c r="P2" s="4" t="s">
        <v>0</v>
      </c>
      <c r="Q2" s="4" t="s">
        <v>177</v>
      </c>
      <c r="R2" s="4" t="s">
        <v>1</v>
      </c>
      <c r="S2" t="s">
        <v>833</v>
      </c>
      <c r="T2" t="s">
        <v>6</v>
      </c>
      <c r="U2" s="42" t="s">
        <v>179</v>
      </c>
      <c r="V2" s="4" t="s">
        <v>1</v>
      </c>
    </row>
    <row r="3" spans="1:22">
      <c r="A3" t="s">
        <v>769</v>
      </c>
      <c r="B3">
        <v>2025</v>
      </c>
      <c r="C3" s="4" t="s">
        <v>71</v>
      </c>
      <c r="D3" s="4" t="s">
        <v>2</v>
      </c>
      <c r="E3" s="4" t="s">
        <v>671</v>
      </c>
      <c r="F3" s="4" t="s">
        <v>37</v>
      </c>
      <c r="G3" s="4" t="s">
        <v>3</v>
      </c>
      <c r="H3" s="4" t="s">
        <v>56</v>
      </c>
      <c r="I3" s="4" t="s">
        <v>155</v>
      </c>
      <c r="J3" s="4" t="s">
        <v>79</v>
      </c>
      <c r="K3" s="4" t="s">
        <v>2</v>
      </c>
      <c r="N3" s="4" t="s">
        <v>754</v>
      </c>
      <c r="O3" s="4" t="s">
        <v>151</v>
      </c>
      <c r="P3" s="4"/>
      <c r="Q3" s="4" t="s">
        <v>178</v>
      </c>
      <c r="R3" s="4" t="s">
        <v>2</v>
      </c>
      <c r="S3" t="s">
        <v>834</v>
      </c>
      <c r="T3" t="s">
        <v>7</v>
      </c>
      <c r="U3" s="42" t="s">
        <v>180</v>
      </c>
      <c r="V3" s="4" t="s">
        <v>2</v>
      </c>
    </row>
    <row r="4" spans="1:22">
      <c r="B4">
        <v>2026</v>
      </c>
      <c r="C4" s="4" t="s">
        <v>72</v>
      </c>
      <c r="D4" s="4"/>
      <c r="E4" s="4" t="s">
        <v>672</v>
      </c>
      <c r="F4" s="4"/>
      <c r="G4" t="s">
        <v>563</v>
      </c>
      <c r="H4" s="4" t="s">
        <v>861</v>
      </c>
      <c r="I4" s="4" t="s">
        <v>156</v>
      </c>
      <c r="J4" s="4" t="s">
        <v>80</v>
      </c>
      <c r="K4" s="4"/>
      <c r="N4" s="4" t="s">
        <v>759</v>
      </c>
      <c r="O4" s="4" t="s">
        <v>152</v>
      </c>
      <c r="P4" s="4"/>
      <c r="Q4" s="4"/>
      <c r="R4" s="4"/>
      <c r="S4" t="s">
        <v>835</v>
      </c>
      <c r="T4" t="s">
        <v>8</v>
      </c>
      <c r="U4" s="4" t="s">
        <v>181</v>
      </c>
    </row>
    <row r="5" spans="1:22">
      <c r="B5">
        <v>2027</v>
      </c>
      <c r="C5" s="4" t="s">
        <v>70</v>
      </c>
      <c r="D5" s="4"/>
      <c r="E5" s="4" t="s">
        <v>673</v>
      </c>
      <c r="F5" s="4"/>
      <c r="G5" s="4" t="s">
        <v>75</v>
      </c>
      <c r="H5" s="4" t="s">
        <v>564</v>
      </c>
      <c r="I5" s="1" t="s">
        <v>578</v>
      </c>
      <c r="K5" s="4"/>
      <c r="N5" s="4" t="s">
        <v>758</v>
      </c>
      <c r="O5" s="4" t="s">
        <v>153</v>
      </c>
      <c r="P5" s="4"/>
      <c r="Q5" s="4"/>
      <c r="R5" s="4"/>
      <c r="S5" t="s">
        <v>836</v>
      </c>
      <c r="T5" t="s">
        <v>9</v>
      </c>
      <c r="U5" s="4" t="s">
        <v>183</v>
      </c>
    </row>
    <row r="6" spans="1:22">
      <c r="C6" s="4" t="s">
        <v>69</v>
      </c>
      <c r="E6" s="4" t="s">
        <v>674</v>
      </c>
      <c r="G6" s="4" t="s">
        <v>76</v>
      </c>
      <c r="H6" s="4" t="s">
        <v>565</v>
      </c>
      <c r="N6" s="4" t="s">
        <v>757</v>
      </c>
      <c r="O6" s="4" t="s">
        <v>676</v>
      </c>
      <c r="S6" t="s">
        <v>837</v>
      </c>
      <c r="T6" s="2" t="s">
        <v>10</v>
      </c>
      <c r="U6" s="4" t="s">
        <v>182</v>
      </c>
    </row>
    <row r="7" spans="1:22">
      <c r="C7" s="4" t="s">
        <v>675</v>
      </c>
      <c r="G7" s="4" t="s">
        <v>77</v>
      </c>
      <c r="H7" s="4" t="s">
        <v>60</v>
      </c>
      <c r="N7" s="4" t="s">
        <v>752</v>
      </c>
      <c r="S7" t="s">
        <v>838</v>
      </c>
      <c r="T7" t="s">
        <v>11</v>
      </c>
    </row>
    <row r="8" spans="1:22">
      <c r="G8" s="4" t="s">
        <v>78</v>
      </c>
      <c r="H8" s="4" t="s">
        <v>566</v>
      </c>
      <c r="N8" s="4" t="s">
        <v>753</v>
      </c>
      <c r="S8" t="s">
        <v>839</v>
      </c>
      <c r="T8" t="s">
        <v>12</v>
      </c>
    </row>
    <row r="9" spans="1:22">
      <c r="G9" s="4"/>
      <c r="H9" s="4" t="s">
        <v>567</v>
      </c>
      <c r="N9" s="4" t="s">
        <v>755</v>
      </c>
      <c r="S9" t="s">
        <v>840</v>
      </c>
      <c r="T9" t="s">
        <v>13</v>
      </c>
    </row>
    <row r="10" spans="1:22">
      <c r="S10" t="s">
        <v>841</v>
      </c>
      <c r="T10" t="s">
        <v>14</v>
      </c>
    </row>
    <row r="11" spans="1:22">
      <c r="S11" t="s">
        <v>842</v>
      </c>
      <c r="T11" t="s">
        <v>15</v>
      </c>
    </row>
    <row r="12" spans="1:22">
      <c r="S12" t="s">
        <v>843</v>
      </c>
      <c r="T12" t="s">
        <v>16</v>
      </c>
    </row>
    <row r="13" spans="1:22">
      <c r="N13" s="4"/>
      <c r="S13" t="s">
        <v>844</v>
      </c>
      <c r="T13" s="3" t="s">
        <v>17</v>
      </c>
    </row>
    <row r="14" spans="1:22">
      <c r="N14" s="4"/>
      <c r="S14" t="s">
        <v>845</v>
      </c>
      <c r="T14" s="3" t="s">
        <v>18</v>
      </c>
    </row>
    <row r="15" spans="1:22">
      <c r="N15" s="4"/>
    </row>
    <row r="16" spans="1:22">
      <c r="N16" s="4"/>
    </row>
    <row r="17" spans="14:14">
      <c r="N17" s="4"/>
    </row>
  </sheetData>
  <autoFilter ref="B1:U1" xr:uid="{00000000-0009-0000-0000-000005000000}"/>
  <phoneticPr fontId="2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Commitment</vt:lpstr>
      <vt:lpstr>Item</vt:lpstr>
      <vt:lpstr>printed quilt-9.26</vt:lpstr>
      <vt:lpstr>emb quilt-9.26</vt:lpstr>
      <vt:lpstr>ValueSelect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马文静</cp:lastModifiedBy>
  <dcterms:created xsi:type="dcterms:W3CDTF">2025-03-10T18:28:45Z</dcterms:created>
  <dcterms:modified xsi:type="dcterms:W3CDTF">2025-11-11T07:14:57Z</dcterms:modified>
</cp:coreProperties>
</file>