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50078\Desktop\UCT建单\HG\POE\D48\建单完成\"/>
    </mc:Choice>
  </mc:AlternateContent>
  <xr:revisionPtr revIDLastSave="0" documentId="13_ncr:1_{9995B669-6B4F-4BB0-B976-F71A9591F8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1" l="1"/>
  <c r="H9" i="1"/>
  <c r="L5" i="1" l="1"/>
  <c r="L7" i="1"/>
  <c r="L8" i="1"/>
  <c r="L11" i="1"/>
  <c r="L13" i="1"/>
  <c r="L15" i="1"/>
  <c r="L17" i="1"/>
  <c r="L18" i="1"/>
  <c r="E2" i="2" a="1"/>
  <c r="E2" i="2" s="1"/>
  <c r="D2" i="2" a="1"/>
  <c r="D2" i="2" s="1"/>
  <c r="L19" i="1" l="1"/>
  <c r="L9" i="1"/>
  <c r="L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<sst xmlns="http://schemas.openxmlformats.org/spreadsheetml/2006/main" count="112" uniqueCount="76">
  <si>
    <t>Customer Code</t>
    <phoneticPr fontId="1" type="noConversion"/>
  </si>
  <si>
    <t xml:space="preserve">EEC PO# </t>
  </si>
  <si>
    <t>PO#</t>
  </si>
  <si>
    <t>Dept#</t>
    <phoneticPr fontId="1" type="noConversion"/>
  </si>
  <si>
    <t>Desgin Item#</t>
  </si>
  <si>
    <t>Item#</t>
  </si>
  <si>
    <t>Description</t>
    <phoneticPr fontId="1" type="noConversion"/>
  </si>
  <si>
    <t>QTY</t>
  </si>
  <si>
    <t>Qty in each Prepack</t>
  </si>
  <si>
    <t>Case Pack</t>
  </si>
  <si>
    <t xml:space="preserve"> Base Price </t>
  </si>
  <si>
    <t>Departure Port</t>
  </si>
  <si>
    <t>Requested  ship date</t>
    <phoneticPr fontId="1" type="noConversion"/>
  </si>
  <si>
    <t>FOB Point</t>
  </si>
  <si>
    <t>Customer S/W</t>
  </si>
  <si>
    <t>REMARK</t>
  </si>
  <si>
    <t>HGARTPOE</t>
  </si>
  <si>
    <t>002566</t>
    <phoneticPr fontId="1" type="noConversion"/>
  </si>
  <si>
    <t>Long Beach</t>
  </si>
  <si>
    <t>01/06-01/13/2026</t>
    <phoneticPr fontId="1" type="noConversion"/>
  </si>
  <si>
    <t>G25J042</t>
  </si>
  <si>
    <t>3648 UG SL LE EUROPEAN COUNTRYSIDE</t>
    <phoneticPr fontId="1" type="noConversion"/>
  </si>
  <si>
    <t>002567</t>
    <phoneticPr fontId="1" type="noConversion"/>
  </si>
  <si>
    <t>4060 UG SL LE HALF BLK TO</t>
    <phoneticPr fontId="1" type="noConversion"/>
  </si>
  <si>
    <t>002569</t>
    <phoneticPr fontId="1" type="noConversion"/>
  </si>
  <si>
    <t>G232323</t>
  </si>
  <si>
    <t>G232323</t>
    <phoneticPr fontId="1" type="noConversion"/>
  </si>
  <si>
    <t>G24L580</t>
  </si>
  <si>
    <t>G24L580</t>
    <phoneticPr fontId="1" type="noConversion"/>
  </si>
  <si>
    <t>1855 UG GL LE HT OCEAN BR</t>
    <phoneticPr fontId="1" type="noConversion"/>
  </si>
  <si>
    <t>2858 UG SL LE MISTY HORIZ</t>
    <phoneticPr fontId="1" type="noConversion"/>
  </si>
  <si>
    <t>G24L396</t>
  </si>
  <si>
    <t>G24L396</t>
    <phoneticPr fontId="1" type="noConversion"/>
  </si>
  <si>
    <t>002574</t>
    <phoneticPr fontId="1" type="noConversion"/>
  </si>
  <si>
    <t>C23L730</t>
  </si>
  <si>
    <t>C23L730</t>
    <phoneticPr fontId="1" type="noConversion"/>
  </si>
  <si>
    <t>4060 CF HP OCEAN ABSTRACT</t>
  </si>
  <si>
    <t>002568</t>
  </si>
  <si>
    <t>A232317</t>
  </si>
  <si>
    <t>4060 HP SENTIMENT TRAY</t>
    <phoneticPr fontId="1" type="noConversion"/>
  </si>
  <si>
    <t>002571</t>
  </si>
  <si>
    <t>G24L373</t>
  </si>
  <si>
    <t>4060 UG SL LE CLOUDY LNDS</t>
  </si>
  <si>
    <t>C24L417R1</t>
  </si>
  <si>
    <t>002573</t>
  </si>
  <si>
    <t>G192326R</t>
  </si>
  <si>
    <t>G202337R</t>
  </si>
  <si>
    <t>1855 UG FR ELEGANT GLOW</t>
  </si>
  <si>
    <t>1855 UG FR SPC CLEAR VIEW</t>
  </si>
  <si>
    <t>HG95G-4840</t>
    <phoneticPr fontId="1" type="noConversion"/>
  </si>
  <si>
    <t>1 carton include 2 pcs HG95G-4840</t>
    <phoneticPr fontId="1" type="noConversion"/>
  </si>
  <si>
    <t>HG95G-4571</t>
    <phoneticPr fontId="1" type="noConversion"/>
  </si>
  <si>
    <t>1 carton include 2 pcs HG95G-4571</t>
    <phoneticPr fontId="1" type="noConversion"/>
  </si>
  <si>
    <t>HG95G-5055</t>
    <phoneticPr fontId="1" type="noConversion"/>
  </si>
  <si>
    <t>1 carton include 2 pcs HG95G-5055</t>
    <phoneticPr fontId="1" type="noConversion"/>
  </si>
  <si>
    <t>HG95C-4654</t>
    <phoneticPr fontId="1" type="noConversion"/>
  </si>
  <si>
    <t>1 carton include 2 pcs HG95C-4654</t>
    <phoneticPr fontId="1" type="noConversion"/>
  </si>
  <si>
    <t>HG95A-4584</t>
    <phoneticPr fontId="1" type="noConversion"/>
  </si>
  <si>
    <t>1 carton include 2 pcs HG95A-4584</t>
    <phoneticPr fontId="1" type="noConversion"/>
  </si>
  <si>
    <t>HG95G-5086</t>
    <phoneticPr fontId="1" type="noConversion"/>
  </si>
  <si>
    <t>1 carton include 2 pcs HG95G-5086</t>
    <phoneticPr fontId="1" type="noConversion"/>
  </si>
  <si>
    <t>HG95G-3735</t>
    <phoneticPr fontId="1" type="noConversion"/>
  </si>
  <si>
    <t>HG95G-3590</t>
    <phoneticPr fontId="1" type="noConversion"/>
  </si>
  <si>
    <t>1 carton include 1 pc HG95G-3735, 1pc HG95G-3590</t>
    <phoneticPr fontId="1" type="noConversion"/>
  </si>
  <si>
    <r>
      <t>POE</t>
    </r>
    <r>
      <rPr>
        <b/>
        <sz val="12"/>
        <color rgb="FFFF0000"/>
        <rFont val="宋体"/>
        <family val="2"/>
        <charset val="134"/>
      </rPr>
      <t>订单通常是在美国港口交货，需要提供在美国交货的港口名，（见下表红色部分）</t>
    </r>
    <phoneticPr fontId="1" type="noConversion"/>
  </si>
  <si>
    <r>
      <t>Qingdao</t>
    </r>
    <r>
      <rPr>
        <sz val="12"/>
        <color theme="1"/>
        <rFont val="等线"/>
        <family val="2"/>
        <charset val="134"/>
      </rPr>
      <t>（</t>
    </r>
    <r>
      <rPr>
        <sz val="12"/>
        <color theme="1"/>
        <rFont val="Calibri"/>
        <family val="2"/>
      </rPr>
      <t>inco</t>
    </r>
    <r>
      <rPr>
        <sz val="12"/>
        <color theme="1"/>
        <rFont val="等线"/>
        <family val="2"/>
        <charset val="134"/>
      </rPr>
      <t>）</t>
    </r>
    <phoneticPr fontId="1" type="noConversion"/>
  </si>
  <si>
    <t>12/15/2025</t>
  </si>
  <si>
    <t>12/15/2025</t>
    <phoneticPr fontId="1" type="noConversion"/>
  </si>
  <si>
    <t>HM-AF-251030</t>
    <phoneticPr fontId="1" type="noConversion"/>
  </si>
  <si>
    <t>HM-AF-251031</t>
    <phoneticPr fontId="1" type="noConversion"/>
  </si>
  <si>
    <t>HM-AF-251032</t>
    <phoneticPr fontId="1" type="noConversion"/>
  </si>
  <si>
    <t>HM-AF-251033</t>
    <phoneticPr fontId="1" type="noConversion"/>
  </si>
  <si>
    <t>HM-AF-251034</t>
    <phoneticPr fontId="1" type="noConversion"/>
  </si>
  <si>
    <t>HM-AF-251029</t>
    <phoneticPr fontId="1" type="noConversion"/>
  </si>
  <si>
    <t>HG95G-5159</t>
    <phoneticPr fontId="1" type="noConversion"/>
  </si>
  <si>
    <t>1 carton include 2 pcs HG95G-5159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</si>
</sst>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_(* #,##0.00_);_(* \(#,##0.00\);_(* &quot;-&quot;??_);_(@_)"/>
    <numFmt numFmtId="178" formatCode="&quot;$&quot;#,##0.00"/>
  </numFmts>
  <fonts count="1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0"/>
      <name val="Arial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rgb="FFFF0000"/>
      <name val="宋体"/>
      <family val="2"/>
      <charset val="134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sz val="12"/>
      <color theme="1"/>
      <name val="等线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177" fontId="5" fillId="0" borderId="0" applyFont="0" applyFill="0" applyBorder="0" applyAlignment="0" applyProtection="0"/>
  </cellStyleXfs>
  <cellXfs count="3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1" xfId="1" applyNumberFormat="1" applyFont="1" applyFill="1" applyBorder="1" applyAlignment="1" applyProtection="1">
      <alignment horizontal="center" vertical="center"/>
      <protection locked="0"/>
    </xf>
    <xf numFmtId="3" fontId="0" fillId="0" borderId="1" xfId="0" applyNumberFormat="1" applyBorder="1" applyAlignment="1" applyProtection="1">
      <alignment horizontal="center" vertical="center"/>
      <protection locked="0"/>
    </xf>
    <xf numFmtId="178" fontId="0" fillId="4" borderId="1" xfId="0" applyNumberFormat="1" applyFill="1" applyBorder="1" applyAlignment="1">
      <alignment horizontal="center" vertical="center"/>
    </xf>
    <xf numFmtId="178" fontId="0" fillId="5" borderId="1" xfId="0" applyNumberFormat="1" applyFill="1" applyBorder="1" applyAlignment="1">
      <alignment horizontal="center" vertical="center"/>
    </xf>
    <xf numFmtId="178" fontId="0" fillId="6" borderId="1" xfId="0" applyNumberForma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</cellXfs>
  <cellStyles count="2">
    <cellStyle name="Comma 2" xfId="1" xr:uid="{00000000-0005-0000-0000-000000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tabSelected="1" workbookViewId="0">
      <selection activeCell="Q6" sqref="Q6"/>
    </sheetView>
  </sheetViews>
  <sheetFormatPr defaultRowHeight="15.75" x14ac:dyDescent="0.2"/>
  <cols>
    <col min="1" max="1" width="12.625" style="21" customWidth="1"/>
    <col min="2" max="2" width="15.25" style="5" customWidth="1"/>
    <col min="3" max="3" width="11.75" style="15" customWidth="1"/>
    <col min="4" max="4" width="7.75" style="21" customWidth="1"/>
    <col min="5" max="5" width="13.875" style="5" customWidth="1"/>
    <col min="6" max="6" width="20" style="5" customWidth="1"/>
    <col min="7" max="7" width="38.25" style="5" customWidth="1"/>
    <col min="8" max="8" width="11.5" style="5" customWidth="1"/>
    <col min="9" max="10" width="9" style="5"/>
    <col min="11" max="11" width="11.375" style="16" customWidth="1"/>
    <col min="12" max="12" width="9" style="5" customWidth="1"/>
    <col min="13" max="13" width="15.375" style="5" customWidth="1"/>
    <col min="14" max="14" width="14.875" style="5" customWidth="1"/>
    <col min="15" max="15" width="13.75" style="5" customWidth="1"/>
    <col min="16" max="16" width="17.75" style="5" customWidth="1"/>
    <col min="17" max="17" width="50" style="5" customWidth="1"/>
    <col min="18" max="16384" width="9" style="5"/>
  </cols>
  <sheetData>
    <row r="1" spans="1:17" ht="37.5" customHeight="1" x14ac:dyDescent="0.2">
      <c r="A1" s="14" t="s">
        <v>64</v>
      </c>
      <c r="D1" s="15"/>
      <c r="L1" s="16"/>
      <c r="M1" s="17"/>
      <c r="N1" s="18"/>
      <c r="O1" s="17"/>
      <c r="P1" s="17"/>
    </row>
    <row r="2" spans="1:17" ht="47.25" x14ac:dyDescent="0.2">
      <c r="A2" s="13" t="s">
        <v>0</v>
      </c>
      <c r="B2" s="1" t="s">
        <v>1</v>
      </c>
      <c r="C2" s="12" t="s">
        <v>2</v>
      </c>
      <c r="D2" s="12" t="s">
        <v>3</v>
      </c>
      <c r="E2" s="1" t="s">
        <v>4</v>
      </c>
      <c r="F2" s="2" t="s">
        <v>5</v>
      </c>
      <c r="G2" s="2" t="s">
        <v>6</v>
      </c>
      <c r="H2" s="1" t="s">
        <v>7</v>
      </c>
      <c r="I2" s="1" t="s">
        <v>8</v>
      </c>
      <c r="J2" s="1" t="s">
        <v>9</v>
      </c>
      <c r="K2" s="3" t="s">
        <v>10</v>
      </c>
      <c r="L2" s="3"/>
      <c r="M2" s="4" t="s">
        <v>11</v>
      </c>
      <c r="N2" s="19" t="s">
        <v>12</v>
      </c>
      <c r="O2" s="4" t="s">
        <v>13</v>
      </c>
      <c r="P2" s="20" t="s">
        <v>14</v>
      </c>
      <c r="Q2" s="1" t="s">
        <v>15</v>
      </c>
    </row>
    <row r="3" spans="1:17" x14ac:dyDescent="0.2">
      <c r="A3" s="21" t="s">
        <v>16</v>
      </c>
      <c r="B3" s="32"/>
      <c r="C3" s="15" t="s">
        <v>17</v>
      </c>
      <c r="D3" s="21">
        <v>48</v>
      </c>
      <c r="E3" s="5" t="s">
        <v>20</v>
      </c>
      <c r="F3" s="5" t="s">
        <v>74</v>
      </c>
      <c r="G3" s="5" t="s">
        <v>21</v>
      </c>
      <c r="H3" s="5">
        <v>150</v>
      </c>
      <c r="I3" s="5">
        <v>2</v>
      </c>
      <c r="J3" s="5">
        <v>2</v>
      </c>
      <c r="K3" s="16">
        <v>52</v>
      </c>
      <c r="L3" s="5">
        <f>H3*K3</f>
        <v>7800</v>
      </c>
      <c r="M3" s="5" t="s">
        <v>65</v>
      </c>
      <c r="N3" s="5" t="s">
        <v>67</v>
      </c>
      <c r="O3" s="5" t="s">
        <v>18</v>
      </c>
      <c r="P3" s="5" t="s">
        <v>19</v>
      </c>
      <c r="Q3" s="5" t="s">
        <v>75</v>
      </c>
    </row>
    <row r="5" spans="1:17" x14ac:dyDescent="0.2">
      <c r="A5" s="21" t="s">
        <v>16</v>
      </c>
      <c r="B5" s="22" t="s">
        <v>73</v>
      </c>
      <c r="C5" s="15" t="s">
        <v>22</v>
      </c>
      <c r="D5" s="21">
        <v>48</v>
      </c>
      <c r="E5" s="5" t="s">
        <v>32</v>
      </c>
      <c r="F5" s="5" t="s">
        <v>49</v>
      </c>
      <c r="G5" s="5" t="s">
        <v>23</v>
      </c>
      <c r="H5" s="5">
        <v>250</v>
      </c>
      <c r="I5" s="5">
        <v>2</v>
      </c>
      <c r="J5" s="5">
        <v>2</v>
      </c>
      <c r="K5" s="16">
        <v>64</v>
      </c>
      <c r="L5" s="5">
        <f t="shared" ref="L5:L18" si="0">H5*K5</f>
        <v>16000</v>
      </c>
      <c r="M5" s="5" t="s">
        <v>65</v>
      </c>
      <c r="N5" s="5" t="s">
        <v>67</v>
      </c>
      <c r="O5" s="5" t="s">
        <v>18</v>
      </c>
      <c r="P5" s="5" t="s">
        <v>19</v>
      </c>
      <c r="Q5" s="5" t="s">
        <v>50</v>
      </c>
    </row>
    <row r="7" spans="1:17" x14ac:dyDescent="0.2">
      <c r="A7" s="23" t="s">
        <v>16</v>
      </c>
      <c r="B7" s="29" t="s">
        <v>68</v>
      </c>
      <c r="C7" s="25" t="s">
        <v>24</v>
      </c>
      <c r="D7" s="23">
        <v>48</v>
      </c>
      <c r="E7" s="5" t="s">
        <v>26</v>
      </c>
      <c r="F7" s="5" t="s">
        <v>51</v>
      </c>
      <c r="G7" s="5" t="s">
        <v>29</v>
      </c>
      <c r="H7" s="5">
        <v>150</v>
      </c>
      <c r="I7" s="5">
        <v>2</v>
      </c>
      <c r="J7" s="5">
        <v>2</v>
      </c>
      <c r="K7" s="16">
        <v>34</v>
      </c>
      <c r="L7" s="5">
        <f t="shared" si="0"/>
        <v>5100</v>
      </c>
      <c r="M7" s="27" t="s">
        <v>65</v>
      </c>
      <c r="N7" s="27" t="s">
        <v>66</v>
      </c>
      <c r="O7" s="27" t="s">
        <v>18</v>
      </c>
      <c r="P7" s="27" t="s">
        <v>19</v>
      </c>
      <c r="Q7" s="5" t="s">
        <v>52</v>
      </c>
    </row>
    <row r="8" spans="1:17" x14ac:dyDescent="0.2">
      <c r="A8" s="24"/>
      <c r="B8" s="30"/>
      <c r="C8" s="26"/>
      <c r="D8" s="24"/>
      <c r="E8" s="5" t="s">
        <v>28</v>
      </c>
      <c r="F8" s="5" t="s">
        <v>53</v>
      </c>
      <c r="G8" s="5" t="s">
        <v>30</v>
      </c>
      <c r="H8" s="5">
        <v>150</v>
      </c>
      <c r="I8" s="5">
        <v>2</v>
      </c>
      <c r="J8" s="5">
        <v>2</v>
      </c>
      <c r="K8" s="16">
        <v>51.45</v>
      </c>
      <c r="L8" s="5">
        <f t="shared" si="0"/>
        <v>7717.5</v>
      </c>
      <c r="M8" s="28"/>
      <c r="N8" s="28"/>
      <c r="O8" s="28"/>
      <c r="P8" s="28"/>
      <c r="Q8" s="5" t="s">
        <v>54</v>
      </c>
    </row>
    <row r="9" spans="1:17" x14ac:dyDescent="0.2">
      <c r="H9" s="21">
        <f>SUM(H7:H8)</f>
        <v>300</v>
      </c>
      <c r="L9" s="21">
        <f>SUM(L7:L8)</f>
        <v>12817.5</v>
      </c>
    </row>
    <row r="11" spans="1:17" x14ac:dyDescent="0.2">
      <c r="A11" s="21" t="s">
        <v>16</v>
      </c>
      <c r="B11" s="22" t="s">
        <v>69</v>
      </c>
      <c r="C11" s="15" t="s">
        <v>33</v>
      </c>
      <c r="D11" s="21">
        <v>48</v>
      </c>
      <c r="E11" s="5" t="s">
        <v>35</v>
      </c>
      <c r="F11" s="5" t="s">
        <v>55</v>
      </c>
      <c r="G11" s="5" t="s">
        <v>36</v>
      </c>
      <c r="H11" s="5">
        <v>250</v>
      </c>
      <c r="I11" s="5">
        <v>2</v>
      </c>
      <c r="J11" s="5">
        <v>2</v>
      </c>
      <c r="K11" s="16">
        <v>65.36</v>
      </c>
      <c r="L11" s="5">
        <f t="shared" si="0"/>
        <v>16340</v>
      </c>
      <c r="M11" s="5" t="s">
        <v>65</v>
      </c>
      <c r="N11" s="5" t="s">
        <v>67</v>
      </c>
      <c r="O11" s="5" t="s">
        <v>18</v>
      </c>
      <c r="P11" s="5" t="s">
        <v>19</v>
      </c>
      <c r="Q11" s="5" t="s">
        <v>56</v>
      </c>
    </row>
    <row r="13" spans="1:17" x14ac:dyDescent="0.2">
      <c r="A13" s="21" t="s">
        <v>16</v>
      </c>
      <c r="B13" s="22" t="s">
        <v>70</v>
      </c>
      <c r="C13" s="15" t="s">
        <v>37</v>
      </c>
      <c r="D13" s="21">
        <v>48</v>
      </c>
      <c r="E13" s="5" t="s">
        <v>38</v>
      </c>
      <c r="F13" s="5" t="s">
        <v>57</v>
      </c>
      <c r="G13" s="5" t="s">
        <v>39</v>
      </c>
      <c r="H13" s="5">
        <v>400</v>
      </c>
      <c r="I13" s="5">
        <v>2</v>
      </c>
      <c r="J13" s="5">
        <v>2</v>
      </c>
      <c r="K13" s="16">
        <v>65.36</v>
      </c>
      <c r="L13" s="5">
        <f t="shared" si="0"/>
        <v>26144</v>
      </c>
      <c r="M13" s="5" t="s">
        <v>65</v>
      </c>
      <c r="N13" s="5" t="s">
        <v>67</v>
      </c>
      <c r="O13" s="5" t="s">
        <v>18</v>
      </c>
      <c r="P13" s="5" t="s">
        <v>19</v>
      </c>
      <c r="Q13" s="5" t="s">
        <v>58</v>
      </c>
    </row>
    <row r="15" spans="1:17" x14ac:dyDescent="0.2">
      <c r="A15" s="21" t="s">
        <v>16</v>
      </c>
      <c r="B15" s="22" t="s">
        <v>71</v>
      </c>
      <c r="C15" s="15" t="s">
        <v>40</v>
      </c>
      <c r="D15" s="21">
        <v>48</v>
      </c>
      <c r="E15" s="5" t="s">
        <v>41</v>
      </c>
      <c r="F15" s="5" t="s">
        <v>59</v>
      </c>
      <c r="G15" s="5" t="s">
        <v>42</v>
      </c>
      <c r="H15" s="5">
        <v>350</v>
      </c>
      <c r="I15" s="5">
        <v>2</v>
      </c>
      <c r="J15" s="5">
        <v>2</v>
      </c>
      <c r="K15" s="16">
        <v>64.72</v>
      </c>
      <c r="L15" s="5">
        <f t="shared" si="0"/>
        <v>22652</v>
      </c>
      <c r="M15" s="5" t="s">
        <v>65</v>
      </c>
      <c r="N15" s="5" t="s">
        <v>67</v>
      </c>
      <c r="O15" s="5" t="s">
        <v>18</v>
      </c>
      <c r="P15" s="5" t="s">
        <v>19</v>
      </c>
      <c r="Q15" s="5" t="s">
        <v>60</v>
      </c>
    </row>
    <row r="17" spans="1:17" x14ac:dyDescent="0.2">
      <c r="A17" s="23" t="s">
        <v>16</v>
      </c>
      <c r="B17" s="29" t="s">
        <v>72</v>
      </c>
      <c r="C17" s="25" t="s">
        <v>44</v>
      </c>
      <c r="D17" s="23">
        <v>48</v>
      </c>
      <c r="E17" s="5" t="s">
        <v>45</v>
      </c>
      <c r="F17" s="5" t="s">
        <v>61</v>
      </c>
      <c r="G17" s="5" t="s">
        <v>47</v>
      </c>
      <c r="H17" s="5">
        <v>300</v>
      </c>
      <c r="I17" s="5">
        <v>1</v>
      </c>
      <c r="J17" s="31">
        <v>2</v>
      </c>
      <c r="K17" s="16">
        <v>35.700000000000003</v>
      </c>
      <c r="L17" s="5">
        <f t="shared" si="0"/>
        <v>10710</v>
      </c>
      <c r="M17" s="27" t="s">
        <v>65</v>
      </c>
      <c r="N17" s="27" t="s">
        <v>66</v>
      </c>
      <c r="O17" s="5" t="s">
        <v>18</v>
      </c>
      <c r="P17" s="27" t="s">
        <v>19</v>
      </c>
      <c r="Q17" s="27" t="s">
        <v>63</v>
      </c>
    </row>
    <row r="18" spans="1:17" x14ac:dyDescent="0.2">
      <c r="A18" s="24"/>
      <c r="B18" s="30"/>
      <c r="C18" s="26"/>
      <c r="D18" s="24"/>
      <c r="E18" s="5" t="s">
        <v>46</v>
      </c>
      <c r="F18" s="5" t="s">
        <v>62</v>
      </c>
      <c r="G18" s="5" t="s">
        <v>48</v>
      </c>
      <c r="H18" s="5">
        <v>300</v>
      </c>
      <c r="I18" s="5">
        <v>1</v>
      </c>
      <c r="J18" s="31"/>
      <c r="K18" s="16">
        <v>35.700000000000003</v>
      </c>
      <c r="L18" s="5">
        <f t="shared" si="0"/>
        <v>10710</v>
      </c>
      <c r="M18" s="28"/>
      <c r="N18" s="28"/>
      <c r="O18" s="5" t="s">
        <v>18</v>
      </c>
      <c r="P18" s="28"/>
      <c r="Q18" s="28"/>
    </row>
    <row r="19" spans="1:17" x14ac:dyDescent="0.2">
      <c r="H19" s="21">
        <f>SUM(H17:H18)</f>
        <v>600</v>
      </c>
      <c r="L19" s="21">
        <f>SUM(L17:L18)</f>
        <v>21420</v>
      </c>
    </row>
  </sheetData>
  <mergeCells count="17">
    <mergeCell ref="A7:A8"/>
    <mergeCell ref="M17:M18"/>
    <mergeCell ref="C7:C8"/>
    <mergeCell ref="B7:B8"/>
    <mergeCell ref="M7:M8"/>
    <mergeCell ref="J17:J18"/>
    <mergeCell ref="B17:B18"/>
    <mergeCell ref="P7:P8"/>
    <mergeCell ref="O7:O8"/>
    <mergeCell ref="N7:N8"/>
    <mergeCell ref="D7:D8"/>
    <mergeCell ref="N17:N18"/>
    <mergeCell ref="D17:D18"/>
    <mergeCell ref="C17:C18"/>
    <mergeCell ref="Q17:Q18"/>
    <mergeCell ref="A17:A18"/>
    <mergeCell ref="P17:P18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E39"/>
  <sheetViews>
    <sheetView workbookViewId="0">
      <selection activeCell="G27" sqref="G27"/>
    </sheetView>
  </sheetViews>
  <sheetFormatPr defaultRowHeight="14.25" x14ac:dyDescent="0.2"/>
  <sheetData>
    <row r="2" spans="1:5" x14ac:dyDescent="0.2">
      <c r="A2" s="6" t="s">
        <v>38</v>
      </c>
      <c r="B2" s="8">
        <v>400</v>
      </c>
      <c r="C2" s="9">
        <v>65.36</v>
      </c>
      <c r="D2" cm="1">
        <f t="array" ref="D2:D25">VLOOKUP(A2:A25,Sheet1!E3:K18,7,0)</f>
        <v>65.36</v>
      </c>
      <c r="E2" cm="1">
        <f t="array" ref="E2:E25">VLOOKUP(A2:A25,Sheet1!E3:H18,4,0)</f>
        <v>400</v>
      </c>
    </row>
    <row r="3" spans="1:5" x14ac:dyDescent="0.2">
      <c r="A3" s="7"/>
      <c r="B3" s="8"/>
      <c r="C3" s="9"/>
      <c r="D3" t="e">
        <v>#N/A</v>
      </c>
      <c r="E3" t="e">
        <v>#N/A</v>
      </c>
    </row>
    <row r="4" spans="1:5" x14ac:dyDescent="0.2">
      <c r="A4" s="7" t="s">
        <v>45</v>
      </c>
      <c r="B4" s="8">
        <v>300</v>
      </c>
      <c r="C4" s="9">
        <v>35.700000000000003</v>
      </c>
      <c r="D4">
        <v>35.700000000000003</v>
      </c>
      <c r="E4">
        <v>300</v>
      </c>
    </row>
    <row r="5" spans="1:5" x14ac:dyDescent="0.2">
      <c r="A5" s="7" t="s">
        <v>46</v>
      </c>
      <c r="B5" s="8">
        <v>300</v>
      </c>
      <c r="C5" s="9">
        <v>35.700000000000003</v>
      </c>
      <c r="D5">
        <v>35.700000000000003</v>
      </c>
      <c r="E5">
        <v>300</v>
      </c>
    </row>
    <row r="6" spans="1:5" x14ac:dyDescent="0.2">
      <c r="A6" s="6"/>
      <c r="B6" s="8"/>
      <c r="C6" s="9"/>
      <c r="D6" t="e">
        <v>#N/A</v>
      </c>
      <c r="E6" t="e">
        <v>#N/A</v>
      </c>
    </row>
    <row r="7" spans="1:5" x14ac:dyDescent="0.2">
      <c r="A7" s="6" t="s">
        <v>31</v>
      </c>
      <c r="B7" s="8">
        <v>250</v>
      </c>
      <c r="C7" s="9">
        <v>64</v>
      </c>
      <c r="D7">
        <v>64</v>
      </c>
      <c r="E7">
        <v>250</v>
      </c>
    </row>
    <row r="8" spans="1:5" x14ac:dyDescent="0.2">
      <c r="A8" s="6"/>
      <c r="B8" s="8"/>
      <c r="C8" s="9"/>
      <c r="D8" t="e">
        <v>#N/A</v>
      </c>
      <c r="E8" t="e">
        <v>#N/A</v>
      </c>
    </row>
    <row r="9" spans="1:5" x14ac:dyDescent="0.2">
      <c r="A9" s="6" t="s">
        <v>43</v>
      </c>
      <c r="B9" s="8">
        <v>150</v>
      </c>
      <c r="C9" s="10">
        <v>58.2</v>
      </c>
      <c r="D9" t="e">
        <v>#N/A</v>
      </c>
      <c r="E9" t="e">
        <v>#N/A</v>
      </c>
    </row>
    <row r="10" spans="1:5" x14ac:dyDescent="0.2">
      <c r="A10" s="6"/>
      <c r="B10" s="8"/>
      <c r="C10" s="9"/>
      <c r="D10" t="e">
        <v>#N/A</v>
      </c>
      <c r="E10" t="e">
        <v>#N/A</v>
      </c>
    </row>
    <row r="11" spans="1:5" x14ac:dyDescent="0.2">
      <c r="A11" s="6" t="s">
        <v>20</v>
      </c>
      <c r="B11" s="8">
        <v>150</v>
      </c>
      <c r="C11" s="11">
        <v>52</v>
      </c>
      <c r="D11">
        <v>52</v>
      </c>
      <c r="E11">
        <v>150</v>
      </c>
    </row>
    <row r="12" spans="1:5" x14ac:dyDescent="0.2">
      <c r="A12" s="6"/>
      <c r="B12" s="8"/>
      <c r="C12" s="9"/>
      <c r="D12" t="e">
        <v>#N/A</v>
      </c>
      <c r="E12" t="e">
        <v>#N/A</v>
      </c>
    </row>
    <row r="13" spans="1:5" x14ac:dyDescent="0.2">
      <c r="A13" s="6" t="s">
        <v>41</v>
      </c>
      <c r="B13" s="8">
        <v>350</v>
      </c>
      <c r="C13" s="9">
        <v>64.72</v>
      </c>
      <c r="D13">
        <v>64.72</v>
      </c>
      <c r="E13">
        <v>350</v>
      </c>
    </row>
    <row r="14" spans="1:5" x14ac:dyDescent="0.2">
      <c r="A14" s="6"/>
      <c r="B14" s="8"/>
      <c r="C14" s="9"/>
      <c r="D14" t="e">
        <v>#N/A</v>
      </c>
      <c r="E14" t="e">
        <v>#N/A</v>
      </c>
    </row>
    <row r="15" spans="1:5" x14ac:dyDescent="0.2">
      <c r="A15" s="6" t="s">
        <v>34</v>
      </c>
      <c r="B15" s="8">
        <v>250</v>
      </c>
      <c r="C15" s="9">
        <v>65.36</v>
      </c>
      <c r="D15">
        <v>65.36</v>
      </c>
      <c r="E15">
        <v>250</v>
      </c>
    </row>
    <row r="16" spans="1:5" x14ac:dyDescent="0.2">
      <c r="A16" s="7"/>
      <c r="B16" s="8"/>
      <c r="C16" s="9"/>
      <c r="D16" t="e">
        <v>#N/A</v>
      </c>
      <c r="E16" t="e">
        <v>#N/A</v>
      </c>
    </row>
    <row r="17" spans="1:5" x14ac:dyDescent="0.2">
      <c r="A17" s="6" t="s">
        <v>25</v>
      </c>
      <c r="B17" s="8">
        <v>150</v>
      </c>
      <c r="C17" s="9">
        <v>34</v>
      </c>
      <c r="D17">
        <v>34</v>
      </c>
      <c r="E17">
        <v>150</v>
      </c>
    </row>
    <row r="18" spans="1:5" x14ac:dyDescent="0.2">
      <c r="A18" s="6"/>
      <c r="B18" s="8"/>
      <c r="C18" s="9"/>
      <c r="D18" t="e">
        <v>#N/A</v>
      </c>
      <c r="E18" t="e">
        <v>#N/A</v>
      </c>
    </row>
    <row r="19" spans="1:5" x14ac:dyDescent="0.2">
      <c r="A19" s="7" t="s">
        <v>27</v>
      </c>
      <c r="B19" s="8">
        <v>150</v>
      </c>
      <c r="C19" s="9">
        <v>51.45</v>
      </c>
      <c r="D19">
        <v>51.45</v>
      </c>
      <c r="E19">
        <v>150</v>
      </c>
    </row>
    <row r="20" spans="1:5" x14ac:dyDescent="0.2">
      <c r="A20" s="6"/>
      <c r="B20" s="8"/>
      <c r="C20" s="9"/>
      <c r="D20" t="e">
        <v>#N/A</v>
      </c>
      <c r="E20" t="e">
        <v>#N/A</v>
      </c>
    </row>
    <row r="21" spans="1:5" x14ac:dyDescent="0.2">
      <c r="A21" s="7"/>
      <c r="B21" s="8"/>
      <c r="C21" s="9"/>
      <c r="D21" t="e">
        <v>#N/A</v>
      </c>
      <c r="E21" t="e">
        <v>#N/A</v>
      </c>
    </row>
    <row r="22" spans="1:5" x14ac:dyDescent="0.2">
      <c r="A22" s="7"/>
      <c r="B22" s="8"/>
      <c r="C22" s="9"/>
      <c r="D22" t="e">
        <v>#N/A</v>
      </c>
      <c r="E22" t="e">
        <v>#N/A</v>
      </c>
    </row>
    <row r="23" spans="1:5" x14ac:dyDescent="0.2">
      <c r="A23" s="7"/>
      <c r="B23" s="8"/>
      <c r="C23" s="9"/>
      <c r="D23" t="e">
        <v>#N/A</v>
      </c>
      <c r="E23" t="e">
        <v>#N/A</v>
      </c>
    </row>
    <row r="24" spans="1:5" x14ac:dyDescent="0.2">
      <c r="A24" s="7"/>
      <c r="B24" s="8"/>
      <c r="C24" s="9"/>
      <c r="D24" t="e">
        <v>#N/A</v>
      </c>
      <c r="E24" t="e">
        <v>#N/A</v>
      </c>
    </row>
    <row r="25" spans="1:5" x14ac:dyDescent="0.2">
      <c r="A25" s="6" t="s">
        <v>43</v>
      </c>
      <c r="B25" s="8"/>
      <c r="C25" s="9">
        <v>58.2</v>
      </c>
      <c r="D25" t="e">
        <v>#N/A</v>
      </c>
      <c r="E25" t="e">
        <v>#N/A</v>
      </c>
    </row>
    <row r="26" spans="1:5" x14ac:dyDescent="0.2">
      <c r="B26" s="8"/>
      <c r="C26" s="9"/>
    </row>
    <row r="27" spans="1:5" x14ac:dyDescent="0.2">
      <c r="B27" s="8"/>
      <c r="C27" s="9"/>
    </row>
    <row r="28" spans="1:5" x14ac:dyDescent="0.2">
      <c r="B28" s="8"/>
      <c r="C28" s="9"/>
    </row>
    <row r="29" spans="1:5" x14ac:dyDescent="0.2">
      <c r="B29" s="8"/>
      <c r="C29" s="9"/>
    </row>
    <row r="30" spans="1:5" x14ac:dyDescent="0.2">
      <c r="B30" s="8"/>
      <c r="C30" s="9"/>
    </row>
    <row r="31" spans="1:5" x14ac:dyDescent="0.2">
      <c r="B31" s="8"/>
      <c r="C31" s="9"/>
    </row>
    <row r="32" spans="1:5" x14ac:dyDescent="0.2">
      <c r="B32" s="8"/>
      <c r="C32" s="9"/>
    </row>
    <row r="33" spans="2:3" x14ac:dyDescent="0.2">
      <c r="B33" s="8"/>
      <c r="C33" s="9"/>
    </row>
    <row r="34" spans="2:3" x14ac:dyDescent="0.2">
      <c r="B34" s="8"/>
      <c r="C34" s="9"/>
    </row>
    <row r="35" spans="2:3" x14ac:dyDescent="0.2">
      <c r="B35" s="8"/>
      <c r="C35" s="9"/>
    </row>
    <row r="36" spans="2:3" x14ac:dyDescent="0.2">
      <c r="B36" s="8"/>
      <c r="C36" s="9"/>
    </row>
    <row r="37" spans="2:3" x14ac:dyDescent="0.2">
      <c r="B37" s="8"/>
      <c r="C37" s="9"/>
    </row>
    <row r="38" spans="2:3" x14ac:dyDescent="0.2">
      <c r="B38" s="8"/>
      <c r="C38" s="9"/>
    </row>
    <row r="39" spans="2:3" x14ac:dyDescent="0.2">
      <c r="B39" s="8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敖佳炫</dc:creator>
  <cp:lastModifiedBy>敖佳炫</cp:lastModifiedBy>
  <dcterms:created xsi:type="dcterms:W3CDTF">2025-10-27T02:08:00Z</dcterms:created>
  <dcterms:modified xsi:type="dcterms:W3CDTF">2025-11-10T08:06:07Z</dcterms:modified>
</cp:coreProperties>
</file>