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ng.gao\Desktop\Temp\2025\Nov\"/>
    </mc:Choice>
  </mc:AlternateContent>
  <xr:revisionPtr revIDLastSave="0" documentId="8_{2D33AC64-FAE3-426C-978D-A0302261E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 list" sheetId="1" r:id="rId1"/>
    <sheet name="short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9" i="1"/>
  <c r="R20" i="1"/>
  <c r="R25" i="1"/>
  <c r="R26" i="1"/>
  <c r="R27" i="1"/>
  <c r="Q2" i="1" l="1"/>
  <c r="S10" i="1"/>
  <c r="T10" i="1" s="1"/>
  <c r="S11" i="1"/>
  <c r="T11" i="1" s="1"/>
  <c r="T12" i="1"/>
  <c r="T13" i="1"/>
  <c r="S14" i="1"/>
  <c r="T14" i="1" s="1"/>
  <c r="T15" i="1"/>
  <c r="S17" i="1"/>
  <c r="T17" i="1" s="1"/>
  <c r="T18" i="1"/>
  <c r="S21" i="1"/>
  <c r="T21" i="1" s="1"/>
  <c r="S22" i="1"/>
  <c r="T22" i="1" s="1"/>
  <c r="S23" i="1"/>
  <c r="T23" i="1" s="1"/>
  <c r="S24" i="1"/>
  <c r="T24" i="1" s="1"/>
  <c r="S28" i="1"/>
  <c r="T28" i="1" s="1"/>
  <c r="S3" i="1"/>
  <c r="T3" i="1" s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2" i="1"/>
  <c r="T2" i="1" s="1"/>
  <c r="S16" i="1"/>
  <c r="T16" i="1" s="1"/>
  <c r="S19" i="1"/>
  <c r="T19" i="1" s="1"/>
  <c r="S20" i="1"/>
  <c r="T20" i="1" s="1"/>
  <c r="S25" i="1"/>
  <c r="T25" i="1" s="1"/>
  <c r="S26" i="1"/>
  <c r="T26" i="1" s="1"/>
  <c r="S27" i="1"/>
  <c r="T27" i="1" s="1"/>
  <c r="Q25" i="1"/>
  <c r="Q24" i="1"/>
  <c r="Q27" i="1"/>
  <c r="Q26" i="1"/>
  <c r="Q23" i="1"/>
  <c r="Q22" i="1"/>
  <c r="Q21" i="1"/>
  <c r="Q20" i="1"/>
  <c r="Q19" i="1"/>
  <c r="Q17" i="1"/>
  <c r="Q16" i="1"/>
  <c r="Q14" i="1"/>
  <c r="Q11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<sst xmlns="http://schemas.openxmlformats.org/spreadsheetml/2006/main" count="259" uniqueCount="143">
  <si>
    <t>CS10-0094-1</t>
  </si>
  <si>
    <t>675716895891</t>
  </si>
  <si>
    <t>Vixie|Lacey|Lacey</t>
  </si>
  <si>
    <t>F/Q Vixie Comforter Mini Set</t>
  </si>
  <si>
    <t>Full/Queen: 90x90"/20x26"(2)</t>
  </si>
  <si>
    <t>Teal/Dark Gray</t>
  </si>
  <si>
    <t>SD2</t>
  </si>
  <si>
    <t>ADUL</t>
  </si>
  <si>
    <t>CS10-0097-1</t>
  </si>
  <si>
    <t>675716895860</t>
  </si>
  <si>
    <t>T/TXL Vixie Comforter Mini Set</t>
  </si>
  <si>
    <t>Twin/Twin XL: 66x90"/20x26"</t>
  </si>
  <si>
    <t>Coral/Light Gray</t>
  </si>
  <si>
    <t>CS10-0098-1</t>
  </si>
  <si>
    <t>675716895921</t>
  </si>
  <si>
    <t>CS10-0258-1</t>
  </si>
  <si>
    <t>675716967758</t>
  </si>
  <si>
    <t>Navy/Charcoal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</si>
  <si>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</si>
  <si>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</si>
  <si>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</si>
  <si>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</si>
  <si>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</si>
  <si>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</si>
  <si>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</si>
  <si>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K Vixie Comforter Mini Set</t>
  </si>
  <si>
    <t>King: 104x90"/20x36"(2)</t>
  </si>
  <si>
    <t>CS10-0993-1</t>
  </si>
  <si>
    <t>086569087850</t>
  </si>
  <si>
    <t>Twin/Twin XL: 66x90"/20x26" (1</t>
  </si>
  <si>
    <t>Lavender</t>
  </si>
  <si>
    <t>AM12-0114</t>
  </si>
  <si>
    <t>Maca|Maca|Maca</t>
  </si>
  <si>
    <t>F/Q Duvet Mini Set</t>
  </si>
  <si>
    <t>AM12-0117</t>
  </si>
  <si>
    <t>022164335941</t>
  </si>
  <si>
    <t>Gray</t>
  </si>
  <si>
    <t>CS14-0681-1</t>
  </si>
  <si>
    <t>Full/Queen: 90"W x 90"L/20"W x</t>
  </si>
  <si>
    <t>YOUT</t>
  </si>
  <si>
    <t>MP12-5862</t>
  </si>
  <si>
    <t>086569027696</t>
  </si>
  <si>
    <t>Lillian|Daisi|Sula</t>
  </si>
  <si>
    <t>F/Q Lillian/Daisi/Sula Duvet</t>
  </si>
  <si>
    <t>Ivory</t>
  </si>
  <si>
    <t>AM10-0074</t>
  </si>
  <si>
    <t>022164335514</t>
  </si>
  <si>
    <t>Aria|Milan|Senia</t>
  </si>
  <si>
    <t>F/Q Comforter Mini Set</t>
  </si>
  <si>
    <t>AM10-0076</t>
  </si>
  <si>
    <t>AM10-0080</t>
  </si>
  <si>
    <t>022164335576</t>
  </si>
  <si>
    <t>Black</t>
  </si>
  <si>
    <t>ID10-2241</t>
  </si>
  <si>
    <t>022164299946</t>
  </si>
  <si>
    <t>Naomi|Alaia|Madelyn</t>
  </si>
  <si>
    <t>T/TXL Naomi/Alaia/Madelyn</t>
  </si>
  <si>
    <t>Twin/Twin XL: 68"W x 90"L / 20</t>
  </si>
  <si>
    <t>Blush/Gold</t>
  </si>
  <si>
    <t>ID10-2242</t>
  </si>
  <si>
    <t>022164299953</t>
  </si>
  <si>
    <t>F/Q Naomi/Alaia/Madelyn</t>
  </si>
  <si>
    <t>Full/Queen: 90"W x 90"L / 20"W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</si>
  <si>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</si>
  <si>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</si>
  <si>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</si>
  <si>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</si>
  <si>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</si>
  <si>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</si>
  <si>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</si>
  <si>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</si>
  <si>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Grey</t>
  </si>
  <si>
    <t>ID10-2284</t>
  </si>
  <si>
    <t>022164322156</t>
  </si>
  <si>
    <t>K/CK Lucy/Vera/Elise</t>
  </si>
  <si>
    <t>ID12-1868</t>
  </si>
  <si>
    <t>086569343987</t>
  </si>
  <si>
    <t>Lillie|Serena|Kendra</t>
  </si>
  <si>
    <t>T/TXL Lillie/Serena/Kendra Duv</t>
  </si>
  <si>
    <t>Twin/Twin XL: 68"W x 90"L/20"W</t>
  </si>
  <si>
    <t>Ivory/Gold</t>
  </si>
  <si>
    <t>ID12-2243</t>
  </si>
  <si>
    <t>022164299960</t>
  </si>
  <si>
    <t>Black/Silver</t>
  </si>
  <si>
    <t>ID12-2285</t>
  </si>
  <si>
    <t>022164322163</t>
  </si>
  <si>
    <t>ID12-2286</t>
  </si>
  <si>
    <t>022164322170</t>
  </si>
  <si>
    <t>F/Q Lucy/Vera/Elise</t>
  </si>
  <si>
    <t>Full/Queen: 88"W x 90"L/20"W x</t>
  </si>
  <si>
    <t>1 skid</t>
  </si>
  <si>
    <t>SD3</t>
  </si>
  <si>
    <t>2 skid</t>
  </si>
  <si>
    <t xml:space="preserve">1 skid </t>
  </si>
  <si>
    <t xml:space="preserve">1 Skid </t>
  </si>
  <si>
    <t>estimated cube</t>
  </si>
  <si>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</si>
  <si>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</si>
  <si>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</si>
  <si>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</si>
  <si>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</si>
  <si>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</si>
  <si>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</si>
  <si>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</si>
  <si>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</si>
  <si>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</si>
  <si>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</si>
  <si>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</si>
  <si>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</si>
  <si>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unit cf</t>
  </si>
  <si>
    <t>Item No.</t>
  </si>
  <si>
    <t>Description</t>
  </si>
  <si>
    <t>UPC</t>
  </si>
  <si>
    <t>Total Qty Ordered</t>
  </si>
  <si>
    <t>Total Qty OH</t>
  </si>
  <si>
    <t>Qty Avail.</t>
  </si>
  <si>
    <t>Qty Short</t>
  </si>
  <si>
    <t>100% Polyester Microfiber Mini Quilt Set</t>
  </si>
  <si>
    <t>SD3 1655</t>
  </si>
  <si>
    <t>100% Polyester Printed MF Comforter Mini Set</t>
  </si>
  <si>
    <t>WDC 98</t>
  </si>
  <si>
    <t>100% Polyester Printed Duvet Mini Set</t>
  </si>
  <si>
    <t>WDC 41</t>
  </si>
  <si>
    <t>100% Polyester Metallic Print Faux Fur Comforter Set with Shams</t>
  </si>
  <si>
    <t>100% Polyester Clip Jacquard Duevet Cover Set</t>
  </si>
  <si>
    <t>100% Polyester Metallic Print Faux Fur Duvet Cover Set with Shams</t>
  </si>
  <si>
    <t>INV. shortage</t>
  </si>
  <si>
    <t>PO Qty from Ben</t>
  </si>
  <si>
    <t>PO Qty ava. By 11/12</t>
  </si>
  <si>
    <t>CS14-0865-1</t>
  </si>
  <si>
    <t>086569018243</t>
  </si>
  <si>
    <t>Pierre|Parker|Preston</t>
  </si>
  <si>
    <t>T/TXL Pierre Quilt Minit Set</t>
  </si>
  <si>
    <t>Gray/Orange</t>
  </si>
  <si>
    <t>CS14-1336</t>
  </si>
  <si>
    <t>086569437365</t>
  </si>
  <si>
    <t>Ava</t>
  </si>
  <si>
    <t>F/Q Ava Quilt Set</t>
  </si>
  <si>
    <t>Full/Queen: 90"Wx90"L/20"Wx26"</t>
  </si>
  <si>
    <t>CS10-1331</t>
  </si>
  <si>
    <t>086569439840</t>
  </si>
  <si>
    <t>TXL Ava Complete Bed With Shee</t>
  </si>
  <si>
    <t>Twin XL: 66"Wx90"L/20"Wx26"L/6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</si>
</sst>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17365D"/>
      <name val="Arial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2778E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5">
    <xf numFmtId="0" fontId="0" fillId="0" borderId="0" xfId="0"/>
    <xf numFmtId="0" fontId="2" fillId="0" borderId="0" xfId="2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 applyFill="1"/>
    <xf numFmtId="0" fontId="4" fillId="0" borderId="0" xfId="2" applyFont="1" applyAlignment="1">
      <alignment vertical="top"/>
    </xf>
    <xf numFmtId="0" fontId="0" fillId="2" borderId="0" xfId="0" applyFill="1"/>
    <xf numFmtId="0" fontId="4" fillId="2" borderId="1" xfId="2" applyFont="1" applyFill="1" applyBorder="1" applyAlignment="1">
      <alignment vertical="top"/>
    </xf>
    <xf numFmtId="0" fontId="0" fillId="2" borderId="1" xfId="0" applyFill="1" applyBorder="1"/>
    <xf numFmtId="0" fontId="3" fillId="2" borderId="1" xfId="2" applyFont="1" applyFill="1" applyBorder="1" applyAlignment="1">
      <alignment vertical="top"/>
    </xf>
    <xf numFmtId="0" fontId="2" fillId="2" borderId="1" xfId="2" applyFill="1" applyBorder="1" applyAlignment="1">
      <alignment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0" fontId="2" fillId="2" borderId="0" xfId="2" applyFill="1" applyAlignment="1">
      <alignment vertical="top" wrapText="1"/>
    </xf>
    <xf numFmtId="0" fontId="3" fillId="2" borderId="0" xfId="2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0" fontId="5" fillId="0" borderId="0" xfId="0" applyFont="1"/>
    <xf numFmtId="37" fontId="0" fillId="0" borderId="0" xfId="0" applyNumberFormat="1"/>
    <xf numFmtId="0" fontId="2" fillId="2" borderId="0" xfId="2" applyFill="1" applyAlignment="1">
      <alignment vertical="top"/>
    </xf>
    <xf numFmtId="0" fontId="0" fillId="4" borderId="0" xfId="0" applyFill="1" applyAlignment="1">
      <alignment horizontal="center"/>
    </xf>
    <xf numFmtId="43" fontId="0" fillId="4" borderId="0" xfId="0" applyNumberFormat="1" applyFill="1" applyAlignment="1">
      <alignment horizontal="center"/>
    </xf>
    <xf numFmtId="0" fontId="2" fillId="4" borderId="0" xfId="2" applyFill="1" applyAlignment="1">
      <alignment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zoomScale="85" zoomScaleNormal="85" workbookViewId="0">
      <selection activeCell="A31" sqref="A31"/>
    </sheetView>
  </sheetViews>
  <sheetFormatPr defaultRowHeight="15" x14ac:dyDescent="0.25"/>
  <cols>
    <col min="1" max="1" width="18.140625" customWidth="1"/>
    <col min="2" max="2" width="18.140625" style="6" hidden="1" customWidth="1"/>
    <col min="3" max="3" width="14.7109375" customWidth="1"/>
    <col min="4" max="4" width="23.5703125" customWidth="1"/>
    <col min="5" max="5" width="31" customWidth="1"/>
    <col min="6" max="6" width="27.85546875" customWidth="1"/>
    <col min="7" max="7" width="16.28515625" customWidth="1"/>
    <col min="15" max="15" width="8.85546875" customWidth="1"/>
    <col min="16" max="16" width="14.7109375" style="11" customWidth="1"/>
    <col min="17" max="17" width="12" style="11" customWidth="1"/>
    <col min="18" max="18" width="12.42578125" style="11" bestFit="1" customWidth="1"/>
    <col min="19" max="19" width="12.85546875" style="11" customWidth="1"/>
    <col min="20" max="20" width="12" style="11" customWidth="1"/>
    <col min="21" max="21" width="25.140625" customWidth="1"/>
  </cols>
  <sheetData>
    <row r="1" spans="1:20" ht="30" x14ac:dyDescent="0.25">
      <c r="A1" s="14" t="s">
        <v>96</v>
      </c>
      <c r="B1" s="14"/>
      <c r="C1" s="14" t="s">
        <v>97</v>
      </c>
      <c r="D1" s="14" t="s">
        <v>98</v>
      </c>
      <c r="E1" s="14" t="s">
        <v>99</v>
      </c>
      <c r="F1" s="14" t="s">
        <v>100</v>
      </c>
      <c r="G1" s="14" t="s">
        <v>101</v>
      </c>
      <c r="H1" s="14" t="s">
        <v>102</v>
      </c>
      <c r="I1" s="14" t="s">
        <v>103</v>
      </c>
      <c r="J1" s="14" t="s">
        <v>104</v>
      </c>
      <c r="K1" s="14" t="s">
        <v>105</v>
      </c>
      <c r="L1" s="14" t="s">
        <v>106</v>
      </c>
      <c r="M1" s="14" t="s">
        <v>107</v>
      </c>
      <c r="N1" s="14" t="s">
        <v>108</v>
      </c>
      <c r="O1" s="15" t="s">
        <v>109</v>
      </c>
      <c r="P1" s="12" t="s">
        <v>127</v>
      </c>
      <c r="Q1" s="25" t="s">
        <v>95</v>
      </c>
      <c r="R1" s="11" t="s">
        <v>126</v>
      </c>
      <c r="S1" s="26" t="s">
        <v>128</v>
      </c>
      <c r="T1" s="26" t="s">
        <v>95</v>
      </c>
    </row>
    <row r="2" spans="1:20" x14ac:dyDescent="0.25">
      <c r="A2" s="5" t="s">
        <v>0</v>
      </c>
      <c r="B2" s="7" t="s">
        <v>90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>
        <v>22.7</v>
      </c>
      <c r="J2" s="3">
        <v>1</v>
      </c>
      <c r="K2" s="2">
        <v>17.126000000000001</v>
      </c>
      <c r="L2" s="2">
        <v>12.795299999999999</v>
      </c>
      <c r="M2" s="2">
        <v>5.9055</v>
      </c>
      <c r="N2" s="1" t="s">
        <v>7</v>
      </c>
      <c r="O2" s="4">
        <v>0.75062983974066122</v>
      </c>
      <c r="P2" s="12">
        <v>115</v>
      </c>
      <c r="Q2" s="13">
        <f>P2*O2</f>
        <v>86.322431570176036</v>
      </c>
      <c r="S2" s="27">
        <f>P2-R2</f>
        <v>115</v>
      </c>
      <c r="T2" s="28">
        <f>O2*S2</f>
        <v>86.322431570176036</v>
      </c>
    </row>
    <row r="3" spans="1:20" x14ac:dyDescent="0.25">
      <c r="A3" s="5" t="s">
        <v>8</v>
      </c>
      <c r="B3" s="7" t="s">
        <v>90</v>
      </c>
      <c r="C3" s="1" t="s">
        <v>9</v>
      </c>
      <c r="D3" s="1" t="s">
        <v>2</v>
      </c>
      <c r="E3" s="1" t="s">
        <v>10</v>
      </c>
      <c r="F3" s="1" t="s">
        <v>11</v>
      </c>
      <c r="G3" s="1" t="s">
        <v>12</v>
      </c>
      <c r="H3" s="1" t="s">
        <v>6</v>
      </c>
      <c r="I3" s="2">
        <v>19</v>
      </c>
      <c r="J3" s="3">
        <v>1</v>
      </c>
      <c r="K3" s="2">
        <v>17.126000000000001</v>
      </c>
      <c r="L3" s="2">
        <v>12.795299999999999</v>
      </c>
      <c r="M3" s="2">
        <v>4.7244000000000002</v>
      </c>
      <c r="N3" s="1" t="s">
        <v>7</v>
      </c>
      <c r="O3" s="4">
        <v>0.60050387179252906</v>
      </c>
      <c r="P3" s="12">
        <v>144</v>
      </c>
      <c r="Q3" s="13">
        <f t="shared" ref="Q3:Q9" si="0">P3*O3</f>
        <v>86.472557538124192</v>
      </c>
      <c r="S3" s="27">
        <f t="shared" ref="S3:S28" si="1">P3-R3</f>
        <v>144</v>
      </c>
      <c r="T3" s="28">
        <f t="shared" ref="T3:T28" si="2">O3*S3</f>
        <v>86.472557538124192</v>
      </c>
    </row>
    <row r="4" spans="1:20" x14ac:dyDescent="0.25">
      <c r="A4" s="5" t="s">
        <v>13</v>
      </c>
      <c r="B4" s="7" t="s">
        <v>90</v>
      </c>
      <c r="C4" s="1" t="s">
        <v>14</v>
      </c>
      <c r="D4" s="1" t="s">
        <v>2</v>
      </c>
      <c r="E4" s="1" t="s">
        <v>3</v>
      </c>
      <c r="F4" s="1" t="s">
        <v>4</v>
      </c>
      <c r="G4" s="1" t="s">
        <v>12</v>
      </c>
      <c r="H4" s="1" t="s">
        <v>6</v>
      </c>
      <c r="I4" s="2">
        <v>22.7</v>
      </c>
      <c r="J4" s="3">
        <v>1</v>
      </c>
      <c r="K4" s="2">
        <v>17.32</v>
      </c>
      <c r="L4" s="2">
        <v>12.795299999999999</v>
      </c>
      <c r="M4" s="2">
        <v>5.9055</v>
      </c>
      <c r="N4" s="1" t="s">
        <v>7</v>
      </c>
      <c r="O4" s="4">
        <v>0.7591328286995358</v>
      </c>
      <c r="P4" s="32">
        <v>230</v>
      </c>
      <c r="Q4" s="33">
        <f t="shared" si="0"/>
        <v>174.60055060089323</v>
      </c>
      <c r="S4" s="27">
        <f t="shared" si="1"/>
        <v>230</v>
      </c>
      <c r="T4" s="28">
        <f t="shared" si="2"/>
        <v>174.60055060089323</v>
      </c>
    </row>
    <row r="5" spans="1:20" x14ac:dyDescent="0.25">
      <c r="A5" s="5" t="s">
        <v>15</v>
      </c>
      <c r="B5" s="7" t="s">
        <v>90</v>
      </c>
      <c r="C5" s="1" t="s">
        <v>16</v>
      </c>
      <c r="D5" s="1" t="s">
        <v>2</v>
      </c>
      <c r="E5" s="1" t="s">
        <v>3</v>
      </c>
      <c r="F5" s="1" t="s">
        <v>4</v>
      </c>
      <c r="G5" s="1" t="s">
        <v>17</v>
      </c>
      <c r="H5" s="1" t="s">
        <v>6</v>
      </c>
      <c r="I5" s="2">
        <v>22.7</v>
      </c>
      <c r="J5" s="3">
        <v>1</v>
      </c>
      <c r="K5" s="2">
        <v>17.32</v>
      </c>
      <c r="L5" s="2">
        <v>12.795299999999999</v>
      </c>
      <c r="M5" s="2">
        <v>5.9055</v>
      </c>
      <c r="N5" s="1" t="s">
        <v>7</v>
      </c>
      <c r="O5" s="4">
        <v>0.7591328286995358</v>
      </c>
      <c r="P5" s="12">
        <v>115</v>
      </c>
      <c r="Q5" s="13">
        <f t="shared" si="0"/>
        <v>87.300275300446614</v>
      </c>
      <c r="S5" s="27">
        <f t="shared" si="1"/>
        <v>115</v>
      </c>
      <c r="T5" s="28">
        <f t="shared" si="2"/>
        <v>87.300275300446614</v>
      </c>
    </row>
    <row r="6" spans="1:20" x14ac:dyDescent="0.25">
      <c r="A6" s="5" t="s">
        <v>18</v>
      </c>
      <c r="B6" s="7" t="s">
        <v>90</v>
      </c>
      <c r="C6" s="1" t="s">
        <v>19</v>
      </c>
      <c r="D6" s="1" t="s">
        <v>2</v>
      </c>
      <c r="E6" s="1" t="s">
        <v>10</v>
      </c>
      <c r="F6" s="1" t="s">
        <v>11</v>
      </c>
      <c r="G6" s="1" t="s">
        <v>20</v>
      </c>
      <c r="H6" s="1" t="s">
        <v>6</v>
      </c>
      <c r="I6" s="2">
        <v>19</v>
      </c>
      <c r="J6" s="3">
        <v>1</v>
      </c>
      <c r="K6" s="2">
        <v>17.126000000000001</v>
      </c>
      <c r="L6" s="2">
        <v>12.795299999999999</v>
      </c>
      <c r="M6" s="2">
        <v>4.7244000000000002</v>
      </c>
      <c r="N6" s="1" t="s">
        <v>7</v>
      </c>
      <c r="O6" s="4">
        <v>0.60050387179252906</v>
      </c>
      <c r="P6" s="12">
        <v>144</v>
      </c>
      <c r="Q6" s="13">
        <f t="shared" si="0"/>
        <v>86.472557538124192</v>
      </c>
      <c r="S6" s="27">
        <f t="shared" si="1"/>
        <v>144</v>
      </c>
      <c r="T6" s="28">
        <f t="shared" si="2"/>
        <v>86.472557538124192</v>
      </c>
    </row>
    <row r="7" spans="1:20" x14ac:dyDescent="0.25">
      <c r="A7" s="5" t="s">
        <v>21</v>
      </c>
      <c r="B7" s="7" t="s">
        <v>90</v>
      </c>
      <c r="C7" s="1" t="s">
        <v>22</v>
      </c>
      <c r="D7" s="1" t="s">
        <v>2</v>
      </c>
      <c r="E7" s="1" t="s">
        <v>3</v>
      </c>
      <c r="F7" s="1" t="s">
        <v>4</v>
      </c>
      <c r="G7" s="1" t="s">
        <v>20</v>
      </c>
      <c r="H7" s="1" t="s">
        <v>6</v>
      </c>
      <c r="I7" s="2">
        <v>22.7</v>
      </c>
      <c r="J7" s="3">
        <v>1</v>
      </c>
      <c r="K7" s="2">
        <v>17.126000000000001</v>
      </c>
      <c r="L7" s="2">
        <v>12.795299999999999</v>
      </c>
      <c r="M7" s="2">
        <v>5.9055</v>
      </c>
      <c r="N7" s="1" t="s">
        <v>7</v>
      </c>
      <c r="O7" s="4">
        <v>0.75062983974066122</v>
      </c>
      <c r="P7" s="12">
        <v>115</v>
      </c>
      <c r="Q7" s="13">
        <f t="shared" si="0"/>
        <v>86.322431570176036</v>
      </c>
      <c r="S7" s="27">
        <f t="shared" si="1"/>
        <v>115</v>
      </c>
      <c r="T7" s="28">
        <f t="shared" si="2"/>
        <v>86.322431570176036</v>
      </c>
    </row>
    <row r="8" spans="1:20" x14ac:dyDescent="0.25">
      <c r="A8" s="5" t="s">
        <v>23</v>
      </c>
      <c r="B8" s="7" t="s">
        <v>90</v>
      </c>
      <c r="C8" s="1" t="s">
        <v>24</v>
      </c>
      <c r="D8" s="1" t="s">
        <v>2</v>
      </c>
      <c r="E8" s="1" t="s">
        <v>25</v>
      </c>
      <c r="F8" s="1" t="s">
        <v>26</v>
      </c>
      <c r="G8" s="1" t="s">
        <v>20</v>
      </c>
      <c r="H8" s="1" t="s">
        <v>6</v>
      </c>
      <c r="I8" s="2">
        <v>24.81</v>
      </c>
      <c r="J8" s="3">
        <v>1</v>
      </c>
      <c r="K8" s="2">
        <v>17.126000000000001</v>
      </c>
      <c r="L8" s="2">
        <v>12.795299999999999</v>
      </c>
      <c r="M8" s="2">
        <v>6.2991999999999999</v>
      </c>
      <c r="N8" s="1" t="s">
        <v>7</v>
      </c>
      <c r="O8" s="4">
        <v>0.80067182905670542</v>
      </c>
      <c r="P8" s="12">
        <v>108</v>
      </c>
      <c r="Q8" s="13">
        <f t="shared" si="0"/>
        <v>86.472557538124192</v>
      </c>
      <c r="S8" s="27">
        <f t="shared" si="1"/>
        <v>108</v>
      </c>
      <c r="T8" s="28">
        <f t="shared" si="2"/>
        <v>86.472557538124192</v>
      </c>
    </row>
    <row r="9" spans="1:20" x14ac:dyDescent="0.25">
      <c r="A9" s="5" t="s">
        <v>27</v>
      </c>
      <c r="B9" s="7" t="s">
        <v>90</v>
      </c>
      <c r="C9" s="1" t="s">
        <v>28</v>
      </c>
      <c r="D9" s="1" t="s">
        <v>2</v>
      </c>
      <c r="E9" s="1" t="s">
        <v>10</v>
      </c>
      <c r="F9" s="1" t="s">
        <v>29</v>
      </c>
      <c r="G9" s="1" t="s">
        <v>30</v>
      </c>
      <c r="H9" s="1" t="s">
        <v>6</v>
      </c>
      <c r="I9" s="2">
        <v>19</v>
      </c>
      <c r="J9" s="3">
        <v>1</v>
      </c>
      <c r="K9" s="2">
        <v>17.126000000000001</v>
      </c>
      <c r="L9" s="2">
        <v>12.795299999999999</v>
      </c>
      <c r="M9" s="2">
        <v>4.7244000000000002</v>
      </c>
      <c r="N9" s="1" t="s">
        <v>7</v>
      </c>
      <c r="O9" s="4">
        <v>0.60050387179252906</v>
      </c>
      <c r="P9" s="12">
        <v>144</v>
      </c>
      <c r="Q9" s="13">
        <f t="shared" si="0"/>
        <v>86.472557538124192</v>
      </c>
      <c r="S9" s="27">
        <f t="shared" si="1"/>
        <v>144</v>
      </c>
      <c r="T9" s="28">
        <f t="shared" si="2"/>
        <v>86.472557538124192</v>
      </c>
    </row>
    <row r="10" spans="1:20" x14ac:dyDescent="0.25">
      <c r="B10" s="8"/>
      <c r="P10" s="12"/>
      <c r="Q10" s="12"/>
      <c r="S10" s="27">
        <f t="shared" si="1"/>
        <v>0</v>
      </c>
      <c r="T10" s="28">
        <f t="shared" si="2"/>
        <v>0</v>
      </c>
    </row>
    <row r="11" spans="1:20" x14ac:dyDescent="0.25">
      <c r="A11" s="1" t="s">
        <v>34</v>
      </c>
      <c r="B11" s="9" t="s">
        <v>93</v>
      </c>
      <c r="C11" s="1" t="s">
        <v>35</v>
      </c>
      <c r="D11" s="1" t="s">
        <v>32</v>
      </c>
      <c r="E11" s="1" t="s">
        <v>33</v>
      </c>
      <c r="F11" s="1" t="s">
        <v>4</v>
      </c>
      <c r="G11" s="1" t="s">
        <v>36</v>
      </c>
      <c r="H11" s="1" t="s">
        <v>6</v>
      </c>
      <c r="I11" s="2">
        <v>17.850000000000001</v>
      </c>
      <c r="J11" s="3">
        <v>4</v>
      </c>
      <c r="K11" s="2">
        <v>13.3858</v>
      </c>
      <c r="L11" s="2">
        <v>11.811</v>
      </c>
      <c r="M11" s="2">
        <v>9.8424999999999994</v>
      </c>
      <c r="N11" s="1" t="s">
        <v>7</v>
      </c>
      <c r="O11" s="4">
        <v>0.23</v>
      </c>
      <c r="P11" s="12">
        <v>375</v>
      </c>
      <c r="Q11" s="13">
        <f>P11*O11</f>
        <v>86.25</v>
      </c>
      <c r="S11" s="27">
        <f t="shared" si="1"/>
        <v>375</v>
      </c>
      <c r="T11" s="28">
        <f t="shared" si="2"/>
        <v>86.25</v>
      </c>
    </row>
    <row r="12" spans="1:20" x14ac:dyDescent="0.25">
      <c r="B12" s="8"/>
      <c r="P12" s="12"/>
      <c r="Q12" s="12"/>
      <c r="S12" s="27"/>
      <c r="T12" s="28">
        <f t="shared" si="2"/>
        <v>0</v>
      </c>
    </row>
    <row r="13" spans="1:20" x14ac:dyDescent="0.25">
      <c r="B13" s="8"/>
      <c r="P13" s="12"/>
      <c r="Q13" s="12"/>
      <c r="S13" s="27"/>
      <c r="T13" s="28">
        <f t="shared" si="2"/>
        <v>0</v>
      </c>
    </row>
    <row r="14" spans="1:20" x14ac:dyDescent="0.25">
      <c r="A14" s="1" t="s">
        <v>40</v>
      </c>
      <c r="B14" s="9" t="s">
        <v>94</v>
      </c>
      <c r="C14" s="1" t="s">
        <v>41</v>
      </c>
      <c r="D14" s="1" t="s">
        <v>42</v>
      </c>
      <c r="E14" s="1" t="s">
        <v>43</v>
      </c>
      <c r="F14" s="1" t="s">
        <v>38</v>
      </c>
      <c r="G14" s="1" t="s">
        <v>44</v>
      </c>
      <c r="H14" s="1" t="s">
        <v>6</v>
      </c>
      <c r="I14" s="2">
        <v>49.35</v>
      </c>
      <c r="J14" s="3">
        <v>1</v>
      </c>
      <c r="K14" s="2">
        <v>11.417299999999999</v>
      </c>
      <c r="L14" s="2">
        <v>9.4488000000000003</v>
      </c>
      <c r="M14" s="2">
        <v>4.3307000000000002</v>
      </c>
      <c r="N14" s="1" t="s">
        <v>7</v>
      </c>
      <c r="O14" s="4">
        <v>0.27099476891425056</v>
      </c>
      <c r="P14" s="12">
        <v>320</v>
      </c>
      <c r="Q14" s="13">
        <f>P14*O14</f>
        <v>86.718326052560172</v>
      </c>
      <c r="S14" s="27">
        <f t="shared" si="1"/>
        <v>320</v>
      </c>
      <c r="T14" s="28">
        <f t="shared" si="2"/>
        <v>86.718326052560172</v>
      </c>
    </row>
    <row r="15" spans="1:20" x14ac:dyDescent="0.25">
      <c r="B15" s="8"/>
      <c r="P15" s="12"/>
      <c r="Q15" s="12"/>
      <c r="S15" s="27"/>
      <c r="T15" s="28">
        <f t="shared" si="2"/>
        <v>0</v>
      </c>
    </row>
    <row r="16" spans="1:20" x14ac:dyDescent="0.25">
      <c r="A16" s="1" t="s">
        <v>45</v>
      </c>
      <c r="B16" s="9" t="s">
        <v>92</v>
      </c>
      <c r="C16" s="1" t="s">
        <v>46</v>
      </c>
      <c r="D16" s="1" t="s">
        <v>47</v>
      </c>
      <c r="E16" s="1" t="s">
        <v>48</v>
      </c>
      <c r="F16" s="1" t="s">
        <v>4</v>
      </c>
      <c r="G16" s="1" t="s">
        <v>36</v>
      </c>
      <c r="H16" s="1" t="s">
        <v>6</v>
      </c>
      <c r="I16" s="2">
        <v>23.8</v>
      </c>
      <c r="J16" s="3">
        <v>3</v>
      </c>
      <c r="K16" s="2">
        <v>18.503900000000002</v>
      </c>
      <c r="L16" s="2">
        <v>16.535399999999999</v>
      </c>
      <c r="M16" s="2">
        <v>13.189</v>
      </c>
      <c r="N16" s="1" t="s">
        <v>7</v>
      </c>
      <c r="O16" s="4">
        <v>0.78024560307875879</v>
      </c>
      <c r="P16" s="12">
        <v>277</v>
      </c>
      <c r="Q16" s="13">
        <f>P16*O16</f>
        <v>216.1280320528162</v>
      </c>
      <c r="R16" s="11">
        <f>VLOOKUP(A16,shortage!$A$3:$G$11,7,0)</f>
        <v>18</v>
      </c>
      <c r="S16" s="27">
        <f t="shared" si="1"/>
        <v>259</v>
      </c>
      <c r="T16" s="28">
        <f t="shared" si="2"/>
        <v>202.08361119739854</v>
      </c>
    </row>
    <row r="17" spans="1:20" x14ac:dyDescent="0.25">
      <c r="A17" s="1" t="s">
        <v>50</v>
      </c>
      <c r="B17" s="9" t="s">
        <v>92</v>
      </c>
      <c r="C17" s="1" t="s">
        <v>51</v>
      </c>
      <c r="D17" s="1" t="s">
        <v>47</v>
      </c>
      <c r="E17" s="1" t="s">
        <v>48</v>
      </c>
      <c r="F17" s="1" t="s">
        <v>4</v>
      </c>
      <c r="G17" s="1" t="s">
        <v>52</v>
      </c>
      <c r="H17" s="1" t="s">
        <v>6</v>
      </c>
      <c r="I17" s="2">
        <v>23.8</v>
      </c>
      <c r="J17" s="3">
        <v>3</v>
      </c>
      <c r="K17" s="2">
        <v>18.503900000000002</v>
      </c>
      <c r="L17" s="2">
        <v>16.535399999999999</v>
      </c>
      <c r="M17" s="2">
        <v>13.189</v>
      </c>
      <c r="N17" s="1" t="s">
        <v>7</v>
      </c>
      <c r="O17" s="4">
        <v>0.78024560307875879</v>
      </c>
      <c r="P17" s="12">
        <v>225</v>
      </c>
      <c r="Q17" s="13">
        <f>P17*O17</f>
        <v>175.55526069272074</v>
      </c>
      <c r="S17" s="27">
        <f t="shared" si="1"/>
        <v>225</v>
      </c>
      <c r="T17" s="28">
        <f t="shared" si="2"/>
        <v>175.55526069272074</v>
      </c>
    </row>
    <row r="18" spans="1:20" x14ac:dyDescent="0.25">
      <c r="B18" s="8"/>
      <c r="P18" s="12"/>
      <c r="Q18" s="12"/>
      <c r="S18" s="27"/>
      <c r="T18" s="28">
        <f t="shared" si="2"/>
        <v>0</v>
      </c>
    </row>
    <row r="19" spans="1:20" ht="24" customHeight="1" x14ac:dyDescent="0.25">
      <c r="A19" s="1" t="s">
        <v>53</v>
      </c>
      <c r="B19" s="10" t="s">
        <v>93</v>
      </c>
      <c r="C19" s="1" t="s">
        <v>54</v>
      </c>
      <c r="D19" s="1" t="s">
        <v>55</v>
      </c>
      <c r="E19" s="1" t="s">
        <v>56</v>
      </c>
      <c r="F19" s="1" t="s">
        <v>57</v>
      </c>
      <c r="G19" s="1" t="s">
        <v>58</v>
      </c>
      <c r="H19" s="1" t="s">
        <v>6</v>
      </c>
      <c r="I19" s="2">
        <v>30.95</v>
      </c>
      <c r="J19" s="3">
        <v>1</v>
      </c>
      <c r="K19" s="2">
        <v>21.259799999999998</v>
      </c>
      <c r="L19" s="2">
        <v>19.2913</v>
      </c>
      <c r="M19" s="2">
        <v>8.2676999999999996</v>
      </c>
      <c r="N19" s="1" t="s">
        <v>39</v>
      </c>
      <c r="O19" s="4">
        <v>1.9668358580837575</v>
      </c>
      <c r="P19" s="12">
        <v>103</v>
      </c>
      <c r="Q19" s="13">
        <f t="shared" ref="Q19:Q27" si="3">P19*O19</f>
        <v>202.58409338262703</v>
      </c>
      <c r="R19" s="11">
        <f>VLOOKUP(A19,shortage!$A$3:$G$11,7,0)</f>
        <v>2</v>
      </c>
      <c r="S19" s="27">
        <f t="shared" si="1"/>
        <v>101</v>
      </c>
      <c r="T19" s="28">
        <f t="shared" si="2"/>
        <v>198.65042166645949</v>
      </c>
    </row>
    <row r="20" spans="1:20" x14ac:dyDescent="0.25">
      <c r="A20" s="1" t="s">
        <v>59</v>
      </c>
      <c r="B20" s="7" t="s">
        <v>90</v>
      </c>
      <c r="C20" s="1" t="s">
        <v>60</v>
      </c>
      <c r="D20" s="1" t="s">
        <v>55</v>
      </c>
      <c r="E20" s="1" t="s">
        <v>61</v>
      </c>
      <c r="F20" s="1" t="s">
        <v>62</v>
      </c>
      <c r="G20" s="1" t="s">
        <v>58</v>
      </c>
      <c r="H20" s="1" t="s">
        <v>6</v>
      </c>
      <c r="I20" s="2">
        <v>40.47</v>
      </c>
      <c r="J20" s="3">
        <v>1</v>
      </c>
      <c r="K20" s="2">
        <v>21.259799999999998</v>
      </c>
      <c r="L20" s="2">
        <v>19.2913</v>
      </c>
      <c r="M20" s="2">
        <v>9.8424999999999994</v>
      </c>
      <c r="N20" s="1" t="s">
        <v>39</v>
      </c>
      <c r="O20" s="4">
        <v>2.3414712596235208</v>
      </c>
      <c r="P20" s="12">
        <v>37</v>
      </c>
      <c r="Q20" s="13">
        <f t="shared" si="3"/>
        <v>86.634436606070267</v>
      </c>
      <c r="R20" s="11">
        <f>VLOOKUP(A20,shortage!$A$3:$G$11,7,0)</f>
        <v>9</v>
      </c>
      <c r="S20" s="27">
        <f t="shared" si="1"/>
        <v>28</v>
      </c>
      <c r="T20" s="28">
        <f t="shared" si="2"/>
        <v>65.56119526945858</v>
      </c>
    </row>
    <row r="21" spans="1:20" x14ac:dyDescent="0.25">
      <c r="A21" s="1" t="s">
        <v>63</v>
      </c>
      <c r="B21" s="10"/>
      <c r="C21" s="1" t="s">
        <v>64</v>
      </c>
      <c r="D21" s="1" t="s">
        <v>55</v>
      </c>
      <c r="E21" s="1" t="s">
        <v>65</v>
      </c>
      <c r="F21" s="1" t="s">
        <v>66</v>
      </c>
      <c r="G21" s="1" t="s">
        <v>58</v>
      </c>
      <c r="H21" s="1" t="s">
        <v>6</v>
      </c>
      <c r="I21" s="2">
        <v>45.23</v>
      </c>
      <c r="J21" s="3">
        <v>1</v>
      </c>
      <c r="K21" s="2">
        <v>21.259799999999998</v>
      </c>
      <c r="L21" s="2">
        <v>19.2913</v>
      </c>
      <c r="M21" s="2">
        <v>11.417299999999999</v>
      </c>
      <c r="N21" s="1" t="s">
        <v>39</v>
      </c>
      <c r="O21" s="4">
        <v>2.716106661163284</v>
      </c>
      <c r="P21" s="12">
        <v>32</v>
      </c>
      <c r="Q21" s="13">
        <f t="shared" si="3"/>
        <v>86.915413157225089</v>
      </c>
      <c r="S21" s="27">
        <f t="shared" si="1"/>
        <v>32</v>
      </c>
      <c r="T21" s="28">
        <f t="shared" si="2"/>
        <v>86.915413157225089</v>
      </c>
    </row>
    <row r="22" spans="1:20" x14ac:dyDescent="0.25">
      <c r="A22" s="1" t="s">
        <v>67</v>
      </c>
      <c r="B22" s="9" t="s">
        <v>90</v>
      </c>
      <c r="C22" s="1" t="s">
        <v>68</v>
      </c>
      <c r="D22" s="1" t="s">
        <v>69</v>
      </c>
      <c r="E22" s="1" t="s">
        <v>70</v>
      </c>
      <c r="F22" s="1" t="s">
        <v>57</v>
      </c>
      <c r="G22" s="1" t="s">
        <v>71</v>
      </c>
      <c r="H22" s="1" t="s">
        <v>6</v>
      </c>
      <c r="I22" s="2">
        <v>33.33</v>
      </c>
      <c r="J22" s="3">
        <v>1</v>
      </c>
      <c r="K22" s="2">
        <v>18.897600000000001</v>
      </c>
      <c r="L22" s="2">
        <v>9.8424999999999994</v>
      </c>
      <c r="M22" s="2">
        <v>9.8424999999999994</v>
      </c>
      <c r="N22" s="1" t="s">
        <v>39</v>
      </c>
      <c r="O22" s="4">
        <v>1.0618917277204176</v>
      </c>
      <c r="P22" s="12">
        <v>80</v>
      </c>
      <c r="Q22" s="13">
        <f t="shared" si="3"/>
        <v>84.951338217633406</v>
      </c>
      <c r="S22" s="27">
        <f t="shared" si="1"/>
        <v>80</v>
      </c>
      <c r="T22" s="28">
        <f t="shared" si="2"/>
        <v>84.951338217633406</v>
      </c>
    </row>
    <row r="23" spans="1:20" x14ac:dyDescent="0.25">
      <c r="A23" s="1" t="s">
        <v>72</v>
      </c>
      <c r="B23" s="9" t="s">
        <v>90</v>
      </c>
      <c r="C23" s="1" t="s">
        <v>73</v>
      </c>
      <c r="D23" s="1" t="s">
        <v>69</v>
      </c>
      <c r="E23" s="1" t="s">
        <v>74</v>
      </c>
      <c r="F23" s="1" t="s">
        <v>66</v>
      </c>
      <c r="G23" s="1" t="s">
        <v>71</v>
      </c>
      <c r="H23" s="1" t="s">
        <v>6</v>
      </c>
      <c r="I23" s="2">
        <v>42.85</v>
      </c>
      <c r="J23" s="3">
        <v>1</v>
      </c>
      <c r="K23" s="2">
        <v>18.503900000000002</v>
      </c>
      <c r="L23" s="2">
        <v>9.8424999999999994</v>
      </c>
      <c r="M23" s="2">
        <v>9.8424999999999994</v>
      </c>
      <c r="N23" s="1" t="s">
        <v>39</v>
      </c>
      <c r="O23" s="4">
        <v>1.0397689833929089</v>
      </c>
      <c r="P23" s="12">
        <v>85</v>
      </c>
      <c r="Q23" s="13">
        <f t="shared" si="3"/>
        <v>88.380363588397259</v>
      </c>
      <c r="S23" s="27">
        <f t="shared" si="1"/>
        <v>85</v>
      </c>
      <c r="T23" s="28">
        <f t="shared" si="2"/>
        <v>88.380363588397259</v>
      </c>
    </row>
    <row r="24" spans="1:20" x14ac:dyDescent="0.25">
      <c r="A24" s="1" t="s">
        <v>75</v>
      </c>
      <c r="B24" s="10"/>
      <c r="C24" s="1" t="s">
        <v>76</v>
      </c>
      <c r="D24" s="1" t="s">
        <v>77</v>
      </c>
      <c r="E24" s="1" t="s">
        <v>78</v>
      </c>
      <c r="F24" s="1" t="s">
        <v>79</v>
      </c>
      <c r="G24" s="1" t="s">
        <v>80</v>
      </c>
      <c r="H24" s="1" t="s">
        <v>6</v>
      </c>
      <c r="I24" s="2">
        <v>26.95</v>
      </c>
      <c r="J24" s="3">
        <v>1</v>
      </c>
      <c r="K24" s="2">
        <v>15.3543</v>
      </c>
      <c r="L24" s="2">
        <v>12.5984</v>
      </c>
      <c r="M24" s="2">
        <v>6.2991999999999999</v>
      </c>
      <c r="N24" s="1" t="s">
        <v>39</v>
      </c>
      <c r="O24" s="4">
        <v>0.70679513397071003</v>
      </c>
      <c r="P24" s="12">
        <v>125</v>
      </c>
      <c r="Q24" s="13">
        <f t="shared" si="3"/>
        <v>88.349391746338753</v>
      </c>
      <c r="S24" s="27">
        <f t="shared" si="1"/>
        <v>125</v>
      </c>
      <c r="T24" s="28">
        <f t="shared" si="2"/>
        <v>88.349391746338753</v>
      </c>
    </row>
    <row r="25" spans="1:20" x14ac:dyDescent="0.25">
      <c r="A25" s="1" t="s">
        <v>81</v>
      </c>
      <c r="B25" s="10"/>
      <c r="C25" s="1" t="s">
        <v>82</v>
      </c>
      <c r="D25" s="1" t="s">
        <v>55</v>
      </c>
      <c r="E25" s="1" t="s">
        <v>56</v>
      </c>
      <c r="F25" s="1" t="s">
        <v>57</v>
      </c>
      <c r="G25" s="1" t="s">
        <v>83</v>
      </c>
      <c r="H25" s="1" t="s">
        <v>6</v>
      </c>
      <c r="I25" s="2">
        <v>23.8</v>
      </c>
      <c r="J25" s="3">
        <v>1</v>
      </c>
      <c r="K25" s="2">
        <v>15.747999999999999</v>
      </c>
      <c r="L25" s="2">
        <v>12.5984</v>
      </c>
      <c r="M25" s="2">
        <v>3.1496</v>
      </c>
      <c r="N25" s="1" t="s">
        <v>39</v>
      </c>
      <c r="O25" s="4">
        <v>0.36245904306190257</v>
      </c>
      <c r="P25" s="12">
        <v>98</v>
      </c>
      <c r="Q25" s="13">
        <f t="shared" si="3"/>
        <v>35.520986220066455</v>
      </c>
      <c r="R25" s="11">
        <f>VLOOKUP(A25,shortage!$A$3:$G$11,7,0)</f>
        <v>3</v>
      </c>
      <c r="S25" s="27">
        <f t="shared" si="1"/>
        <v>95</v>
      </c>
      <c r="T25" s="28">
        <f t="shared" si="2"/>
        <v>34.433609090880744</v>
      </c>
    </row>
    <row r="26" spans="1:20" x14ac:dyDescent="0.25">
      <c r="A26" s="1" t="s">
        <v>84</v>
      </c>
      <c r="B26" s="9" t="s">
        <v>90</v>
      </c>
      <c r="C26" s="1" t="s">
        <v>85</v>
      </c>
      <c r="D26" s="1" t="s">
        <v>69</v>
      </c>
      <c r="E26" s="1" t="s">
        <v>70</v>
      </c>
      <c r="F26" s="1" t="s">
        <v>79</v>
      </c>
      <c r="G26" s="1" t="s">
        <v>71</v>
      </c>
      <c r="H26" s="1" t="s">
        <v>6</v>
      </c>
      <c r="I26" s="2">
        <v>26.19</v>
      </c>
      <c r="J26" s="3">
        <v>1</v>
      </c>
      <c r="K26" s="2">
        <v>11.811</v>
      </c>
      <c r="L26" s="2">
        <v>9.8424999999999994</v>
      </c>
      <c r="M26" s="2">
        <v>4.3307000000000002</v>
      </c>
      <c r="N26" s="1" t="s">
        <v>39</v>
      </c>
      <c r="O26" s="4">
        <v>0.29202022512311482</v>
      </c>
      <c r="P26" s="12">
        <v>105</v>
      </c>
      <c r="Q26" s="13">
        <f t="shared" si="3"/>
        <v>30.662123637927056</v>
      </c>
      <c r="R26" s="11">
        <f>VLOOKUP(A26,shortage!$A$3:$G$11,7,0)</f>
        <v>1</v>
      </c>
      <c r="S26" s="27">
        <f t="shared" si="1"/>
        <v>104</v>
      </c>
      <c r="T26" s="28">
        <f t="shared" si="2"/>
        <v>30.370103412803942</v>
      </c>
    </row>
    <row r="27" spans="1:20" x14ac:dyDescent="0.25">
      <c r="A27" s="1" t="s">
        <v>86</v>
      </c>
      <c r="B27" s="9" t="s">
        <v>90</v>
      </c>
      <c r="C27" s="1" t="s">
        <v>87</v>
      </c>
      <c r="D27" s="1" t="s">
        <v>69</v>
      </c>
      <c r="E27" s="1" t="s">
        <v>88</v>
      </c>
      <c r="F27" s="1" t="s">
        <v>89</v>
      </c>
      <c r="G27" s="1" t="s">
        <v>71</v>
      </c>
      <c r="H27" s="1" t="s">
        <v>6</v>
      </c>
      <c r="I27" s="2">
        <v>30.95</v>
      </c>
      <c r="J27" s="3">
        <v>1</v>
      </c>
      <c r="K27" s="2">
        <v>11.811</v>
      </c>
      <c r="L27" s="2">
        <v>9.8424999999999994</v>
      </c>
      <c r="M27" s="2">
        <v>4.3307000000000002</v>
      </c>
      <c r="N27" s="1" t="s">
        <v>39</v>
      </c>
      <c r="O27" s="4">
        <v>0.29202022512311482</v>
      </c>
      <c r="P27" s="12">
        <v>254</v>
      </c>
      <c r="Q27" s="13">
        <f t="shared" si="3"/>
        <v>74.173137181271159</v>
      </c>
      <c r="R27" s="11">
        <f>VLOOKUP(A27,shortage!$A$3:$G$11,7,0)</f>
        <v>9</v>
      </c>
      <c r="S27" s="27">
        <f t="shared" si="1"/>
        <v>245</v>
      </c>
      <c r="T27" s="28">
        <f t="shared" si="2"/>
        <v>71.544955155163137</v>
      </c>
    </row>
    <row r="28" spans="1:20" x14ac:dyDescent="0.25">
      <c r="B28" s="8"/>
      <c r="P28" s="12"/>
      <c r="Q28" s="12"/>
      <c r="S28" s="27">
        <f t="shared" si="1"/>
        <v>0</v>
      </c>
      <c r="T28" s="28">
        <f t="shared" si="2"/>
        <v>0</v>
      </c>
    </row>
    <row r="29" spans="1:20" x14ac:dyDescent="0.25">
      <c r="A29" s="31" t="s">
        <v>129</v>
      </c>
      <c r="B29" s="1" t="s">
        <v>130</v>
      </c>
      <c r="C29" s="1" t="s">
        <v>131</v>
      </c>
      <c r="D29" s="34" t="s">
        <v>132</v>
      </c>
      <c r="E29" s="1" t="s">
        <v>29</v>
      </c>
      <c r="F29" s="1" t="s">
        <v>133</v>
      </c>
      <c r="G29" s="1" t="s">
        <v>6</v>
      </c>
      <c r="H29" s="2">
        <v>19.53</v>
      </c>
      <c r="I29" s="3">
        <v>1</v>
      </c>
      <c r="J29" s="2">
        <v>16.929099999999998</v>
      </c>
      <c r="K29" s="2">
        <v>13.3858</v>
      </c>
      <c r="L29" s="2">
        <v>5.1181000000000001</v>
      </c>
      <c r="M29" s="1" t="s">
        <v>39</v>
      </c>
      <c r="N29" s="29">
        <v>149</v>
      </c>
      <c r="O29" s="4">
        <v>0.67274380590180849</v>
      </c>
      <c r="P29"/>
      <c r="Q29" s="30"/>
      <c r="R29"/>
      <c r="S29"/>
      <c r="T29">
        <v>100.01</v>
      </c>
    </row>
    <row r="30" spans="1:20" x14ac:dyDescent="0.25">
      <c r="A30" s="31" t="s">
        <v>134</v>
      </c>
      <c r="B30" s="1" t="s">
        <v>135</v>
      </c>
      <c r="C30" s="1" t="s">
        <v>136</v>
      </c>
      <c r="D30" s="34" t="s">
        <v>137</v>
      </c>
      <c r="E30" s="1" t="s">
        <v>138</v>
      </c>
      <c r="F30" s="1" t="s">
        <v>52</v>
      </c>
      <c r="G30" s="1" t="s">
        <v>6</v>
      </c>
      <c r="H30" s="2">
        <v>24.59</v>
      </c>
      <c r="I30" s="3">
        <v>1</v>
      </c>
      <c r="J30" s="2">
        <v>18.7</v>
      </c>
      <c r="K30" s="2">
        <v>13.58</v>
      </c>
      <c r="L30" s="2">
        <v>7.09</v>
      </c>
      <c r="M30" s="1" t="s">
        <v>7</v>
      </c>
      <c r="N30" s="29">
        <v>163</v>
      </c>
      <c r="O30" s="4">
        <v>1.0443602900232019</v>
      </c>
      <c r="P30"/>
      <c r="Q30" s="30"/>
      <c r="R30"/>
      <c r="S30"/>
      <c r="T30">
        <v>169.84</v>
      </c>
    </row>
    <row r="31" spans="1:20" x14ac:dyDescent="0.25">
      <c r="A31" s="31" t="s">
        <v>139</v>
      </c>
      <c r="B31" s="1" t="s">
        <v>140</v>
      </c>
      <c r="C31" s="1" t="s">
        <v>136</v>
      </c>
      <c r="D31" s="34" t="s">
        <v>141</v>
      </c>
      <c r="E31" s="1" t="s">
        <v>142</v>
      </c>
      <c r="F31" s="1" t="s">
        <v>52</v>
      </c>
      <c r="G31" s="1" t="s">
        <v>6</v>
      </c>
      <c r="H31" s="2">
        <v>30.44</v>
      </c>
      <c r="I31" s="3">
        <v>1</v>
      </c>
      <c r="J31" s="2">
        <v>16.1417</v>
      </c>
      <c r="K31" s="2">
        <v>12.5984</v>
      </c>
      <c r="L31" s="2">
        <v>5.9055</v>
      </c>
      <c r="M31" s="1" t="s">
        <v>7</v>
      </c>
      <c r="N31" s="29">
        <v>76</v>
      </c>
      <c r="O31" s="4">
        <v>0.69660097338459404</v>
      </c>
      <c r="P31">
        <v>52.82</v>
      </c>
      <c r="T31">
        <v>52.82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7" workbookViewId="0">
      <selection activeCell="A16" sqref="A16"/>
    </sheetView>
  </sheetViews>
  <sheetFormatPr defaultRowHeight="15" x14ac:dyDescent="0.25"/>
  <cols>
    <col min="1" max="1" width="11.7109375" customWidth="1"/>
    <col min="2" max="2" width="25.28515625" customWidth="1"/>
    <col min="3" max="3" width="12" bestFit="1" customWidth="1"/>
    <col min="8" max="8" width="0" hidden="1" customWidth="1"/>
  </cols>
  <sheetData>
    <row r="1" spans="1:9" ht="15.75" thickBot="1" x14ac:dyDescent="0.3">
      <c r="A1" s="16"/>
    </row>
    <row r="2" spans="1:9" ht="30.75" thickBot="1" x14ac:dyDescent="0.3">
      <c r="A2" s="17" t="s">
        <v>110</v>
      </c>
      <c r="B2" s="18" t="s">
        <v>111</v>
      </c>
      <c r="C2" s="18" t="s">
        <v>112</v>
      </c>
      <c r="D2" s="18" t="s">
        <v>113</v>
      </c>
      <c r="E2" s="18" t="s">
        <v>114</v>
      </c>
      <c r="F2" s="18" t="s">
        <v>115</v>
      </c>
      <c r="G2" s="18" t="s">
        <v>116</v>
      </c>
      <c r="H2" s="18" t="s">
        <v>91</v>
      </c>
      <c r="I2" s="18" t="s">
        <v>104</v>
      </c>
    </row>
    <row r="3" spans="1:9" ht="30.75" thickBot="1" x14ac:dyDescent="0.3">
      <c r="A3" s="19" t="s">
        <v>37</v>
      </c>
      <c r="B3" s="20" t="s">
        <v>117</v>
      </c>
      <c r="C3" s="20">
        <v>86569955494</v>
      </c>
      <c r="D3" s="21">
        <v>140</v>
      </c>
      <c r="E3" s="21">
        <v>0</v>
      </c>
      <c r="F3" s="21">
        <v>0</v>
      </c>
      <c r="G3" s="21">
        <v>140</v>
      </c>
      <c r="H3" s="21" t="s">
        <v>118</v>
      </c>
      <c r="I3" s="21">
        <v>1</v>
      </c>
    </row>
    <row r="4" spans="1:9" ht="30.75" thickBot="1" x14ac:dyDescent="0.3">
      <c r="A4" s="19" t="s">
        <v>49</v>
      </c>
      <c r="B4" s="20" t="s">
        <v>119</v>
      </c>
      <c r="C4" s="20">
        <v>22164335538</v>
      </c>
      <c r="D4" s="21">
        <v>100</v>
      </c>
      <c r="E4" s="21">
        <v>0</v>
      </c>
      <c r="F4" s="21">
        <v>0</v>
      </c>
      <c r="G4" s="21">
        <v>100</v>
      </c>
      <c r="H4" s="21" t="s">
        <v>120</v>
      </c>
      <c r="I4" s="21">
        <v>3</v>
      </c>
    </row>
    <row r="5" spans="1:9" ht="30.75" thickBot="1" x14ac:dyDescent="0.3">
      <c r="A5" s="19" t="s">
        <v>31</v>
      </c>
      <c r="B5" s="20" t="s">
        <v>121</v>
      </c>
      <c r="C5" s="20">
        <v>22164335910</v>
      </c>
      <c r="D5" s="21">
        <v>47</v>
      </c>
      <c r="E5" s="21">
        <v>0</v>
      </c>
      <c r="F5" s="21">
        <v>0</v>
      </c>
      <c r="G5" s="21">
        <v>47</v>
      </c>
      <c r="H5" s="21" t="s">
        <v>122</v>
      </c>
      <c r="I5" s="21">
        <v>4</v>
      </c>
    </row>
    <row r="6" spans="1:9" ht="30.75" thickBot="1" x14ac:dyDescent="0.3">
      <c r="A6" s="22" t="s">
        <v>45</v>
      </c>
      <c r="B6" s="23" t="s">
        <v>119</v>
      </c>
      <c r="C6" s="23">
        <v>22164335514</v>
      </c>
      <c r="D6" s="24">
        <v>277</v>
      </c>
      <c r="E6" s="24">
        <v>259</v>
      </c>
      <c r="F6" s="24">
        <v>259</v>
      </c>
      <c r="G6" s="24">
        <v>18</v>
      </c>
      <c r="H6" s="24"/>
      <c r="I6" s="24">
        <v>3</v>
      </c>
    </row>
    <row r="7" spans="1:9" ht="45.75" thickBot="1" x14ac:dyDescent="0.3">
      <c r="A7" s="22" t="s">
        <v>59</v>
      </c>
      <c r="B7" s="23" t="s">
        <v>123</v>
      </c>
      <c r="C7" s="23">
        <v>22164299953</v>
      </c>
      <c r="D7" s="24">
        <v>37</v>
      </c>
      <c r="E7" s="24">
        <v>28</v>
      </c>
      <c r="F7" s="24">
        <v>28</v>
      </c>
      <c r="G7" s="24">
        <v>9</v>
      </c>
      <c r="H7" s="24"/>
      <c r="I7" s="24">
        <v>1</v>
      </c>
    </row>
    <row r="8" spans="1:9" ht="30.75" thickBot="1" x14ac:dyDescent="0.3">
      <c r="A8" s="22" t="s">
        <v>86</v>
      </c>
      <c r="B8" s="23" t="s">
        <v>124</v>
      </c>
      <c r="C8" s="23">
        <v>22164322170</v>
      </c>
      <c r="D8" s="24">
        <v>254</v>
      </c>
      <c r="E8" s="24">
        <v>245</v>
      </c>
      <c r="F8" s="24">
        <v>245</v>
      </c>
      <c r="G8" s="24">
        <v>9</v>
      </c>
      <c r="H8" s="24"/>
      <c r="I8" s="24">
        <v>1</v>
      </c>
    </row>
    <row r="9" spans="1:9" ht="45.75" thickBot="1" x14ac:dyDescent="0.3">
      <c r="A9" s="22" t="s">
        <v>81</v>
      </c>
      <c r="B9" s="23" t="s">
        <v>125</v>
      </c>
      <c r="C9" s="23">
        <v>22164299960</v>
      </c>
      <c r="D9" s="24">
        <v>98</v>
      </c>
      <c r="E9" s="24">
        <v>95</v>
      </c>
      <c r="F9" s="24">
        <v>95</v>
      </c>
      <c r="G9" s="24">
        <v>3</v>
      </c>
      <c r="H9" s="24"/>
      <c r="I9" s="24">
        <v>1</v>
      </c>
    </row>
    <row r="10" spans="1:9" ht="45.75" thickBot="1" x14ac:dyDescent="0.3">
      <c r="A10" s="22" t="s">
        <v>53</v>
      </c>
      <c r="B10" s="23" t="s">
        <v>123</v>
      </c>
      <c r="C10" s="23">
        <v>22164299946</v>
      </c>
      <c r="D10" s="24">
        <v>103</v>
      </c>
      <c r="E10" s="24">
        <v>101</v>
      </c>
      <c r="F10" s="24">
        <v>101</v>
      </c>
      <c r="G10" s="24">
        <v>2</v>
      </c>
      <c r="H10" s="24"/>
      <c r="I10" s="24">
        <v>1</v>
      </c>
    </row>
    <row r="11" spans="1:9" ht="30.75" thickBot="1" x14ac:dyDescent="0.3">
      <c r="A11" s="22" t="s">
        <v>84</v>
      </c>
      <c r="B11" s="23" t="s">
        <v>124</v>
      </c>
      <c r="C11" s="23">
        <v>22164322163</v>
      </c>
      <c r="D11" s="24">
        <v>105</v>
      </c>
      <c r="E11" s="24">
        <v>104</v>
      </c>
      <c r="F11" s="24">
        <v>104</v>
      </c>
      <c r="G11" s="24">
        <v>1</v>
      </c>
      <c r="H11" s="24"/>
      <c r="I11" s="24">
        <v>1</v>
      </c>
    </row>
    <row r="12" spans="1:9" x14ac:dyDescent="0.25">
      <c r="A1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list</vt:lpstr>
      <vt:lpstr>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Suzy Liss</dc:creator>
  <cp:lastModifiedBy>Ping Gao</cp:lastModifiedBy>
  <dcterms:created xsi:type="dcterms:W3CDTF">2025-11-11T15:36:50Z</dcterms:created>
  <dcterms:modified xsi:type="dcterms:W3CDTF">2025-11-12T19:50:45Z</dcterms:modified>
</cp:coreProperties>
</file>