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<sst xmlns="http://schemas.openxmlformats.org/spreadsheetml/2006/main" count="52" uniqueCount="52">
  <si>
    <t>Date Type:</t>
  </si>
  <si>
    <t>Shipped Date</t>
  </si>
  <si>
    <t>Start Date:</t>
  </si>
  <si>
    <t>07/01/2025</t>
  </si>
  <si>
    <t>End Date:</t>
  </si>
  <si>
    <t>11/09/2025</t>
  </si>
  <si>
    <t>Report Run Date:</t>
  </si>
  <si>
    <t>11/10/2025</t>
  </si>
  <si>
    <t>Division</t>
  </si>
  <si>
    <t>Current And Future Inventory</t>
  </si>
  <si>
    <t>Current And History Sales Comparison</t>
  </si>
  <si>
    <t>ASHFURNDS</t>
  </si>
  <si>
    <t>ZOLA</t>
  </si>
  <si>
    <t>ROOMECOM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</si>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</sst>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A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15</v>
      </c>
      <c r="K3" s="4" t="s">
        <v>15</v>
      </c>
      <c r="L3" s="4" t="s">
        <v>15</v>
      </c>
      <c r="M3" s="4" t="s">
        <v>15</v>
      </c>
      <c r="N3" s="4" t="s">
        <v>16</v>
      </c>
      <c r="O3" s="4" t="s">
        <v>16</v>
      </c>
      <c r="P3" s="4" t="s">
        <v>16</v>
      </c>
      <c r="Q3" s="4" t="s">
        <v>16</v>
      </c>
      <c r="R3" s="4" t="s">
        <v>17</v>
      </c>
      <c r="S3" s="4" t="s">
        <v>18</v>
      </c>
      <c r="T3" s="4" t="s">
        <v>19</v>
      </c>
      <c r="U3" s="4" t="s">
        <v>20</v>
      </c>
      <c r="V3" s="4" t="s">
        <v>15</v>
      </c>
      <c r="W3" s="4" t="s">
        <v>15</v>
      </c>
      <c r="X3" s="4" t="s">
        <v>15</v>
      </c>
      <c r="Y3" s="4" t="s">
        <v>16</v>
      </c>
      <c r="Z3" s="4" t="s">
        <v>16</v>
      </c>
      <c r="AA3" s="4" t="s">
        <v>16</v>
      </c>
      <c r="AB3" s="4" t="s">
        <v>17</v>
      </c>
      <c r="AC3" s="4" t="s">
        <v>18</v>
      </c>
      <c r="AD3" s="4" t="s">
        <v>15</v>
      </c>
      <c r="AE3" s="4" t="s">
        <v>15</v>
      </c>
      <c r="AF3" s="4" t="s">
        <v>15</v>
      </c>
      <c r="AG3" s="4" t="s">
        <v>16</v>
      </c>
      <c r="AH3" s="4" t="s">
        <v>16</v>
      </c>
      <c r="AI3" s="4" t="s">
        <v>16</v>
      </c>
      <c r="AJ3" s="4" t="s">
        <v>17</v>
      </c>
      <c r="AK3" s="4" t="s">
        <v>18</v>
      </c>
      <c r="AL3" s="4" t="s">
        <v>15</v>
      </c>
      <c r="AM3" s="4" t="s">
        <v>15</v>
      </c>
      <c r="AN3" s="4" t="s">
        <v>15</v>
      </c>
      <c r="AO3" s="4" t="s">
        <v>16</v>
      </c>
      <c r="AP3" s="4" t="s">
        <v>16</v>
      </c>
      <c r="AQ3" s="4" t="s">
        <v>16</v>
      </c>
      <c r="AR3" s="4" t="s">
        <v>17</v>
      </c>
      <c r="AS3" s="4" t="s">
        <v>18</v>
      </c>
      <c r="AT3" s="4" t="s">
        <v>15</v>
      </c>
      <c r="AU3" s="4" t="s">
        <v>15</v>
      </c>
      <c r="AV3" s="4" t="s">
        <v>15</v>
      </c>
      <c r="AW3" s="4" t="s">
        <v>16</v>
      </c>
      <c r="AX3" s="4" t="s">
        <v>16</v>
      </c>
      <c r="AY3" s="4" t="s">
        <v>16</v>
      </c>
      <c r="AZ3" s="4" t="s">
        <v>17</v>
      </c>
      <c r="BA3" s="4" t="s">
        <v>18</v>
      </c>
    </row>
    <row r="4">
      <c r="A4" s="4" t="s">
        <v>8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 t="s">
        <v>31</v>
      </c>
      <c r="M4" s="4" t="s">
        <v>32</v>
      </c>
      <c r="N4" s="4" t="s">
        <v>29</v>
      </c>
      <c r="O4" s="4" t="s">
        <v>30</v>
      </c>
      <c r="P4" s="4" t="s">
        <v>31</v>
      </c>
      <c r="Q4" s="4" t="s">
        <v>32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33</v>
      </c>
      <c r="W4" s="4" t="s">
        <v>34</v>
      </c>
      <c r="X4" s="4" t="s">
        <v>31</v>
      </c>
      <c r="Y4" s="4" t="s">
        <v>33</v>
      </c>
      <c r="Z4" s="4" t="s">
        <v>34</v>
      </c>
      <c r="AA4" s="4" t="s">
        <v>31</v>
      </c>
      <c r="AB4" s="4" t="s">
        <v>17</v>
      </c>
      <c r="AC4" s="4" t="s">
        <v>18</v>
      </c>
      <c r="AD4" s="4" t="s">
        <v>33</v>
      </c>
      <c r="AE4" s="4" t="s">
        <v>34</v>
      </c>
      <c r="AF4" s="4" t="s">
        <v>31</v>
      </c>
      <c r="AG4" s="4" t="s">
        <v>33</v>
      </c>
      <c r="AH4" s="4" t="s">
        <v>34</v>
      </c>
      <c r="AI4" s="4" t="s">
        <v>31</v>
      </c>
      <c r="AJ4" s="4" t="s">
        <v>17</v>
      </c>
      <c r="AK4" s="4" t="s">
        <v>18</v>
      </c>
      <c r="AL4" s="4" t="s">
        <v>33</v>
      </c>
      <c r="AM4" s="4" t="s">
        <v>34</v>
      </c>
      <c r="AN4" s="4" t="s">
        <v>31</v>
      </c>
      <c r="AO4" s="4" t="s">
        <v>33</v>
      </c>
      <c r="AP4" s="4" t="s">
        <v>34</v>
      </c>
      <c r="AQ4" s="4" t="s">
        <v>31</v>
      </c>
      <c r="AR4" s="4" t="s">
        <v>17</v>
      </c>
      <c r="AS4" s="4" t="s">
        <v>18</v>
      </c>
      <c r="AT4" s="4" t="s">
        <v>33</v>
      </c>
      <c r="AU4" s="4" t="s">
        <v>34</v>
      </c>
      <c r="AV4" s="4" t="s">
        <v>31</v>
      </c>
      <c r="AW4" s="4" t="s">
        <v>33</v>
      </c>
      <c r="AX4" s="4" t="s">
        <v>34</v>
      </c>
      <c r="AY4" s="4" t="s">
        <v>31</v>
      </c>
      <c r="AZ4" s="4" t="s">
        <v>17</v>
      </c>
      <c r="BA4" s="4" t="s">
        <v>18</v>
      </c>
    </row>
    <row r="5">
      <c r="A5" s="10" t="s">
        <v>35</v>
      </c>
      <c r="B5" s="11">
        <v>770505</v>
      </c>
      <c r="C5" s="11">
        <f>=ROUNDDOWN(31.1579522018683,0)</f>
      </c>
      <c r="D5" s="11">
        <v>126833</v>
      </c>
      <c r="E5" s="12">
        <v>0.9401</v>
      </c>
      <c r="F5" s="11"/>
      <c r="G5" s="11">
        <f>=ROUNDDOWN({0},0)</f>
      </c>
      <c r="H5" s="11"/>
      <c r="I5" s="12">
        <v>0.6577</v>
      </c>
      <c r="J5" s="11">
        <v>3678</v>
      </c>
      <c r="K5" s="13">
        <v>244220.93</v>
      </c>
      <c r="L5" s="11">
        <v>2221</v>
      </c>
      <c r="M5" s="14">
        <v>109.96</v>
      </c>
      <c r="N5" s="11">
        <v>8890</v>
      </c>
      <c r="O5" s="13">
        <v>552129.66</v>
      </c>
      <c r="P5" s="11">
        <v>2221</v>
      </c>
      <c r="Q5" s="14">
        <v>248.6</v>
      </c>
      <c r="R5" s="12">
        <v>-0.5863</v>
      </c>
      <c r="S5" s="12">
        <v>-0.5577</v>
      </c>
      <c r="T5" s="12"/>
      <c r="U5" s="12">
        <v>-0.5577</v>
      </c>
      <c r="V5" s="11">
        <v>2792</v>
      </c>
      <c r="W5" s="13">
        <v>177116.55</v>
      </c>
      <c r="X5" s="11">
        <v>587</v>
      </c>
      <c r="Y5" s="11">
        <v>6851</v>
      </c>
      <c r="Z5" s="13">
        <v>410047.29</v>
      </c>
      <c r="AA5" s="11">
        <v>587</v>
      </c>
      <c r="AB5" s="12">
        <v>-0.5925</v>
      </c>
      <c r="AC5" s="12">
        <v>-0.5681</v>
      </c>
      <c r="AD5" s="11">
        <v>269</v>
      </c>
      <c r="AE5" s="13">
        <v>18905.11</v>
      </c>
      <c r="AF5" s="11">
        <v>189</v>
      </c>
      <c r="AG5" s="11">
        <v>639</v>
      </c>
      <c r="AH5" s="13">
        <v>42899.64</v>
      </c>
      <c r="AI5" s="11">
        <v>189</v>
      </c>
      <c r="AJ5" s="12">
        <v>-0.579</v>
      </c>
      <c r="AK5" s="12">
        <v>-0.5593</v>
      </c>
      <c r="AL5" s="11">
        <v>567</v>
      </c>
      <c r="AM5" s="13">
        <v>42694.99</v>
      </c>
      <c r="AN5" s="11">
        <v>562</v>
      </c>
      <c r="AO5" s="11">
        <v>1255</v>
      </c>
      <c r="AP5" s="13">
        <v>84438.57</v>
      </c>
      <c r="AQ5" s="11">
        <v>562</v>
      </c>
      <c r="AR5" s="12">
        <v>-0.5482</v>
      </c>
      <c r="AS5" s="12">
        <v>-0.4944</v>
      </c>
      <c r="AT5" s="11">
        <v>50</v>
      </c>
      <c r="AU5" s="13">
        <v>5504.28</v>
      </c>
      <c r="AV5" s="11">
        <v>176</v>
      </c>
      <c r="AW5" s="11">
        <v>145</v>
      </c>
      <c r="AX5" s="13">
        <v>14744.16</v>
      </c>
      <c r="AY5" s="11">
        <v>176</v>
      </c>
      <c r="AZ5" s="12">
        <v>-0.6552</v>
      </c>
      <c r="BA5" s="12">
        <v>-0.6267</v>
      </c>
    </row>
    <row r="6">
      <c r="A6" s="10" t="s">
        <v>36</v>
      </c>
      <c r="B6" s="11">
        <v>200</v>
      </c>
      <c r="C6" s="11">
        <f>=ROUNDDOWN(105.263157894737,0)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12</v>
      </c>
      <c r="M6" s="14"/>
      <c r="N6" s="11"/>
      <c r="O6" s="13"/>
      <c r="P6" s="11">
        <v>12</v>
      </c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</row>
    <row r="7">
      <c r="A7" s="10" t="s">
        <v>37</v>
      </c>
      <c r="B7" s="11">
        <v>12028</v>
      </c>
      <c r="C7" s="11">
        <f>=ROUNDDOWN(10.937528416841,0)</f>
      </c>
      <c r="D7" s="11">
        <v>16120</v>
      </c>
      <c r="E7" s="12">
        <v>0.7692</v>
      </c>
      <c r="F7" s="11"/>
      <c r="G7" s="11">
        <f>=ROUNDDOWN({0},0)</f>
      </c>
      <c r="H7" s="11"/>
      <c r="I7" s="12"/>
      <c r="J7" s="11">
        <v>811</v>
      </c>
      <c r="K7" s="13">
        <v>42456.1</v>
      </c>
      <c r="L7" s="11">
        <v>95</v>
      </c>
      <c r="M7" s="14">
        <v>446.91</v>
      </c>
      <c r="N7" s="11">
        <v>1872</v>
      </c>
      <c r="O7" s="13">
        <v>101056.2</v>
      </c>
      <c r="P7" s="11">
        <v>95</v>
      </c>
      <c r="Q7" s="14">
        <v>1063.75</v>
      </c>
      <c r="R7" s="12">
        <v>-0.5668</v>
      </c>
      <c r="S7" s="12">
        <v>-0.5799</v>
      </c>
      <c r="T7" s="12"/>
      <c r="U7" s="12">
        <v>-0.5799</v>
      </c>
      <c r="V7" s="11">
        <v>202</v>
      </c>
      <c r="W7" s="13">
        <v>10935.62</v>
      </c>
      <c r="X7" s="11">
        <v>62</v>
      </c>
      <c r="Y7" s="11">
        <v>463</v>
      </c>
      <c r="Z7" s="13">
        <v>24455.03</v>
      </c>
      <c r="AA7" s="11">
        <v>62</v>
      </c>
      <c r="AB7" s="12">
        <v>-0.5637</v>
      </c>
      <c r="AC7" s="12">
        <v>-0.5528</v>
      </c>
      <c r="AD7" s="11">
        <v>193</v>
      </c>
      <c r="AE7" s="13">
        <v>8875.64</v>
      </c>
      <c r="AF7" s="11">
        <v>33</v>
      </c>
      <c r="AG7" s="11">
        <v>396</v>
      </c>
      <c r="AH7" s="13">
        <v>18615.24</v>
      </c>
      <c r="AI7" s="11">
        <v>33</v>
      </c>
      <c r="AJ7" s="12">
        <v>-0.5126</v>
      </c>
      <c r="AK7" s="12">
        <v>-0.5232</v>
      </c>
      <c r="AL7" s="11">
        <v>232</v>
      </c>
      <c r="AM7" s="13">
        <v>9368.4</v>
      </c>
      <c r="AN7" s="11">
        <v>80</v>
      </c>
      <c r="AO7" s="11">
        <v>507</v>
      </c>
      <c r="AP7" s="13">
        <v>22231.64</v>
      </c>
      <c r="AQ7" s="11">
        <v>80</v>
      </c>
      <c r="AR7" s="12">
        <v>-0.5424</v>
      </c>
      <c r="AS7" s="12">
        <v>-0.5786</v>
      </c>
      <c r="AT7" s="11">
        <v>184</v>
      </c>
      <c r="AU7" s="13">
        <v>13276.44</v>
      </c>
      <c r="AV7" s="11">
        <v>84</v>
      </c>
      <c r="AW7" s="11">
        <v>506</v>
      </c>
      <c r="AX7" s="13">
        <v>35754.29</v>
      </c>
      <c r="AY7" s="11">
        <v>84</v>
      </c>
      <c r="AZ7" s="12">
        <v>-0.6364</v>
      </c>
      <c r="BA7" s="12">
        <v>-0.6287</v>
      </c>
    </row>
    <row r="8">
      <c r="A8" s="10" t="s">
        <v>38</v>
      </c>
      <c r="B8" s="11">
        <v>157753</v>
      </c>
      <c r="C8" s="11">
        <f>=ROUNDDOWN(34.3621076477379,0)</f>
      </c>
      <c r="D8" s="11">
        <v>45462</v>
      </c>
      <c r="E8" s="12">
        <v>0.9884</v>
      </c>
      <c r="F8" s="11"/>
      <c r="G8" s="11">
        <f>=ROUNDDOWN({0},0)</f>
      </c>
      <c r="H8" s="11"/>
      <c r="I8" s="12"/>
      <c r="J8" s="11">
        <v>368</v>
      </c>
      <c r="K8" s="13">
        <v>19813.37</v>
      </c>
      <c r="L8" s="11">
        <v>249</v>
      </c>
      <c r="M8" s="14">
        <v>79.57</v>
      </c>
      <c r="N8" s="11">
        <v>746</v>
      </c>
      <c r="O8" s="13">
        <v>36402.22</v>
      </c>
      <c r="P8" s="11">
        <v>249</v>
      </c>
      <c r="Q8" s="14">
        <v>146.19</v>
      </c>
      <c r="R8" s="12">
        <v>-0.5067</v>
      </c>
      <c r="S8" s="12">
        <v>-0.4557</v>
      </c>
      <c r="T8" s="12"/>
      <c r="U8" s="12">
        <v>-0.4557</v>
      </c>
      <c r="V8" s="11"/>
      <c r="W8" s="13"/>
      <c r="X8" s="11"/>
      <c r="Y8" s="11"/>
      <c r="Z8" s="13"/>
      <c r="AA8" s="11"/>
      <c r="AB8" s="12"/>
      <c r="AC8" s="12"/>
      <c r="AD8" s="11">
        <v>368</v>
      </c>
      <c r="AE8" s="13">
        <v>19813.37</v>
      </c>
      <c r="AF8" s="11">
        <v>64</v>
      </c>
      <c r="AG8" s="11">
        <v>746</v>
      </c>
      <c r="AH8" s="13">
        <v>36402.22</v>
      </c>
      <c r="AI8" s="11">
        <v>64</v>
      </c>
      <c r="AJ8" s="12">
        <v>-0.5067</v>
      </c>
      <c r="AK8" s="12">
        <v>-0.4557</v>
      </c>
      <c r="AL8" s="11"/>
      <c r="AM8" s="13"/>
      <c r="AN8" s="11"/>
      <c r="AO8" s="11"/>
      <c r="AP8" s="13"/>
      <c r="AQ8" s="11"/>
      <c r="AR8" s="12"/>
      <c r="AS8" s="12"/>
      <c r="AT8" s="11"/>
      <c r="AU8" s="13"/>
      <c r="AV8" s="11"/>
      <c r="AW8" s="11"/>
      <c r="AX8" s="13"/>
      <c r="AY8" s="11"/>
      <c r="AZ8" s="12"/>
      <c r="BA8" s="12"/>
    </row>
    <row r="9">
      <c r="A9" s="10" t="s">
        <v>39</v>
      </c>
      <c r="B9" s="11">
        <v>317230</v>
      </c>
      <c r="C9" s="11">
        <f>=ROUNDDOWN(33.464139160522,0)</f>
      </c>
      <c r="D9" s="11">
        <v>99086</v>
      </c>
      <c r="E9" s="12">
        <v>0.9674</v>
      </c>
      <c r="F9" s="11"/>
      <c r="G9" s="11">
        <f>=ROUNDDOWN({0},0)</f>
      </c>
      <c r="H9" s="11"/>
      <c r="I9" s="12"/>
      <c r="J9" s="11">
        <v>586</v>
      </c>
      <c r="K9" s="13">
        <v>13025.39</v>
      </c>
      <c r="L9" s="11">
        <v>333</v>
      </c>
      <c r="M9" s="14">
        <v>39.12</v>
      </c>
      <c r="N9" s="11">
        <v>1208</v>
      </c>
      <c r="O9" s="13">
        <v>26455.77</v>
      </c>
      <c r="P9" s="11">
        <v>333</v>
      </c>
      <c r="Q9" s="14">
        <v>79.45</v>
      </c>
      <c r="R9" s="12">
        <v>-0.5149</v>
      </c>
      <c r="S9" s="12">
        <v>-0.5077</v>
      </c>
      <c r="T9" s="12"/>
      <c r="U9" s="12">
        <v>-0.5076</v>
      </c>
      <c r="V9" s="11"/>
      <c r="W9" s="13"/>
      <c r="X9" s="11">
        <v>2</v>
      </c>
      <c r="Y9" s="11"/>
      <c r="Z9" s="13"/>
      <c r="AA9" s="11">
        <v>2</v>
      </c>
      <c r="AB9" s="12"/>
      <c r="AC9" s="12"/>
      <c r="AD9" s="11">
        <v>586</v>
      </c>
      <c r="AE9" s="13">
        <v>13025.39</v>
      </c>
      <c r="AF9" s="11">
        <v>79</v>
      </c>
      <c r="AG9" s="11">
        <v>1208</v>
      </c>
      <c r="AH9" s="13">
        <v>26455.77</v>
      </c>
      <c r="AI9" s="11">
        <v>79</v>
      </c>
      <c r="AJ9" s="12">
        <v>-0.5149</v>
      </c>
      <c r="AK9" s="12">
        <v>-0.5077</v>
      </c>
      <c r="AL9" s="11"/>
      <c r="AM9" s="13"/>
      <c r="AN9" s="11"/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</row>
    <row r="10">
      <c r="A10" s="10" t="s">
        <v>40</v>
      </c>
      <c r="B10" s="11">
        <v>630259</v>
      </c>
      <c r="C10" s="11">
        <f>=ROUNDDOWN(46.2942368997077,0)</f>
      </c>
      <c r="D10" s="11">
        <v>144453</v>
      </c>
      <c r="E10" s="12">
        <v>0.951</v>
      </c>
      <c r="F10" s="11"/>
      <c r="G10" s="11">
        <f>=ROUNDDOWN({0},0)</f>
      </c>
      <c r="H10" s="11"/>
      <c r="I10" s="12"/>
      <c r="J10" s="11">
        <v>2477</v>
      </c>
      <c r="K10" s="13">
        <v>109306.01</v>
      </c>
      <c r="L10" s="11">
        <v>1111</v>
      </c>
      <c r="M10" s="14">
        <v>98.39</v>
      </c>
      <c r="N10" s="11">
        <v>5159</v>
      </c>
      <c r="O10" s="13">
        <v>211926.33</v>
      </c>
      <c r="P10" s="11">
        <v>1111</v>
      </c>
      <c r="Q10" s="14">
        <v>190.75</v>
      </c>
      <c r="R10" s="12">
        <v>-0.5199</v>
      </c>
      <c r="S10" s="12">
        <v>-0.4842</v>
      </c>
      <c r="T10" s="12"/>
      <c r="U10" s="12">
        <v>-0.4842</v>
      </c>
      <c r="V10" s="11">
        <v>1114</v>
      </c>
      <c r="W10" s="13">
        <v>44079.59</v>
      </c>
      <c r="X10" s="11">
        <v>405</v>
      </c>
      <c r="Y10" s="11">
        <v>2409</v>
      </c>
      <c r="Z10" s="13">
        <v>88964.85</v>
      </c>
      <c r="AA10" s="11">
        <v>405</v>
      </c>
      <c r="AB10" s="12">
        <v>-0.5376</v>
      </c>
      <c r="AC10" s="12">
        <v>-0.5045</v>
      </c>
      <c r="AD10" s="11">
        <v>1322</v>
      </c>
      <c r="AE10" s="13">
        <v>63943.92</v>
      </c>
      <c r="AF10" s="11">
        <v>108</v>
      </c>
      <c r="AG10" s="11">
        <v>2669</v>
      </c>
      <c r="AH10" s="13">
        <v>120721.99</v>
      </c>
      <c r="AI10" s="11">
        <v>108</v>
      </c>
      <c r="AJ10" s="12">
        <v>-0.5047</v>
      </c>
      <c r="AK10" s="12">
        <v>-0.4703</v>
      </c>
      <c r="AL10" s="11">
        <v>41</v>
      </c>
      <c r="AM10" s="13">
        <v>1282.5</v>
      </c>
      <c r="AN10" s="11">
        <v>20</v>
      </c>
      <c r="AO10" s="11">
        <v>81</v>
      </c>
      <c r="AP10" s="13">
        <v>2239.49</v>
      </c>
      <c r="AQ10" s="11">
        <v>20</v>
      </c>
      <c r="AR10" s="12">
        <v>-0.4938</v>
      </c>
      <c r="AS10" s="12">
        <v>-0.4273</v>
      </c>
      <c r="AT10" s="11"/>
      <c r="AU10" s="13"/>
      <c r="AV10" s="11"/>
      <c r="AW10" s="11"/>
      <c r="AX10" s="13"/>
      <c r="AY10" s="11"/>
      <c r="AZ10" s="12"/>
      <c r="BA10" s="12"/>
    </row>
    <row r="11">
      <c r="A11" s="10" t="s">
        <v>41</v>
      </c>
      <c r="B11" s="11">
        <v>863</v>
      </c>
      <c r="C11" s="11">
        <f>=ROUNDDOWN(51.9879518072289,0)</f>
      </c>
      <c r="D11" s="11"/>
      <c r="E11" s="12">
        <v>0.697</v>
      </c>
      <c r="F11" s="11"/>
      <c r="G11" s="11">
        <f>=ROUNDDOWN({0},0)</f>
      </c>
      <c r="H11" s="11"/>
      <c r="I11" s="12"/>
      <c r="J11" s="11"/>
      <c r="K11" s="13"/>
      <c r="L11" s="11">
        <v>28</v>
      </c>
      <c r="M11" s="14"/>
      <c r="N11" s="11"/>
      <c r="O11" s="13"/>
      <c r="P11" s="11">
        <v>28</v>
      </c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>
        <v>21</v>
      </c>
      <c r="AO11" s="11"/>
      <c r="AP11" s="13"/>
      <c r="AQ11" s="11">
        <v>21</v>
      </c>
      <c r="AR11" s="12"/>
      <c r="AS11" s="12"/>
      <c r="AT11" s="11"/>
      <c r="AU11" s="13"/>
      <c r="AV11" s="11"/>
      <c r="AW11" s="11"/>
      <c r="AX11" s="13"/>
      <c r="AY11" s="11"/>
      <c r="AZ11" s="12"/>
      <c r="BA11" s="12"/>
    </row>
    <row r="12">
      <c r="A12" s="10" t="s">
        <v>42</v>
      </c>
      <c r="B12" s="11">
        <v>50496</v>
      </c>
      <c r="C12" s="11">
        <f>=ROUNDDOWN(11.0664036817883,0)</f>
      </c>
      <c r="D12" s="11">
        <v>62935</v>
      </c>
      <c r="E12" s="12">
        <v>0.908</v>
      </c>
      <c r="F12" s="11"/>
      <c r="G12" s="11">
        <f>=ROUNDDOWN({0},0)</f>
      </c>
      <c r="H12" s="11">
        <v>4989</v>
      </c>
      <c r="I12" s="12">
        <v>0.6214</v>
      </c>
      <c r="J12" s="11">
        <v>10130</v>
      </c>
      <c r="K12" s="13">
        <v>1870101.43</v>
      </c>
      <c r="L12" s="11">
        <v>405</v>
      </c>
      <c r="M12" s="14">
        <v>4617.53</v>
      </c>
      <c r="N12" s="11">
        <v>21254</v>
      </c>
      <c r="O12" s="13">
        <v>3900462.08</v>
      </c>
      <c r="P12" s="11">
        <v>405</v>
      </c>
      <c r="Q12" s="14">
        <v>9630.77</v>
      </c>
      <c r="R12" s="12">
        <v>-0.5234</v>
      </c>
      <c r="S12" s="12">
        <v>-0.5205</v>
      </c>
      <c r="T12" s="12"/>
      <c r="U12" s="12">
        <v>-0.5205</v>
      </c>
      <c r="V12" s="11">
        <v>8753</v>
      </c>
      <c r="W12" s="13">
        <v>1690066.31</v>
      </c>
      <c r="X12" s="11">
        <v>173</v>
      </c>
      <c r="Y12" s="11">
        <v>18048</v>
      </c>
      <c r="Z12" s="13">
        <v>3470007.45</v>
      </c>
      <c r="AA12" s="11">
        <v>173</v>
      </c>
      <c r="AB12" s="12">
        <v>-0.515</v>
      </c>
      <c r="AC12" s="12">
        <v>-0.513</v>
      </c>
      <c r="AD12" s="11">
        <v>355</v>
      </c>
      <c r="AE12" s="13">
        <v>43004.81</v>
      </c>
      <c r="AF12" s="11">
        <v>127</v>
      </c>
      <c r="AG12" s="11">
        <v>747</v>
      </c>
      <c r="AH12" s="13">
        <v>88980.28</v>
      </c>
      <c r="AI12" s="11">
        <v>127</v>
      </c>
      <c r="AJ12" s="12">
        <v>-0.5248</v>
      </c>
      <c r="AK12" s="12">
        <v>-0.5167</v>
      </c>
      <c r="AL12" s="11">
        <v>727</v>
      </c>
      <c r="AM12" s="13">
        <v>90801.87</v>
      </c>
      <c r="AN12" s="11">
        <v>261</v>
      </c>
      <c r="AO12" s="11">
        <v>1717</v>
      </c>
      <c r="AP12" s="13">
        <v>221494.9</v>
      </c>
      <c r="AQ12" s="11">
        <v>261</v>
      </c>
      <c r="AR12" s="12">
        <v>-0.5766</v>
      </c>
      <c r="AS12" s="12">
        <v>-0.59</v>
      </c>
      <c r="AT12" s="11">
        <v>295</v>
      </c>
      <c r="AU12" s="13">
        <v>46228.44</v>
      </c>
      <c r="AV12" s="11">
        <v>300</v>
      </c>
      <c r="AW12" s="11">
        <v>742</v>
      </c>
      <c r="AX12" s="13">
        <v>119979.45</v>
      </c>
      <c r="AY12" s="11">
        <v>300</v>
      </c>
      <c r="AZ12" s="12">
        <v>-0.6024</v>
      </c>
      <c r="BA12" s="12">
        <v>-0.6147</v>
      </c>
    </row>
    <row r="13">
      <c r="A13" s="10" t="s">
        <v>43</v>
      </c>
      <c r="B13" s="11">
        <v>21215</v>
      </c>
      <c r="C13" s="11">
        <f>=ROUNDDOWN(42.093253968254,0)</f>
      </c>
      <c r="D13" s="11">
        <v>9081</v>
      </c>
      <c r="E13" s="12">
        <v>0.9058</v>
      </c>
      <c r="F13" s="11"/>
      <c r="G13" s="11">
        <f>=ROUNDDOWN({0},0)</f>
      </c>
      <c r="H13" s="11"/>
      <c r="I13" s="12"/>
      <c r="J13" s="11">
        <v>29</v>
      </c>
      <c r="K13" s="13">
        <v>3331.82</v>
      </c>
      <c r="L13" s="11">
        <v>111</v>
      </c>
      <c r="M13" s="14">
        <v>30.02</v>
      </c>
      <c r="N13" s="11">
        <v>66</v>
      </c>
      <c r="O13" s="13">
        <v>6603.24</v>
      </c>
      <c r="P13" s="11">
        <v>111</v>
      </c>
      <c r="Q13" s="14">
        <v>59.49</v>
      </c>
      <c r="R13" s="12">
        <v>-0.5606</v>
      </c>
      <c r="S13" s="12">
        <v>-0.4954</v>
      </c>
      <c r="T13" s="12"/>
      <c r="U13" s="12">
        <v>-0.4954</v>
      </c>
      <c r="V13" s="11">
        <v>4</v>
      </c>
      <c r="W13" s="13">
        <v>432.76</v>
      </c>
      <c r="X13" s="11">
        <v>4</v>
      </c>
      <c r="Y13" s="11">
        <v>11</v>
      </c>
      <c r="Z13" s="13">
        <v>1188.36</v>
      </c>
      <c r="AA13" s="11">
        <v>4</v>
      </c>
      <c r="AB13" s="12">
        <v>-0.6364</v>
      </c>
      <c r="AC13" s="12">
        <v>-0.6358</v>
      </c>
      <c r="AD13" s="11"/>
      <c r="AE13" s="13"/>
      <c r="AF13" s="11"/>
      <c r="AG13" s="11"/>
      <c r="AH13" s="13"/>
      <c r="AI13" s="11"/>
      <c r="AJ13" s="12"/>
      <c r="AK13" s="12"/>
      <c r="AL13" s="11">
        <v>25</v>
      </c>
      <c r="AM13" s="13">
        <v>2899.06</v>
      </c>
      <c r="AN13" s="11">
        <v>43</v>
      </c>
      <c r="AO13" s="11">
        <v>55</v>
      </c>
      <c r="AP13" s="13">
        <v>5414.88</v>
      </c>
      <c r="AQ13" s="11">
        <v>43</v>
      </c>
      <c r="AR13" s="12">
        <v>-0.5455</v>
      </c>
      <c r="AS13" s="12">
        <v>-0.4646</v>
      </c>
      <c r="AT13" s="11"/>
      <c r="AU13" s="13"/>
      <c r="AV13" s="11"/>
      <c r="AW13" s="11"/>
      <c r="AX13" s="13"/>
      <c r="AY13" s="11"/>
      <c r="AZ13" s="12"/>
      <c r="BA13" s="12"/>
    </row>
    <row r="14">
      <c r="A14" s="10" t="s">
        <v>44</v>
      </c>
      <c r="B14" s="11">
        <v>7384</v>
      </c>
      <c r="C14" s="11">
        <f>=ROUNDDOWN(14.6740858505564,0)</f>
      </c>
      <c r="D14" s="11">
        <v>5925</v>
      </c>
      <c r="E14" s="12">
        <v>0.6891</v>
      </c>
      <c r="F14" s="11"/>
      <c r="G14" s="11">
        <f>=ROUNDDOWN({0},0)</f>
      </c>
      <c r="H14" s="11"/>
      <c r="I14" s="12"/>
      <c r="J14" s="11">
        <v>513</v>
      </c>
      <c r="K14" s="13">
        <v>36648.77</v>
      </c>
      <c r="L14" s="11">
        <v>61</v>
      </c>
      <c r="M14" s="14">
        <v>600.8</v>
      </c>
      <c r="N14" s="11">
        <v>1240</v>
      </c>
      <c r="O14" s="13">
        <v>90102.97</v>
      </c>
      <c r="P14" s="11">
        <v>61</v>
      </c>
      <c r="Q14" s="14">
        <v>1477.1</v>
      </c>
      <c r="R14" s="12">
        <v>-0.5863</v>
      </c>
      <c r="S14" s="12">
        <v>-0.5933</v>
      </c>
      <c r="T14" s="12"/>
      <c r="U14" s="12">
        <v>-0.5933</v>
      </c>
      <c r="V14" s="11">
        <v>112</v>
      </c>
      <c r="W14" s="13">
        <v>8003.43</v>
      </c>
      <c r="X14" s="11">
        <v>49</v>
      </c>
      <c r="Y14" s="11">
        <v>126</v>
      </c>
      <c r="Z14" s="13">
        <v>9094.43</v>
      </c>
      <c r="AA14" s="11">
        <v>49</v>
      </c>
      <c r="AB14" s="12">
        <v>-0.1111</v>
      </c>
      <c r="AC14" s="12">
        <v>-0.12</v>
      </c>
      <c r="AD14" s="11">
        <v>200</v>
      </c>
      <c r="AE14" s="13">
        <v>13089.06</v>
      </c>
      <c r="AF14" s="11">
        <v>26</v>
      </c>
      <c r="AG14" s="11">
        <v>380</v>
      </c>
      <c r="AH14" s="13">
        <v>22974.34</v>
      </c>
      <c r="AI14" s="11">
        <v>26</v>
      </c>
      <c r="AJ14" s="12">
        <v>-0.4737</v>
      </c>
      <c r="AK14" s="12">
        <v>-0.4303</v>
      </c>
      <c r="AL14" s="11">
        <v>141</v>
      </c>
      <c r="AM14" s="13">
        <v>8537.61</v>
      </c>
      <c r="AN14" s="11">
        <v>59</v>
      </c>
      <c r="AO14" s="11">
        <v>472</v>
      </c>
      <c r="AP14" s="13">
        <v>27876.04</v>
      </c>
      <c r="AQ14" s="11">
        <v>59</v>
      </c>
      <c r="AR14" s="12">
        <v>-0.7013</v>
      </c>
      <c r="AS14" s="12">
        <v>-0.6937</v>
      </c>
      <c r="AT14" s="11">
        <v>60</v>
      </c>
      <c r="AU14" s="13">
        <v>7018.67</v>
      </c>
      <c r="AV14" s="11">
        <v>51</v>
      </c>
      <c r="AW14" s="11">
        <v>262</v>
      </c>
      <c r="AX14" s="13">
        <v>30158.16</v>
      </c>
      <c r="AY14" s="11">
        <v>51</v>
      </c>
      <c r="AZ14" s="12">
        <v>-0.771</v>
      </c>
      <c r="BA14" s="12">
        <v>-0.7673</v>
      </c>
    </row>
    <row r="15">
      <c r="A15" s="10" t="s">
        <v>45</v>
      </c>
      <c r="B15" s="11">
        <v>8728</v>
      </c>
      <c r="C15" s="11">
        <f>=ROUNDDOWN(181.078838174274,0)</f>
      </c>
      <c r="D15" s="11"/>
      <c r="E15" s="12">
        <v>1</v>
      </c>
      <c r="F15" s="11"/>
      <c r="G15" s="11">
        <f>=ROUNDDOWN({0},0)</f>
      </c>
      <c r="H15" s="11"/>
      <c r="I15" s="12"/>
      <c r="J15" s="11"/>
      <c r="K15" s="13"/>
      <c r="L15" s="11">
        <v>24</v>
      </c>
      <c r="M15" s="14"/>
      <c r="N15" s="11"/>
      <c r="O15" s="13"/>
      <c r="P15" s="11">
        <v>24</v>
      </c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</row>
    <row r="16">
      <c r="A16" s="10" t="s">
        <v>46</v>
      </c>
      <c r="B16" s="11">
        <v>21236</v>
      </c>
      <c r="C16" s="11">
        <f>=ROUNDDOWN(57.3790867333153,0)</f>
      </c>
      <c r="D16" s="11">
        <v>5350</v>
      </c>
      <c r="E16" s="12">
        <v>0.8902</v>
      </c>
      <c r="F16" s="11"/>
      <c r="G16" s="11">
        <f>=ROUNDDOWN({0},0)</f>
      </c>
      <c r="H16" s="11"/>
      <c r="I16" s="12"/>
      <c r="J16" s="11"/>
      <c r="K16" s="13"/>
      <c r="L16" s="11">
        <v>66</v>
      </c>
      <c r="M16" s="14"/>
      <c r="N16" s="11"/>
      <c r="O16" s="13"/>
      <c r="P16" s="11">
        <v>66</v>
      </c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</row>
    <row r="17">
      <c r="A17" s="10" t="s">
        <v>47</v>
      </c>
      <c r="B17" s="11">
        <v>4184</v>
      </c>
      <c r="C17" s="11">
        <f>=ROUNDDOWN(269.935483870968,0)</f>
      </c>
      <c r="D17" s="11"/>
      <c r="E17" s="12"/>
      <c r="F17" s="11"/>
      <c r="G17" s="11">
        <f>=ROUNDDOWN({0},0)</f>
      </c>
      <c r="H17" s="11"/>
      <c r="I17" s="12"/>
      <c r="J17" s="11"/>
      <c r="K17" s="13"/>
      <c r="L17" s="11"/>
      <c r="M17" s="14"/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</row>
    <row r="18">
      <c r="A18" s="10" t="s">
        <v>48</v>
      </c>
      <c r="B18" s="11">
        <v>490188</v>
      </c>
      <c r="C18" s="11">
        <f>=ROUNDDOWN(32.2398779300729,0)</f>
      </c>
      <c r="D18" s="11">
        <v>51842</v>
      </c>
      <c r="E18" s="12">
        <v>0.967</v>
      </c>
      <c r="F18" s="11"/>
      <c r="G18" s="11">
        <f>=ROUNDDOWN({0},0)</f>
      </c>
      <c r="H18" s="11"/>
      <c r="I18" s="12"/>
      <c r="J18" s="11">
        <v>1068</v>
      </c>
      <c r="K18" s="13">
        <v>42063.49</v>
      </c>
      <c r="L18" s="11">
        <v>1450</v>
      </c>
      <c r="M18" s="14">
        <v>29.01</v>
      </c>
      <c r="N18" s="11">
        <v>2151</v>
      </c>
      <c r="O18" s="13">
        <v>82367.5</v>
      </c>
      <c r="P18" s="11">
        <v>1450</v>
      </c>
      <c r="Q18" s="14">
        <v>56.81</v>
      </c>
      <c r="R18" s="12">
        <v>-0.5035</v>
      </c>
      <c r="S18" s="12">
        <v>-0.4893</v>
      </c>
      <c r="T18" s="12"/>
      <c r="U18" s="12">
        <v>-0.4894</v>
      </c>
      <c r="V18" s="11"/>
      <c r="W18" s="13"/>
      <c r="X18" s="11"/>
      <c r="Y18" s="11"/>
      <c r="Z18" s="13"/>
      <c r="AA18" s="11"/>
      <c r="AB18" s="12"/>
      <c r="AC18" s="12"/>
      <c r="AD18" s="11">
        <v>1068</v>
      </c>
      <c r="AE18" s="13">
        <v>42063.49</v>
      </c>
      <c r="AF18" s="11">
        <v>94</v>
      </c>
      <c r="AG18" s="11">
        <v>2151</v>
      </c>
      <c r="AH18" s="13">
        <v>82367.5</v>
      </c>
      <c r="AI18" s="11">
        <v>94</v>
      </c>
      <c r="AJ18" s="12">
        <v>-0.5035</v>
      </c>
      <c r="AK18" s="12">
        <v>-0.4893</v>
      </c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</row>
    <row r="19">
      <c r="A19" s="10" t="s">
        <v>49</v>
      </c>
      <c r="B19" s="11">
        <v>100962</v>
      </c>
      <c r="C19" s="11">
        <f>=ROUNDDOWN(32.8855737598124,0)</f>
      </c>
      <c r="D19" s="11">
        <v>34809</v>
      </c>
      <c r="E19" s="12">
        <v>0.9586</v>
      </c>
      <c r="F19" s="11"/>
      <c r="G19" s="11">
        <f>=ROUNDDOWN({0},0)</f>
      </c>
      <c r="H19" s="11"/>
      <c r="I19" s="12"/>
      <c r="J19" s="11">
        <v>3373</v>
      </c>
      <c r="K19" s="13">
        <v>110838.43</v>
      </c>
      <c r="L19" s="11">
        <v>132</v>
      </c>
      <c r="M19" s="14">
        <v>839.69</v>
      </c>
      <c r="N19" s="11">
        <v>6542</v>
      </c>
      <c r="O19" s="13">
        <v>218960.83</v>
      </c>
      <c r="P19" s="11">
        <v>132</v>
      </c>
      <c r="Q19" s="14">
        <v>1658.79</v>
      </c>
      <c r="R19" s="12">
        <v>-0.4844</v>
      </c>
      <c r="S19" s="12">
        <v>-0.4938</v>
      </c>
      <c r="T19" s="12"/>
      <c r="U19" s="12">
        <v>-0.4938</v>
      </c>
      <c r="V19" s="11"/>
      <c r="W19" s="13"/>
      <c r="X19" s="11">
        <v>4</v>
      </c>
      <c r="Y19" s="11"/>
      <c r="Z19" s="13"/>
      <c r="AA19" s="11">
        <v>4</v>
      </c>
      <c r="AB19" s="12"/>
      <c r="AC19" s="12"/>
      <c r="AD19" s="11">
        <v>3373</v>
      </c>
      <c r="AE19" s="13">
        <v>110838.43</v>
      </c>
      <c r="AF19" s="11">
        <v>82</v>
      </c>
      <c r="AG19" s="11">
        <v>6542</v>
      </c>
      <c r="AH19" s="13">
        <v>218960.83</v>
      </c>
      <c r="AI19" s="11">
        <v>82</v>
      </c>
      <c r="AJ19" s="12">
        <v>-0.4844</v>
      </c>
      <c r="AK19" s="12">
        <v>-0.4938</v>
      </c>
      <c r="AL19" s="11"/>
      <c r="AM19" s="13"/>
      <c r="AN19" s="11"/>
      <c r="AO19" s="11"/>
      <c r="AP19" s="13"/>
      <c r="AQ19" s="11"/>
      <c r="AR19" s="12"/>
      <c r="AS19" s="12"/>
      <c r="AT19" s="11"/>
      <c r="AU19" s="13"/>
      <c r="AV19" s="11"/>
      <c r="AW19" s="11"/>
      <c r="AX19" s="13"/>
      <c r="AY19" s="11"/>
      <c r="AZ19" s="12"/>
      <c r="BA19" s="12"/>
    </row>
    <row r="20">
      <c r="A20" s="10" t="s">
        <v>50</v>
      </c>
      <c r="B20" s="11">
        <v>246305</v>
      </c>
      <c r="C20" s="11">
        <f>=ROUNDDOWN(30.2786861062621,0)</f>
      </c>
      <c r="D20" s="11">
        <v>72706</v>
      </c>
      <c r="E20" s="12">
        <v>0.9934</v>
      </c>
      <c r="F20" s="11"/>
      <c r="G20" s="11">
        <f>=ROUNDDOWN({0},0)</f>
      </c>
      <c r="H20" s="11"/>
      <c r="I20" s="12"/>
      <c r="J20" s="11">
        <v>3243</v>
      </c>
      <c r="K20" s="13">
        <v>85293.32</v>
      </c>
      <c r="L20" s="11">
        <v>552</v>
      </c>
      <c r="M20" s="14">
        <v>154.52</v>
      </c>
      <c r="N20" s="11">
        <v>6554</v>
      </c>
      <c r="O20" s="13">
        <v>164568.77</v>
      </c>
      <c r="P20" s="11">
        <v>552</v>
      </c>
      <c r="Q20" s="14">
        <v>298.13</v>
      </c>
      <c r="R20" s="12">
        <v>-0.5052</v>
      </c>
      <c r="S20" s="12">
        <v>-0.4817</v>
      </c>
      <c r="T20" s="12"/>
      <c r="U20" s="12">
        <v>-0.4817</v>
      </c>
      <c r="V20" s="11">
        <v>3243</v>
      </c>
      <c r="W20" s="13">
        <v>85293.32</v>
      </c>
      <c r="X20" s="11">
        <v>206</v>
      </c>
      <c r="Y20" s="11">
        <v>6554</v>
      </c>
      <c r="Z20" s="13">
        <v>164568.77</v>
      </c>
      <c r="AA20" s="11">
        <v>206</v>
      </c>
      <c r="AB20" s="12">
        <v>-0.5052</v>
      </c>
      <c r="AC20" s="12">
        <v>-0.4817</v>
      </c>
      <c r="AD20" s="11"/>
      <c r="AE20" s="13"/>
      <c r="AF20" s="11"/>
      <c r="AG20" s="11"/>
      <c r="AH20" s="13"/>
      <c r="AI20" s="11"/>
      <c r="AJ20" s="12"/>
      <c r="AK20" s="12"/>
      <c r="AL20" s="11"/>
      <c r="AM20" s="13"/>
      <c r="AN20" s="11"/>
      <c r="AO20" s="11"/>
      <c r="AP20" s="13"/>
      <c r="AQ20" s="11"/>
      <c r="AR20" s="12"/>
      <c r="AS20" s="12"/>
      <c r="AT20" s="11"/>
      <c r="AU20" s="13"/>
      <c r="AV20" s="11"/>
      <c r="AW20" s="11"/>
      <c r="AX20" s="13"/>
      <c r="AY20" s="11"/>
      <c r="AZ20" s="12"/>
      <c r="BA20" s="12"/>
    </row>
    <row r="21">
      <c r="A21" s="19" t="s">
        <v>51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26276</v>
      </c>
      <c r="K21" s="17">
        <v>2577099.06</v>
      </c>
      <c r="L21" s="15">
        <v>6850</v>
      </c>
      <c r="M21" s="18">
        <v>376.22</v>
      </c>
      <c r="N21" s="15">
        <v>55682</v>
      </c>
      <c r="O21" s="17">
        <v>5391035.57</v>
      </c>
      <c r="P21" s="15">
        <v>6850</v>
      </c>
      <c r="Q21" s="18">
        <v>787.01</v>
      </c>
      <c r="R21" s="16">
        <v>-0.5281</v>
      </c>
      <c r="S21" s="16">
        <v>-0.522</v>
      </c>
      <c r="T21" s="16"/>
      <c r="U21" s="16">
        <v>-0.522</v>
      </c>
      <c r="V21" s="15">
        <v>16220</v>
      </c>
      <c r="W21" s="17">
        <v>2015927.58</v>
      </c>
      <c r="X21" s="15">
        <v>1492</v>
      </c>
      <c r="Y21" s="15">
        <v>34462</v>
      </c>
      <c r="Z21" s="17">
        <v>4168326.18</v>
      </c>
      <c r="AA21" s="15">
        <v>1492</v>
      </c>
      <c r="AB21" s="16">
        <v>-0.5293</v>
      </c>
      <c r="AC21" s="16">
        <v>-0.5164</v>
      </c>
      <c r="AD21" s="15">
        <v>7734</v>
      </c>
      <c r="AE21" s="17">
        <v>333559.22</v>
      </c>
      <c r="AF21" s="15">
        <v>802</v>
      </c>
      <c r="AG21" s="15">
        <v>15478</v>
      </c>
      <c r="AH21" s="17">
        <v>658377.81</v>
      </c>
      <c r="AI21" s="15">
        <v>802</v>
      </c>
      <c r="AJ21" s="16">
        <v>-0.5003</v>
      </c>
      <c r="AK21" s="16">
        <v>-0.4934</v>
      </c>
      <c r="AL21" s="15">
        <v>1733</v>
      </c>
      <c r="AM21" s="17">
        <v>155584.43</v>
      </c>
      <c r="AN21" s="15">
        <v>1046</v>
      </c>
      <c r="AO21" s="15">
        <v>4087</v>
      </c>
      <c r="AP21" s="17">
        <v>363695.52</v>
      </c>
      <c r="AQ21" s="15">
        <v>1046</v>
      </c>
      <c r="AR21" s="16">
        <v>-0.576</v>
      </c>
      <c r="AS21" s="16">
        <v>-0.5722</v>
      </c>
      <c r="AT21" s="15">
        <v>589</v>
      </c>
      <c r="AU21" s="17">
        <v>72027.83</v>
      </c>
      <c r="AV21" s="15">
        <v>611</v>
      </c>
      <c r="AW21" s="15">
        <v>1655</v>
      </c>
      <c r="AX21" s="17">
        <v>200636.06</v>
      </c>
      <c r="AY21" s="15">
        <v>611</v>
      </c>
      <c r="AZ21" s="16">
        <v>-0.6441</v>
      </c>
      <c r="BA21" s="16">
        <v>-0.641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</mergeCells>
  <headerFooter/>
</worksheet>
</file>