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250078\AppData\Local\Microsoft\Windows\INetCache\Content.Outlook\9NMHJYUU\"/>
    </mc:Choice>
  </mc:AlternateContent>
  <xr:revisionPtr revIDLastSave="0" documentId="13_ncr:1_{85A1C122-3F37-41F2-9C49-C786F26836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4" sheetId="4" r:id="rId2"/>
    <sheet name="Sheet3" sheetId="3" r:id="rId3"/>
    <sheet name="Sheet2" sheetId="2" r:id="rId4"/>
  </sheets>
  <externalReferences>
    <externalReference r:id="rId5"/>
  </externalReferences>
  <definedNames>
    <definedName name="_xlnm._FilterDatabase" localSheetId="1" hidden="1">Sheet4!$A$1:$I$148</definedName>
  </definedNames>
  <calcPr calcId="191029"/>
  <pivotCaches>
    <pivotCache cacheId="0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4" l="1"/>
  <c r="E3" i="4" s="1"/>
  <c r="D4" i="4"/>
  <c r="E4" i="4" s="1"/>
  <c r="D5" i="4"/>
  <c r="E5" i="4" s="1"/>
  <c r="D6" i="4"/>
  <c r="E6" i="4" s="1"/>
  <c r="D7" i="4"/>
  <c r="E7" i="4" s="1"/>
  <c r="D8" i="4"/>
  <c r="E8" i="4" s="1"/>
  <c r="D9" i="4"/>
  <c r="E9" i="4" s="1"/>
  <c r="D10" i="4"/>
  <c r="E10" i="4" s="1"/>
  <c r="D11" i="4"/>
  <c r="E11" i="4" s="1"/>
  <c r="D12" i="4"/>
  <c r="E12" i="4" s="1"/>
  <c r="D13" i="4"/>
  <c r="E13" i="4" s="1"/>
  <c r="D14" i="4"/>
  <c r="E14" i="4" s="1"/>
  <c r="D15" i="4"/>
  <c r="E15" i="4" s="1"/>
  <c r="D16" i="4"/>
  <c r="E16" i="4" s="1"/>
  <c r="D17" i="4"/>
  <c r="E17" i="4" s="1"/>
  <c r="D18" i="4"/>
  <c r="E18" i="4" s="1"/>
  <c r="D19" i="4"/>
  <c r="E19" i="4" s="1"/>
  <c r="D20" i="4"/>
  <c r="E20" i="4" s="1"/>
  <c r="D21" i="4"/>
  <c r="E21" i="4" s="1"/>
  <c r="D22" i="4"/>
  <c r="E22" i="4" s="1"/>
  <c r="D23" i="4"/>
  <c r="E23" i="4" s="1"/>
  <c r="D24" i="4"/>
  <c r="E24" i="4" s="1"/>
  <c r="D25" i="4"/>
  <c r="E25" i="4" s="1"/>
  <c r="D26" i="4"/>
  <c r="E26" i="4" s="1"/>
  <c r="D27" i="4"/>
  <c r="E27" i="4" s="1"/>
  <c r="D28" i="4"/>
  <c r="E28" i="4" s="1"/>
  <c r="D29" i="4"/>
  <c r="E29" i="4" s="1"/>
  <c r="D30" i="4"/>
  <c r="E30" i="4" s="1"/>
  <c r="D31" i="4"/>
  <c r="E31" i="4" s="1"/>
  <c r="D32" i="4"/>
  <c r="E32" i="4" s="1"/>
  <c r="D33" i="4"/>
  <c r="E33" i="4" s="1"/>
  <c r="D34" i="4"/>
  <c r="E34" i="4" s="1"/>
  <c r="D35" i="4"/>
  <c r="E35" i="4" s="1"/>
  <c r="D36" i="4"/>
  <c r="E36" i="4" s="1"/>
  <c r="D37" i="4"/>
  <c r="E37" i="4" s="1"/>
  <c r="D38" i="4"/>
  <c r="E38" i="4" s="1"/>
  <c r="D39" i="4"/>
  <c r="E39" i="4" s="1"/>
  <c r="D40" i="4"/>
  <c r="E40" i="4" s="1"/>
  <c r="D41" i="4"/>
  <c r="E41" i="4" s="1"/>
  <c r="D42" i="4"/>
  <c r="E42" i="4" s="1"/>
  <c r="D43" i="4"/>
  <c r="E43" i="4" s="1"/>
  <c r="D44" i="4"/>
  <c r="E44" i="4" s="1"/>
  <c r="D45" i="4"/>
  <c r="E45" i="4" s="1"/>
  <c r="D46" i="4"/>
  <c r="E46" i="4" s="1"/>
  <c r="D47" i="4"/>
  <c r="E47" i="4" s="1"/>
  <c r="D48" i="4"/>
  <c r="E48" i="4" s="1"/>
  <c r="D49" i="4"/>
  <c r="E49" i="4" s="1"/>
  <c r="D50" i="4"/>
  <c r="E50" i="4" s="1"/>
  <c r="D51" i="4"/>
  <c r="E51" i="4" s="1"/>
  <c r="D52" i="4"/>
  <c r="E52" i="4" s="1"/>
  <c r="D53" i="4"/>
  <c r="E53" i="4" s="1"/>
  <c r="D54" i="4"/>
  <c r="E54" i="4" s="1"/>
  <c r="D55" i="4"/>
  <c r="E55" i="4" s="1"/>
  <c r="D56" i="4"/>
  <c r="E56" i="4" s="1"/>
  <c r="D57" i="4"/>
  <c r="E57" i="4" s="1"/>
  <c r="D58" i="4"/>
  <c r="E58" i="4" s="1"/>
  <c r="D59" i="4"/>
  <c r="E59" i="4" s="1"/>
  <c r="D60" i="4"/>
  <c r="E60" i="4" s="1"/>
  <c r="D61" i="4"/>
  <c r="E61" i="4" s="1"/>
  <c r="D62" i="4"/>
  <c r="E62" i="4" s="1"/>
  <c r="D63" i="4"/>
  <c r="E63" i="4" s="1"/>
  <c r="D64" i="4"/>
  <c r="E64" i="4" s="1"/>
  <c r="D65" i="4"/>
  <c r="E65" i="4" s="1"/>
  <c r="D66" i="4"/>
  <c r="E66" i="4" s="1"/>
  <c r="D67" i="4"/>
  <c r="E67" i="4" s="1"/>
  <c r="D68" i="4"/>
  <c r="E68" i="4" s="1"/>
  <c r="D69" i="4"/>
  <c r="E69" i="4" s="1"/>
  <c r="D70" i="4"/>
  <c r="E70" i="4" s="1"/>
  <c r="D71" i="4"/>
  <c r="E71" i="4" s="1"/>
  <c r="D72" i="4"/>
  <c r="E72" i="4" s="1"/>
  <c r="D73" i="4"/>
  <c r="E73" i="4" s="1"/>
  <c r="D74" i="4"/>
  <c r="E74" i="4" s="1"/>
  <c r="D75" i="4"/>
  <c r="E75" i="4" s="1"/>
  <c r="D76" i="4"/>
  <c r="E76" i="4" s="1"/>
  <c r="D77" i="4"/>
  <c r="E77" i="4" s="1"/>
  <c r="D78" i="4"/>
  <c r="E78" i="4" s="1"/>
  <c r="D79" i="4"/>
  <c r="E79" i="4" s="1"/>
  <c r="D80" i="4"/>
  <c r="E80" i="4" s="1"/>
  <c r="D81" i="4"/>
  <c r="E81" i="4" s="1"/>
  <c r="D82" i="4"/>
  <c r="E82" i="4" s="1"/>
  <c r="D83" i="4"/>
  <c r="E83" i="4" s="1"/>
  <c r="D84" i="4"/>
  <c r="E84" i="4" s="1"/>
  <c r="D85" i="4"/>
  <c r="E85" i="4" s="1"/>
  <c r="D86" i="4"/>
  <c r="E86" i="4" s="1"/>
  <c r="D87" i="4"/>
  <c r="E87" i="4" s="1"/>
  <c r="D88" i="4"/>
  <c r="E88" i="4" s="1"/>
  <c r="D89" i="4"/>
  <c r="E89" i="4" s="1"/>
  <c r="D90" i="4"/>
  <c r="E90" i="4" s="1"/>
  <c r="D91" i="4"/>
  <c r="E91" i="4" s="1"/>
  <c r="D92" i="4"/>
  <c r="E92" i="4" s="1"/>
  <c r="D93" i="4"/>
  <c r="E93" i="4" s="1"/>
  <c r="D94" i="4"/>
  <c r="E94" i="4" s="1"/>
  <c r="D95" i="4"/>
  <c r="E95" i="4" s="1"/>
  <c r="D96" i="4"/>
  <c r="E96" i="4" s="1"/>
  <c r="D97" i="4"/>
  <c r="E97" i="4" s="1"/>
  <c r="D98" i="4"/>
  <c r="E98" i="4" s="1"/>
  <c r="D99" i="4"/>
  <c r="E99" i="4" s="1"/>
  <c r="D100" i="4"/>
  <c r="E100" i="4" s="1"/>
  <c r="D101" i="4"/>
  <c r="E101" i="4" s="1"/>
  <c r="D102" i="4"/>
  <c r="E102" i="4" s="1"/>
  <c r="D103" i="4"/>
  <c r="E103" i="4" s="1"/>
  <c r="D104" i="4"/>
  <c r="E104" i="4" s="1"/>
  <c r="D105" i="4"/>
  <c r="E105" i="4" s="1"/>
  <c r="D106" i="4"/>
  <c r="E106" i="4" s="1"/>
  <c r="D107" i="4"/>
  <c r="E107" i="4" s="1"/>
  <c r="D108" i="4"/>
  <c r="E108" i="4" s="1"/>
  <c r="D109" i="4"/>
  <c r="E109" i="4" s="1"/>
  <c r="D110" i="4"/>
  <c r="E110" i="4" s="1"/>
  <c r="D111" i="4"/>
  <c r="E111" i="4" s="1"/>
  <c r="D112" i="4"/>
  <c r="E112" i="4" s="1"/>
  <c r="D113" i="4"/>
  <c r="E113" i="4" s="1"/>
  <c r="D114" i="4"/>
  <c r="E114" i="4" s="1"/>
  <c r="D115" i="4"/>
  <c r="E115" i="4" s="1"/>
  <c r="D116" i="4"/>
  <c r="E116" i="4" s="1"/>
  <c r="D117" i="4"/>
  <c r="E117" i="4" s="1"/>
  <c r="D118" i="4"/>
  <c r="E118" i="4" s="1"/>
  <c r="D119" i="4"/>
  <c r="E119" i="4" s="1"/>
  <c r="D120" i="4"/>
  <c r="E120" i="4" s="1"/>
  <c r="D121" i="4"/>
  <c r="E121" i="4" s="1"/>
  <c r="D122" i="4"/>
  <c r="E122" i="4" s="1"/>
  <c r="D123" i="4"/>
  <c r="E123" i="4" s="1"/>
  <c r="D124" i="4"/>
  <c r="E124" i="4" s="1"/>
  <c r="D125" i="4"/>
  <c r="E125" i="4" s="1"/>
  <c r="D126" i="4"/>
  <c r="E126" i="4" s="1"/>
  <c r="D127" i="4"/>
  <c r="E127" i="4" s="1"/>
  <c r="D128" i="4"/>
  <c r="E128" i="4" s="1"/>
  <c r="D129" i="4"/>
  <c r="E129" i="4" s="1"/>
  <c r="D130" i="4"/>
  <c r="E130" i="4" s="1"/>
  <c r="D131" i="4"/>
  <c r="E131" i="4" s="1"/>
  <c r="D132" i="4"/>
  <c r="E132" i="4" s="1"/>
  <c r="D133" i="4"/>
  <c r="E133" i="4" s="1"/>
  <c r="D134" i="4"/>
  <c r="E134" i="4" s="1"/>
  <c r="D135" i="4"/>
  <c r="E135" i="4" s="1"/>
  <c r="D136" i="4"/>
  <c r="E136" i="4" s="1"/>
  <c r="D137" i="4"/>
  <c r="E137" i="4" s="1"/>
  <c r="D138" i="4"/>
  <c r="E138" i="4" s="1"/>
  <c r="D139" i="4"/>
  <c r="E139" i="4" s="1"/>
  <c r="D140" i="4"/>
  <c r="E140" i="4" s="1"/>
  <c r="D141" i="4"/>
  <c r="E141" i="4" s="1"/>
  <c r="D142" i="4"/>
  <c r="E142" i="4" s="1"/>
  <c r="D143" i="4"/>
  <c r="E143" i="4" s="1"/>
  <c r="D144" i="4"/>
  <c r="E144" i="4" s="1"/>
  <c r="D145" i="4"/>
  <c r="E145" i="4" s="1"/>
  <c r="D146" i="4"/>
  <c r="E146" i="4" s="1"/>
  <c r="D147" i="4"/>
  <c r="E147" i="4" s="1"/>
  <c r="D2" i="4"/>
  <c r="E2" i="4" s="1"/>
  <c r="B94" i="4" l="1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8" i="4" l="1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3" i="4"/>
  <c r="B4" i="4"/>
  <c r="B5" i="4"/>
  <c r="B6" i="4"/>
  <c r="B7" i="4"/>
  <c r="B2" i="4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G33" i="3"/>
  <c r="F33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4" i="3"/>
  <c r="F94" i="2"/>
  <c r="J93" i="2"/>
  <c r="J92" i="2"/>
  <c r="J91" i="2"/>
  <c r="J94" i="2" s="1"/>
  <c r="F89" i="2"/>
  <c r="J88" i="2"/>
  <c r="J87" i="2"/>
  <c r="J86" i="2"/>
  <c r="J89" i="2" s="1"/>
  <c r="F84" i="2"/>
  <c r="J83" i="2"/>
  <c r="J82" i="2"/>
  <c r="J84" i="2" s="1"/>
  <c r="F80" i="2"/>
  <c r="J79" i="2"/>
  <c r="J78" i="2"/>
  <c r="J80" i="2" s="1"/>
  <c r="F76" i="2"/>
  <c r="J75" i="2"/>
  <c r="J74" i="2"/>
  <c r="F72" i="2"/>
  <c r="J71" i="2"/>
  <c r="J70" i="2"/>
  <c r="J72" i="2" s="1"/>
  <c r="F68" i="2"/>
  <c r="J67" i="2"/>
  <c r="J66" i="2"/>
  <c r="J68" i="2" s="1"/>
  <c r="F64" i="2"/>
  <c r="J63" i="2"/>
  <c r="J62" i="2"/>
  <c r="J64" i="2" s="1"/>
  <c r="F60" i="2"/>
  <c r="J59" i="2"/>
  <c r="J58" i="2"/>
  <c r="F56" i="2"/>
  <c r="J55" i="2"/>
  <c r="J54" i="2"/>
  <c r="J56" i="2" s="1"/>
  <c r="F52" i="2"/>
  <c r="J51" i="2"/>
  <c r="J50" i="2"/>
  <c r="J49" i="2"/>
  <c r="J48" i="2"/>
  <c r="F46" i="2"/>
  <c r="J45" i="2"/>
  <c r="J44" i="2"/>
  <c r="J43" i="2"/>
  <c r="J42" i="2"/>
  <c r="F40" i="2"/>
  <c r="J39" i="2"/>
  <c r="J38" i="2"/>
  <c r="F36" i="2"/>
  <c r="J35" i="2"/>
  <c r="J34" i="2"/>
  <c r="J36" i="2" s="1"/>
  <c r="F32" i="2"/>
  <c r="J31" i="2"/>
  <c r="J30" i="2"/>
  <c r="J32" i="2" s="1"/>
  <c r="F28" i="2"/>
  <c r="J27" i="2"/>
  <c r="J26" i="2"/>
  <c r="J28" i="2" s="1"/>
  <c r="F24" i="2"/>
  <c r="J23" i="2"/>
  <c r="J22" i="2"/>
  <c r="F20" i="2"/>
  <c r="J19" i="2"/>
  <c r="J18" i="2"/>
  <c r="J20" i="2" s="1"/>
  <c r="F16" i="2"/>
  <c r="J15" i="2"/>
  <c r="J14" i="2"/>
  <c r="J16" i="2" s="1"/>
  <c r="F12" i="2"/>
  <c r="J11" i="2"/>
  <c r="J10" i="2"/>
  <c r="J12" i="2" s="1"/>
  <c r="F8" i="2"/>
  <c r="J7" i="2"/>
  <c r="J6" i="2"/>
  <c r="F4" i="2"/>
  <c r="J3" i="2"/>
  <c r="J2" i="2"/>
  <c r="J4" i="2" s="1"/>
  <c r="K77" i="1"/>
  <c r="J46" i="2" l="1"/>
  <c r="J8" i="2"/>
  <c r="J24" i="2"/>
  <c r="J40" i="2"/>
  <c r="J52" i="2"/>
  <c r="J60" i="2"/>
  <c r="J76" i="2"/>
  <c r="O94" i="1"/>
  <c r="K95" i="1"/>
  <c r="O93" i="1"/>
  <c r="O92" i="1"/>
  <c r="K90" i="1"/>
  <c r="O88" i="1"/>
  <c r="O89" i="1"/>
  <c r="O87" i="1"/>
  <c r="K85" i="1"/>
  <c r="O84" i="1"/>
  <c r="O83" i="1"/>
  <c r="K81" i="1"/>
  <c r="O80" i="1"/>
  <c r="O79" i="1"/>
  <c r="O90" i="1" l="1"/>
  <c r="O85" i="1"/>
  <c r="O81" i="1"/>
  <c r="O95" i="1"/>
  <c r="O76" i="1"/>
  <c r="O75" i="1"/>
  <c r="K73" i="1"/>
  <c r="O72" i="1"/>
  <c r="O71" i="1"/>
  <c r="K69" i="1"/>
  <c r="O68" i="1"/>
  <c r="O67" i="1"/>
  <c r="K65" i="1"/>
  <c r="O64" i="1"/>
  <c r="O63" i="1"/>
  <c r="K61" i="1"/>
  <c r="O60" i="1"/>
  <c r="O59" i="1"/>
  <c r="K57" i="1"/>
  <c r="O56" i="1"/>
  <c r="O55" i="1"/>
  <c r="K53" i="1"/>
  <c r="O50" i="1"/>
  <c r="O51" i="1"/>
  <c r="O52" i="1"/>
  <c r="O49" i="1"/>
  <c r="O44" i="1"/>
  <c r="O45" i="1"/>
  <c r="O46" i="1"/>
  <c r="O43" i="1"/>
  <c r="K47" i="1"/>
  <c r="O40" i="1"/>
  <c r="O39" i="1"/>
  <c r="K41" i="1"/>
  <c r="O41" i="1" l="1"/>
  <c r="O57" i="1"/>
  <c r="O61" i="1"/>
  <c r="O77" i="1"/>
  <c r="O65" i="1"/>
  <c r="O69" i="1"/>
  <c r="O73" i="1"/>
  <c r="O53" i="1"/>
  <c r="O47" i="1"/>
  <c r="K37" i="1"/>
  <c r="O36" i="1"/>
  <c r="O35" i="1"/>
  <c r="K33" i="1"/>
  <c r="O32" i="1"/>
  <c r="O31" i="1"/>
  <c r="K29" i="1"/>
  <c r="O28" i="1"/>
  <c r="O27" i="1"/>
  <c r="K25" i="1"/>
  <c r="O24" i="1"/>
  <c r="O23" i="1"/>
  <c r="K21" i="1"/>
  <c r="O20" i="1"/>
  <c r="O19" i="1"/>
  <c r="K17" i="1"/>
  <c r="O16" i="1"/>
  <c r="O15" i="1"/>
  <c r="K13" i="1"/>
  <c r="O12" i="1"/>
  <c r="O11" i="1"/>
  <c r="K9" i="1"/>
  <c r="O8" i="1"/>
  <c r="O7" i="1"/>
  <c r="K5" i="1"/>
  <c r="O37" i="1" l="1"/>
  <c r="O21" i="1"/>
  <c r="O9" i="1"/>
  <c r="O25" i="1"/>
  <c r="O17" i="1"/>
  <c r="O33" i="1"/>
  <c r="O29" i="1"/>
  <c r="O13" i="1"/>
  <c r="O3" i="1"/>
  <c r="O4" i="1"/>
  <c r="O5" i="1" l="1"/>
</calcChain>
</file>

<file path=xl/sharedStrings.xml><?xml version="1.0" encoding="utf-8"?>
<sst xmlns="http://schemas.openxmlformats.org/spreadsheetml/2006/main" count="864" uniqueCount="260">
  <si>
    <t>Customer
 Code</t>
  </si>
  <si>
    <t>Customer
 PO#</t>
  </si>
  <si>
    <t>EEC PO#</t>
  </si>
  <si>
    <t>Dept</t>
  </si>
  <si>
    <t>Program Name</t>
  </si>
  <si>
    <t>Item#</t>
  </si>
  <si>
    <t xml:space="preserve">sku# </t>
  </si>
  <si>
    <t>QTY</t>
  </si>
  <si>
    <t>Qty in each Prepack</t>
  </si>
  <si>
    <t>Case Pack</t>
  </si>
  <si>
    <t xml:space="preserve"> PO Price </t>
  </si>
  <si>
    <t xml:space="preserve"> FOB cost </t>
  </si>
  <si>
    <t>Departure Port</t>
  </si>
  <si>
    <t>Requested ETD</t>
  </si>
  <si>
    <t>FOB Point</t>
  </si>
  <si>
    <t>Customer S/W</t>
  </si>
  <si>
    <t>REMARK</t>
  </si>
  <si>
    <t>BEALLOUTART</t>
  </si>
  <si>
    <t>SAV</t>
  </si>
  <si>
    <t>2/2/2026-2/6-2026</t>
    <phoneticPr fontId="1" type="noConversion"/>
  </si>
  <si>
    <t>95G25J137</t>
  </si>
  <si>
    <t>95G25J176</t>
  </si>
  <si>
    <t>95G25J142</t>
  </si>
  <si>
    <t>95G25J145</t>
  </si>
  <si>
    <t>300949524576</t>
    <phoneticPr fontId="1" type="noConversion"/>
  </si>
  <si>
    <t>300949524453</t>
    <phoneticPr fontId="1" type="noConversion"/>
  </si>
  <si>
    <t>300949526242</t>
    <phoneticPr fontId="1" type="noConversion"/>
  </si>
  <si>
    <t>300949526129</t>
    <phoneticPr fontId="1" type="noConversion"/>
  </si>
  <si>
    <t>16X20 SINGLE MAT VGROOVE FRAMED GRAPHIC UG</t>
    <phoneticPr fontId="1" type="noConversion"/>
  </si>
  <si>
    <t>16x20 STRAIGHT FIT FRAMED GRAPHIC UG</t>
    <phoneticPr fontId="1" type="noConversion"/>
  </si>
  <si>
    <t>95G25J141</t>
  </si>
  <si>
    <t>95G25J144</t>
  </si>
  <si>
    <t>95G25J161</t>
  </si>
  <si>
    <t>95G25M064</t>
  </si>
  <si>
    <t>2PC 12X12 Straight Fit Set SCOOP TWO TONE MOULDING</t>
    <phoneticPr fontId="1" type="noConversion"/>
  </si>
  <si>
    <t>2PC 12X12 CRYSTAL GLASS</t>
    <phoneticPr fontId="1" type="noConversion"/>
  </si>
  <si>
    <t>95G25J159</t>
  </si>
  <si>
    <t>95G25M063</t>
  </si>
  <si>
    <t>14x14 SINGLE FRAMED MAT GRAPHIC UG NO EMBELLISHMENT</t>
    <phoneticPr fontId="1" type="noConversion"/>
  </si>
  <si>
    <t>2/2/2026-2/5-2026</t>
    <phoneticPr fontId="1" type="noConversion"/>
  </si>
  <si>
    <t>95A25J089</t>
  </si>
  <si>
    <t>95A25J090</t>
  </si>
  <si>
    <t>95C25M092</t>
  </si>
  <si>
    <t>95C25M093</t>
  </si>
  <si>
    <t>300949574250</t>
    <phoneticPr fontId="1" type="noConversion"/>
  </si>
  <si>
    <t>12X16 DROP LIP FRAMED CANVAS no color inside drop lip</t>
    <phoneticPr fontId="1" type="noConversion"/>
  </si>
  <si>
    <t>12X16 FRAMED EMBELLISHED CANVAS</t>
    <phoneticPr fontId="1" type="noConversion"/>
  </si>
  <si>
    <t>2/2/2026-2/5/2026</t>
    <phoneticPr fontId="1" type="noConversion"/>
  </si>
  <si>
    <t>95C25M091</t>
  </si>
  <si>
    <t>95C25M103</t>
  </si>
  <si>
    <t>24X36 FRAMED EMBELLISHED CANVAS</t>
    <phoneticPr fontId="1" type="noConversion"/>
  </si>
  <si>
    <t>24X36 FRAMED FAUX GLASS COAT</t>
    <phoneticPr fontId="1" type="noConversion"/>
  </si>
  <si>
    <t>95G25J140</t>
  </si>
  <si>
    <t>95G25M066</t>
  </si>
  <si>
    <t>16X16 SINGLE MAT VGROOVE FRAMED GRAPHIC UG</t>
    <phoneticPr fontId="1" type="noConversion"/>
  </si>
  <si>
    <t>16X16 CRYSTAL GLASS</t>
    <phoneticPr fontId="1" type="noConversion"/>
  </si>
  <si>
    <t>95G25J139</t>
  </si>
  <si>
    <t>95G25J160</t>
  </si>
  <si>
    <t>16X16 DOUBLE MAT</t>
    <phoneticPr fontId="1" type="noConversion"/>
  </si>
  <si>
    <t>95G25J139</t>
    <phoneticPr fontId="1" type="noConversion"/>
  </si>
  <si>
    <t>95G25J160</t>
    <phoneticPr fontId="1" type="noConversion"/>
  </si>
  <si>
    <t>300949575868</t>
    <phoneticPr fontId="1" type="noConversion"/>
  </si>
  <si>
    <t>300949575981</t>
    <phoneticPr fontId="1" type="noConversion"/>
  </si>
  <si>
    <t>95G25M057</t>
  </si>
  <si>
    <t>95G25M058</t>
  </si>
  <si>
    <t>95G25J137</t>
    <phoneticPr fontId="1" type="noConversion"/>
  </si>
  <si>
    <t>40X16 DOUBLE MAT STRAIGHT FIT FRAMED GRAPHICUG NO
EMBELLISHMENT</t>
    <phoneticPr fontId="1" type="noConversion"/>
  </si>
  <si>
    <t>95G25J151</t>
  </si>
  <si>
    <t>95G25J155</t>
  </si>
  <si>
    <t>95G25J156</t>
  </si>
  <si>
    <t>40X16 SINGLE MAT FRAYED LINEN FLOAT SHADOW BOX</t>
    <phoneticPr fontId="1" type="noConversion"/>
  </si>
  <si>
    <t>40X16 SINGLE EMBELLISHED DOUBLE FLOAT SHADOW BOX</t>
    <phoneticPr fontId="1" type="noConversion"/>
  </si>
  <si>
    <t>Design Item#</t>
    <phoneticPr fontId="1" type="noConversion"/>
  </si>
  <si>
    <t>95G25J176</t>
    <phoneticPr fontId="1" type="noConversion"/>
  </si>
  <si>
    <t>95G25J142</t>
    <phoneticPr fontId="1" type="noConversion"/>
  </si>
  <si>
    <t>95G25J145</t>
    <phoneticPr fontId="1" type="noConversion"/>
  </si>
  <si>
    <t>95G25J141</t>
    <phoneticPr fontId="1" type="noConversion"/>
  </si>
  <si>
    <t>95G25J144</t>
    <phoneticPr fontId="1" type="noConversion"/>
  </si>
  <si>
    <t>95G25J161</t>
    <phoneticPr fontId="1" type="noConversion"/>
  </si>
  <si>
    <t>95G25M064</t>
    <phoneticPr fontId="1" type="noConversion"/>
  </si>
  <si>
    <t>95G25J159</t>
    <phoneticPr fontId="1" type="noConversion"/>
  </si>
  <si>
    <t>95G25M063</t>
    <phoneticPr fontId="1" type="noConversion"/>
  </si>
  <si>
    <t>95A25J089</t>
    <phoneticPr fontId="1" type="noConversion"/>
  </si>
  <si>
    <t>95A25J090</t>
    <phoneticPr fontId="1" type="noConversion"/>
  </si>
  <si>
    <t>95C25M092</t>
    <phoneticPr fontId="1" type="noConversion"/>
  </si>
  <si>
    <t>95C25M093</t>
    <phoneticPr fontId="1" type="noConversion"/>
  </si>
  <si>
    <t>95C25M091</t>
    <phoneticPr fontId="1" type="noConversion"/>
  </si>
  <si>
    <t>95C25M103</t>
    <phoneticPr fontId="1" type="noConversion"/>
  </si>
  <si>
    <t>95G25J140</t>
    <phoneticPr fontId="1" type="noConversion"/>
  </si>
  <si>
    <t>95G25M066</t>
    <phoneticPr fontId="1" type="noConversion"/>
  </si>
  <si>
    <t>95G25M057</t>
    <phoneticPr fontId="1" type="noConversion"/>
  </si>
  <si>
    <t>95G25M058</t>
    <phoneticPr fontId="1" type="noConversion"/>
  </si>
  <si>
    <t>95G25J151</t>
    <phoneticPr fontId="1" type="noConversion"/>
  </si>
  <si>
    <t>95G25J155</t>
    <phoneticPr fontId="1" type="noConversion"/>
  </si>
  <si>
    <t>95G25J156</t>
    <phoneticPr fontId="1" type="noConversion"/>
  </si>
  <si>
    <t>UPC</t>
    <phoneticPr fontId="1" type="noConversion"/>
  </si>
  <si>
    <t>300949526518</t>
    <phoneticPr fontId="1" type="noConversion"/>
  </si>
  <si>
    <t>300949526631</t>
    <phoneticPr fontId="1" type="noConversion"/>
  </si>
  <si>
    <t>300949527720</t>
    <phoneticPr fontId="1" type="noConversion"/>
  </si>
  <si>
    <t>300949527843</t>
    <phoneticPr fontId="1" type="noConversion"/>
  </si>
  <si>
    <t>300949574137</t>
    <phoneticPr fontId="1" type="noConversion"/>
  </si>
  <si>
    <t>300949574373</t>
    <phoneticPr fontId="1" type="noConversion"/>
  </si>
  <si>
    <t>300949574403</t>
    <phoneticPr fontId="1" type="noConversion"/>
  </si>
  <si>
    <t>300949575479</t>
    <phoneticPr fontId="1" type="noConversion"/>
  </si>
  <si>
    <t>300949575592</t>
    <phoneticPr fontId="1" type="noConversion"/>
  </si>
  <si>
    <t>300949576179</t>
    <phoneticPr fontId="1" type="noConversion"/>
  </si>
  <si>
    <t>300949576292</t>
    <phoneticPr fontId="1" type="noConversion"/>
  </si>
  <si>
    <t>300949578227</t>
    <phoneticPr fontId="1" type="noConversion"/>
  </si>
  <si>
    <t>300949578340</t>
    <phoneticPr fontId="1" type="noConversion"/>
  </si>
  <si>
    <t>300949576445</t>
    <phoneticPr fontId="1" type="noConversion"/>
  </si>
  <si>
    <t>300949576568</t>
    <phoneticPr fontId="1" type="noConversion"/>
  </si>
  <si>
    <t>300949576315</t>
    <phoneticPr fontId="1" type="noConversion"/>
  </si>
  <si>
    <t>Description</t>
    <phoneticPr fontId="1" type="noConversion"/>
  </si>
  <si>
    <t>16X20 STRAIGHT FITORNATE FRAMED GRAPHIC WITH INNER
DOUBLE MOULDING AND BEADED FI</t>
    <phoneticPr fontId="1" type="noConversion"/>
  </si>
  <si>
    <r>
      <t>POE</t>
    </r>
    <r>
      <rPr>
        <sz val="11"/>
        <color indexed="10"/>
        <rFont val="宋体"/>
        <family val="3"/>
        <charset val="134"/>
      </rPr>
      <t>订单通常是在美国港口交货，需要提供在美国交货的港口名，（见下表红色部分）</t>
    </r>
  </si>
  <si>
    <t>行标签</t>
  </si>
  <si>
    <t>(空白)</t>
  </si>
  <si>
    <t>总计</t>
  </si>
  <si>
    <t>求和项:QTY</t>
  </si>
  <si>
    <t xml:space="preserve">求和项: FOB cost </t>
  </si>
  <si>
    <t xml:space="preserve">平均值项: PO Price </t>
  </si>
  <si>
    <t>SAV</t>
    <phoneticPr fontId="1" type="noConversion"/>
  </si>
  <si>
    <t>Ningbo(WB)</t>
    <phoneticPr fontId="1" type="noConversion"/>
  </si>
  <si>
    <t>Item #</t>
  </si>
  <si>
    <t xml:space="preserve">Design # </t>
  </si>
  <si>
    <t>BLO95G-0576</t>
  </si>
  <si>
    <t>BLO95G-0577</t>
  </si>
  <si>
    <t>BLO95G-0578</t>
  </si>
  <si>
    <t>BLO95G-0579</t>
  </si>
  <si>
    <t>BLO95G-0580</t>
  </si>
  <si>
    <t>BLO95G-0581</t>
  </si>
  <si>
    <t>BLO95G-0582</t>
  </si>
  <si>
    <t>BLO95G-0583</t>
  </si>
  <si>
    <t>BLO95G-0584</t>
  </si>
  <si>
    <t>BLO95G-0585</t>
  </si>
  <si>
    <t>BLO95A-0586</t>
  </si>
  <si>
    <t>BLO95A-0587</t>
  </si>
  <si>
    <t>BLO95C-0588</t>
  </si>
  <si>
    <t>BLO95C-0589</t>
  </si>
  <si>
    <t>BLO95C-0590</t>
  </si>
  <si>
    <t>BLO95C-0591</t>
  </si>
  <si>
    <t>BLO95G-0592</t>
  </si>
  <si>
    <t>BLO95G-0593</t>
  </si>
  <si>
    <t>BLO95G-0594</t>
  </si>
  <si>
    <t>BLO95G-0595</t>
  </si>
  <si>
    <t>BLO95G-0596</t>
  </si>
  <si>
    <t>BLO95G-0597</t>
  </si>
  <si>
    <t>BLO95G-0598</t>
  </si>
  <si>
    <t>BLO95G-0599</t>
  </si>
  <si>
    <t>BLO95G-0600</t>
  </si>
  <si>
    <t>BLO95C-0601</t>
  </si>
  <si>
    <t>95C25J126</t>
  </si>
  <si>
    <t>BLO95C-0602</t>
  </si>
  <si>
    <t>95C25M095</t>
  </si>
  <si>
    <t>BLO95G-0603</t>
  </si>
  <si>
    <t>95G25J138</t>
  </si>
  <si>
    <t>BLO95G-0604</t>
  </si>
  <si>
    <t>95G25J163</t>
  </si>
  <si>
    <t>BLO95C-0605</t>
  </si>
  <si>
    <t>95C25M101</t>
  </si>
  <si>
    <t>BLO95C-0606</t>
  </si>
  <si>
    <t>95C25M090</t>
  </si>
  <si>
    <t>BLO95G-0607</t>
  </si>
  <si>
    <t>95G25M067</t>
  </si>
  <si>
    <t>BLO95G-0608</t>
  </si>
  <si>
    <t>95G25M068</t>
  </si>
  <si>
    <t>BLO95G-0609</t>
  </si>
  <si>
    <t>95G25J147</t>
  </si>
  <si>
    <t>BLO95G-0610</t>
  </si>
  <si>
    <t>95G25J148</t>
  </si>
  <si>
    <t>BLO95G-0611</t>
  </si>
  <si>
    <t>95G25J153</t>
  </si>
  <si>
    <t>BLO95G-0612</t>
  </si>
  <si>
    <t>95G25M070</t>
  </si>
  <si>
    <t>BLO95A-0613</t>
  </si>
  <si>
    <t>95A25J088</t>
  </si>
  <si>
    <t>BLO95C-0614</t>
  </si>
  <si>
    <t>95C25M102</t>
  </si>
  <si>
    <t>BLO95C-0615</t>
  </si>
  <si>
    <t>95C25M089</t>
  </si>
  <si>
    <t>BLO95C-0616</t>
  </si>
  <si>
    <t>95C25M094</t>
  </si>
  <si>
    <t>BLO95G-0617</t>
  </si>
  <si>
    <t>95G25M060</t>
  </si>
  <si>
    <t>BLO95G-0618</t>
  </si>
  <si>
    <t>95G25M061</t>
  </si>
  <si>
    <t>BLO95G-0619</t>
  </si>
  <si>
    <t>95G25J152</t>
  </si>
  <si>
    <t>BLO95G-0620</t>
  </si>
  <si>
    <t>95G25M062</t>
  </si>
  <si>
    <t>BLO95G-0621</t>
  </si>
  <si>
    <t>95G25J157</t>
  </si>
  <si>
    <t>BLO95G-0622</t>
  </si>
  <si>
    <t>95G25M071</t>
  </si>
  <si>
    <t>BLO95G-0577</t>
    <phoneticPr fontId="1" type="noConversion"/>
  </si>
  <si>
    <t>BLO95G-0576</t>
    <phoneticPr fontId="1" type="noConversion"/>
  </si>
  <si>
    <t>1 cartons include 1ps BLO95G-0577,1ps BLO95G-0576</t>
    <phoneticPr fontId="1" type="noConversion"/>
  </si>
  <si>
    <t>BLO95G-0579</t>
    <phoneticPr fontId="1" type="noConversion"/>
  </si>
  <si>
    <t>BLO95G-0578</t>
    <phoneticPr fontId="1" type="noConversion"/>
  </si>
  <si>
    <t>BLO95G-0580</t>
    <phoneticPr fontId="1" type="noConversion"/>
  </si>
  <si>
    <t>BLO95G-0581</t>
    <phoneticPr fontId="1" type="noConversion"/>
  </si>
  <si>
    <t>1 cartons include 1ps BLO95G-0579,1ps BLO95G-0578</t>
    <phoneticPr fontId="1" type="noConversion"/>
  </si>
  <si>
    <t>1 cartons include 1ps BLO95G-0579, 1ps BLO95G-0578</t>
    <phoneticPr fontId="1" type="noConversion"/>
  </si>
  <si>
    <t>1 cartons include 1ps BLO95G-0580, 1ps BLO95G-0581</t>
    <phoneticPr fontId="1" type="noConversion"/>
  </si>
  <si>
    <t>BLO95G-0582</t>
    <phoneticPr fontId="1" type="noConversion"/>
  </si>
  <si>
    <t>BLO95G-0583</t>
    <phoneticPr fontId="1" type="noConversion"/>
  </si>
  <si>
    <t>1 cartons include 1ps BLO95G-0582, 1ps BLO95G-0583</t>
    <phoneticPr fontId="1" type="noConversion"/>
  </si>
  <si>
    <t>BLO95G-0584</t>
    <phoneticPr fontId="1" type="noConversion"/>
  </si>
  <si>
    <t>BLO95G-0585</t>
    <phoneticPr fontId="1" type="noConversion"/>
  </si>
  <si>
    <t>1 cartons include 1ps BLO95G-0584, 1ps BLO95G-0585</t>
    <phoneticPr fontId="1" type="noConversion"/>
  </si>
  <si>
    <t>BLO95A-0586</t>
    <phoneticPr fontId="1" type="noConversion"/>
  </si>
  <si>
    <t>BLO95A-0587</t>
    <phoneticPr fontId="1" type="noConversion"/>
  </si>
  <si>
    <t>BLO95C-0588</t>
    <phoneticPr fontId="1" type="noConversion"/>
  </si>
  <si>
    <t>BLO95C-0589</t>
    <phoneticPr fontId="1" type="noConversion"/>
  </si>
  <si>
    <t>1 cartons include 1ps BLO95A-0586,1ps BLO95A-0587, 1ps BLO95C-0588, 1ps BLO95C-0589</t>
    <phoneticPr fontId="1" type="noConversion"/>
  </si>
  <si>
    <t>BLO95C-0590</t>
    <phoneticPr fontId="1" type="noConversion"/>
  </si>
  <si>
    <t>BLO95C-0591</t>
    <phoneticPr fontId="1" type="noConversion"/>
  </si>
  <si>
    <t>1 cartons include 1ps BLO95C-0590, 1ps BLO95C-0591</t>
    <phoneticPr fontId="1" type="noConversion"/>
  </si>
  <si>
    <t>BLO95G-0594</t>
    <phoneticPr fontId="1" type="noConversion"/>
  </si>
  <si>
    <t>BLO95G-0595</t>
    <phoneticPr fontId="1" type="noConversion"/>
  </si>
  <si>
    <t>1 cartons include 1ps BLO95G-0594, 1ps BLO95G-0595</t>
    <phoneticPr fontId="1" type="noConversion"/>
  </si>
  <si>
    <t>BLO95G-0592</t>
    <phoneticPr fontId="1" type="noConversion"/>
  </si>
  <si>
    <t>BLO95G-0593</t>
    <phoneticPr fontId="1" type="noConversion"/>
  </si>
  <si>
    <t>1 cartons include 1ps BLO95G-0592, 1ps BLO95G-0593</t>
    <phoneticPr fontId="1" type="noConversion"/>
  </si>
  <si>
    <t>BLO95G-0596</t>
    <phoneticPr fontId="1" type="noConversion"/>
  </si>
  <si>
    <t>BLO95G-0597</t>
    <phoneticPr fontId="1" type="noConversion"/>
  </si>
  <si>
    <t>1 cartons include 1ps BLO95G-0596, 1ps BLO95G-0597</t>
    <phoneticPr fontId="1" type="noConversion"/>
  </si>
  <si>
    <t>BLO95G-0599</t>
    <phoneticPr fontId="1" type="noConversion"/>
  </si>
  <si>
    <t>BLO95G-0600</t>
    <phoneticPr fontId="1" type="noConversion"/>
  </si>
  <si>
    <t>BLO95G-0598</t>
    <phoneticPr fontId="1" type="noConversion"/>
  </si>
  <si>
    <t>1 cartons include 1ps BLO95G-0599, 1ps BLO95G-0600, 1ps BLO95G-0598</t>
    <phoneticPr fontId="1" type="noConversion"/>
  </si>
  <si>
    <t>95G25M068</t>
    <phoneticPr fontId="1" type="noConversion"/>
  </si>
  <si>
    <t>95G25M070</t>
    <phoneticPr fontId="1" type="noConversion"/>
  </si>
  <si>
    <t>95C25M095</t>
    <phoneticPr fontId="1" type="noConversion"/>
  </si>
  <si>
    <t>JLA POE East Coast
PRICE</t>
  </si>
  <si>
    <t>12/12/20225</t>
    <phoneticPr fontId="1" type="noConversion"/>
  </si>
  <si>
    <t>BELO-251035</t>
    <phoneticPr fontId="1" type="noConversion"/>
  </si>
  <si>
    <t>BELO-251036</t>
    <phoneticPr fontId="1" type="noConversion"/>
  </si>
  <si>
    <t>BELO-251037</t>
    <phoneticPr fontId="1" type="noConversion"/>
  </si>
  <si>
    <t>BELO-251038</t>
    <phoneticPr fontId="1" type="noConversion"/>
  </si>
  <si>
    <t>BELO-251039</t>
    <phoneticPr fontId="1" type="noConversion"/>
  </si>
  <si>
    <t>BELO-251040</t>
    <phoneticPr fontId="1" type="noConversion"/>
  </si>
  <si>
    <t>BELO-251041</t>
    <phoneticPr fontId="1" type="noConversion"/>
  </si>
  <si>
    <t>BELO-251042</t>
    <phoneticPr fontId="1" type="noConversion"/>
  </si>
  <si>
    <t>BELO-251043</t>
    <phoneticPr fontId="1" type="noConversion"/>
  </si>
  <si>
    <t>BELO-251044</t>
    <phoneticPr fontId="1" type="noConversion"/>
  </si>
  <si>
    <t>BELO-251045</t>
    <phoneticPr fontId="1" type="noConversion"/>
  </si>
  <si>
    <t>BELO-251046</t>
    <phoneticPr fontId="1" type="noConversion"/>
  </si>
  <si>
    <t>BELO-251047</t>
    <phoneticPr fontId="1" type="noConversion"/>
  </si>
  <si>
    <t>BELO-251048</t>
    <phoneticPr fontId="1" type="noConversion"/>
  </si>
  <si>
    <t>BELO-251049</t>
    <phoneticPr fontId="1" type="noConversion"/>
  </si>
  <si>
    <t>BELO-251050</t>
    <phoneticPr fontId="1" type="noConversion"/>
  </si>
  <si>
    <t>BELO-251051</t>
    <phoneticPr fontId="1" type="noConversion"/>
  </si>
  <si>
    <t>BELO-251052</t>
    <phoneticPr fontId="1" type="noConversion"/>
  </si>
  <si>
    <t>BELO-251053</t>
    <phoneticPr fontId="1" type="noConversion"/>
  </si>
  <si>
    <t>BELO-251054</t>
    <phoneticPr fontId="1" type="noConversion"/>
  </si>
  <si>
    <t>300949526365</t>
    <phoneticPr fontId="1" type="noConversion"/>
  </si>
  <si>
    <t xml:space="preserve"> 300949526495</t>
    <phoneticPr fontId="1" type="noConversion"/>
  </si>
  <si>
    <t xml:space="preserve"> 300949526365</t>
    <phoneticPr fontId="1" type="noConversion"/>
  </si>
  <si>
    <t>300949526495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</si>
</sst>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26" formatCode="\$#,##0.00_);[Red]\(\$#,##0.00\)"/>
    <numFmt numFmtId="176" formatCode="\$#,##0.00;\-\$#,##0.00"/>
    <numFmt numFmtId="177" formatCode="0_);[Red]\(0\)"/>
    <numFmt numFmtId="178" formatCode="[$￥-804]#,##0.00;[Red][$￥-804]#,##0.00"/>
    <numFmt numFmtId="179" formatCode="0.00_);[Red]\(0.00\)"/>
    <numFmt numFmtId="180" formatCode="[$-409]d/mmm/yy;@"/>
    <numFmt numFmtId="181" formatCode="&quot;$&quot;#,##0.00"/>
  </numFmts>
  <fonts count="25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sz val="11"/>
      <color indexed="8"/>
      <name val="宋体"/>
      <family val="3"/>
      <charset val="134"/>
    </font>
    <font>
      <sz val="11"/>
      <color theme="1"/>
      <name val="Calibri"/>
      <family val="2"/>
    </font>
    <font>
      <sz val="11"/>
      <color indexed="10"/>
      <name val="Calibri"/>
      <family val="2"/>
    </font>
    <font>
      <sz val="11"/>
      <color indexed="10"/>
      <name val="宋体"/>
      <family val="3"/>
      <charset val="134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indexed="8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0"/>
      <name val="Arial"/>
      <family val="2"/>
    </font>
    <font>
      <b/>
      <sz val="10"/>
      <name val="等线"/>
      <family val="3"/>
      <charset val="134"/>
      <scheme val="minor"/>
    </font>
    <font>
      <sz val="10"/>
      <color rgb="FF008080"/>
      <name val="Arial"/>
      <family val="2"/>
    </font>
    <font>
      <sz val="14"/>
      <color theme="1"/>
      <name val="Calibri"/>
      <family val="2"/>
    </font>
    <font>
      <sz val="14"/>
      <name val="Calibri"/>
      <family val="2"/>
    </font>
    <font>
      <sz val="14"/>
      <color rgb="FFFF0000"/>
      <name val="Calibri"/>
      <family val="2"/>
    </font>
    <font>
      <sz val="12"/>
      <name val="新細明體"/>
      <charset val="134"/>
    </font>
    <font>
      <sz val="12"/>
      <color theme="1"/>
      <name val="Calibri"/>
      <family val="2"/>
    </font>
    <font>
      <b/>
      <sz val="11"/>
      <name val="Arial"/>
      <family val="2"/>
    </font>
    <font>
      <sz val="12"/>
      <name val="Calibri"/>
      <family val="2"/>
    </font>
    <font>
      <sz val="12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9">
    <xf numFmtId="0" fontId="0" fillId="0" borderId="0">
      <alignment vertical="center"/>
    </xf>
    <xf numFmtId="178" fontId="4" fillId="0" borderId="0">
      <alignment vertical="center"/>
    </xf>
    <xf numFmtId="180" fontId="14" fillId="0" borderId="0"/>
    <xf numFmtId="0" fontId="14" fillId="0" borderId="0"/>
    <xf numFmtId="0" fontId="20" fillId="0" borderId="0"/>
    <xf numFmtId="0" fontId="14" fillId="0" borderId="0">
      <alignment vertical="center"/>
    </xf>
    <xf numFmtId="180" fontId="14" fillId="0" borderId="0"/>
    <xf numFmtId="180" fontId="14" fillId="0" borderId="0"/>
    <xf numFmtId="9" fontId="14" fillId="0" borderId="0" applyFont="0" applyFill="0" applyBorder="0" applyAlignment="0" applyProtection="0">
      <alignment vertical="center"/>
    </xf>
    <xf numFmtId="0" fontId="14" fillId="0" borderId="0"/>
    <xf numFmtId="0" fontId="14" fillId="0" borderId="0">
      <alignment vertical="center"/>
    </xf>
    <xf numFmtId="180" fontId="14" fillId="0" borderId="0"/>
    <xf numFmtId="180" fontId="14" fillId="0" borderId="0">
      <alignment vertical="center"/>
    </xf>
    <xf numFmtId="180" fontId="14" fillId="0" borderId="0"/>
    <xf numFmtId="0" fontId="20" fillId="0" borderId="0"/>
    <xf numFmtId="0" fontId="24" fillId="0" borderId="0"/>
    <xf numFmtId="0" fontId="20" fillId="0" borderId="0"/>
    <xf numFmtId="0" fontId="14" fillId="0" borderId="0">
      <alignment vertical="center"/>
    </xf>
    <xf numFmtId="180" fontId="14" fillId="0" borderId="0"/>
  </cellStyleXfs>
  <cellXfs count="89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179" fontId="3" fillId="4" borderId="1" xfId="0" applyNumberFormat="1" applyFont="1" applyFill="1" applyBorder="1" applyAlignment="1">
      <alignment horizontal="center" vertical="center" wrapText="1"/>
    </xf>
    <xf numFmtId="179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179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176" fontId="5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0" fillId="3" borderId="1" xfId="0" applyFont="1" applyFill="1" applyBorder="1">
      <alignment vertical="center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77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179" fontId="3" fillId="2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9" fillId="0" borderId="1" xfId="0" applyFont="1" applyBorder="1" applyAlignment="1">
      <alignment horizontal="center" vertical="center" shrinkToFit="1"/>
    </xf>
    <xf numFmtId="179" fontId="3" fillId="0" borderId="1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shrinkToFit="1"/>
    </xf>
    <xf numFmtId="179" fontId="8" fillId="0" borderId="1" xfId="0" applyNumberFormat="1" applyFont="1" applyBorder="1" applyAlignment="1">
      <alignment horizontal="center" vertical="center"/>
    </xf>
    <xf numFmtId="178" fontId="16" fillId="5" borderId="1" xfId="1" applyFont="1" applyFill="1" applyBorder="1" applyAlignment="1" applyProtection="1">
      <alignment vertical="center" wrapText="1"/>
      <protection locked="0"/>
    </xf>
    <xf numFmtId="0" fontId="17" fillId="2" borderId="1" xfId="0" applyFont="1" applyFill="1" applyBorder="1" applyAlignment="1">
      <alignment vertical="center" wrapText="1"/>
    </xf>
    <xf numFmtId="0" fontId="17" fillId="2" borderId="1" xfId="0" applyFont="1" applyFill="1" applyBorder="1">
      <alignment vertical="center"/>
    </xf>
    <xf numFmtId="49" fontId="16" fillId="5" borderId="1" xfId="1" applyNumberFormat="1" applyFont="1" applyFill="1" applyBorder="1" applyAlignment="1" applyProtection="1">
      <alignment vertical="center" wrapText="1"/>
      <protection locked="0"/>
    </xf>
    <xf numFmtId="0" fontId="18" fillId="2" borderId="1" xfId="0" applyFont="1" applyFill="1" applyBorder="1">
      <alignment vertical="center"/>
    </xf>
    <xf numFmtId="0" fontId="19" fillId="2" borderId="1" xfId="0" applyFont="1" applyFill="1" applyBorder="1">
      <alignment vertical="center"/>
    </xf>
    <xf numFmtId="0" fontId="21" fillId="0" borderId="1" xfId="0" applyFont="1" applyBorder="1">
      <alignment vertical="center"/>
    </xf>
    <xf numFmtId="0" fontId="21" fillId="0" borderId="5" xfId="0" applyFont="1" applyBorder="1">
      <alignment vertical="center"/>
    </xf>
    <xf numFmtId="0" fontId="21" fillId="0" borderId="0" xfId="0" applyFont="1">
      <alignment vertical="center"/>
    </xf>
    <xf numFmtId="0" fontId="21" fillId="0" borderId="5" xfId="0" applyFont="1" applyBorder="1" applyAlignment="1">
      <alignment vertical="center" wrapText="1"/>
    </xf>
    <xf numFmtId="0" fontId="19" fillId="0" borderId="5" xfId="0" applyFont="1" applyBorder="1">
      <alignment vertical="center"/>
    </xf>
    <xf numFmtId="180" fontId="15" fillId="0" borderId="1" xfId="2" applyFont="1" applyBorder="1" applyAlignment="1">
      <alignment vertical="center" wrapText="1"/>
    </xf>
    <xf numFmtId="0" fontId="0" fillId="4" borderId="0" xfId="0" applyFill="1">
      <alignment vertical="center"/>
    </xf>
    <xf numFmtId="26" fontId="21" fillId="4" borderId="1" xfId="3" applyNumberFormat="1" applyFont="1" applyFill="1" applyBorder="1" applyAlignment="1">
      <alignment horizontal="center" vertical="center"/>
    </xf>
    <xf numFmtId="181" fontId="21" fillId="4" borderId="1" xfId="0" applyNumberFormat="1" applyFont="1" applyFill="1" applyBorder="1" applyAlignment="1">
      <alignment horizontal="center" vertical="center"/>
    </xf>
    <xf numFmtId="181" fontId="23" fillId="4" borderId="1" xfId="0" applyNumberFormat="1" applyFont="1" applyFill="1" applyBorder="1" applyAlignment="1">
      <alignment horizontal="center" vertical="center"/>
    </xf>
    <xf numFmtId="181" fontId="21" fillId="4" borderId="5" xfId="0" applyNumberFormat="1" applyFont="1" applyFill="1" applyBorder="1" applyAlignment="1">
      <alignment horizontal="center" vertical="center"/>
    </xf>
    <xf numFmtId="181" fontId="17" fillId="4" borderId="5" xfId="0" applyNumberFormat="1" applyFont="1" applyFill="1" applyBorder="1" applyAlignment="1">
      <alignment horizontal="center" vertical="center"/>
    </xf>
    <xf numFmtId="181" fontId="18" fillId="4" borderId="5" xfId="0" applyNumberFormat="1" applyFont="1" applyFill="1" applyBorder="1" applyAlignment="1">
      <alignment horizontal="center" vertical="center"/>
    </xf>
    <xf numFmtId="181" fontId="18" fillId="4" borderId="1" xfId="0" applyNumberFormat="1" applyFont="1" applyFill="1" applyBorder="1" applyAlignment="1">
      <alignment horizontal="center" vertical="center"/>
    </xf>
    <xf numFmtId="26" fontId="22" fillId="4" borderId="1" xfId="2" applyNumberFormat="1" applyFont="1" applyFill="1" applyBorder="1" applyAlignment="1">
      <alignment vertical="center" wrapText="1"/>
    </xf>
    <xf numFmtId="179" fontId="0" fillId="0" borderId="0" xfId="0" applyNumberFormat="1">
      <alignment vertical="center"/>
    </xf>
    <xf numFmtId="177" fontId="3" fillId="0" borderId="1" xfId="1" applyNumberFormat="1" applyFont="1" applyBorder="1" applyAlignment="1" applyProtection="1">
      <alignment horizontal="center" vertical="center" wrapText="1"/>
      <protection locked="0"/>
    </xf>
    <xf numFmtId="49" fontId="3" fillId="6" borderId="1" xfId="0" applyNumberFormat="1" applyFont="1" applyFill="1" applyBorder="1" applyAlignment="1">
      <alignment horizontal="center" vertical="center"/>
    </xf>
    <xf numFmtId="58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58" fontId="5" fillId="3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</cellXfs>
  <cellStyles count="19">
    <cellStyle name="Normal 2" xfId="15" xr:uid="{00000000-0005-0000-0000-000000000000}"/>
    <cellStyle name="Normal 2 2" xfId="3" xr:uid="{00000000-0005-0000-0000-000001000000}"/>
    <cellStyle name="Normal 4 2" xfId="4" xr:uid="{00000000-0005-0000-0000-000002000000}"/>
    <cellStyle name="Normal 4 2 2" xfId="16" xr:uid="{00000000-0005-0000-0000-000003000000}"/>
    <cellStyle name="Normal 4 2 4" xfId="14" xr:uid="{00000000-0005-0000-0000-000004000000}"/>
    <cellStyle name="Style 1" xfId="9" xr:uid="{00000000-0005-0000-0000-000005000000}"/>
    <cellStyle name="Style 1 2" xfId="5" xr:uid="{00000000-0005-0000-0000-000006000000}"/>
    <cellStyle name="Style 1 2 10 2" xfId="17" xr:uid="{00000000-0005-0000-0000-000007000000}"/>
    <cellStyle name="Style 1 3" xfId="2" xr:uid="{00000000-0005-0000-0000-000008000000}"/>
    <cellStyle name="Style 1 3 2" xfId="6" xr:uid="{00000000-0005-0000-0000-000009000000}"/>
    <cellStyle name="Style 1 4" xfId="18" xr:uid="{00000000-0005-0000-0000-00000A000000}"/>
    <cellStyle name="百分比 2" xfId="8" xr:uid="{00000000-0005-0000-0000-00000B000000}"/>
    <cellStyle name="常规" xfId="0" builtinId="0"/>
    <cellStyle name="常规 3" xfId="7" xr:uid="{00000000-0005-0000-0000-00000D000000}"/>
    <cellStyle name="常规 42" xfId="1" xr:uid="{00000000-0005-0000-0000-00000E000000}"/>
    <cellStyle name="样式 1 2" xfId="10" xr:uid="{00000000-0005-0000-0000-00000F000000}"/>
    <cellStyle name="样式 1 2 2" xfId="11" xr:uid="{00000000-0005-0000-0000-000010000000}"/>
    <cellStyle name="样式 1 2 2 2" xfId="13" xr:uid="{00000000-0005-0000-0000-000011000000}"/>
    <cellStyle name="样式 1 2 3" xfId="12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273685</xdr:rowOff>
    </xdr:from>
    <xdr:to>
      <xdr:col>9</xdr:col>
      <xdr:colOff>0</xdr:colOff>
      <xdr:row>1</xdr:row>
      <xdr:rowOff>1271270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9BFB5BD0-52BA-43C7-8351-FC05F7D0F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screen"/>
        <a:srcRect/>
        <a:stretch>
          <a:fillRect/>
        </a:stretch>
      </xdr:blipFill>
      <xdr:spPr>
        <a:xfrm>
          <a:off x="7417435" y="3407410"/>
          <a:ext cx="824230" cy="930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0</xdr:colOff>
      <xdr:row>3</xdr:row>
      <xdr:rowOff>331470</xdr:rowOff>
    </xdr:from>
    <xdr:to>
      <xdr:col>9</xdr:col>
      <xdr:colOff>0</xdr:colOff>
      <xdr:row>3</xdr:row>
      <xdr:rowOff>1195070</xdr:rowOff>
    </xdr:to>
    <xdr:pic>
      <xdr:nvPicPr>
        <xdr:cNvPr id="4" name="Picture 13">
          <a:extLst>
            <a:ext uri="{FF2B5EF4-FFF2-40B4-BE49-F238E27FC236}">
              <a16:creationId xmlns:a16="http://schemas.microsoft.com/office/drawing/2014/main" id="{5695AB0F-37F1-4E6C-B98A-706B01D9B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/>
        <a:srcRect/>
        <a:stretch>
          <a:fillRect/>
        </a:stretch>
      </xdr:blipFill>
      <xdr:spPr>
        <a:xfrm>
          <a:off x="7219315" y="5865495"/>
          <a:ext cx="1449705" cy="86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0</xdr:colOff>
      <xdr:row>4</xdr:row>
      <xdr:rowOff>183515</xdr:rowOff>
    </xdr:from>
    <xdr:to>
      <xdr:col>9</xdr:col>
      <xdr:colOff>0</xdr:colOff>
      <xdr:row>4</xdr:row>
      <xdr:rowOff>1105535</xdr:rowOff>
    </xdr:to>
    <xdr:pic>
      <xdr:nvPicPr>
        <xdr:cNvPr id="5" name="Picture 14">
          <a:extLst>
            <a:ext uri="{FF2B5EF4-FFF2-40B4-BE49-F238E27FC236}">
              <a16:creationId xmlns:a16="http://schemas.microsoft.com/office/drawing/2014/main" id="{EB21D8C2-7589-4AB5-83D8-2A7C58F5D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screen"/>
        <a:srcRect/>
        <a:stretch>
          <a:fillRect/>
        </a:stretch>
      </xdr:blipFill>
      <xdr:spPr>
        <a:xfrm>
          <a:off x="7217410" y="6917690"/>
          <a:ext cx="1386205" cy="922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0</xdr:colOff>
      <xdr:row>8</xdr:row>
      <xdr:rowOff>313690</xdr:rowOff>
    </xdr:from>
    <xdr:to>
      <xdr:col>9</xdr:col>
      <xdr:colOff>0</xdr:colOff>
      <xdr:row>8</xdr:row>
      <xdr:rowOff>1158875</xdr:rowOff>
    </xdr:to>
    <xdr:pic>
      <xdr:nvPicPr>
        <xdr:cNvPr id="10" name="Picture 70">
          <a:extLst>
            <a:ext uri="{FF2B5EF4-FFF2-40B4-BE49-F238E27FC236}">
              <a16:creationId xmlns:a16="http://schemas.microsoft.com/office/drawing/2014/main" id="{34CC5BF5-93B0-43BE-8A45-9F74CE94B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screen"/>
        <a:srcRect/>
        <a:stretch>
          <a:fillRect/>
        </a:stretch>
      </xdr:blipFill>
      <xdr:spPr>
        <a:xfrm flipH="1">
          <a:off x="8096885" y="11848465"/>
          <a:ext cx="845185" cy="845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0</xdr:colOff>
      <xdr:row>12</xdr:row>
      <xdr:rowOff>359410</xdr:rowOff>
    </xdr:from>
    <xdr:to>
      <xdr:col>9</xdr:col>
      <xdr:colOff>0</xdr:colOff>
      <xdr:row>12</xdr:row>
      <xdr:rowOff>1285875</xdr:rowOff>
    </xdr:to>
    <xdr:pic>
      <xdr:nvPicPr>
        <xdr:cNvPr id="15" name="Picture 38">
          <a:extLst>
            <a:ext uri="{FF2B5EF4-FFF2-40B4-BE49-F238E27FC236}">
              <a16:creationId xmlns:a16="http://schemas.microsoft.com/office/drawing/2014/main" id="{5915CA7A-92C4-4589-803E-B7FCD6AE8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screen"/>
        <a:srcRect/>
        <a:stretch>
          <a:fillRect/>
        </a:stretch>
      </xdr:blipFill>
      <xdr:spPr>
        <a:xfrm>
          <a:off x="7414260" y="16694785"/>
          <a:ext cx="1170305" cy="840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0</xdr:colOff>
      <xdr:row>14</xdr:row>
      <xdr:rowOff>265430</xdr:rowOff>
    </xdr:from>
    <xdr:to>
      <xdr:col>9</xdr:col>
      <xdr:colOff>0</xdr:colOff>
      <xdr:row>14</xdr:row>
      <xdr:rowOff>1380490</xdr:rowOff>
    </xdr:to>
    <xdr:pic>
      <xdr:nvPicPr>
        <xdr:cNvPr id="17" name="Picture 42">
          <a:extLst>
            <a:ext uri="{FF2B5EF4-FFF2-40B4-BE49-F238E27FC236}">
              <a16:creationId xmlns:a16="http://schemas.microsoft.com/office/drawing/2014/main" id="{A7EC9453-BE02-4162-9B86-40BF975E1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screen"/>
        <a:srcRect/>
        <a:stretch>
          <a:fillRect/>
        </a:stretch>
      </xdr:blipFill>
      <xdr:spPr>
        <a:xfrm>
          <a:off x="7463155" y="19001105"/>
          <a:ext cx="903605" cy="934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0</xdr:colOff>
      <xdr:row>17</xdr:row>
      <xdr:rowOff>240030</xdr:rowOff>
    </xdr:from>
    <xdr:to>
      <xdr:col>9</xdr:col>
      <xdr:colOff>0</xdr:colOff>
      <xdr:row>17</xdr:row>
      <xdr:rowOff>1146175</xdr:rowOff>
    </xdr:to>
    <xdr:pic>
      <xdr:nvPicPr>
        <xdr:cNvPr id="21" name="Picture 29">
          <a:extLst>
            <a:ext uri="{FF2B5EF4-FFF2-40B4-BE49-F238E27FC236}">
              <a16:creationId xmlns:a16="http://schemas.microsoft.com/office/drawing/2014/main" id="{DDDF8F04-5DE6-4FE6-A6C5-79AFA77F5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screen"/>
        <a:srcRect/>
        <a:stretch>
          <a:fillRect/>
        </a:stretch>
      </xdr:blipFill>
      <xdr:spPr>
        <a:xfrm>
          <a:off x="7454265" y="22576155"/>
          <a:ext cx="910590" cy="906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0</xdr:colOff>
      <xdr:row>19</xdr:row>
      <xdr:rowOff>260350</xdr:rowOff>
    </xdr:from>
    <xdr:to>
      <xdr:col>9</xdr:col>
      <xdr:colOff>0</xdr:colOff>
      <xdr:row>19</xdr:row>
      <xdr:rowOff>1267460</xdr:rowOff>
    </xdr:to>
    <xdr:pic>
      <xdr:nvPicPr>
        <xdr:cNvPr id="22" name="Picture 23">
          <a:extLst>
            <a:ext uri="{FF2B5EF4-FFF2-40B4-BE49-F238E27FC236}">
              <a16:creationId xmlns:a16="http://schemas.microsoft.com/office/drawing/2014/main" id="{5C50F407-9164-430E-997B-076737A4D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screen"/>
        <a:srcRect/>
        <a:stretch>
          <a:fillRect/>
        </a:stretch>
      </xdr:blipFill>
      <xdr:spPr>
        <a:xfrm>
          <a:off x="7462520" y="24996775"/>
          <a:ext cx="995045" cy="940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0</xdr:colOff>
      <xdr:row>20</xdr:row>
      <xdr:rowOff>117475</xdr:rowOff>
    </xdr:from>
    <xdr:to>
      <xdr:col>9</xdr:col>
      <xdr:colOff>0</xdr:colOff>
      <xdr:row>20</xdr:row>
      <xdr:rowOff>1037590</xdr:rowOff>
    </xdr:to>
    <xdr:pic>
      <xdr:nvPicPr>
        <xdr:cNvPr id="23" name="Picture 24">
          <a:extLst>
            <a:ext uri="{FF2B5EF4-FFF2-40B4-BE49-F238E27FC236}">
              <a16:creationId xmlns:a16="http://schemas.microsoft.com/office/drawing/2014/main" id="{CACD1C0D-2DF7-4135-B079-7DFE73A38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screen"/>
        <a:srcRect/>
        <a:stretch>
          <a:fillRect/>
        </a:stretch>
      </xdr:blipFill>
      <xdr:spPr>
        <a:xfrm>
          <a:off x="7519670" y="26054050"/>
          <a:ext cx="920115" cy="9201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0</xdr:colOff>
      <xdr:row>27</xdr:row>
      <xdr:rowOff>152246</xdr:rowOff>
    </xdr:from>
    <xdr:to>
      <xdr:col>9</xdr:col>
      <xdr:colOff>0</xdr:colOff>
      <xdr:row>27</xdr:row>
      <xdr:rowOff>1285875</xdr:rowOff>
    </xdr:to>
    <xdr:pic>
      <xdr:nvPicPr>
        <xdr:cNvPr id="30" name="Picture 2">
          <a:extLst>
            <a:ext uri="{FF2B5EF4-FFF2-40B4-BE49-F238E27FC236}">
              <a16:creationId xmlns:a16="http://schemas.microsoft.com/office/drawing/2014/main" id="{F1B3E703-A109-4F56-AC51-B6B5E14B4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screen"/>
        <a:srcRect/>
        <a:stretch>
          <a:fillRect/>
        </a:stretch>
      </xdr:blipFill>
      <xdr:spPr>
        <a:xfrm>
          <a:off x="7114060" y="34489871"/>
          <a:ext cx="1687463" cy="10479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0</xdr:colOff>
      <xdr:row>28</xdr:row>
      <xdr:rowOff>159333</xdr:rowOff>
    </xdr:from>
    <xdr:to>
      <xdr:col>9</xdr:col>
      <xdr:colOff>0</xdr:colOff>
      <xdr:row>28</xdr:row>
      <xdr:rowOff>1349375</xdr:rowOff>
    </xdr:to>
    <xdr:pic>
      <xdr:nvPicPr>
        <xdr:cNvPr id="31" name="Picture 3">
          <a:extLst>
            <a:ext uri="{FF2B5EF4-FFF2-40B4-BE49-F238E27FC236}">
              <a16:creationId xmlns:a16="http://schemas.microsoft.com/office/drawing/2014/main" id="{EB4C9EF3-13E9-4BF5-AFFA-DD7C6D641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screen"/>
        <a:srcRect/>
        <a:stretch>
          <a:fillRect/>
        </a:stretch>
      </xdr:blipFill>
      <xdr:spPr>
        <a:xfrm>
          <a:off x="7219951" y="35697108"/>
          <a:ext cx="983714" cy="10376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0</xdr:colOff>
      <xdr:row>30</xdr:row>
      <xdr:rowOff>142876</xdr:rowOff>
    </xdr:from>
    <xdr:to>
      <xdr:col>9</xdr:col>
      <xdr:colOff>0</xdr:colOff>
      <xdr:row>31</xdr:row>
      <xdr:rowOff>3176</xdr:rowOff>
    </xdr:to>
    <xdr:pic>
      <xdr:nvPicPr>
        <xdr:cNvPr id="33" name="Picture 8">
          <a:extLst>
            <a:ext uri="{FF2B5EF4-FFF2-40B4-BE49-F238E27FC236}">
              <a16:creationId xmlns:a16="http://schemas.microsoft.com/office/drawing/2014/main" id="{4A1CB2A2-2233-4063-9139-8DD711FA9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screen"/>
        <a:srcRect/>
        <a:stretch>
          <a:fillRect/>
        </a:stretch>
      </xdr:blipFill>
      <xdr:spPr>
        <a:xfrm>
          <a:off x="7235825" y="38080951"/>
          <a:ext cx="1023563" cy="1060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0</xdr:colOff>
      <xdr:row>33</xdr:row>
      <xdr:rowOff>135890</xdr:rowOff>
    </xdr:from>
    <xdr:to>
      <xdr:col>9</xdr:col>
      <xdr:colOff>0</xdr:colOff>
      <xdr:row>33</xdr:row>
      <xdr:rowOff>1133475</xdr:rowOff>
    </xdr:to>
    <xdr:pic>
      <xdr:nvPicPr>
        <xdr:cNvPr id="36" name="Picture 41">
          <a:extLst>
            <a:ext uri="{FF2B5EF4-FFF2-40B4-BE49-F238E27FC236}">
              <a16:creationId xmlns:a16="http://schemas.microsoft.com/office/drawing/2014/main" id="{79ADEC08-6083-4CB5-A30A-34A86DFA6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screen"/>
        <a:srcRect/>
        <a:stretch>
          <a:fillRect/>
        </a:stretch>
      </xdr:blipFill>
      <xdr:spPr>
        <a:xfrm>
          <a:off x="7273925" y="41674415"/>
          <a:ext cx="1099820" cy="997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0</xdr:colOff>
      <xdr:row>38</xdr:row>
      <xdr:rowOff>269875</xdr:rowOff>
    </xdr:from>
    <xdr:to>
      <xdr:col>9</xdr:col>
      <xdr:colOff>0</xdr:colOff>
      <xdr:row>38</xdr:row>
      <xdr:rowOff>1353185</xdr:rowOff>
    </xdr:to>
    <xdr:pic>
      <xdr:nvPicPr>
        <xdr:cNvPr id="41" name="Picture 33">
          <a:extLst>
            <a:ext uri="{FF2B5EF4-FFF2-40B4-BE49-F238E27FC236}">
              <a16:creationId xmlns:a16="http://schemas.microsoft.com/office/drawing/2014/main" id="{0B1D5795-41CE-4799-90EE-ABB8A8F6B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screen"/>
        <a:srcRect/>
        <a:stretch>
          <a:fillRect/>
        </a:stretch>
      </xdr:blipFill>
      <xdr:spPr>
        <a:xfrm>
          <a:off x="7500620" y="47809150"/>
          <a:ext cx="812165" cy="930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0</xdr:colOff>
      <xdr:row>40</xdr:row>
      <xdr:rowOff>219710</xdr:rowOff>
    </xdr:from>
    <xdr:to>
      <xdr:col>9</xdr:col>
      <xdr:colOff>0</xdr:colOff>
      <xdr:row>40</xdr:row>
      <xdr:rowOff>1141095</xdr:rowOff>
    </xdr:to>
    <xdr:pic>
      <xdr:nvPicPr>
        <xdr:cNvPr id="43" name="Picture 13">
          <a:extLst>
            <a:ext uri="{FF2B5EF4-FFF2-40B4-BE49-F238E27FC236}">
              <a16:creationId xmlns:a16="http://schemas.microsoft.com/office/drawing/2014/main" id="{99BFB4EE-48A2-4ACC-8A08-2F1A58C43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screen"/>
        <a:srcRect/>
        <a:stretch>
          <a:fillRect/>
        </a:stretch>
      </xdr:blipFill>
      <xdr:spPr>
        <a:xfrm>
          <a:off x="7431405" y="50159285"/>
          <a:ext cx="1346200" cy="921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0</xdr:colOff>
      <xdr:row>41</xdr:row>
      <xdr:rowOff>262255</xdr:rowOff>
    </xdr:from>
    <xdr:to>
      <xdr:col>9</xdr:col>
      <xdr:colOff>0</xdr:colOff>
      <xdr:row>41</xdr:row>
      <xdr:rowOff>1062355</xdr:rowOff>
    </xdr:to>
    <xdr:pic>
      <xdr:nvPicPr>
        <xdr:cNvPr id="44" name="Picture 14">
          <a:extLst>
            <a:ext uri="{FF2B5EF4-FFF2-40B4-BE49-F238E27FC236}">
              <a16:creationId xmlns:a16="http://schemas.microsoft.com/office/drawing/2014/main" id="{66769306-FEA2-40B3-8AD0-D2BA59079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screen"/>
        <a:srcRect/>
        <a:stretch>
          <a:fillRect/>
        </a:stretch>
      </xdr:blipFill>
      <xdr:spPr>
        <a:xfrm>
          <a:off x="7401560" y="51401980"/>
          <a:ext cx="142748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0</xdr:colOff>
      <xdr:row>44</xdr:row>
      <xdr:rowOff>255905</xdr:rowOff>
    </xdr:from>
    <xdr:to>
      <xdr:col>9</xdr:col>
      <xdr:colOff>0</xdr:colOff>
      <xdr:row>44</xdr:row>
      <xdr:rowOff>1016000</xdr:rowOff>
    </xdr:to>
    <xdr:pic>
      <xdr:nvPicPr>
        <xdr:cNvPr id="47" name="Picture 23">
          <a:extLst>
            <a:ext uri="{FF2B5EF4-FFF2-40B4-BE49-F238E27FC236}">
              <a16:creationId xmlns:a16="http://schemas.microsoft.com/office/drawing/2014/main" id="{1AAD2B48-FEBB-499D-9E71-19B791AC2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screen"/>
        <a:srcRect/>
        <a:stretch>
          <a:fillRect/>
        </a:stretch>
      </xdr:blipFill>
      <xdr:spPr>
        <a:xfrm>
          <a:off x="6949440" y="54996080"/>
          <a:ext cx="1995805" cy="760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0</xdr:colOff>
      <xdr:row>45</xdr:row>
      <xdr:rowOff>147955</xdr:rowOff>
    </xdr:from>
    <xdr:to>
      <xdr:col>9</xdr:col>
      <xdr:colOff>0</xdr:colOff>
      <xdr:row>45</xdr:row>
      <xdr:rowOff>956945</xdr:rowOff>
    </xdr:to>
    <xdr:pic>
      <xdr:nvPicPr>
        <xdr:cNvPr id="48" name="Picture 25">
          <a:extLst>
            <a:ext uri="{FF2B5EF4-FFF2-40B4-BE49-F238E27FC236}">
              <a16:creationId xmlns:a16="http://schemas.microsoft.com/office/drawing/2014/main" id="{FFAC6560-6402-4C32-8C13-1C96B2CC2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screen"/>
        <a:srcRect/>
        <a:stretch>
          <a:fillRect/>
        </a:stretch>
      </xdr:blipFill>
      <xdr:spPr>
        <a:xfrm>
          <a:off x="6923405" y="56088280"/>
          <a:ext cx="1976755" cy="808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0</xdr:colOff>
      <xdr:row>46</xdr:row>
      <xdr:rowOff>268605</xdr:rowOff>
    </xdr:from>
    <xdr:to>
      <xdr:col>9</xdr:col>
      <xdr:colOff>0</xdr:colOff>
      <xdr:row>46</xdr:row>
      <xdr:rowOff>1048385</xdr:rowOff>
    </xdr:to>
    <xdr:pic>
      <xdr:nvPicPr>
        <xdr:cNvPr id="49" name="Picture 29">
          <a:extLst>
            <a:ext uri="{FF2B5EF4-FFF2-40B4-BE49-F238E27FC236}">
              <a16:creationId xmlns:a16="http://schemas.microsoft.com/office/drawing/2014/main" id="{E37C500B-6581-4B78-966B-F953E7B1F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screen"/>
        <a:srcRect/>
        <a:stretch>
          <a:fillRect/>
        </a:stretch>
      </xdr:blipFill>
      <xdr:spPr>
        <a:xfrm>
          <a:off x="6948170" y="57409080"/>
          <a:ext cx="1958975" cy="779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50078/Desktop/order%20plan/BEALLS/FINAL%20%20JLA%20COASTAL%2010.7.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LA CSTL"/>
      <sheetName val="Sheet1"/>
    </sheetNames>
    <sheetDataSet>
      <sheetData sheetId="0"/>
      <sheetData sheetId="1">
        <row r="2">
          <cell r="A2" t="str">
            <v>95G25J176</v>
          </cell>
          <cell r="B2">
            <v>1</v>
          </cell>
          <cell r="C2">
            <v>2</v>
          </cell>
          <cell r="D2">
            <v>120</v>
          </cell>
          <cell r="E2">
            <v>7.5</v>
          </cell>
        </row>
        <row r="3">
          <cell r="A3" t="str">
            <v>95G25J137</v>
          </cell>
          <cell r="B3">
            <v>1</v>
          </cell>
          <cell r="D3">
            <v>120</v>
          </cell>
          <cell r="E3">
            <v>7.42</v>
          </cell>
        </row>
        <row r="5">
          <cell r="A5" t="str">
            <v>95G25J145</v>
          </cell>
          <cell r="B5">
            <v>1</v>
          </cell>
          <cell r="C5">
            <v>2</v>
          </cell>
          <cell r="D5">
            <v>120</v>
          </cell>
          <cell r="E5">
            <v>9</v>
          </cell>
        </row>
        <row r="6">
          <cell r="A6" t="str">
            <v>95G25J142</v>
          </cell>
          <cell r="B6">
            <v>1</v>
          </cell>
          <cell r="D6">
            <v>120</v>
          </cell>
          <cell r="E6">
            <v>7.42</v>
          </cell>
        </row>
        <row r="8">
          <cell r="A8" t="str">
            <v>95G25J141</v>
          </cell>
          <cell r="B8">
            <v>1</v>
          </cell>
          <cell r="C8">
            <v>2</v>
          </cell>
          <cell r="D8">
            <v>120</v>
          </cell>
          <cell r="E8">
            <v>7.42</v>
          </cell>
        </row>
        <row r="9">
          <cell r="A9" t="str">
            <v>95G25J144</v>
          </cell>
          <cell r="B9">
            <v>1</v>
          </cell>
          <cell r="D9">
            <v>120</v>
          </cell>
          <cell r="E9">
            <v>9</v>
          </cell>
        </row>
        <row r="11">
          <cell r="A11" t="str">
            <v>95G25J161</v>
          </cell>
          <cell r="B11">
            <v>1</v>
          </cell>
          <cell r="C11">
            <v>3</v>
          </cell>
          <cell r="D11">
            <v>140</v>
          </cell>
          <cell r="E11">
            <v>10.25</v>
          </cell>
        </row>
        <row r="12">
          <cell r="A12" t="str">
            <v>95G25M064</v>
          </cell>
          <cell r="B12">
            <v>1</v>
          </cell>
          <cell r="D12">
            <v>140</v>
          </cell>
          <cell r="E12">
            <v>10.8</v>
          </cell>
        </row>
        <row r="14">
          <cell r="A14" t="str">
            <v>95G25J159</v>
          </cell>
          <cell r="B14">
            <v>1</v>
          </cell>
          <cell r="C14">
            <v>2</v>
          </cell>
          <cell r="D14">
            <v>220</v>
          </cell>
          <cell r="E14">
            <v>6.86</v>
          </cell>
        </row>
        <row r="15">
          <cell r="A15" t="str">
            <v>95G25M063</v>
          </cell>
          <cell r="B15">
            <v>1</v>
          </cell>
          <cell r="D15">
            <v>220</v>
          </cell>
          <cell r="E15">
            <v>6.86</v>
          </cell>
        </row>
        <row r="17">
          <cell r="A17" t="str">
            <v>95A25J089</v>
          </cell>
          <cell r="B17">
            <v>1</v>
          </cell>
          <cell r="C17">
            <v>4</v>
          </cell>
          <cell r="D17">
            <v>120</v>
          </cell>
          <cell r="E17">
            <v>5.8</v>
          </cell>
        </row>
        <row r="18">
          <cell r="A18" t="str">
            <v>95A25J090</v>
          </cell>
          <cell r="B18">
            <v>1</v>
          </cell>
          <cell r="D18">
            <v>120</v>
          </cell>
          <cell r="E18">
            <v>5.8</v>
          </cell>
        </row>
        <row r="19">
          <cell r="A19" t="str">
            <v>95C25M092</v>
          </cell>
          <cell r="B19">
            <v>1</v>
          </cell>
          <cell r="D19">
            <v>120</v>
          </cell>
          <cell r="E19">
            <v>5.4</v>
          </cell>
        </row>
        <row r="20">
          <cell r="A20" t="str">
            <v>95C25M093</v>
          </cell>
          <cell r="B20">
            <v>1</v>
          </cell>
          <cell r="D20">
            <v>120</v>
          </cell>
          <cell r="E20">
            <v>5.4</v>
          </cell>
        </row>
        <row r="22">
          <cell r="A22" t="str">
            <v>95C25M091</v>
          </cell>
          <cell r="B22">
            <v>1</v>
          </cell>
          <cell r="C22">
            <v>2</v>
          </cell>
          <cell r="D22">
            <v>160</v>
          </cell>
          <cell r="E22">
            <v>15.75</v>
          </cell>
        </row>
        <row r="23">
          <cell r="A23" t="str">
            <v>95C25M103</v>
          </cell>
          <cell r="B23">
            <v>1</v>
          </cell>
          <cell r="D23">
            <v>160</v>
          </cell>
          <cell r="E23">
            <v>23</v>
          </cell>
        </row>
        <row r="25">
          <cell r="A25" t="str">
            <v>95G25J139</v>
          </cell>
          <cell r="B25">
            <v>1</v>
          </cell>
          <cell r="C25">
            <v>2</v>
          </cell>
          <cell r="D25">
            <v>140</v>
          </cell>
          <cell r="E25">
            <v>7.5</v>
          </cell>
        </row>
        <row r="26">
          <cell r="A26" t="str">
            <v>95G25J160</v>
          </cell>
          <cell r="B26">
            <v>1</v>
          </cell>
          <cell r="D26">
            <v>140</v>
          </cell>
          <cell r="E26">
            <v>12</v>
          </cell>
        </row>
        <row r="28">
          <cell r="A28" t="str">
            <v>95G25J140</v>
          </cell>
          <cell r="B28">
            <v>1</v>
          </cell>
          <cell r="C28">
            <v>2</v>
          </cell>
          <cell r="D28">
            <v>140</v>
          </cell>
          <cell r="E28">
            <v>7.5</v>
          </cell>
        </row>
        <row r="29">
          <cell r="A29" t="str">
            <v>95G25M066</v>
          </cell>
          <cell r="B29">
            <v>1</v>
          </cell>
          <cell r="D29">
            <v>140</v>
          </cell>
          <cell r="E29">
            <v>6.8</v>
          </cell>
        </row>
        <row r="31">
          <cell r="A31" t="str">
            <v>95G25M057</v>
          </cell>
          <cell r="B31">
            <v>1</v>
          </cell>
          <cell r="C31">
            <v>2</v>
          </cell>
          <cell r="D31">
            <v>160</v>
          </cell>
          <cell r="E31">
            <v>20.8125</v>
          </cell>
        </row>
        <row r="32">
          <cell r="A32" t="str">
            <v>95G25M058</v>
          </cell>
          <cell r="B32">
            <v>1</v>
          </cell>
          <cell r="D32">
            <v>160</v>
          </cell>
          <cell r="E32">
            <v>20.8125</v>
          </cell>
        </row>
        <row r="34">
          <cell r="A34" t="str">
            <v>95G25J156</v>
          </cell>
          <cell r="B34">
            <v>1</v>
          </cell>
          <cell r="C34">
            <v>3</v>
          </cell>
          <cell r="D34">
            <v>120</v>
          </cell>
          <cell r="E34">
            <v>24</v>
          </cell>
        </row>
        <row r="35">
          <cell r="A35" t="str">
            <v>95G25J151</v>
          </cell>
          <cell r="B35">
            <v>1</v>
          </cell>
          <cell r="D35">
            <v>120</v>
          </cell>
          <cell r="E35">
            <v>20.81</v>
          </cell>
        </row>
        <row r="36">
          <cell r="A36" t="str">
            <v>95G25J155</v>
          </cell>
          <cell r="B36">
            <v>1</v>
          </cell>
          <cell r="D36">
            <v>120</v>
          </cell>
          <cell r="E36">
            <v>24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敖佳炫" refreshedDate="45946.600788773147" createdVersion="8" refreshedVersion="8" minRefreshableVersion="3" recordCount="93" xr:uid="{00000000-000A-0000-FFFF-FFFF03000000}">
  <cacheSource type="worksheet">
    <worksheetSource ref="A1:J94" sheet="Sheet2"/>
  </cacheSource>
  <cacheFields count="10">
    <cacheField name="Design Item#" numFmtId="0">
      <sharedItems containsBlank="1" count="26">
        <s v="95G25J137"/>
        <s v="95G25J176"/>
        <m/>
        <s v="95G25J142"/>
        <s v="95G25J145"/>
        <s v="95G25J141"/>
        <s v="95G25J144"/>
        <s v="95G25J161"/>
        <s v="95G25M064"/>
        <s v="95G25J159"/>
        <s v="95G25M063"/>
        <s v="95A25J089"/>
        <s v="95A25J090"/>
        <s v="95C25M092"/>
        <s v="95C25M093"/>
        <s v="95C25M091"/>
        <s v="95C25M103"/>
        <s v="95G25J140"/>
        <s v="95G25M066"/>
        <s v="95G25J139"/>
        <s v="95G25J160"/>
        <s v="95G25M057"/>
        <s v="95G25M058"/>
        <s v="95G25J151"/>
        <s v="95G25J155"/>
        <s v="95G25J156"/>
      </sharedItems>
    </cacheField>
    <cacheField name="Program Name" numFmtId="0">
      <sharedItems containsBlank="1"/>
    </cacheField>
    <cacheField name="Item#" numFmtId="0">
      <sharedItems containsNonDate="0" containsString="0" containsBlank="1"/>
    </cacheField>
    <cacheField name="UPC" numFmtId="49">
      <sharedItems containsBlank="1"/>
    </cacheField>
    <cacheField name="Description" numFmtId="49">
      <sharedItems containsBlank="1"/>
    </cacheField>
    <cacheField name="QTY" numFmtId="0">
      <sharedItems containsString="0" containsBlank="1" containsNumber="1" containsInteger="1" minValue="32" maxValue="352"/>
    </cacheField>
    <cacheField name="Qty in each Prepack" numFmtId="0">
      <sharedItems containsString="0" containsBlank="1" containsNumber="1" containsInteger="1" minValue="1" maxValue="1"/>
    </cacheField>
    <cacheField name="Case Pack" numFmtId="0">
      <sharedItems containsString="0" containsBlank="1" containsNumber="1" containsInteger="1" minValue="2" maxValue="4"/>
    </cacheField>
    <cacheField name=" PO Price " numFmtId="179">
      <sharedItems containsString="0" containsBlank="1" containsNumber="1" minValue="5.4" maxValue="24"/>
    </cacheField>
    <cacheField name=" FOB cost " numFmtId="179">
      <sharedItems containsString="0" containsBlank="1" containsNumber="1" minValue="172.8" maxValue="5023.1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3">
  <r>
    <x v="0"/>
    <s v="95G25J137"/>
    <m/>
    <s v="300949524576"/>
    <s v="16X20 SINGLE MAT VGROOVE FRAMED GRAPHIC UG"/>
    <n v="73"/>
    <n v="1"/>
    <n v="2"/>
    <n v="7.42"/>
    <n v="541.66"/>
  </r>
  <r>
    <x v="1"/>
    <s v="95G25J176"/>
    <m/>
    <s v="300949524453"/>
    <s v="16X20 STRAIGHT FITORNATE FRAMED GRAPHIC WITH INNER_x000a_DOUBLE MOULDING AND BEADED FI"/>
    <n v="73"/>
    <n v="1"/>
    <m/>
    <n v="7.5"/>
    <n v="547.5"/>
  </r>
  <r>
    <x v="2"/>
    <m/>
    <m/>
    <m/>
    <m/>
    <n v="146"/>
    <m/>
    <m/>
    <m/>
    <n v="1089.1599999999999"/>
  </r>
  <r>
    <x v="2"/>
    <m/>
    <m/>
    <m/>
    <m/>
    <m/>
    <m/>
    <m/>
    <m/>
    <m/>
  </r>
  <r>
    <x v="0"/>
    <s v="95G25J137"/>
    <m/>
    <s v="300949524576"/>
    <s v="16X20 SINGLE MAT VGROOVE FRAMED GRAPHIC UG"/>
    <n v="47"/>
    <n v="1"/>
    <n v="2"/>
    <n v="7.42"/>
    <n v="348.74"/>
  </r>
  <r>
    <x v="1"/>
    <s v="95G25J176"/>
    <m/>
    <s v="300949524453"/>
    <s v="16X20 STRAIGHT FITORNATE FRAMED GRAPHIC WITH INNER_x000a_DOUBLE MOULDING AND BEADED FI"/>
    <n v="47"/>
    <n v="1"/>
    <m/>
    <n v="7.5"/>
    <n v="352.5"/>
  </r>
  <r>
    <x v="2"/>
    <m/>
    <m/>
    <m/>
    <m/>
    <n v="94"/>
    <m/>
    <m/>
    <m/>
    <n v="701.24"/>
  </r>
  <r>
    <x v="2"/>
    <m/>
    <m/>
    <m/>
    <m/>
    <m/>
    <m/>
    <m/>
    <m/>
    <m/>
  </r>
  <r>
    <x v="3"/>
    <s v="95G25J142"/>
    <m/>
    <s v="300949526242"/>
    <s v="16X20 SINGLE MAT VGROOVE FRAMED GRAPHIC UG"/>
    <n v="73"/>
    <n v="1"/>
    <n v="2"/>
    <n v="7.42"/>
    <n v="541.66"/>
  </r>
  <r>
    <x v="4"/>
    <s v="95G25J145"/>
    <m/>
    <s v="300949526129"/>
    <s v="16x20 STRAIGHT FIT FRAMED GRAPHIC UG"/>
    <n v="73"/>
    <n v="1"/>
    <m/>
    <n v="9"/>
    <n v="657"/>
  </r>
  <r>
    <x v="2"/>
    <m/>
    <m/>
    <m/>
    <m/>
    <n v="146"/>
    <m/>
    <m/>
    <m/>
    <n v="1198.6599999999999"/>
  </r>
  <r>
    <x v="2"/>
    <m/>
    <m/>
    <m/>
    <m/>
    <m/>
    <m/>
    <m/>
    <m/>
    <m/>
  </r>
  <r>
    <x v="3"/>
    <s v="95G25J142"/>
    <m/>
    <s v="300949526242"/>
    <s v="16X20 SINGLE MAT VGROOVE FRAMED GRAPHIC UG"/>
    <n v="47"/>
    <n v="1"/>
    <n v="2"/>
    <n v="7.42"/>
    <n v="348.74"/>
  </r>
  <r>
    <x v="4"/>
    <s v="95G25J145"/>
    <m/>
    <s v="300949526129"/>
    <s v="16x20 STRAIGHT FIT FRAMED GRAPHIC UG"/>
    <n v="47"/>
    <n v="1"/>
    <m/>
    <n v="9"/>
    <n v="423"/>
  </r>
  <r>
    <x v="2"/>
    <m/>
    <m/>
    <m/>
    <m/>
    <n v="94"/>
    <m/>
    <m/>
    <m/>
    <n v="771.74"/>
  </r>
  <r>
    <x v="2"/>
    <m/>
    <m/>
    <m/>
    <m/>
    <m/>
    <m/>
    <m/>
    <m/>
    <m/>
  </r>
  <r>
    <x v="5"/>
    <s v="95G25J141"/>
    <m/>
    <m/>
    <s v="16X20 SINGLE MAT VGROOVE FRAMED GRAPHIC UG"/>
    <n v="73"/>
    <n v="1"/>
    <n v="2"/>
    <n v="7.42"/>
    <n v="541.66"/>
  </r>
  <r>
    <x v="6"/>
    <s v="95G25J144"/>
    <m/>
    <m/>
    <s v="16x20 STRAIGHT FIT FRAMED GRAPHIC UG"/>
    <n v="73"/>
    <n v="1"/>
    <m/>
    <n v="9"/>
    <n v="657"/>
  </r>
  <r>
    <x v="2"/>
    <m/>
    <m/>
    <m/>
    <m/>
    <n v="146"/>
    <m/>
    <m/>
    <m/>
    <n v="1198.6599999999999"/>
  </r>
  <r>
    <x v="2"/>
    <m/>
    <m/>
    <m/>
    <m/>
    <m/>
    <m/>
    <m/>
    <m/>
    <m/>
  </r>
  <r>
    <x v="5"/>
    <s v="95G25J141"/>
    <m/>
    <m/>
    <s v="16X20 SINGLE MAT VGROOVE FRAMED GRAPHIC UG"/>
    <n v="47"/>
    <n v="1"/>
    <n v="2"/>
    <n v="7.42"/>
    <n v="348.74"/>
  </r>
  <r>
    <x v="6"/>
    <s v="95G25J144"/>
    <m/>
    <m/>
    <s v="16x20 STRAIGHT FIT FRAMED GRAPHIC UG"/>
    <n v="47"/>
    <n v="1"/>
    <m/>
    <n v="9"/>
    <n v="423"/>
  </r>
  <r>
    <x v="2"/>
    <m/>
    <m/>
    <m/>
    <m/>
    <n v="94"/>
    <m/>
    <m/>
    <m/>
    <n v="771.74"/>
  </r>
  <r>
    <x v="2"/>
    <m/>
    <m/>
    <m/>
    <m/>
    <m/>
    <m/>
    <m/>
    <m/>
    <m/>
  </r>
  <r>
    <x v="7"/>
    <s v="95G25J161"/>
    <m/>
    <s v="300949526518"/>
    <s v="2PC 12X12 Straight Fit Set SCOOP TWO TONE MOULDING"/>
    <n v="87"/>
    <n v="1"/>
    <n v="2"/>
    <n v="10.25"/>
    <n v="891.75"/>
  </r>
  <r>
    <x v="8"/>
    <s v="95G25M064"/>
    <m/>
    <s v="300949526631"/>
    <s v="2PC 12X12 CRYSTAL GLASS"/>
    <n v="87"/>
    <n v="1"/>
    <m/>
    <n v="10.8"/>
    <n v="939.6"/>
  </r>
  <r>
    <x v="2"/>
    <m/>
    <m/>
    <m/>
    <m/>
    <n v="174"/>
    <m/>
    <m/>
    <m/>
    <n v="1831.35"/>
  </r>
  <r>
    <x v="2"/>
    <m/>
    <m/>
    <m/>
    <m/>
    <m/>
    <m/>
    <m/>
    <m/>
    <m/>
  </r>
  <r>
    <x v="7"/>
    <s v="95G25J161"/>
    <m/>
    <s v="300949526518"/>
    <s v="2PC 12X12 Straight Fit Set SCOOP TWO TONE MOULDING"/>
    <n v="53"/>
    <n v="1"/>
    <n v="2"/>
    <n v="10.25"/>
    <n v="543.25"/>
  </r>
  <r>
    <x v="8"/>
    <s v="95G25M064"/>
    <m/>
    <s v="300949526631"/>
    <s v="2PC 12X12 CRYSTAL GLASS"/>
    <n v="53"/>
    <n v="1"/>
    <m/>
    <n v="10.8"/>
    <n v="572.40000000000009"/>
  </r>
  <r>
    <x v="2"/>
    <m/>
    <m/>
    <m/>
    <m/>
    <n v="106"/>
    <m/>
    <m/>
    <m/>
    <n v="1115.6500000000001"/>
  </r>
  <r>
    <x v="2"/>
    <m/>
    <m/>
    <m/>
    <m/>
    <m/>
    <m/>
    <m/>
    <m/>
    <m/>
  </r>
  <r>
    <x v="9"/>
    <s v="95G25J159"/>
    <m/>
    <s v="300949527720"/>
    <s v="14x14 SINGLE FRAMED MAT GRAPHIC UG NO EMBELLISHMENT"/>
    <n v="136"/>
    <n v="1"/>
    <n v="2"/>
    <n v="6.86"/>
    <n v="932.96"/>
  </r>
  <r>
    <x v="10"/>
    <s v="95G25M063"/>
    <m/>
    <s v="300949527843"/>
    <s v="14x14 SINGLE FRAMED MAT GRAPHIC UG NO EMBELLISHMENT"/>
    <n v="136"/>
    <n v="1"/>
    <m/>
    <n v="6.86"/>
    <n v="932.96"/>
  </r>
  <r>
    <x v="2"/>
    <m/>
    <m/>
    <m/>
    <m/>
    <n v="272"/>
    <m/>
    <m/>
    <m/>
    <n v="1865.92"/>
  </r>
  <r>
    <x v="2"/>
    <m/>
    <m/>
    <m/>
    <m/>
    <m/>
    <m/>
    <m/>
    <m/>
    <m/>
  </r>
  <r>
    <x v="9"/>
    <s v="95G25J159"/>
    <m/>
    <s v="300949527720"/>
    <s v="14x14 SINGLE FRAMED MAT GRAPHIC UG NO EMBELLISHMENT"/>
    <n v="84"/>
    <n v="1"/>
    <n v="2"/>
    <n v="6.86"/>
    <n v="576.24"/>
  </r>
  <r>
    <x v="10"/>
    <s v="95G25M063"/>
    <m/>
    <s v="300949527843"/>
    <s v="14x14 SINGLE FRAMED MAT GRAPHIC UG NO EMBELLISHMENT"/>
    <n v="84"/>
    <n v="1"/>
    <m/>
    <n v="6.86"/>
    <n v="576.24"/>
  </r>
  <r>
    <x v="2"/>
    <m/>
    <m/>
    <m/>
    <m/>
    <n v="168"/>
    <m/>
    <m/>
    <m/>
    <n v="1152.48"/>
  </r>
  <r>
    <x v="2"/>
    <m/>
    <m/>
    <m/>
    <m/>
    <m/>
    <m/>
    <m/>
    <m/>
    <m/>
  </r>
  <r>
    <x v="11"/>
    <s v="95A25J089"/>
    <m/>
    <s v="300949574137"/>
    <s v="12X16 DROP LIP FRAMED CANVAS no color inside drop lip"/>
    <n v="88"/>
    <n v="1"/>
    <n v="4"/>
    <n v="5.8"/>
    <n v="510.4"/>
  </r>
  <r>
    <x v="12"/>
    <s v="95A25J090"/>
    <m/>
    <s v="300949574250"/>
    <s v="12X16 DROP LIP FRAMED CANVAS no color inside drop lip"/>
    <n v="88"/>
    <n v="1"/>
    <m/>
    <n v="5.8"/>
    <n v="510.4"/>
  </r>
  <r>
    <x v="13"/>
    <s v="95C25M092"/>
    <m/>
    <s v="300949574373"/>
    <s v="12X16 FRAMED EMBELLISHED CANVAS"/>
    <n v="88"/>
    <n v="1"/>
    <m/>
    <n v="5.4"/>
    <n v="475.20000000000005"/>
  </r>
  <r>
    <x v="14"/>
    <s v="95C25M093"/>
    <m/>
    <s v="300949574403"/>
    <s v="12X16 FRAMED EMBELLISHED CANVAS"/>
    <n v="88"/>
    <n v="1"/>
    <m/>
    <n v="5.4"/>
    <n v="475.20000000000005"/>
  </r>
  <r>
    <x v="2"/>
    <m/>
    <m/>
    <m/>
    <m/>
    <n v="352"/>
    <m/>
    <m/>
    <m/>
    <n v="1971.2"/>
  </r>
  <r>
    <x v="2"/>
    <m/>
    <m/>
    <m/>
    <m/>
    <m/>
    <m/>
    <m/>
    <m/>
    <m/>
  </r>
  <r>
    <x v="11"/>
    <s v="95A25J089"/>
    <m/>
    <s v="300949574137"/>
    <s v="12X16 DROP LIP FRAMED CANVAS no color inside drop lip"/>
    <n v="32"/>
    <n v="1"/>
    <n v="4"/>
    <n v="5.8"/>
    <n v="185.6"/>
  </r>
  <r>
    <x v="12"/>
    <s v="95A25J090"/>
    <m/>
    <s v="300949574250"/>
    <s v="12X16 DROP LIP FRAMED CANVAS no color inside drop lip"/>
    <n v="32"/>
    <n v="1"/>
    <m/>
    <n v="5.8"/>
    <n v="185.6"/>
  </r>
  <r>
    <x v="13"/>
    <s v="95C25M092"/>
    <m/>
    <s v="300949574373"/>
    <s v="12X16 FRAMED EMBELLISHED CANVAS"/>
    <n v="32"/>
    <n v="1"/>
    <m/>
    <n v="5.4"/>
    <n v="172.8"/>
  </r>
  <r>
    <x v="14"/>
    <s v="95C25M093"/>
    <m/>
    <s v="300949574403"/>
    <s v="12X16 FRAMED EMBELLISHED CANVAS"/>
    <n v="32"/>
    <n v="1"/>
    <m/>
    <n v="5.4"/>
    <n v="172.8"/>
  </r>
  <r>
    <x v="2"/>
    <m/>
    <m/>
    <m/>
    <m/>
    <n v="128"/>
    <m/>
    <m/>
    <m/>
    <n v="716.8"/>
  </r>
  <r>
    <x v="2"/>
    <m/>
    <m/>
    <m/>
    <m/>
    <m/>
    <m/>
    <m/>
    <m/>
    <m/>
  </r>
  <r>
    <x v="15"/>
    <s v="95C25M091"/>
    <m/>
    <s v="300949575479"/>
    <s v="24X36 FRAMED EMBELLISHED CANVAS"/>
    <n v="127"/>
    <n v="1"/>
    <n v="2"/>
    <n v="15.75"/>
    <n v="2000.25"/>
  </r>
  <r>
    <x v="16"/>
    <s v="95C25M103"/>
    <m/>
    <s v="300949575592"/>
    <s v="24X36 FRAMED FAUX GLASS COAT"/>
    <n v="127"/>
    <n v="1"/>
    <m/>
    <n v="23"/>
    <n v="2921"/>
  </r>
  <r>
    <x v="2"/>
    <m/>
    <m/>
    <m/>
    <m/>
    <n v="254"/>
    <m/>
    <m/>
    <m/>
    <n v="4921.25"/>
  </r>
  <r>
    <x v="2"/>
    <m/>
    <m/>
    <m/>
    <m/>
    <m/>
    <m/>
    <m/>
    <m/>
    <m/>
  </r>
  <r>
    <x v="15"/>
    <s v="95C25M091"/>
    <m/>
    <s v="300949575479"/>
    <s v="24X36 FRAMED EMBELLISHED CANVAS"/>
    <n v="33"/>
    <n v="1"/>
    <n v="2"/>
    <n v="15.75"/>
    <n v="519.75"/>
  </r>
  <r>
    <x v="16"/>
    <s v="95C25M103"/>
    <m/>
    <s v="300949575592"/>
    <s v="24X36 FRAMED FAUX GLASS COAT"/>
    <n v="33"/>
    <n v="1"/>
    <m/>
    <n v="23"/>
    <n v="759"/>
  </r>
  <r>
    <x v="2"/>
    <m/>
    <m/>
    <m/>
    <m/>
    <n v="66"/>
    <m/>
    <m/>
    <m/>
    <n v="1278.75"/>
  </r>
  <r>
    <x v="2"/>
    <m/>
    <m/>
    <m/>
    <m/>
    <m/>
    <m/>
    <m/>
    <m/>
    <m/>
  </r>
  <r>
    <x v="17"/>
    <s v="95G25J140"/>
    <m/>
    <s v="300949576179"/>
    <s v="16X16 SINGLE MAT VGROOVE FRAMED GRAPHIC UG"/>
    <n v="87"/>
    <n v="1"/>
    <n v="2"/>
    <n v="7.5"/>
    <n v="652.5"/>
  </r>
  <r>
    <x v="18"/>
    <s v="95G25M066"/>
    <m/>
    <s v="300949576292"/>
    <s v="16X16 CRYSTAL GLASS"/>
    <n v="87"/>
    <n v="1"/>
    <m/>
    <n v="6.8"/>
    <n v="591.6"/>
  </r>
  <r>
    <x v="2"/>
    <m/>
    <m/>
    <m/>
    <m/>
    <n v="174"/>
    <m/>
    <m/>
    <m/>
    <n v="1244.0999999999999"/>
  </r>
  <r>
    <x v="2"/>
    <m/>
    <m/>
    <m/>
    <m/>
    <m/>
    <m/>
    <m/>
    <m/>
    <m/>
  </r>
  <r>
    <x v="17"/>
    <s v="95G25J140"/>
    <m/>
    <s v="300949576179"/>
    <s v="16X16 SINGLE MAT VGROOVE FRAMED GRAPHIC UG"/>
    <n v="53"/>
    <n v="1"/>
    <n v="2"/>
    <n v="7.5"/>
    <n v="397.5"/>
  </r>
  <r>
    <x v="18"/>
    <s v="95G25M066"/>
    <m/>
    <s v="300949576292"/>
    <s v="16X16 CRYSTAL GLASS"/>
    <n v="53"/>
    <n v="1"/>
    <m/>
    <n v="6.8"/>
    <n v="360.4"/>
  </r>
  <r>
    <x v="2"/>
    <m/>
    <m/>
    <m/>
    <m/>
    <n v="106"/>
    <m/>
    <m/>
    <m/>
    <n v="757.9"/>
  </r>
  <r>
    <x v="2"/>
    <m/>
    <m/>
    <m/>
    <m/>
    <m/>
    <m/>
    <m/>
    <m/>
    <m/>
  </r>
  <r>
    <x v="19"/>
    <s v="95G25J139"/>
    <m/>
    <s v="300949575868"/>
    <s v="16X16 SINGLE MAT VGROOVE FRAMED GRAPHIC UG"/>
    <n v="87"/>
    <n v="1"/>
    <n v="2"/>
    <n v="7.5"/>
    <n v="652.5"/>
  </r>
  <r>
    <x v="20"/>
    <s v="95G25J160"/>
    <m/>
    <s v="300949575981"/>
    <s v="16X16 DOUBLE MAT"/>
    <n v="87"/>
    <n v="1"/>
    <m/>
    <n v="12"/>
    <n v="1044"/>
  </r>
  <r>
    <x v="2"/>
    <m/>
    <m/>
    <m/>
    <m/>
    <n v="174"/>
    <m/>
    <m/>
    <m/>
    <n v="1696.5"/>
  </r>
  <r>
    <x v="2"/>
    <m/>
    <m/>
    <m/>
    <m/>
    <m/>
    <m/>
    <m/>
    <m/>
    <m/>
  </r>
  <r>
    <x v="19"/>
    <s v="95G25J139"/>
    <m/>
    <s v="300949575868"/>
    <s v="16X16 SINGLE MAT VGROOVE FRAMED GRAPHIC UG"/>
    <n v="53"/>
    <n v="1"/>
    <n v="2"/>
    <n v="7.5"/>
    <n v="397.5"/>
  </r>
  <r>
    <x v="20"/>
    <s v="95G25J160"/>
    <m/>
    <s v="300949575981"/>
    <s v="16X16 DOUBLE MAT"/>
    <n v="53"/>
    <n v="1"/>
    <m/>
    <n v="12"/>
    <n v="636"/>
  </r>
  <r>
    <x v="2"/>
    <m/>
    <m/>
    <m/>
    <m/>
    <n v="106"/>
    <m/>
    <m/>
    <m/>
    <n v="1033.5"/>
  </r>
  <r>
    <x v="2"/>
    <m/>
    <m/>
    <m/>
    <m/>
    <m/>
    <m/>
    <m/>
    <m/>
    <m/>
  </r>
  <r>
    <x v="21"/>
    <s v="95G25M057"/>
    <m/>
    <s v="300949578227"/>
    <s v="40X16 DOUBLE MAT STRAIGHT FIT FRAMED GRAPHICUG NO_x000a_EMBELLISHMENT"/>
    <n v="99"/>
    <n v="1"/>
    <n v="2"/>
    <n v="20.81"/>
    <n v="2060.19"/>
  </r>
  <r>
    <x v="22"/>
    <s v="95G25M058"/>
    <m/>
    <s v="300949578340"/>
    <s v="40X16 DOUBLE MAT STRAIGHT FIT FRAMED GRAPHICUG NO_x000a_EMBELLISHMENT"/>
    <n v="99"/>
    <n v="1"/>
    <m/>
    <n v="20.81"/>
    <n v="2060.19"/>
  </r>
  <r>
    <x v="2"/>
    <m/>
    <m/>
    <m/>
    <m/>
    <n v="198"/>
    <m/>
    <m/>
    <m/>
    <n v="4120.38"/>
  </r>
  <r>
    <x v="2"/>
    <m/>
    <m/>
    <m/>
    <m/>
    <m/>
    <m/>
    <m/>
    <m/>
    <m/>
  </r>
  <r>
    <x v="21"/>
    <s v="95G25M057"/>
    <m/>
    <s v="300949578227"/>
    <s v="40X16 DOUBLE MAT STRAIGHT FIT FRAMED GRAPHICUG NO_x000a_EMBELLISHMENT"/>
    <n v="61"/>
    <n v="1"/>
    <n v="2"/>
    <n v="20.81"/>
    <n v="1269.4099999999999"/>
  </r>
  <r>
    <x v="22"/>
    <s v="95G25M058"/>
    <m/>
    <s v="300949578340"/>
    <s v="40X16 DOUBLE MAT STRAIGHT FIT FRAMED GRAPHICUG NO_x000a_EMBELLISHMENT"/>
    <n v="61"/>
    <n v="1"/>
    <m/>
    <n v="20.81"/>
    <n v="1269.4099999999999"/>
  </r>
  <r>
    <x v="2"/>
    <m/>
    <m/>
    <m/>
    <m/>
    <n v="122"/>
    <m/>
    <m/>
    <m/>
    <n v="2538.8199999999997"/>
  </r>
  <r>
    <x v="2"/>
    <m/>
    <m/>
    <m/>
    <m/>
    <m/>
    <m/>
    <m/>
    <m/>
    <m/>
  </r>
  <r>
    <x v="23"/>
    <s v="95G25J151"/>
    <m/>
    <s v="300949576445"/>
    <s v="40X16 SINGLE MAT FRAYED LINEN FLOAT SHADOW BOX"/>
    <n v="73"/>
    <n v="1"/>
    <n v="3"/>
    <n v="20.81"/>
    <n v="1519.1299999999999"/>
  </r>
  <r>
    <x v="24"/>
    <s v="95G25J155"/>
    <m/>
    <s v="300949576568"/>
    <s v="40X16 SINGLE EMBELLISHED DOUBLE FLOAT SHADOW BOX"/>
    <n v="73"/>
    <n v="1"/>
    <m/>
    <n v="24"/>
    <n v="1752"/>
  </r>
  <r>
    <x v="25"/>
    <s v="95G25J156"/>
    <m/>
    <s v="300949576315"/>
    <s v="40X16 SINGLE EMBELLISHED DOUBLE FLOAT SHADOW BOX"/>
    <n v="73"/>
    <n v="1"/>
    <m/>
    <n v="24"/>
    <n v="1752"/>
  </r>
  <r>
    <x v="2"/>
    <m/>
    <m/>
    <m/>
    <m/>
    <n v="219"/>
    <m/>
    <m/>
    <m/>
    <n v="5023.13"/>
  </r>
  <r>
    <x v="2"/>
    <m/>
    <m/>
    <m/>
    <m/>
    <m/>
    <m/>
    <m/>
    <m/>
    <m/>
  </r>
  <r>
    <x v="23"/>
    <s v="95G25J151"/>
    <m/>
    <s v="300949576445"/>
    <s v="40X16 SINGLE MAT FRAYED LINEN FLOAT SHADOW BOX"/>
    <n v="47"/>
    <n v="1"/>
    <n v="3"/>
    <n v="20.81"/>
    <n v="978.06999999999994"/>
  </r>
  <r>
    <x v="24"/>
    <s v="95G25J155"/>
    <m/>
    <s v="300949576568"/>
    <s v="40X16 SINGLE EMBELLISHED DOUBLE FLOAT SHADOW BOX"/>
    <n v="47"/>
    <n v="1"/>
    <m/>
    <n v="24"/>
    <n v="1128"/>
  </r>
  <r>
    <x v="25"/>
    <s v="95G25J156"/>
    <m/>
    <s v="300949576315"/>
    <s v="40X16 SINGLE EMBELLISHED DOUBLE FLOAT SHADOW BOX"/>
    <n v="47"/>
    <n v="1"/>
    <m/>
    <n v="24"/>
    <n v="1128"/>
  </r>
  <r>
    <x v="2"/>
    <m/>
    <m/>
    <m/>
    <m/>
    <n v="141"/>
    <m/>
    <m/>
    <m/>
    <n v="3234.069999999999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数据透视表3" cacheId="0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3:D30" firstHeaderRow="0" firstDataRow="1" firstDataCol="1"/>
  <pivotFields count="10">
    <pivotField axis="axisRow" showAll="0">
      <items count="27">
        <item x="11"/>
        <item x="12"/>
        <item x="15"/>
        <item x="13"/>
        <item x="14"/>
        <item x="16"/>
        <item x="0"/>
        <item x="19"/>
        <item x="17"/>
        <item x="5"/>
        <item x="3"/>
        <item x="6"/>
        <item x="4"/>
        <item x="23"/>
        <item x="24"/>
        <item x="25"/>
        <item x="9"/>
        <item x="20"/>
        <item x="7"/>
        <item x="1"/>
        <item x="21"/>
        <item x="22"/>
        <item x="10"/>
        <item x="8"/>
        <item x="18"/>
        <item x="2"/>
        <item t="default"/>
      </items>
    </pivotField>
    <pivotField showAll="0"/>
    <pivotField showAll="0"/>
    <pivotField showAll="0"/>
    <pivotField showAll="0"/>
    <pivotField dataField="1" showAll="0"/>
    <pivotField showAll="0"/>
    <pivotField showAll="0"/>
    <pivotField dataField="1" showAll="0"/>
    <pivotField dataField="1" showAll="0"/>
  </pivotFields>
  <rowFields count="1">
    <field x="0"/>
  </rowFields>
  <row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求和项:QTY" fld="5" baseField="0" baseItem="0"/>
    <dataField name="求和项: FOB cost " fld="9" baseField="0" baseItem="0"/>
    <dataField name="平均值项: PO Price " fld="8" subtotal="average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5"/>
  <sheetViews>
    <sheetView tabSelected="1" topLeftCell="F13" zoomScale="85" zoomScaleNormal="85" workbookViewId="0">
      <selection activeCell="F27" sqref="F27"/>
    </sheetView>
  </sheetViews>
  <sheetFormatPr defaultRowHeight="15"/>
  <cols>
    <col min="1" max="1" width="12.5" style="5" customWidth="1"/>
    <col min="2" max="2" width="9" style="8" customWidth="1"/>
    <col min="3" max="3" width="15.875" style="5" customWidth="1"/>
    <col min="4" max="4" width="11.75" style="8" customWidth="1"/>
    <col min="5" max="5" width="14.25" style="27" customWidth="1"/>
    <col min="6" max="6" width="12.75" style="11" customWidth="1"/>
    <col min="7" max="7" width="14.875" style="5" customWidth="1"/>
    <col min="8" max="8" width="17.625" style="12" customWidth="1"/>
    <col min="9" max="9" width="12.125" style="5" customWidth="1"/>
    <col min="10" max="10" width="56.5" style="13" customWidth="1"/>
    <col min="11" max="11" width="9" style="33" customWidth="1"/>
    <col min="12" max="12" width="12" style="15" customWidth="1"/>
    <col min="13" max="13" width="9" style="5" customWidth="1"/>
    <col min="14" max="14" width="9" style="34" customWidth="1"/>
    <col min="15" max="15" width="9.75" style="6" customWidth="1"/>
    <col min="16" max="16" width="10.125" style="5" customWidth="1"/>
    <col min="17" max="17" width="16.375" style="5" customWidth="1"/>
    <col min="18" max="18" width="9" style="5" customWidth="1"/>
    <col min="19" max="19" width="19.875" style="5" customWidth="1"/>
    <col min="20" max="20" width="58.5" style="5" customWidth="1"/>
    <col min="21" max="16384" width="9" style="4"/>
  </cols>
  <sheetData>
    <row r="1" spans="1:23">
      <c r="A1" s="7" t="s">
        <v>114</v>
      </c>
      <c r="C1" s="8"/>
      <c r="I1" s="9"/>
      <c r="P1" s="16"/>
      <c r="R1" s="17"/>
      <c r="S1" s="17"/>
      <c r="T1" s="18"/>
      <c r="V1" s="19"/>
      <c r="W1" s="20"/>
    </row>
    <row r="2" spans="1:23" ht="45.75" customHeight="1">
      <c r="A2" s="1" t="s">
        <v>0</v>
      </c>
      <c r="B2" s="21" t="s">
        <v>1</v>
      </c>
      <c r="C2" s="21" t="s">
        <v>2</v>
      </c>
      <c r="D2" s="21" t="s">
        <v>3</v>
      </c>
      <c r="E2" s="27" t="s">
        <v>72</v>
      </c>
      <c r="F2" s="11" t="s">
        <v>4</v>
      </c>
      <c r="G2" s="1" t="s">
        <v>5</v>
      </c>
      <c r="H2" s="12" t="s">
        <v>95</v>
      </c>
      <c r="I2" s="22" t="s">
        <v>6</v>
      </c>
      <c r="J2" s="13" t="s">
        <v>112</v>
      </c>
      <c r="K2" s="33" t="s">
        <v>7</v>
      </c>
      <c r="L2" s="15" t="s">
        <v>8</v>
      </c>
      <c r="M2" s="1" t="s">
        <v>9</v>
      </c>
      <c r="N2" s="34" t="s">
        <v>10</v>
      </c>
      <c r="O2" s="3" t="s">
        <v>11</v>
      </c>
      <c r="P2" s="24" t="s">
        <v>12</v>
      </c>
      <c r="Q2" s="35" t="s">
        <v>13</v>
      </c>
      <c r="R2" s="1" t="s">
        <v>14</v>
      </c>
      <c r="S2" s="25" t="s">
        <v>15</v>
      </c>
      <c r="T2" s="26" t="s">
        <v>16</v>
      </c>
      <c r="U2" s="19"/>
      <c r="V2" s="20"/>
    </row>
    <row r="3" spans="1:23" ht="14.25" customHeight="1">
      <c r="A3" s="66" t="s">
        <v>17</v>
      </c>
      <c r="B3" s="86">
        <v>1721820</v>
      </c>
      <c r="C3" s="85" t="s">
        <v>236</v>
      </c>
      <c r="D3" s="84">
        <v>812</v>
      </c>
      <c r="E3" s="27" t="s">
        <v>65</v>
      </c>
      <c r="F3" s="11" t="s">
        <v>20</v>
      </c>
      <c r="G3" s="60" t="s">
        <v>194</v>
      </c>
      <c r="H3" s="12" t="s">
        <v>24</v>
      </c>
      <c r="I3" s="27">
        <v>94952457</v>
      </c>
      <c r="J3" s="13" t="s">
        <v>28</v>
      </c>
      <c r="K3" s="33">
        <v>73</v>
      </c>
      <c r="L3" s="15">
        <v>1</v>
      </c>
      <c r="M3" s="83">
        <v>2</v>
      </c>
      <c r="N3" s="34">
        <v>7.42</v>
      </c>
      <c r="O3" s="29">
        <f t="shared" ref="O3:O4" si="0">SUM(K3*N3)</f>
        <v>541.66</v>
      </c>
      <c r="P3" s="79" t="s">
        <v>122</v>
      </c>
      <c r="Q3" s="62" t="s">
        <v>235</v>
      </c>
      <c r="R3" s="80" t="s">
        <v>18</v>
      </c>
      <c r="S3" s="81" t="s">
        <v>19</v>
      </c>
      <c r="T3" s="82" t="s">
        <v>196</v>
      </c>
    </row>
    <row r="4" spans="1:23">
      <c r="A4" s="66"/>
      <c r="B4" s="86"/>
      <c r="C4" s="85"/>
      <c r="D4" s="84"/>
      <c r="E4" s="27" t="s">
        <v>73</v>
      </c>
      <c r="F4" s="11" t="s">
        <v>21</v>
      </c>
      <c r="G4" s="60" t="s">
        <v>195</v>
      </c>
      <c r="H4" s="12" t="s">
        <v>25</v>
      </c>
      <c r="I4" s="30">
        <v>94952445</v>
      </c>
      <c r="J4" s="13" t="s">
        <v>113</v>
      </c>
      <c r="K4" s="33">
        <v>73</v>
      </c>
      <c r="L4" s="15">
        <v>1</v>
      </c>
      <c r="M4" s="83"/>
      <c r="N4" s="34">
        <v>7.5</v>
      </c>
      <c r="O4" s="29">
        <f t="shared" si="0"/>
        <v>547.5</v>
      </c>
      <c r="P4" s="79"/>
      <c r="Q4" s="62"/>
      <c r="R4" s="80"/>
      <c r="S4" s="81"/>
      <c r="T4" s="82"/>
    </row>
    <row r="5" spans="1:23">
      <c r="K5" s="36">
        <f>SUM(K3:K4)</f>
        <v>146</v>
      </c>
      <c r="O5" s="37">
        <f>SUM(O3:O4)</f>
        <v>1089.1599999999999</v>
      </c>
    </row>
    <row r="7" spans="1:23">
      <c r="A7" s="66" t="s">
        <v>17</v>
      </c>
      <c r="B7" s="70">
        <v>1721821</v>
      </c>
      <c r="C7" s="73" t="s">
        <v>237</v>
      </c>
      <c r="D7" s="70">
        <v>812</v>
      </c>
      <c r="E7" s="27" t="s">
        <v>65</v>
      </c>
      <c r="F7" s="11" t="s">
        <v>20</v>
      </c>
      <c r="G7" s="5" t="s">
        <v>126</v>
      </c>
      <c r="H7" s="12" t="s">
        <v>24</v>
      </c>
      <c r="I7" s="27">
        <v>94952457</v>
      </c>
      <c r="J7" s="13" t="s">
        <v>28</v>
      </c>
      <c r="K7" s="33">
        <v>47</v>
      </c>
      <c r="L7" s="15">
        <v>1</v>
      </c>
      <c r="M7" s="79">
        <v>2</v>
      </c>
      <c r="N7" s="34">
        <v>7.42</v>
      </c>
      <c r="O7" s="6">
        <f>K7*N7</f>
        <v>348.74</v>
      </c>
      <c r="P7" s="63" t="s">
        <v>122</v>
      </c>
      <c r="Q7" s="62" t="s">
        <v>235</v>
      </c>
      <c r="R7" s="80" t="s">
        <v>18</v>
      </c>
      <c r="S7" s="81" t="s">
        <v>19</v>
      </c>
      <c r="T7" s="82" t="s">
        <v>196</v>
      </c>
    </row>
    <row r="8" spans="1:23">
      <c r="A8" s="66"/>
      <c r="B8" s="72"/>
      <c r="C8" s="75"/>
      <c r="D8" s="72"/>
      <c r="E8" s="27" t="s">
        <v>73</v>
      </c>
      <c r="F8" s="11" t="s">
        <v>21</v>
      </c>
      <c r="G8" s="5" t="s">
        <v>125</v>
      </c>
      <c r="H8" s="12" t="s">
        <v>25</v>
      </c>
      <c r="I8" s="30">
        <v>94952445</v>
      </c>
      <c r="J8" s="13" t="s">
        <v>113</v>
      </c>
      <c r="K8" s="33">
        <v>47</v>
      </c>
      <c r="L8" s="15">
        <v>1</v>
      </c>
      <c r="M8" s="79"/>
      <c r="N8" s="34">
        <v>7.5</v>
      </c>
      <c r="O8" s="6">
        <f>K8*N8</f>
        <v>352.5</v>
      </c>
      <c r="P8" s="65"/>
      <c r="Q8" s="62"/>
      <c r="R8" s="80"/>
      <c r="S8" s="81"/>
      <c r="T8" s="82"/>
    </row>
    <row r="9" spans="1:23">
      <c r="K9" s="36">
        <f>SUM(K7:K8)</f>
        <v>94</v>
      </c>
      <c r="O9" s="37">
        <f>SUM(O7:O8)</f>
        <v>701.24</v>
      </c>
    </row>
    <row r="11" spans="1:23">
      <c r="A11" s="66" t="s">
        <v>17</v>
      </c>
      <c r="B11" s="70">
        <v>1721822</v>
      </c>
      <c r="C11" s="73" t="s">
        <v>238</v>
      </c>
      <c r="D11" s="70">
        <v>812</v>
      </c>
      <c r="E11" s="27" t="s">
        <v>74</v>
      </c>
      <c r="F11" s="11" t="s">
        <v>22</v>
      </c>
      <c r="G11" s="5" t="s">
        <v>197</v>
      </c>
      <c r="H11" s="12" t="s">
        <v>26</v>
      </c>
      <c r="I11" s="5">
        <v>94952624</v>
      </c>
      <c r="J11" s="13" t="s">
        <v>28</v>
      </c>
      <c r="K11" s="33">
        <v>73</v>
      </c>
      <c r="L11" s="15">
        <v>1</v>
      </c>
      <c r="M11" s="79">
        <v>2</v>
      </c>
      <c r="N11" s="34">
        <v>7.42</v>
      </c>
      <c r="O11" s="6">
        <f>K11*N11</f>
        <v>541.66</v>
      </c>
      <c r="P11" s="63" t="s">
        <v>122</v>
      </c>
      <c r="Q11" s="62" t="s">
        <v>235</v>
      </c>
      <c r="R11" s="80" t="s">
        <v>18</v>
      </c>
      <c r="S11" s="81" t="s">
        <v>19</v>
      </c>
      <c r="T11" s="63" t="s">
        <v>201</v>
      </c>
    </row>
    <row r="12" spans="1:23">
      <c r="A12" s="66"/>
      <c r="B12" s="72"/>
      <c r="C12" s="75"/>
      <c r="D12" s="72"/>
      <c r="E12" s="27" t="s">
        <v>75</v>
      </c>
      <c r="F12" s="11" t="s">
        <v>23</v>
      </c>
      <c r="G12" s="5" t="s">
        <v>198</v>
      </c>
      <c r="H12" s="12" t="s">
        <v>27</v>
      </c>
      <c r="I12" s="5">
        <v>94952612</v>
      </c>
      <c r="J12" s="13" t="s">
        <v>29</v>
      </c>
      <c r="K12" s="33">
        <v>73</v>
      </c>
      <c r="L12" s="15">
        <v>1</v>
      </c>
      <c r="M12" s="79"/>
      <c r="N12" s="34">
        <v>9</v>
      </c>
      <c r="O12" s="6">
        <f>K12*N12</f>
        <v>657</v>
      </c>
      <c r="P12" s="65"/>
      <c r="Q12" s="62"/>
      <c r="R12" s="80"/>
      <c r="S12" s="81"/>
      <c r="T12" s="65"/>
    </row>
    <row r="13" spans="1:23">
      <c r="K13" s="36">
        <f>SUM(K11:K12)</f>
        <v>146</v>
      </c>
      <c r="O13" s="37">
        <f>SUM(O11:O12)</f>
        <v>1198.6599999999999</v>
      </c>
    </row>
    <row r="15" spans="1:23">
      <c r="A15" s="66" t="s">
        <v>17</v>
      </c>
      <c r="B15" s="70">
        <v>1721823</v>
      </c>
      <c r="C15" s="73" t="s">
        <v>239</v>
      </c>
      <c r="D15" s="70">
        <v>812</v>
      </c>
      <c r="E15" s="27" t="s">
        <v>74</v>
      </c>
      <c r="F15" s="11" t="s">
        <v>22</v>
      </c>
      <c r="G15" s="5" t="s">
        <v>128</v>
      </c>
      <c r="H15" s="12" t="s">
        <v>26</v>
      </c>
      <c r="I15" s="5">
        <v>94952624</v>
      </c>
      <c r="J15" s="13" t="s">
        <v>28</v>
      </c>
      <c r="K15" s="33">
        <v>47</v>
      </c>
      <c r="L15" s="15">
        <v>1</v>
      </c>
      <c r="M15" s="79">
        <v>2</v>
      </c>
      <c r="N15" s="34">
        <v>7.42</v>
      </c>
      <c r="O15" s="6">
        <f>K15*N15</f>
        <v>348.74</v>
      </c>
      <c r="P15" s="63" t="s">
        <v>122</v>
      </c>
      <c r="Q15" s="62" t="s">
        <v>235</v>
      </c>
      <c r="R15" s="80" t="s">
        <v>18</v>
      </c>
      <c r="S15" s="81" t="s">
        <v>19</v>
      </c>
      <c r="T15" s="63" t="s">
        <v>202</v>
      </c>
    </row>
    <row r="16" spans="1:23">
      <c r="A16" s="66"/>
      <c r="B16" s="72"/>
      <c r="C16" s="75"/>
      <c r="D16" s="72"/>
      <c r="E16" s="27" t="s">
        <v>75</v>
      </c>
      <c r="F16" s="11" t="s">
        <v>23</v>
      </c>
      <c r="G16" s="5" t="s">
        <v>127</v>
      </c>
      <c r="H16" s="12" t="s">
        <v>27</v>
      </c>
      <c r="I16" s="5">
        <v>94952612</v>
      </c>
      <c r="J16" s="13" t="s">
        <v>29</v>
      </c>
      <c r="K16" s="33">
        <v>47</v>
      </c>
      <c r="L16" s="15">
        <v>1</v>
      </c>
      <c r="M16" s="79"/>
      <c r="N16" s="34">
        <v>9</v>
      </c>
      <c r="O16" s="6">
        <f>K16*N16</f>
        <v>423</v>
      </c>
      <c r="P16" s="65"/>
      <c r="Q16" s="62"/>
      <c r="R16" s="80"/>
      <c r="S16" s="81"/>
      <c r="T16" s="65"/>
    </row>
    <row r="17" spans="1:20">
      <c r="K17" s="36">
        <f>SUM(K15:K16)</f>
        <v>94</v>
      </c>
      <c r="O17" s="37">
        <f>SUM(O15:O16)</f>
        <v>771.74</v>
      </c>
    </row>
    <row r="19" spans="1:20">
      <c r="A19" s="66" t="s">
        <v>17</v>
      </c>
      <c r="B19" s="70">
        <v>1721824</v>
      </c>
      <c r="C19" s="77"/>
      <c r="D19" s="70">
        <v>812</v>
      </c>
      <c r="E19" s="27" t="s">
        <v>76</v>
      </c>
      <c r="F19" s="11" t="s">
        <v>30</v>
      </c>
      <c r="G19" s="5" t="s">
        <v>199</v>
      </c>
      <c r="H19" s="61" t="s">
        <v>256</v>
      </c>
      <c r="I19" s="5">
        <v>94952636</v>
      </c>
      <c r="J19" s="13" t="s">
        <v>28</v>
      </c>
      <c r="K19" s="33">
        <v>73</v>
      </c>
      <c r="L19" s="15">
        <v>1</v>
      </c>
      <c r="M19" s="79">
        <v>2</v>
      </c>
      <c r="N19" s="34">
        <v>7.42</v>
      </c>
      <c r="O19" s="6">
        <f>K19*N19</f>
        <v>541.66</v>
      </c>
      <c r="P19" s="63" t="s">
        <v>122</v>
      </c>
      <c r="Q19" s="62" t="s">
        <v>235</v>
      </c>
      <c r="R19" s="80" t="s">
        <v>18</v>
      </c>
      <c r="S19" s="81" t="s">
        <v>19</v>
      </c>
      <c r="T19" s="63" t="s">
        <v>203</v>
      </c>
    </row>
    <row r="20" spans="1:20">
      <c r="A20" s="66"/>
      <c r="B20" s="72"/>
      <c r="C20" s="78"/>
      <c r="D20" s="72"/>
      <c r="E20" s="27" t="s">
        <v>77</v>
      </c>
      <c r="F20" s="11" t="s">
        <v>31</v>
      </c>
      <c r="G20" s="5" t="s">
        <v>200</v>
      </c>
      <c r="H20" s="61" t="s">
        <v>257</v>
      </c>
      <c r="I20" s="5">
        <v>94952649</v>
      </c>
      <c r="J20" s="13" t="s">
        <v>29</v>
      </c>
      <c r="K20" s="33">
        <v>73</v>
      </c>
      <c r="L20" s="15">
        <v>1</v>
      </c>
      <c r="M20" s="79"/>
      <c r="N20" s="34">
        <v>9</v>
      </c>
      <c r="O20" s="6">
        <f>K20*N20</f>
        <v>657</v>
      </c>
      <c r="P20" s="65"/>
      <c r="Q20" s="62"/>
      <c r="R20" s="80"/>
      <c r="S20" s="81"/>
      <c r="T20" s="65"/>
    </row>
    <row r="21" spans="1:20">
      <c r="K21" s="36">
        <f>SUM(K19:K20)</f>
        <v>146</v>
      </c>
      <c r="O21" s="37">
        <f>SUM(O19:O20)</f>
        <v>1198.6599999999999</v>
      </c>
    </row>
    <row r="23" spans="1:20">
      <c r="A23" s="66" t="s">
        <v>17</v>
      </c>
      <c r="B23" s="76">
        <v>1721825</v>
      </c>
      <c r="C23" s="88"/>
      <c r="D23" s="76">
        <v>812</v>
      </c>
      <c r="E23" s="27" t="s">
        <v>76</v>
      </c>
      <c r="F23" s="11" t="s">
        <v>30</v>
      </c>
      <c r="G23" s="5" t="s">
        <v>129</v>
      </c>
      <c r="H23" s="61" t="s">
        <v>258</v>
      </c>
      <c r="I23" s="5">
        <v>94952636</v>
      </c>
      <c r="J23" s="13" t="s">
        <v>28</v>
      </c>
      <c r="K23" s="33">
        <v>47</v>
      </c>
      <c r="L23" s="15">
        <v>1</v>
      </c>
      <c r="M23" s="79">
        <v>2</v>
      </c>
      <c r="N23" s="34">
        <v>7.42</v>
      </c>
      <c r="O23" s="6">
        <f>K23*N23</f>
        <v>348.74</v>
      </c>
      <c r="P23" s="63" t="s">
        <v>122</v>
      </c>
      <c r="Q23" s="62" t="s">
        <v>235</v>
      </c>
      <c r="R23" s="80" t="s">
        <v>18</v>
      </c>
      <c r="S23" s="81" t="s">
        <v>19</v>
      </c>
      <c r="T23" s="63" t="s">
        <v>203</v>
      </c>
    </row>
    <row r="24" spans="1:20">
      <c r="A24" s="66"/>
      <c r="B24" s="76"/>
      <c r="C24" s="88"/>
      <c r="D24" s="76"/>
      <c r="E24" s="27" t="s">
        <v>77</v>
      </c>
      <c r="F24" s="11" t="s">
        <v>31</v>
      </c>
      <c r="G24" s="5" t="s">
        <v>130</v>
      </c>
      <c r="H24" s="61" t="s">
        <v>259</v>
      </c>
      <c r="I24" s="5">
        <v>94952649</v>
      </c>
      <c r="J24" s="13" t="s">
        <v>29</v>
      </c>
      <c r="K24" s="33">
        <v>47</v>
      </c>
      <c r="L24" s="15">
        <v>1</v>
      </c>
      <c r="M24" s="79"/>
      <c r="N24" s="34">
        <v>9</v>
      </c>
      <c r="O24" s="6">
        <f>K24*N24</f>
        <v>423</v>
      </c>
      <c r="P24" s="65"/>
      <c r="Q24" s="62"/>
      <c r="R24" s="80"/>
      <c r="S24" s="81"/>
      <c r="T24" s="65"/>
    </row>
    <row r="25" spans="1:20">
      <c r="K25" s="36">
        <f>SUM(K23:K24)</f>
        <v>94</v>
      </c>
      <c r="O25" s="37">
        <f>SUM(O23:O24)</f>
        <v>771.74</v>
      </c>
    </row>
    <row r="27" spans="1:20" ht="15" customHeight="1">
      <c r="A27" s="66" t="s">
        <v>17</v>
      </c>
      <c r="B27" s="76">
        <v>1721826</v>
      </c>
      <c r="C27" s="87" t="s">
        <v>240</v>
      </c>
      <c r="D27" s="76">
        <v>812</v>
      </c>
      <c r="E27" s="27" t="s">
        <v>78</v>
      </c>
      <c r="F27" s="11" t="s">
        <v>32</v>
      </c>
      <c r="G27" s="5" t="s">
        <v>204</v>
      </c>
      <c r="H27" s="12" t="s">
        <v>96</v>
      </c>
      <c r="I27" s="5">
        <v>94952651</v>
      </c>
      <c r="J27" s="13" t="s">
        <v>34</v>
      </c>
      <c r="K27" s="33">
        <v>87</v>
      </c>
      <c r="L27" s="15">
        <v>1</v>
      </c>
      <c r="M27" s="79">
        <v>2</v>
      </c>
      <c r="N27" s="34">
        <v>10.25</v>
      </c>
      <c r="O27" s="6">
        <f>K27*N27</f>
        <v>891.75</v>
      </c>
      <c r="P27" s="63" t="s">
        <v>122</v>
      </c>
      <c r="Q27" s="62" t="s">
        <v>235</v>
      </c>
      <c r="R27" s="80" t="s">
        <v>18</v>
      </c>
      <c r="S27" s="81" t="s">
        <v>19</v>
      </c>
      <c r="T27" s="63" t="s">
        <v>206</v>
      </c>
    </row>
    <row r="28" spans="1:20">
      <c r="A28" s="66"/>
      <c r="B28" s="76"/>
      <c r="C28" s="87"/>
      <c r="D28" s="76"/>
      <c r="E28" s="27" t="s">
        <v>79</v>
      </c>
      <c r="F28" s="11" t="s">
        <v>33</v>
      </c>
      <c r="G28" s="5" t="s">
        <v>205</v>
      </c>
      <c r="H28" s="12" t="s">
        <v>97</v>
      </c>
      <c r="I28" s="5">
        <v>94952663</v>
      </c>
      <c r="J28" s="13" t="s">
        <v>35</v>
      </c>
      <c r="K28" s="33">
        <v>87</v>
      </c>
      <c r="L28" s="15">
        <v>1</v>
      </c>
      <c r="M28" s="79"/>
      <c r="N28" s="34">
        <v>10.8</v>
      </c>
      <c r="O28" s="6">
        <f>K28*N28</f>
        <v>939.6</v>
      </c>
      <c r="P28" s="65"/>
      <c r="Q28" s="62"/>
      <c r="R28" s="80"/>
      <c r="S28" s="81"/>
      <c r="T28" s="65"/>
    </row>
    <row r="29" spans="1:20">
      <c r="K29" s="36">
        <f>SUM(K27:K28)</f>
        <v>174</v>
      </c>
      <c r="O29" s="37">
        <f>SUM(O27:O28)</f>
        <v>1831.35</v>
      </c>
    </row>
    <row r="31" spans="1:20">
      <c r="A31" s="66" t="s">
        <v>17</v>
      </c>
      <c r="B31" s="70">
        <v>1721827</v>
      </c>
      <c r="C31" s="73" t="s">
        <v>241</v>
      </c>
      <c r="D31" s="76">
        <v>812</v>
      </c>
      <c r="E31" s="27" t="s">
        <v>78</v>
      </c>
      <c r="F31" s="11" t="s">
        <v>32</v>
      </c>
      <c r="G31" s="5" t="s">
        <v>131</v>
      </c>
      <c r="H31" s="12" t="s">
        <v>96</v>
      </c>
      <c r="I31" s="5">
        <v>94952651</v>
      </c>
      <c r="J31" s="13" t="s">
        <v>34</v>
      </c>
      <c r="K31" s="33">
        <v>53</v>
      </c>
      <c r="L31" s="15">
        <v>1</v>
      </c>
      <c r="M31" s="79">
        <v>2</v>
      </c>
      <c r="N31" s="34">
        <v>10.25</v>
      </c>
      <c r="O31" s="6">
        <f>K31*N31</f>
        <v>543.25</v>
      </c>
      <c r="P31" s="63" t="s">
        <v>122</v>
      </c>
      <c r="Q31" s="62" t="s">
        <v>235</v>
      </c>
      <c r="R31" s="80" t="s">
        <v>18</v>
      </c>
      <c r="S31" s="81" t="s">
        <v>19</v>
      </c>
      <c r="T31" s="63" t="s">
        <v>206</v>
      </c>
    </row>
    <row r="32" spans="1:20">
      <c r="A32" s="66"/>
      <c r="B32" s="72"/>
      <c r="C32" s="75"/>
      <c r="D32" s="76"/>
      <c r="E32" s="27" t="s">
        <v>79</v>
      </c>
      <c r="F32" s="11" t="s">
        <v>33</v>
      </c>
      <c r="G32" s="5" t="s">
        <v>132</v>
      </c>
      <c r="H32" s="12" t="s">
        <v>97</v>
      </c>
      <c r="I32" s="5">
        <v>94952663</v>
      </c>
      <c r="J32" s="13" t="s">
        <v>35</v>
      </c>
      <c r="K32" s="33">
        <v>53</v>
      </c>
      <c r="L32" s="15">
        <v>1</v>
      </c>
      <c r="M32" s="79"/>
      <c r="N32" s="34">
        <v>10.8</v>
      </c>
      <c r="O32" s="6">
        <f>K32*N32</f>
        <v>572.40000000000009</v>
      </c>
      <c r="P32" s="65"/>
      <c r="Q32" s="62"/>
      <c r="R32" s="80"/>
      <c r="S32" s="81"/>
      <c r="T32" s="65"/>
    </row>
    <row r="33" spans="1:20">
      <c r="K33" s="36">
        <f>SUM(K31:K32)</f>
        <v>106</v>
      </c>
      <c r="O33" s="37">
        <f>SUM(O31:O32)</f>
        <v>1115.6500000000001</v>
      </c>
    </row>
    <row r="35" spans="1:20">
      <c r="A35" s="66" t="s">
        <v>17</v>
      </c>
      <c r="B35" s="70">
        <v>1721831</v>
      </c>
      <c r="C35" s="73" t="s">
        <v>242</v>
      </c>
      <c r="D35" s="76">
        <v>812</v>
      </c>
      <c r="E35" s="27" t="s">
        <v>80</v>
      </c>
      <c r="F35" s="11" t="s">
        <v>36</v>
      </c>
      <c r="G35" s="5" t="s">
        <v>207</v>
      </c>
      <c r="H35" s="12" t="s">
        <v>98</v>
      </c>
      <c r="I35" s="5">
        <v>94952772</v>
      </c>
      <c r="J35" s="13" t="s">
        <v>38</v>
      </c>
      <c r="K35" s="33">
        <v>136</v>
      </c>
      <c r="L35" s="15">
        <v>1</v>
      </c>
      <c r="M35" s="79">
        <v>2</v>
      </c>
      <c r="N35" s="34">
        <v>6.86</v>
      </c>
      <c r="O35" s="6">
        <f>K35*N35</f>
        <v>932.96</v>
      </c>
      <c r="P35" s="63" t="s">
        <v>122</v>
      </c>
      <c r="Q35" s="62" t="s">
        <v>235</v>
      </c>
      <c r="R35" s="80" t="s">
        <v>18</v>
      </c>
      <c r="S35" s="81" t="s">
        <v>19</v>
      </c>
      <c r="T35" s="63" t="s">
        <v>209</v>
      </c>
    </row>
    <row r="36" spans="1:20">
      <c r="A36" s="66"/>
      <c r="B36" s="72"/>
      <c r="C36" s="75"/>
      <c r="D36" s="76"/>
      <c r="E36" s="27" t="s">
        <v>81</v>
      </c>
      <c r="F36" s="11" t="s">
        <v>37</v>
      </c>
      <c r="G36" s="5" t="s">
        <v>208</v>
      </c>
      <c r="H36" s="12" t="s">
        <v>99</v>
      </c>
      <c r="I36" s="5">
        <v>94952784</v>
      </c>
      <c r="J36" s="13" t="s">
        <v>38</v>
      </c>
      <c r="K36" s="33">
        <v>136</v>
      </c>
      <c r="L36" s="15">
        <v>1</v>
      </c>
      <c r="M36" s="79"/>
      <c r="N36" s="34">
        <v>6.86</v>
      </c>
      <c r="O36" s="6">
        <f>K36*N36</f>
        <v>932.96</v>
      </c>
      <c r="P36" s="65"/>
      <c r="Q36" s="62"/>
      <c r="R36" s="80"/>
      <c r="S36" s="81"/>
      <c r="T36" s="65"/>
    </row>
    <row r="37" spans="1:20">
      <c r="K37" s="36">
        <f>SUM(K35:K36)</f>
        <v>272</v>
      </c>
      <c r="O37" s="37">
        <f>SUM(O35:O36)</f>
        <v>1865.92</v>
      </c>
    </row>
    <row r="39" spans="1:20">
      <c r="A39" s="66" t="s">
        <v>17</v>
      </c>
      <c r="B39" s="70">
        <v>1721832</v>
      </c>
      <c r="C39" s="73" t="s">
        <v>243</v>
      </c>
      <c r="D39" s="76">
        <v>812</v>
      </c>
      <c r="E39" s="27" t="s">
        <v>80</v>
      </c>
      <c r="F39" s="11" t="s">
        <v>36</v>
      </c>
      <c r="G39" s="5" t="s">
        <v>133</v>
      </c>
      <c r="H39" s="12" t="s">
        <v>98</v>
      </c>
      <c r="I39" s="5">
        <v>94952772</v>
      </c>
      <c r="J39" s="13" t="s">
        <v>38</v>
      </c>
      <c r="K39" s="33">
        <v>84</v>
      </c>
      <c r="L39" s="15">
        <v>1</v>
      </c>
      <c r="M39" s="79">
        <v>2</v>
      </c>
      <c r="N39" s="34">
        <v>6.86</v>
      </c>
      <c r="O39" s="6">
        <f>K39*N39</f>
        <v>576.24</v>
      </c>
      <c r="P39" s="63" t="s">
        <v>122</v>
      </c>
      <c r="Q39" s="62" t="s">
        <v>235</v>
      </c>
      <c r="R39" s="80" t="s">
        <v>121</v>
      </c>
      <c r="S39" s="81" t="s">
        <v>19</v>
      </c>
      <c r="T39" s="63" t="s">
        <v>209</v>
      </c>
    </row>
    <row r="40" spans="1:20">
      <c r="A40" s="66"/>
      <c r="B40" s="72"/>
      <c r="C40" s="75"/>
      <c r="D40" s="76"/>
      <c r="E40" s="27" t="s">
        <v>81</v>
      </c>
      <c r="F40" s="11" t="s">
        <v>37</v>
      </c>
      <c r="G40" s="5" t="s">
        <v>134</v>
      </c>
      <c r="H40" s="12" t="s">
        <v>99</v>
      </c>
      <c r="I40" s="5">
        <v>94952784</v>
      </c>
      <c r="J40" s="13" t="s">
        <v>38</v>
      </c>
      <c r="K40" s="33">
        <v>84</v>
      </c>
      <c r="L40" s="15">
        <v>1</v>
      </c>
      <c r="M40" s="79"/>
      <c r="N40" s="34">
        <v>6.86</v>
      </c>
      <c r="O40" s="6">
        <f>K40*N40</f>
        <v>576.24</v>
      </c>
      <c r="P40" s="65"/>
      <c r="Q40" s="62"/>
      <c r="R40" s="80"/>
      <c r="S40" s="81"/>
      <c r="T40" s="65"/>
    </row>
    <row r="41" spans="1:20">
      <c r="K41" s="36">
        <f>SUM(K39:K40)</f>
        <v>168</v>
      </c>
      <c r="O41" s="37">
        <f>SUM(O39:O40)</f>
        <v>1152.48</v>
      </c>
    </row>
    <row r="43" spans="1:20">
      <c r="A43" s="67" t="s">
        <v>17</v>
      </c>
      <c r="B43" s="70">
        <v>1722008</v>
      </c>
      <c r="C43" s="73" t="s">
        <v>244</v>
      </c>
      <c r="D43" s="70">
        <v>812</v>
      </c>
      <c r="E43" s="27" t="s">
        <v>82</v>
      </c>
      <c r="F43" s="11" t="s">
        <v>40</v>
      </c>
      <c r="G43" s="5" t="s">
        <v>210</v>
      </c>
      <c r="H43" s="12" t="s">
        <v>100</v>
      </c>
      <c r="I43" s="5">
        <v>94957413</v>
      </c>
      <c r="J43" s="13" t="s">
        <v>45</v>
      </c>
      <c r="K43" s="33">
        <v>88</v>
      </c>
      <c r="L43" s="15">
        <v>1</v>
      </c>
      <c r="M43" s="79">
        <v>4</v>
      </c>
      <c r="N43" s="34">
        <v>5.8</v>
      </c>
      <c r="O43" s="6">
        <f>K43*N43</f>
        <v>510.4</v>
      </c>
      <c r="P43" s="63" t="s">
        <v>122</v>
      </c>
      <c r="Q43" s="63" t="s">
        <v>235</v>
      </c>
      <c r="R43" s="63" t="s">
        <v>18</v>
      </c>
      <c r="S43" s="81" t="s">
        <v>39</v>
      </c>
      <c r="T43" s="63" t="s">
        <v>214</v>
      </c>
    </row>
    <row r="44" spans="1:20">
      <c r="A44" s="68"/>
      <c r="B44" s="71"/>
      <c r="C44" s="74"/>
      <c r="D44" s="71"/>
      <c r="E44" s="27" t="s">
        <v>83</v>
      </c>
      <c r="F44" s="11" t="s">
        <v>41</v>
      </c>
      <c r="G44" s="5" t="s">
        <v>211</v>
      </c>
      <c r="H44" s="12" t="s">
        <v>44</v>
      </c>
      <c r="I44" s="5">
        <v>94957425</v>
      </c>
      <c r="J44" s="13" t="s">
        <v>45</v>
      </c>
      <c r="K44" s="33">
        <v>88</v>
      </c>
      <c r="L44" s="15">
        <v>1</v>
      </c>
      <c r="M44" s="79"/>
      <c r="N44" s="34">
        <v>5.8</v>
      </c>
      <c r="O44" s="6">
        <f t="shared" ref="O44:O46" si="1">K44*N44</f>
        <v>510.4</v>
      </c>
      <c r="P44" s="64"/>
      <c r="Q44" s="64"/>
      <c r="R44" s="64"/>
      <c r="S44" s="81"/>
      <c r="T44" s="64"/>
    </row>
    <row r="45" spans="1:20">
      <c r="A45" s="68"/>
      <c r="B45" s="71"/>
      <c r="C45" s="74"/>
      <c r="D45" s="71"/>
      <c r="E45" s="27" t="s">
        <v>84</v>
      </c>
      <c r="F45" s="11" t="s">
        <v>42</v>
      </c>
      <c r="G45" s="5" t="s">
        <v>212</v>
      </c>
      <c r="H45" s="12" t="s">
        <v>101</v>
      </c>
      <c r="I45" s="5">
        <v>94957437</v>
      </c>
      <c r="J45" s="13" t="s">
        <v>46</v>
      </c>
      <c r="K45" s="33">
        <v>88</v>
      </c>
      <c r="L45" s="15">
        <v>1</v>
      </c>
      <c r="M45" s="79"/>
      <c r="N45" s="34">
        <v>5.4</v>
      </c>
      <c r="O45" s="6">
        <f t="shared" si="1"/>
        <v>475.20000000000005</v>
      </c>
      <c r="P45" s="64"/>
      <c r="Q45" s="64"/>
      <c r="R45" s="64"/>
      <c r="S45" s="81"/>
      <c r="T45" s="64"/>
    </row>
    <row r="46" spans="1:20">
      <c r="A46" s="69"/>
      <c r="B46" s="72"/>
      <c r="C46" s="75"/>
      <c r="D46" s="72"/>
      <c r="E46" s="27" t="s">
        <v>85</v>
      </c>
      <c r="F46" s="11" t="s">
        <v>43</v>
      </c>
      <c r="G46" s="5" t="s">
        <v>213</v>
      </c>
      <c r="H46" s="12" t="s">
        <v>102</v>
      </c>
      <c r="I46" s="5">
        <v>94957440</v>
      </c>
      <c r="J46" s="13" t="s">
        <v>46</v>
      </c>
      <c r="K46" s="33">
        <v>88</v>
      </c>
      <c r="L46" s="15">
        <v>1</v>
      </c>
      <c r="M46" s="79"/>
      <c r="N46" s="34">
        <v>5.4</v>
      </c>
      <c r="O46" s="6">
        <f t="shared" si="1"/>
        <v>475.20000000000005</v>
      </c>
      <c r="P46" s="65"/>
      <c r="Q46" s="65"/>
      <c r="R46" s="65"/>
      <c r="S46" s="81"/>
      <c r="T46" s="65"/>
    </row>
    <row r="47" spans="1:20">
      <c r="K47" s="36">
        <f>SUM(K43:K46)</f>
        <v>352</v>
      </c>
      <c r="O47" s="37">
        <f>SUM(O43:O46)</f>
        <v>1971.2</v>
      </c>
    </row>
    <row r="49" spans="1:20">
      <c r="A49" s="67" t="s">
        <v>17</v>
      </c>
      <c r="B49" s="70">
        <v>1722009</v>
      </c>
      <c r="C49" s="73" t="s">
        <v>245</v>
      </c>
      <c r="D49" s="70">
        <v>812</v>
      </c>
      <c r="E49" s="27" t="s">
        <v>82</v>
      </c>
      <c r="F49" s="11" t="s">
        <v>40</v>
      </c>
      <c r="G49" s="5" t="s">
        <v>135</v>
      </c>
      <c r="H49" s="12" t="s">
        <v>100</v>
      </c>
      <c r="I49" s="5">
        <v>94957413</v>
      </c>
      <c r="J49" s="13" t="s">
        <v>45</v>
      </c>
      <c r="K49" s="33">
        <v>32</v>
      </c>
      <c r="L49" s="15">
        <v>1</v>
      </c>
      <c r="M49" s="79">
        <v>4</v>
      </c>
      <c r="N49" s="34">
        <v>5.8</v>
      </c>
      <c r="O49" s="6">
        <f>K49*N49</f>
        <v>185.6</v>
      </c>
      <c r="P49" s="63" t="s">
        <v>122</v>
      </c>
      <c r="Q49" s="63" t="s">
        <v>235</v>
      </c>
      <c r="R49" s="63" t="s">
        <v>18</v>
      </c>
      <c r="S49" s="81" t="s">
        <v>39</v>
      </c>
      <c r="T49" s="63" t="s">
        <v>214</v>
      </c>
    </row>
    <row r="50" spans="1:20">
      <c r="A50" s="68"/>
      <c r="B50" s="71"/>
      <c r="C50" s="74"/>
      <c r="D50" s="71"/>
      <c r="E50" s="27" t="s">
        <v>83</v>
      </c>
      <c r="F50" s="11" t="s">
        <v>41</v>
      </c>
      <c r="G50" s="5" t="s">
        <v>136</v>
      </c>
      <c r="H50" s="12" t="s">
        <v>44</v>
      </c>
      <c r="I50" s="5">
        <v>94957425</v>
      </c>
      <c r="J50" s="13" t="s">
        <v>45</v>
      </c>
      <c r="K50" s="33">
        <v>32</v>
      </c>
      <c r="L50" s="15">
        <v>1</v>
      </c>
      <c r="M50" s="79"/>
      <c r="N50" s="34">
        <v>5.8</v>
      </c>
      <c r="O50" s="6">
        <f t="shared" ref="O50:O52" si="2">K50*N50</f>
        <v>185.6</v>
      </c>
      <c r="P50" s="64"/>
      <c r="Q50" s="64"/>
      <c r="R50" s="64"/>
      <c r="S50" s="81"/>
      <c r="T50" s="64"/>
    </row>
    <row r="51" spans="1:20">
      <c r="A51" s="68"/>
      <c r="B51" s="71"/>
      <c r="C51" s="74"/>
      <c r="D51" s="71"/>
      <c r="E51" s="27" t="s">
        <v>84</v>
      </c>
      <c r="F51" s="11" t="s">
        <v>42</v>
      </c>
      <c r="G51" s="5" t="s">
        <v>137</v>
      </c>
      <c r="H51" s="12" t="s">
        <v>101</v>
      </c>
      <c r="I51" s="5">
        <v>94957437</v>
      </c>
      <c r="J51" s="13" t="s">
        <v>46</v>
      </c>
      <c r="K51" s="33">
        <v>32</v>
      </c>
      <c r="L51" s="15">
        <v>1</v>
      </c>
      <c r="M51" s="79"/>
      <c r="N51" s="34">
        <v>5.4</v>
      </c>
      <c r="O51" s="6">
        <f t="shared" si="2"/>
        <v>172.8</v>
      </c>
      <c r="P51" s="64"/>
      <c r="Q51" s="64"/>
      <c r="R51" s="64"/>
      <c r="S51" s="81"/>
      <c r="T51" s="64"/>
    </row>
    <row r="52" spans="1:20">
      <c r="A52" s="69"/>
      <c r="B52" s="72"/>
      <c r="C52" s="75"/>
      <c r="D52" s="72"/>
      <c r="E52" s="27" t="s">
        <v>85</v>
      </c>
      <c r="F52" s="11" t="s">
        <v>43</v>
      </c>
      <c r="G52" s="5" t="s">
        <v>138</v>
      </c>
      <c r="H52" s="12" t="s">
        <v>102</v>
      </c>
      <c r="I52" s="5">
        <v>94957440</v>
      </c>
      <c r="J52" s="13" t="s">
        <v>46</v>
      </c>
      <c r="K52" s="33">
        <v>32</v>
      </c>
      <c r="L52" s="15">
        <v>1</v>
      </c>
      <c r="M52" s="79"/>
      <c r="N52" s="34">
        <v>5.4</v>
      </c>
      <c r="O52" s="6">
        <f t="shared" si="2"/>
        <v>172.8</v>
      </c>
      <c r="P52" s="65"/>
      <c r="Q52" s="65"/>
      <c r="R52" s="65"/>
      <c r="S52" s="81"/>
      <c r="T52" s="65"/>
    </row>
    <row r="53" spans="1:20">
      <c r="K53" s="36">
        <f>SUM(K49:K52)</f>
        <v>128</v>
      </c>
      <c r="O53" s="37">
        <f>SUM(O49:O52)</f>
        <v>716.8</v>
      </c>
      <c r="T53" s="4"/>
    </row>
    <row r="55" spans="1:20">
      <c r="A55" s="66" t="s">
        <v>17</v>
      </c>
      <c r="B55" s="70">
        <v>1722010</v>
      </c>
      <c r="C55" s="73" t="s">
        <v>246</v>
      </c>
      <c r="D55" s="70">
        <v>812</v>
      </c>
      <c r="E55" s="27" t="s">
        <v>86</v>
      </c>
      <c r="F55" s="11" t="s">
        <v>48</v>
      </c>
      <c r="G55" s="5" t="s">
        <v>215</v>
      </c>
      <c r="H55" s="12" t="s">
        <v>103</v>
      </c>
      <c r="I55" s="5">
        <v>94957547</v>
      </c>
      <c r="J55" s="13" t="s">
        <v>50</v>
      </c>
      <c r="K55" s="33">
        <v>127</v>
      </c>
      <c r="L55" s="15">
        <v>1</v>
      </c>
      <c r="M55" s="79">
        <v>2</v>
      </c>
      <c r="N55" s="34">
        <v>15.75</v>
      </c>
      <c r="O55" s="6">
        <f>K55*N55</f>
        <v>2000.25</v>
      </c>
      <c r="P55" s="63" t="s">
        <v>122</v>
      </c>
      <c r="Q55" s="62" t="s">
        <v>235</v>
      </c>
      <c r="R55" s="63" t="s">
        <v>121</v>
      </c>
      <c r="S55" s="63" t="s">
        <v>47</v>
      </c>
      <c r="T55" s="63" t="s">
        <v>217</v>
      </c>
    </row>
    <row r="56" spans="1:20">
      <c r="A56" s="66"/>
      <c r="B56" s="72"/>
      <c r="C56" s="75"/>
      <c r="D56" s="72"/>
      <c r="E56" s="27" t="s">
        <v>87</v>
      </c>
      <c r="F56" s="11" t="s">
        <v>49</v>
      </c>
      <c r="G56" s="5" t="s">
        <v>216</v>
      </c>
      <c r="H56" s="12" t="s">
        <v>104</v>
      </c>
      <c r="I56" s="5">
        <v>94957559</v>
      </c>
      <c r="J56" s="13" t="s">
        <v>51</v>
      </c>
      <c r="K56" s="33">
        <v>127</v>
      </c>
      <c r="L56" s="15">
        <v>1</v>
      </c>
      <c r="M56" s="79"/>
      <c r="N56" s="34">
        <v>23</v>
      </c>
      <c r="O56" s="6">
        <f>K56*N56</f>
        <v>2921</v>
      </c>
      <c r="P56" s="65"/>
      <c r="Q56" s="62"/>
      <c r="R56" s="65"/>
      <c r="S56" s="65"/>
      <c r="T56" s="65"/>
    </row>
    <row r="57" spans="1:20">
      <c r="K57" s="36">
        <f>SUM(K55:K56)</f>
        <v>254</v>
      </c>
      <c r="O57" s="37">
        <f>SUM(O55:O56)</f>
        <v>4921.25</v>
      </c>
    </row>
    <row r="59" spans="1:20">
      <c r="A59" s="66" t="s">
        <v>17</v>
      </c>
      <c r="B59" s="70">
        <v>1722011</v>
      </c>
      <c r="C59" s="73" t="s">
        <v>247</v>
      </c>
      <c r="D59" s="70">
        <v>812</v>
      </c>
      <c r="E59" s="27" t="s">
        <v>86</v>
      </c>
      <c r="F59" s="11" t="s">
        <v>48</v>
      </c>
      <c r="G59" s="5" t="s">
        <v>139</v>
      </c>
      <c r="H59" s="12" t="s">
        <v>103</v>
      </c>
      <c r="I59" s="5">
        <v>94957547</v>
      </c>
      <c r="J59" s="13" t="s">
        <v>50</v>
      </c>
      <c r="K59" s="33">
        <v>33</v>
      </c>
      <c r="L59" s="15">
        <v>1</v>
      </c>
      <c r="M59" s="79">
        <v>2</v>
      </c>
      <c r="N59" s="34">
        <v>15.75</v>
      </c>
      <c r="O59" s="6">
        <f>K59*N59</f>
        <v>519.75</v>
      </c>
      <c r="P59" s="63" t="s">
        <v>122</v>
      </c>
      <c r="Q59" s="62" t="s">
        <v>235</v>
      </c>
      <c r="R59" s="63" t="s">
        <v>18</v>
      </c>
      <c r="S59" s="63" t="s">
        <v>47</v>
      </c>
      <c r="T59" s="63" t="s">
        <v>217</v>
      </c>
    </row>
    <row r="60" spans="1:20">
      <c r="A60" s="66"/>
      <c r="B60" s="72"/>
      <c r="C60" s="75"/>
      <c r="D60" s="72"/>
      <c r="E60" s="27" t="s">
        <v>87</v>
      </c>
      <c r="F60" s="11" t="s">
        <v>49</v>
      </c>
      <c r="G60" s="5" t="s">
        <v>140</v>
      </c>
      <c r="H60" s="12" t="s">
        <v>104</v>
      </c>
      <c r="I60" s="5">
        <v>94957559</v>
      </c>
      <c r="J60" s="13" t="s">
        <v>51</v>
      </c>
      <c r="K60" s="33">
        <v>33</v>
      </c>
      <c r="L60" s="15">
        <v>1</v>
      </c>
      <c r="M60" s="79"/>
      <c r="N60" s="34">
        <v>23</v>
      </c>
      <c r="O60" s="6">
        <f>K60*N60</f>
        <v>759</v>
      </c>
      <c r="P60" s="65"/>
      <c r="Q60" s="62"/>
      <c r="R60" s="65"/>
      <c r="S60" s="65"/>
      <c r="T60" s="65"/>
    </row>
    <row r="61" spans="1:20">
      <c r="K61" s="36">
        <f>SUM(K59:K60)</f>
        <v>66</v>
      </c>
      <c r="O61" s="37">
        <f>SUM(O59:O60)</f>
        <v>1278.75</v>
      </c>
    </row>
    <row r="63" spans="1:20">
      <c r="A63" s="66" t="s">
        <v>17</v>
      </c>
      <c r="B63" s="70">
        <v>1722012</v>
      </c>
      <c r="C63" s="73" t="s">
        <v>248</v>
      </c>
      <c r="D63" s="70">
        <v>812</v>
      </c>
      <c r="E63" s="27" t="s">
        <v>88</v>
      </c>
      <c r="F63" s="11" t="s">
        <v>52</v>
      </c>
      <c r="G63" s="5" t="s">
        <v>218</v>
      </c>
      <c r="H63" s="12" t="s">
        <v>105</v>
      </c>
      <c r="I63" s="5">
        <v>94957617</v>
      </c>
      <c r="J63" s="13" t="s">
        <v>54</v>
      </c>
      <c r="K63" s="33">
        <v>87</v>
      </c>
      <c r="L63" s="15">
        <v>1</v>
      </c>
      <c r="M63" s="79">
        <v>2</v>
      </c>
      <c r="N63" s="34">
        <v>7.5</v>
      </c>
      <c r="O63" s="6">
        <f>K63*N63</f>
        <v>652.5</v>
      </c>
      <c r="P63" s="63" t="s">
        <v>122</v>
      </c>
      <c r="Q63" s="62" t="s">
        <v>235</v>
      </c>
      <c r="R63" s="63" t="s">
        <v>18</v>
      </c>
      <c r="S63" s="79" t="s">
        <v>47</v>
      </c>
      <c r="T63" s="63" t="s">
        <v>220</v>
      </c>
    </row>
    <row r="64" spans="1:20">
      <c r="A64" s="66"/>
      <c r="B64" s="72"/>
      <c r="C64" s="75"/>
      <c r="D64" s="72"/>
      <c r="E64" s="27" t="s">
        <v>89</v>
      </c>
      <c r="F64" s="11" t="s">
        <v>53</v>
      </c>
      <c r="G64" s="5" t="s">
        <v>219</v>
      </c>
      <c r="H64" s="12" t="s">
        <v>106</v>
      </c>
      <c r="I64" s="5">
        <v>94957629</v>
      </c>
      <c r="J64" s="13" t="s">
        <v>55</v>
      </c>
      <c r="K64" s="33">
        <v>87</v>
      </c>
      <c r="L64" s="15">
        <v>1</v>
      </c>
      <c r="M64" s="79"/>
      <c r="N64" s="34">
        <v>6.8</v>
      </c>
      <c r="O64" s="6">
        <f>K64*N64</f>
        <v>591.6</v>
      </c>
      <c r="P64" s="65"/>
      <c r="Q64" s="62"/>
      <c r="R64" s="65"/>
      <c r="S64" s="79"/>
      <c r="T64" s="65"/>
    </row>
    <row r="65" spans="1:20">
      <c r="K65" s="36">
        <f>SUM(K63:K64)</f>
        <v>174</v>
      </c>
      <c r="O65" s="37">
        <f>SUM(O63:O64)</f>
        <v>1244.0999999999999</v>
      </c>
    </row>
    <row r="67" spans="1:20">
      <c r="A67" s="66" t="s">
        <v>17</v>
      </c>
      <c r="B67" s="70">
        <v>1722013</v>
      </c>
      <c r="C67" s="73" t="s">
        <v>249</v>
      </c>
      <c r="D67" s="70">
        <v>812</v>
      </c>
      <c r="E67" s="27" t="s">
        <v>88</v>
      </c>
      <c r="F67" s="11" t="s">
        <v>52</v>
      </c>
      <c r="G67" s="5" t="s">
        <v>143</v>
      </c>
      <c r="H67" s="12" t="s">
        <v>105</v>
      </c>
      <c r="I67" s="5">
        <v>94957617</v>
      </c>
      <c r="J67" s="13" t="s">
        <v>54</v>
      </c>
      <c r="K67" s="33">
        <v>53</v>
      </c>
      <c r="L67" s="15">
        <v>1</v>
      </c>
      <c r="M67" s="79">
        <v>2</v>
      </c>
      <c r="N67" s="34">
        <v>7.5</v>
      </c>
      <c r="O67" s="6">
        <f>K67*N67</f>
        <v>397.5</v>
      </c>
      <c r="P67" s="63" t="s">
        <v>122</v>
      </c>
      <c r="Q67" s="62" t="s">
        <v>235</v>
      </c>
      <c r="R67" s="63" t="s">
        <v>18</v>
      </c>
      <c r="S67" s="79" t="s">
        <v>47</v>
      </c>
      <c r="T67" s="63" t="s">
        <v>220</v>
      </c>
    </row>
    <row r="68" spans="1:20">
      <c r="A68" s="66"/>
      <c r="B68" s="72"/>
      <c r="C68" s="75"/>
      <c r="D68" s="72"/>
      <c r="E68" s="27" t="s">
        <v>89</v>
      </c>
      <c r="F68" s="11" t="s">
        <v>53</v>
      </c>
      <c r="G68" s="5" t="s">
        <v>144</v>
      </c>
      <c r="H68" s="12" t="s">
        <v>106</v>
      </c>
      <c r="I68" s="5">
        <v>94957629</v>
      </c>
      <c r="J68" s="13" t="s">
        <v>55</v>
      </c>
      <c r="K68" s="33">
        <v>53</v>
      </c>
      <c r="L68" s="15">
        <v>1</v>
      </c>
      <c r="M68" s="79"/>
      <c r="N68" s="34">
        <v>6.8</v>
      </c>
      <c r="O68" s="6">
        <f>K68*N68</f>
        <v>360.4</v>
      </c>
      <c r="P68" s="65"/>
      <c r="Q68" s="62"/>
      <c r="R68" s="65"/>
      <c r="S68" s="79"/>
      <c r="T68" s="65"/>
    </row>
    <row r="69" spans="1:20">
      <c r="K69" s="36">
        <f>SUM(K67:K68)</f>
        <v>106</v>
      </c>
      <c r="O69" s="37">
        <f>SUM(O67:O68)</f>
        <v>757.9</v>
      </c>
    </row>
    <row r="71" spans="1:20">
      <c r="A71" s="66" t="s">
        <v>17</v>
      </c>
      <c r="B71" s="70">
        <v>1722041</v>
      </c>
      <c r="C71" s="73" t="s">
        <v>250</v>
      </c>
      <c r="D71" s="70">
        <v>812</v>
      </c>
      <c r="E71" s="27" t="s">
        <v>59</v>
      </c>
      <c r="F71" s="11" t="s">
        <v>56</v>
      </c>
      <c r="G71" s="5" t="s">
        <v>221</v>
      </c>
      <c r="H71" s="12" t="s">
        <v>61</v>
      </c>
      <c r="I71" s="5">
        <v>94957586</v>
      </c>
      <c r="J71" s="13" t="s">
        <v>54</v>
      </c>
      <c r="K71" s="33">
        <v>87</v>
      </c>
      <c r="L71" s="15">
        <v>1</v>
      </c>
      <c r="M71" s="79">
        <v>2</v>
      </c>
      <c r="N71" s="34">
        <v>7.5</v>
      </c>
      <c r="O71" s="6">
        <f>K71*N71</f>
        <v>652.5</v>
      </c>
      <c r="P71" s="63" t="s">
        <v>122</v>
      </c>
      <c r="Q71" s="62" t="s">
        <v>235</v>
      </c>
      <c r="R71" s="63" t="s">
        <v>18</v>
      </c>
      <c r="S71" s="79" t="s">
        <v>47</v>
      </c>
      <c r="T71" s="63" t="s">
        <v>223</v>
      </c>
    </row>
    <row r="72" spans="1:20">
      <c r="A72" s="66"/>
      <c r="B72" s="72"/>
      <c r="C72" s="75"/>
      <c r="D72" s="72"/>
      <c r="E72" s="27" t="s">
        <v>60</v>
      </c>
      <c r="F72" s="11" t="s">
        <v>57</v>
      </c>
      <c r="G72" s="5" t="s">
        <v>222</v>
      </c>
      <c r="H72" s="12" t="s">
        <v>62</v>
      </c>
      <c r="I72" s="5">
        <v>94957598</v>
      </c>
      <c r="J72" s="13" t="s">
        <v>58</v>
      </c>
      <c r="K72" s="33">
        <v>87</v>
      </c>
      <c r="L72" s="15">
        <v>1</v>
      </c>
      <c r="M72" s="79"/>
      <c r="N72" s="34">
        <v>12</v>
      </c>
      <c r="O72" s="6">
        <f>K72*N72</f>
        <v>1044</v>
      </c>
      <c r="P72" s="65"/>
      <c r="Q72" s="62"/>
      <c r="R72" s="65"/>
      <c r="S72" s="79"/>
      <c r="T72" s="65"/>
    </row>
    <row r="73" spans="1:20">
      <c r="K73" s="36">
        <f>SUM(K71:K72)</f>
        <v>174</v>
      </c>
      <c r="O73" s="37">
        <f>SUM(O71:O72)</f>
        <v>1696.5</v>
      </c>
    </row>
    <row r="75" spans="1:20">
      <c r="A75" s="66" t="s">
        <v>17</v>
      </c>
      <c r="B75" s="70">
        <v>1722042</v>
      </c>
      <c r="C75" s="73" t="s">
        <v>251</v>
      </c>
      <c r="D75" s="70">
        <v>812</v>
      </c>
      <c r="E75" s="27" t="s">
        <v>59</v>
      </c>
      <c r="F75" s="11" t="s">
        <v>59</v>
      </c>
      <c r="G75" s="5" t="s">
        <v>141</v>
      </c>
      <c r="H75" s="12" t="s">
        <v>61</v>
      </c>
      <c r="I75" s="5">
        <v>94957586</v>
      </c>
      <c r="J75" s="13" t="s">
        <v>54</v>
      </c>
      <c r="K75" s="33">
        <v>53</v>
      </c>
      <c r="L75" s="15">
        <v>1</v>
      </c>
      <c r="M75" s="79">
        <v>2</v>
      </c>
      <c r="N75" s="34">
        <v>7.5</v>
      </c>
      <c r="O75" s="6">
        <f>K75*N75</f>
        <v>397.5</v>
      </c>
      <c r="P75" s="63" t="s">
        <v>122</v>
      </c>
      <c r="Q75" s="62" t="s">
        <v>235</v>
      </c>
      <c r="R75" s="63" t="s">
        <v>18</v>
      </c>
      <c r="S75" s="79" t="s">
        <v>47</v>
      </c>
      <c r="T75" s="63" t="s">
        <v>223</v>
      </c>
    </row>
    <row r="76" spans="1:20">
      <c r="A76" s="66"/>
      <c r="B76" s="72"/>
      <c r="C76" s="75"/>
      <c r="D76" s="72"/>
      <c r="E76" s="27" t="s">
        <v>60</v>
      </c>
      <c r="F76" s="11" t="s">
        <v>60</v>
      </c>
      <c r="G76" s="5" t="s">
        <v>142</v>
      </c>
      <c r="H76" s="12" t="s">
        <v>62</v>
      </c>
      <c r="I76" s="5">
        <v>94957598</v>
      </c>
      <c r="J76" s="13" t="s">
        <v>58</v>
      </c>
      <c r="K76" s="33">
        <v>53</v>
      </c>
      <c r="L76" s="15">
        <v>1</v>
      </c>
      <c r="M76" s="79"/>
      <c r="N76" s="34">
        <v>12</v>
      </c>
      <c r="O76" s="6">
        <f>K76*N76</f>
        <v>636</v>
      </c>
      <c r="P76" s="65"/>
      <c r="Q76" s="62"/>
      <c r="R76" s="65"/>
      <c r="S76" s="79"/>
      <c r="T76" s="65"/>
    </row>
    <row r="77" spans="1:20">
      <c r="K77" s="36">
        <f>SUM(K75:K76)</f>
        <v>106</v>
      </c>
      <c r="O77" s="37">
        <f>SUM(O75:O76)</f>
        <v>1033.5</v>
      </c>
    </row>
    <row r="79" spans="1:20">
      <c r="A79" s="66" t="s">
        <v>17</v>
      </c>
      <c r="B79" s="70">
        <v>1722043</v>
      </c>
      <c r="C79" s="73" t="s">
        <v>252</v>
      </c>
      <c r="D79" s="70">
        <v>812</v>
      </c>
      <c r="E79" s="27" t="s">
        <v>90</v>
      </c>
      <c r="F79" s="11" t="s">
        <v>63</v>
      </c>
      <c r="G79" s="5" t="s">
        <v>224</v>
      </c>
      <c r="H79" s="12" t="s">
        <v>107</v>
      </c>
      <c r="I79" s="5">
        <v>94957822</v>
      </c>
      <c r="J79" s="13" t="s">
        <v>66</v>
      </c>
      <c r="K79" s="33">
        <v>99</v>
      </c>
      <c r="L79" s="15">
        <v>1</v>
      </c>
      <c r="M79" s="79">
        <v>2</v>
      </c>
      <c r="N79" s="34">
        <v>20.81</v>
      </c>
      <c r="O79" s="6">
        <f>K79*N79</f>
        <v>2060.19</v>
      </c>
      <c r="P79" s="63" t="s">
        <v>122</v>
      </c>
      <c r="Q79" s="62" t="s">
        <v>235</v>
      </c>
      <c r="R79" s="63" t="s">
        <v>18</v>
      </c>
      <c r="S79" s="79" t="s">
        <v>47</v>
      </c>
      <c r="T79" s="63" t="s">
        <v>226</v>
      </c>
    </row>
    <row r="80" spans="1:20">
      <c r="A80" s="66"/>
      <c r="B80" s="72"/>
      <c r="C80" s="75"/>
      <c r="D80" s="72"/>
      <c r="E80" s="27" t="s">
        <v>91</v>
      </c>
      <c r="F80" s="11" t="s">
        <v>64</v>
      </c>
      <c r="G80" s="5" t="s">
        <v>225</v>
      </c>
      <c r="H80" s="12" t="s">
        <v>108</v>
      </c>
      <c r="I80" s="5">
        <v>94957834</v>
      </c>
      <c r="J80" s="13" t="s">
        <v>66</v>
      </c>
      <c r="K80" s="33">
        <v>99</v>
      </c>
      <c r="L80" s="15">
        <v>1</v>
      </c>
      <c r="M80" s="79"/>
      <c r="N80" s="34">
        <v>20.81</v>
      </c>
      <c r="O80" s="6">
        <f>K80*N80</f>
        <v>2060.19</v>
      </c>
      <c r="P80" s="65"/>
      <c r="Q80" s="62"/>
      <c r="R80" s="65"/>
      <c r="S80" s="79"/>
      <c r="T80" s="65"/>
    </row>
    <row r="81" spans="1:20">
      <c r="K81" s="36">
        <f>SUM(K79:K80)</f>
        <v>198</v>
      </c>
      <c r="O81" s="37">
        <f>SUM(O79:O80)</f>
        <v>4120.38</v>
      </c>
    </row>
    <row r="83" spans="1:20">
      <c r="A83" s="66" t="s">
        <v>17</v>
      </c>
      <c r="B83" s="70">
        <v>1722044</v>
      </c>
      <c r="C83" s="73" t="s">
        <v>253</v>
      </c>
      <c r="D83" s="70">
        <v>812</v>
      </c>
      <c r="E83" s="27" t="s">
        <v>90</v>
      </c>
      <c r="F83" s="11" t="s">
        <v>63</v>
      </c>
      <c r="G83" s="5" t="s">
        <v>224</v>
      </c>
      <c r="H83" s="12" t="s">
        <v>107</v>
      </c>
      <c r="I83" s="5">
        <v>94957822</v>
      </c>
      <c r="J83" s="13" t="s">
        <v>66</v>
      </c>
      <c r="K83" s="33">
        <v>61</v>
      </c>
      <c r="L83" s="15">
        <v>1</v>
      </c>
      <c r="M83" s="79">
        <v>2</v>
      </c>
      <c r="N83" s="34">
        <v>20.81</v>
      </c>
      <c r="O83" s="6">
        <f>K83*N83</f>
        <v>1269.4099999999999</v>
      </c>
      <c r="P83" s="63" t="s">
        <v>122</v>
      </c>
      <c r="Q83" s="62" t="s">
        <v>235</v>
      </c>
      <c r="R83" s="63" t="s">
        <v>18</v>
      </c>
      <c r="S83" s="79" t="s">
        <v>47</v>
      </c>
      <c r="T83" s="63" t="s">
        <v>226</v>
      </c>
    </row>
    <row r="84" spans="1:20">
      <c r="A84" s="66"/>
      <c r="B84" s="72"/>
      <c r="C84" s="75"/>
      <c r="D84" s="72"/>
      <c r="E84" s="27" t="s">
        <v>91</v>
      </c>
      <c r="F84" s="11" t="s">
        <v>64</v>
      </c>
      <c r="G84" s="5" t="s">
        <v>225</v>
      </c>
      <c r="H84" s="12" t="s">
        <v>108</v>
      </c>
      <c r="I84" s="5">
        <v>94957834</v>
      </c>
      <c r="J84" s="13" t="s">
        <v>66</v>
      </c>
      <c r="K84" s="33">
        <v>61</v>
      </c>
      <c r="L84" s="15">
        <v>1</v>
      </c>
      <c r="M84" s="79"/>
      <c r="N84" s="34">
        <v>20.81</v>
      </c>
      <c r="O84" s="6">
        <f>K84*N84</f>
        <v>1269.4099999999999</v>
      </c>
      <c r="P84" s="65"/>
      <c r="Q84" s="62"/>
      <c r="R84" s="65"/>
      <c r="S84" s="79"/>
      <c r="T84" s="65"/>
    </row>
    <row r="85" spans="1:20">
      <c r="K85" s="36">
        <f>SUM(K83:K84)</f>
        <v>122</v>
      </c>
      <c r="O85" s="37">
        <f>SUM(O83:O84)</f>
        <v>2538.8199999999997</v>
      </c>
    </row>
    <row r="87" spans="1:20">
      <c r="A87" s="67" t="s">
        <v>17</v>
      </c>
      <c r="B87" s="70">
        <v>1722045</v>
      </c>
      <c r="C87" s="73" t="s">
        <v>254</v>
      </c>
      <c r="D87" s="70">
        <v>812</v>
      </c>
      <c r="E87" s="27" t="s">
        <v>92</v>
      </c>
      <c r="F87" s="11" t="s">
        <v>67</v>
      </c>
      <c r="G87" s="5" t="s">
        <v>227</v>
      </c>
      <c r="H87" s="12" t="s">
        <v>109</v>
      </c>
      <c r="I87" s="5">
        <v>94957644</v>
      </c>
      <c r="J87" s="13" t="s">
        <v>70</v>
      </c>
      <c r="K87" s="33">
        <v>73</v>
      </c>
      <c r="L87" s="15">
        <v>1</v>
      </c>
      <c r="M87" s="79">
        <v>3</v>
      </c>
      <c r="N87" s="34">
        <v>20.81</v>
      </c>
      <c r="O87" s="6">
        <f>K87*N87</f>
        <v>1519.1299999999999</v>
      </c>
      <c r="P87" s="63" t="s">
        <v>122</v>
      </c>
      <c r="Q87" s="63" t="s">
        <v>235</v>
      </c>
      <c r="R87" s="63" t="s">
        <v>18</v>
      </c>
      <c r="S87" s="79" t="s">
        <v>47</v>
      </c>
      <c r="T87" s="63" t="s">
        <v>230</v>
      </c>
    </row>
    <row r="88" spans="1:20">
      <c r="A88" s="68"/>
      <c r="B88" s="71"/>
      <c r="C88" s="74"/>
      <c r="D88" s="71"/>
      <c r="E88" s="27" t="s">
        <v>93</v>
      </c>
      <c r="F88" s="11" t="s">
        <v>68</v>
      </c>
      <c r="G88" s="5" t="s">
        <v>228</v>
      </c>
      <c r="H88" s="12" t="s">
        <v>110</v>
      </c>
      <c r="I88" s="5">
        <v>94957656</v>
      </c>
      <c r="J88" s="13" t="s">
        <v>71</v>
      </c>
      <c r="K88" s="33">
        <v>73</v>
      </c>
      <c r="L88" s="15">
        <v>1</v>
      </c>
      <c r="M88" s="79"/>
      <c r="N88" s="34">
        <v>24</v>
      </c>
      <c r="O88" s="6">
        <f t="shared" ref="O88:O89" si="3">K88*N88</f>
        <v>1752</v>
      </c>
      <c r="P88" s="64"/>
      <c r="Q88" s="64"/>
      <c r="R88" s="64"/>
      <c r="S88" s="79"/>
      <c r="T88" s="64"/>
    </row>
    <row r="89" spans="1:20">
      <c r="A89" s="69"/>
      <c r="B89" s="72"/>
      <c r="C89" s="75"/>
      <c r="D89" s="72"/>
      <c r="E89" s="27" t="s">
        <v>94</v>
      </c>
      <c r="F89" s="11" t="s">
        <v>69</v>
      </c>
      <c r="G89" s="5" t="s">
        <v>229</v>
      </c>
      <c r="H89" s="12" t="s">
        <v>111</v>
      </c>
      <c r="I89" s="5">
        <v>94957631</v>
      </c>
      <c r="J89" s="13" t="s">
        <v>71</v>
      </c>
      <c r="K89" s="33">
        <v>73</v>
      </c>
      <c r="L89" s="15">
        <v>1</v>
      </c>
      <c r="M89" s="79"/>
      <c r="N89" s="34">
        <v>24</v>
      </c>
      <c r="O89" s="6">
        <f t="shared" si="3"/>
        <v>1752</v>
      </c>
      <c r="P89" s="65"/>
      <c r="Q89" s="65"/>
      <c r="R89" s="65"/>
      <c r="S89" s="79"/>
      <c r="T89" s="65"/>
    </row>
    <row r="90" spans="1:20">
      <c r="K90" s="36">
        <f>SUM(K87:K89)</f>
        <v>219</v>
      </c>
      <c r="O90" s="37">
        <f>SUM(O87:O89)</f>
        <v>5023.13</v>
      </c>
    </row>
    <row r="92" spans="1:20">
      <c r="A92" s="67" t="s">
        <v>17</v>
      </c>
      <c r="B92" s="70">
        <v>1722046</v>
      </c>
      <c r="C92" s="73" t="s">
        <v>255</v>
      </c>
      <c r="D92" s="70">
        <v>812</v>
      </c>
      <c r="E92" s="27" t="s">
        <v>92</v>
      </c>
      <c r="F92" s="11" t="s">
        <v>67</v>
      </c>
      <c r="G92" s="5" t="s">
        <v>148</v>
      </c>
      <c r="H92" s="12" t="s">
        <v>109</v>
      </c>
      <c r="I92" s="5">
        <v>94957644</v>
      </c>
      <c r="J92" s="13" t="s">
        <v>70</v>
      </c>
      <c r="K92" s="33">
        <v>47</v>
      </c>
      <c r="L92" s="15">
        <v>1</v>
      </c>
      <c r="M92" s="79">
        <v>3</v>
      </c>
      <c r="N92" s="34">
        <v>20.81</v>
      </c>
      <c r="O92" s="6">
        <f>K92*N92</f>
        <v>978.06999999999994</v>
      </c>
      <c r="P92" s="63" t="s">
        <v>122</v>
      </c>
      <c r="Q92" s="63" t="s">
        <v>235</v>
      </c>
      <c r="R92" s="63" t="s">
        <v>18</v>
      </c>
      <c r="S92" s="79" t="s">
        <v>47</v>
      </c>
      <c r="T92" s="63" t="s">
        <v>230</v>
      </c>
    </row>
    <row r="93" spans="1:20">
      <c r="A93" s="68"/>
      <c r="B93" s="71"/>
      <c r="C93" s="74"/>
      <c r="D93" s="71"/>
      <c r="E93" s="27" t="s">
        <v>93</v>
      </c>
      <c r="F93" s="11" t="s">
        <v>68</v>
      </c>
      <c r="G93" s="5" t="s">
        <v>149</v>
      </c>
      <c r="H93" s="12" t="s">
        <v>110</v>
      </c>
      <c r="I93" s="5">
        <v>94957656</v>
      </c>
      <c r="J93" s="13" t="s">
        <v>71</v>
      </c>
      <c r="K93" s="33">
        <v>47</v>
      </c>
      <c r="L93" s="15">
        <v>1</v>
      </c>
      <c r="M93" s="79"/>
      <c r="N93" s="34">
        <v>24</v>
      </c>
      <c r="O93" s="6">
        <f t="shared" ref="O93" si="4">K93*N93</f>
        <v>1128</v>
      </c>
      <c r="P93" s="64"/>
      <c r="Q93" s="64"/>
      <c r="R93" s="64"/>
      <c r="S93" s="79"/>
      <c r="T93" s="64"/>
    </row>
    <row r="94" spans="1:20">
      <c r="A94" s="69"/>
      <c r="B94" s="72"/>
      <c r="C94" s="75"/>
      <c r="D94" s="72"/>
      <c r="E94" s="27" t="s">
        <v>94</v>
      </c>
      <c r="F94" s="11" t="s">
        <v>69</v>
      </c>
      <c r="G94" s="5" t="s">
        <v>147</v>
      </c>
      <c r="H94" s="12" t="s">
        <v>111</v>
      </c>
      <c r="I94" s="5">
        <v>94957631</v>
      </c>
      <c r="J94" s="13" t="s">
        <v>71</v>
      </c>
      <c r="K94" s="33">
        <v>47</v>
      </c>
      <c r="L94" s="15">
        <v>1</v>
      </c>
      <c r="M94" s="79"/>
      <c r="N94" s="34">
        <v>24</v>
      </c>
      <c r="O94" s="6">
        <f>K94*N94</f>
        <v>1128</v>
      </c>
      <c r="P94" s="65"/>
      <c r="Q94" s="65"/>
      <c r="R94" s="65"/>
      <c r="S94" s="79"/>
      <c r="T94" s="65"/>
    </row>
    <row r="95" spans="1:20">
      <c r="K95" s="36">
        <f>SUM(K92:K94)</f>
        <v>141</v>
      </c>
      <c r="O95" s="37">
        <f>SUM(O92:O94)</f>
        <v>3234.0699999999997</v>
      </c>
    </row>
  </sheetData>
  <mergeCells count="220">
    <mergeCell ref="P75:P76"/>
    <mergeCell ref="P79:P80"/>
    <mergeCell ref="P83:P84"/>
    <mergeCell ref="P87:P89"/>
    <mergeCell ref="P92:P94"/>
    <mergeCell ref="P67:P68"/>
    <mergeCell ref="P63:P64"/>
    <mergeCell ref="P59:P60"/>
    <mergeCell ref="P71:P72"/>
    <mergeCell ref="P23:P24"/>
    <mergeCell ref="P19:P20"/>
    <mergeCell ref="P15:P16"/>
    <mergeCell ref="P11:P12"/>
    <mergeCell ref="P7:P8"/>
    <mergeCell ref="P35:P36"/>
    <mergeCell ref="P31:P32"/>
    <mergeCell ref="P27:P28"/>
    <mergeCell ref="P55:P56"/>
    <mergeCell ref="P49:P52"/>
    <mergeCell ref="P43:P46"/>
    <mergeCell ref="P39:P40"/>
    <mergeCell ref="R71:R72"/>
    <mergeCell ref="M49:M52"/>
    <mergeCell ref="S59:S60"/>
    <mergeCell ref="R59:R60"/>
    <mergeCell ref="R92:R94"/>
    <mergeCell ref="R83:R84"/>
    <mergeCell ref="R79:R80"/>
    <mergeCell ref="R87:R89"/>
    <mergeCell ref="M63:M64"/>
    <mergeCell ref="S63:S64"/>
    <mergeCell ref="M67:M68"/>
    <mergeCell ref="S67:S68"/>
    <mergeCell ref="S71:S72"/>
    <mergeCell ref="M71:M72"/>
    <mergeCell ref="M87:M89"/>
    <mergeCell ref="M92:M94"/>
    <mergeCell ref="S87:S89"/>
    <mergeCell ref="S92:S94"/>
    <mergeCell ref="M75:M76"/>
    <mergeCell ref="S75:S76"/>
    <mergeCell ref="S79:S80"/>
    <mergeCell ref="M79:M80"/>
    <mergeCell ref="M83:M84"/>
    <mergeCell ref="S83:S84"/>
    <mergeCell ref="R75:R76"/>
    <mergeCell ref="T27:T28"/>
    <mergeCell ref="T23:T24"/>
    <mergeCell ref="T19:T20"/>
    <mergeCell ref="R67:R68"/>
    <mergeCell ref="R63:R64"/>
    <mergeCell ref="A3:A4"/>
    <mergeCell ref="P3:P4"/>
    <mergeCell ref="M3:M4"/>
    <mergeCell ref="M55:M56"/>
    <mergeCell ref="M59:M60"/>
    <mergeCell ref="M27:M28"/>
    <mergeCell ref="D3:D4"/>
    <mergeCell ref="C3:C4"/>
    <mergeCell ref="B3:B4"/>
    <mergeCell ref="M11:M12"/>
    <mergeCell ref="M15:M16"/>
    <mergeCell ref="M19:M20"/>
    <mergeCell ref="M23:M24"/>
    <mergeCell ref="C27:C28"/>
    <mergeCell ref="C23:C24"/>
    <mergeCell ref="B23:B24"/>
    <mergeCell ref="M43:M46"/>
    <mergeCell ref="M7:M8"/>
    <mergeCell ref="Q27:Q28"/>
    <mergeCell ref="Q23:Q24"/>
    <mergeCell ref="Q19:Q20"/>
    <mergeCell ref="Q15:Q16"/>
    <mergeCell ref="Q11:Q12"/>
    <mergeCell ref="Q7:Q8"/>
    <mergeCell ref="Q49:Q52"/>
    <mergeCell ref="Q43:Q46"/>
    <mergeCell ref="Q39:Q40"/>
    <mergeCell ref="Q31:Q32"/>
    <mergeCell ref="Q35:Q36"/>
    <mergeCell ref="T3:T4"/>
    <mergeCell ref="S3:S4"/>
    <mergeCell ref="R3:R4"/>
    <mergeCell ref="Q3:Q4"/>
    <mergeCell ref="R7:R8"/>
    <mergeCell ref="S7:S8"/>
    <mergeCell ref="T15:T16"/>
    <mergeCell ref="T11:T12"/>
    <mergeCell ref="T7:T8"/>
    <mergeCell ref="R55:R56"/>
    <mergeCell ref="R11:R12"/>
    <mergeCell ref="S11:S12"/>
    <mergeCell ref="S15:S16"/>
    <mergeCell ref="R15:R16"/>
    <mergeCell ref="S19:S20"/>
    <mergeCell ref="R19:R20"/>
    <mergeCell ref="S49:S52"/>
    <mergeCell ref="S35:S36"/>
    <mergeCell ref="R39:R40"/>
    <mergeCell ref="S39:S40"/>
    <mergeCell ref="R43:R46"/>
    <mergeCell ref="S43:S46"/>
    <mergeCell ref="R23:R24"/>
    <mergeCell ref="S23:S24"/>
    <mergeCell ref="S27:S28"/>
    <mergeCell ref="R27:R28"/>
    <mergeCell ref="R49:R52"/>
    <mergeCell ref="M31:M32"/>
    <mergeCell ref="D35:D36"/>
    <mergeCell ref="M35:M36"/>
    <mergeCell ref="D39:D40"/>
    <mergeCell ref="M39:M40"/>
    <mergeCell ref="R31:R32"/>
    <mergeCell ref="S31:S32"/>
    <mergeCell ref="T92:T94"/>
    <mergeCell ref="T87:T89"/>
    <mergeCell ref="T83:T84"/>
    <mergeCell ref="T79:T80"/>
    <mergeCell ref="T75:T76"/>
    <mergeCell ref="T31:T32"/>
    <mergeCell ref="T49:T52"/>
    <mergeCell ref="T63:T64"/>
    <mergeCell ref="T59:T60"/>
    <mergeCell ref="T55:T56"/>
    <mergeCell ref="T43:T46"/>
    <mergeCell ref="T39:T40"/>
    <mergeCell ref="T35:T36"/>
    <mergeCell ref="T71:T72"/>
    <mergeCell ref="T67:T68"/>
    <mergeCell ref="R35:R36"/>
    <mergeCell ref="S55:S56"/>
    <mergeCell ref="B49:B52"/>
    <mergeCell ref="B71:B72"/>
    <mergeCell ref="C71:C72"/>
    <mergeCell ref="D71:D72"/>
    <mergeCell ref="D67:D68"/>
    <mergeCell ref="C67:C68"/>
    <mergeCell ref="B67:B68"/>
    <mergeCell ref="B63:B64"/>
    <mergeCell ref="C63:C64"/>
    <mergeCell ref="B55:B56"/>
    <mergeCell ref="D55:D56"/>
    <mergeCell ref="D7:D8"/>
    <mergeCell ref="C7:C8"/>
    <mergeCell ref="B7:B8"/>
    <mergeCell ref="D43:D46"/>
    <mergeCell ref="C43:C46"/>
    <mergeCell ref="B43:B46"/>
    <mergeCell ref="C39:C40"/>
    <mergeCell ref="B39:B40"/>
    <mergeCell ref="C35:C36"/>
    <mergeCell ref="B35:B36"/>
    <mergeCell ref="D15:D16"/>
    <mergeCell ref="C15:C16"/>
    <mergeCell ref="B15:B16"/>
    <mergeCell ref="D11:D12"/>
    <mergeCell ref="C11:C12"/>
    <mergeCell ref="B11:B12"/>
    <mergeCell ref="D27:D28"/>
    <mergeCell ref="B27:B28"/>
    <mergeCell ref="B19:B20"/>
    <mergeCell ref="C19:C20"/>
    <mergeCell ref="D19:D20"/>
    <mergeCell ref="D23:D24"/>
    <mergeCell ref="D31:D32"/>
    <mergeCell ref="D92:D94"/>
    <mergeCell ref="C92:C94"/>
    <mergeCell ref="B92:B94"/>
    <mergeCell ref="B31:B32"/>
    <mergeCell ref="C31:C32"/>
    <mergeCell ref="B79:B80"/>
    <mergeCell ref="C79:C80"/>
    <mergeCell ref="D79:D80"/>
    <mergeCell ref="D75:D76"/>
    <mergeCell ref="C75:C76"/>
    <mergeCell ref="B75:B76"/>
    <mergeCell ref="B87:B89"/>
    <mergeCell ref="C87:C89"/>
    <mergeCell ref="D87:D89"/>
    <mergeCell ref="D83:D84"/>
    <mergeCell ref="C83:C84"/>
    <mergeCell ref="B83:B84"/>
    <mergeCell ref="D63:D64"/>
    <mergeCell ref="D59:D60"/>
    <mergeCell ref="C59:C60"/>
    <mergeCell ref="B59:B60"/>
    <mergeCell ref="C55:C56"/>
    <mergeCell ref="D49:D52"/>
    <mergeCell ref="C49:C52"/>
    <mergeCell ref="A7:A8"/>
    <mergeCell ref="A11:A12"/>
    <mergeCell ref="A15:A16"/>
    <mergeCell ref="A19:A20"/>
    <mergeCell ref="A23:A24"/>
    <mergeCell ref="A27:A28"/>
    <mergeCell ref="A31:A32"/>
    <mergeCell ref="A35:A36"/>
    <mergeCell ref="A39:A40"/>
    <mergeCell ref="A75:A76"/>
    <mergeCell ref="A79:A80"/>
    <mergeCell ref="A83:A84"/>
    <mergeCell ref="A87:A89"/>
    <mergeCell ref="A92:A94"/>
    <mergeCell ref="A43:A46"/>
    <mergeCell ref="A49:A52"/>
    <mergeCell ref="A55:A56"/>
    <mergeCell ref="A59:A60"/>
    <mergeCell ref="A63:A64"/>
    <mergeCell ref="A67:A68"/>
    <mergeCell ref="A71:A72"/>
    <mergeCell ref="Q67:Q68"/>
    <mergeCell ref="Q63:Q64"/>
    <mergeCell ref="Q59:Q60"/>
    <mergeCell ref="Q55:Q56"/>
    <mergeCell ref="Q75:Q76"/>
    <mergeCell ref="Q71:Q72"/>
    <mergeCell ref="Q92:Q94"/>
    <mergeCell ref="Q87:Q89"/>
    <mergeCell ref="Q83:Q84"/>
    <mergeCell ref="Q79:Q80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48"/>
  <sheetViews>
    <sheetView topLeftCell="A79" workbookViewId="0">
      <selection activeCell="G14" sqref="G14"/>
    </sheetView>
  </sheetViews>
  <sheetFormatPr defaultRowHeight="15"/>
  <cols>
    <col min="1" max="1" width="14.25" style="27" customWidth="1"/>
    <col min="2" max="2" width="14.375" customWidth="1"/>
    <col min="8" max="8" width="19.25" customWidth="1"/>
    <col min="9" max="9" width="19.375" customWidth="1"/>
  </cols>
  <sheetData>
    <row r="1" spans="1:10" ht="15" customHeight="1">
      <c r="A1" s="27" t="s">
        <v>72</v>
      </c>
      <c r="C1" s="34" t="s">
        <v>10</v>
      </c>
      <c r="H1" s="49" t="s">
        <v>124</v>
      </c>
      <c r="I1" s="49" t="s">
        <v>123</v>
      </c>
      <c r="J1" s="58" t="s">
        <v>234</v>
      </c>
    </row>
    <row r="2" spans="1:10" ht="18.75">
      <c r="A2" s="27" t="s">
        <v>65</v>
      </c>
      <c r="B2" t="str">
        <f>VLOOKUP(A:A,H:I,2,0)</f>
        <v>BLO95G-0577</v>
      </c>
      <c r="C2" s="34">
        <v>7.42</v>
      </c>
      <c r="D2">
        <f>VLOOKUP(A:A,H:J,3,0)</f>
        <v>7.42</v>
      </c>
      <c r="E2" s="59">
        <f>C2-D2</f>
        <v>0</v>
      </c>
      <c r="H2" s="39" t="s">
        <v>21</v>
      </c>
      <c r="I2" s="38" t="s">
        <v>125</v>
      </c>
      <c r="J2" s="51">
        <v>7.5</v>
      </c>
    </row>
    <row r="3" spans="1:10" ht="18.75">
      <c r="A3" s="27" t="s">
        <v>73</v>
      </c>
      <c r="B3" t="str">
        <f t="shared" ref="B3:B66" si="0">VLOOKUP(A:A,H:I,2,0)</f>
        <v>BLO95G-0576</v>
      </c>
      <c r="C3" s="34">
        <v>7.5</v>
      </c>
      <c r="D3">
        <f t="shared" ref="D3:D66" si="1">VLOOKUP(A:A,H:J,3,0)</f>
        <v>7.5</v>
      </c>
      <c r="E3" s="59">
        <f t="shared" ref="E3:E66" si="2">C3-D3</f>
        <v>0</v>
      </c>
      <c r="H3" s="40" t="s">
        <v>20</v>
      </c>
      <c r="I3" s="38" t="s">
        <v>126</v>
      </c>
      <c r="J3" s="51">
        <v>7.42</v>
      </c>
    </row>
    <row r="4" spans="1:10" ht="18.75">
      <c r="B4" t="e">
        <f t="shared" si="0"/>
        <v>#N/A</v>
      </c>
      <c r="C4" s="34"/>
      <c r="D4" t="e">
        <f t="shared" si="1"/>
        <v>#N/A</v>
      </c>
      <c r="E4" s="59" t="e">
        <f t="shared" si="2"/>
        <v>#N/A</v>
      </c>
      <c r="H4" s="39" t="s">
        <v>23</v>
      </c>
      <c r="I4" s="38" t="s">
        <v>127</v>
      </c>
      <c r="J4" s="52">
        <v>9</v>
      </c>
    </row>
    <row r="5" spans="1:10" ht="18.75">
      <c r="B5" t="e">
        <f t="shared" si="0"/>
        <v>#N/A</v>
      </c>
      <c r="C5" s="34"/>
      <c r="D5" t="e">
        <f t="shared" si="1"/>
        <v>#N/A</v>
      </c>
      <c r="E5" s="59" t="e">
        <f t="shared" si="2"/>
        <v>#N/A</v>
      </c>
      <c r="H5" s="42" t="s">
        <v>22</v>
      </c>
      <c r="I5" s="41" t="s">
        <v>128</v>
      </c>
      <c r="J5" s="52">
        <v>7.42</v>
      </c>
    </row>
    <row r="6" spans="1:10" ht="18.75">
      <c r="A6" s="27" t="s">
        <v>65</v>
      </c>
      <c r="B6" t="str">
        <f t="shared" si="0"/>
        <v>BLO95G-0577</v>
      </c>
      <c r="C6" s="34">
        <v>7.42</v>
      </c>
      <c r="D6">
        <f t="shared" si="1"/>
        <v>7.42</v>
      </c>
      <c r="E6" s="59">
        <f t="shared" si="2"/>
        <v>0</v>
      </c>
      <c r="H6" s="40" t="s">
        <v>30</v>
      </c>
      <c r="I6" s="41" t="s">
        <v>129</v>
      </c>
      <c r="J6" s="52">
        <v>7.42</v>
      </c>
    </row>
    <row r="7" spans="1:10" ht="18.75">
      <c r="A7" s="27" t="s">
        <v>73</v>
      </c>
      <c r="B7" t="str">
        <f t="shared" si="0"/>
        <v>BLO95G-0576</v>
      </c>
      <c r="C7" s="34">
        <v>7.5</v>
      </c>
      <c r="D7">
        <f t="shared" si="1"/>
        <v>7.5</v>
      </c>
      <c r="E7" s="59">
        <f t="shared" si="2"/>
        <v>0</v>
      </c>
      <c r="H7" s="40" t="s">
        <v>31</v>
      </c>
      <c r="I7" s="41" t="s">
        <v>130</v>
      </c>
      <c r="J7" s="52">
        <v>9</v>
      </c>
    </row>
    <row r="8" spans="1:10" ht="18.75">
      <c r="B8" t="e">
        <f t="shared" si="0"/>
        <v>#N/A</v>
      </c>
      <c r="C8" s="34"/>
      <c r="D8" t="e">
        <f t="shared" si="1"/>
        <v>#N/A</v>
      </c>
      <c r="E8" s="59" t="e">
        <f t="shared" si="2"/>
        <v>#N/A</v>
      </c>
      <c r="H8" s="40" t="s">
        <v>32</v>
      </c>
      <c r="I8" s="41" t="s">
        <v>131</v>
      </c>
      <c r="J8" s="52">
        <v>10.25</v>
      </c>
    </row>
    <row r="9" spans="1:10" ht="18.75">
      <c r="B9" t="e">
        <f t="shared" si="0"/>
        <v>#N/A</v>
      </c>
      <c r="C9" s="34"/>
      <c r="D9" t="e">
        <f t="shared" si="1"/>
        <v>#N/A</v>
      </c>
      <c r="E9" s="59" t="e">
        <f t="shared" si="2"/>
        <v>#N/A</v>
      </c>
      <c r="H9" s="40" t="s">
        <v>33</v>
      </c>
      <c r="I9" s="41" t="s">
        <v>132</v>
      </c>
      <c r="J9" s="52">
        <v>10.8</v>
      </c>
    </row>
    <row r="10" spans="1:10" ht="18.75">
      <c r="A10" s="27" t="s">
        <v>74</v>
      </c>
      <c r="B10" t="str">
        <f t="shared" si="0"/>
        <v>BLO95G-0579</v>
      </c>
      <c r="C10" s="34">
        <v>7.42</v>
      </c>
      <c r="D10">
        <f t="shared" si="1"/>
        <v>7.42</v>
      </c>
      <c r="E10" s="59">
        <f t="shared" si="2"/>
        <v>0</v>
      </c>
      <c r="H10" s="40" t="s">
        <v>36</v>
      </c>
      <c r="I10" s="41" t="s">
        <v>133</v>
      </c>
      <c r="J10" s="53">
        <v>6.86</v>
      </c>
    </row>
    <row r="11" spans="1:10" ht="18.75">
      <c r="A11" s="27" t="s">
        <v>75</v>
      </c>
      <c r="B11" t="str">
        <f t="shared" si="0"/>
        <v>BLO95G-0578</v>
      </c>
      <c r="C11" s="34">
        <v>9</v>
      </c>
      <c r="D11">
        <f t="shared" si="1"/>
        <v>9</v>
      </c>
      <c r="E11" s="59">
        <f t="shared" si="2"/>
        <v>0</v>
      </c>
      <c r="H11" s="40" t="s">
        <v>37</v>
      </c>
      <c r="I11" s="41" t="s">
        <v>134</v>
      </c>
      <c r="J11" s="53">
        <v>6.86</v>
      </c>
    </row>
    <row r="12" spans="1:10" ht="18.75">
      <c r="B12" t="e">
        <f t="shared" si="0"/>
        <v>#N/A</v>
      </c>
      <c r="C12" s="34"/>
      <c r="D12" t="e">
        <f t="shared" si="1"/>
        <v>#N/A</v>
      </c>
      <c r="E12" s="59" t="e">
        <f t="shared" si="2"/>
        <v>#N/A</v>
      </c>
      <c r="H12" s="43" t="s">
        <v>40</v>
      </c>
      <c r="I12" s="41" t="s">
        <v>135</v>
      </c>
      <c r="J12" s="54">
        <v>5.8</v>
      </c>
    </row>
    <row r="13" spans="1:10" ht="18.75">
      <c r="B13" t="e">
        <f t="shared" si="0"/>
        <v>#N/A</v>
      </c>
      <c r="C13" s="34"/>
      <c r="D13" t="e">
        <f t="shared" si="1"/>
        <v>#N/A</v>
      </c>
      <c r="E13" s="59" t="e">
        <f t="shared" si="2"/>
        <v>#N/A</v>
      </c>
      <c r="H13" s="43" t="s">
        <v>41</v>
      </c>
      <c r="I13" s="41" t="s">
        <v>136</v>
      </c>
      <c r="J13" s="54">
        <v>5.8</v>
      </c>
    </row>
    <row r="14" spans="1:10" ht="18.75">
      <c r="A14" s="27" t="s">
        <v>74</v>
      </c>
      <c r="B14" t="str">
        <f t="shared" si="0"/>
        <v>BLO95G-0579</v>
      </c>
      <c r="C14" s="34">
        <v>7.42</v>
      </c>
      <c r="D14">
        <f t="shared" si="1"/>
        <v>7.42</v>
      </c>
      <c r="E14" s="59">
        <f t="shared" si="2"/>
        <v>0</v>
      </c>
      <c r="H14" s="39" t="s">
        <v>42</v>
      </c>
      <c r="I14" s="41" t="s">
        <v>137</v>
      </c>
      <c r="J14" s="54">
        <v>5.4</v>
      </c>
    </row>
    <row r="15" spans="1:10" ht="18.75">
      <c r="A15" s="27" t="s">
        <v>75</v>
      </c>
      <c r="B15" t="str">
        <f t="shared" si="0"/>
        <v>BLO95G-0578</v>
      </c>
      <c r="C15" s="34">
        <v>9</v>
      </c>
      <c r="D15">
        <f t="shared" si="1"/>
        <v>9</v>
      </c>
      <c r="E15" s="59">
        <f t="shared" si="2"/>
        <v>0</v>
      </c>
      <c r="H15" s="39" t="s">
        <v>43</v>
      </c>
      <c r="I15" s="41" t="s">
        <v>138</v>
      </c>
      <c r="J15" s="54">
        <v>5.4</v>
      </c>
    </row>
    <row r="16" spans="1:10" ht="18.75">
      <c r="B16" t="e">
        <f t="shared" si="0"/>
        <v>#N/A</v>
      </c>
      <c r="C16" s="34"/>
      <c r="D16" t="e">
        <f t="shared" si="1"/>
        <v>#N/A</v>
      </c>
      <c r="E16" s="59" t="e">
        <f t="shared" si="2"/>
        <v>#N/A</v>
      </c>
      <c r="H16" s="40" t="s">
        <v>48</v>
      </c>
      <c r="I16" s="38" t="s">
        <v>139</v>
      </c>
      <c r="J16" s="52">
        <v>15.75</v>
      </c>
    </row>
    <row r="17" spans="1:10" ht="18.75">
      <c r="B17" t="e">
        <f t="shared" si="0"/>
        <v>#N/A</v>
      </c>
      <c r="C17" s="34"/>
      <c r="D17" t="e">
        <f t="shared" si="1"/>
        <v>#N/A</v>
      </c>
      <c r="E17" s="59" t="e">
        <f t="shared" si="2"/>
        <v>#N/A</v>
      </c>
      <c r="H17" s="40" t="s">
        <v>49</v>
      </c>
      <c r="I17" s="38" t="s">
        <v>140</v>
      </c>
      <c r="J17" s="52">
        <v>23</v>
      </c>
    </row>
    <row r="18" spans="1:10" ht="18.75">
      <c r="A18" s="27" t="s">
        <v>76</v>
      </c>
      <c r="B18" t="str">
        <f t="shared" si="0"/>
        <v>BLO95G-0580</v>
      </c>
      <c r="C18" s="34">
        <v>7.42</v>
      </c>
      <c r="D18">
        <f t="shared" si="1"/>
        <v>7.42</v>
      </c>
      <c r="E18" s="59">
        <f t="shared" si="2"/>
        <v>0</v>
      </c>
      <c r="H18" s="40" t="s">
        <v>56</v>
      </c>
      <c r="I18" s="38" t="s">
        <v>141</v>
      </c>
      <c r="J18" s="52">
        <v>7.5</v>
      </c>
    </row>
    <row r="19" spans="1:10" ht="18.75">
      <c r="A19" s="27" t="s">
        <v>77</v>
      </c>
      <c r="B19" t="str">
        <f t="shared" si="0"/>
        <v>BLO95G-0581</v>
      </c>
      <c r="C19" s="34">
        <v>9</v>
      </c>
      <c r="D19">
        <f t="shared" si="1"/>
        <v>9</v>
      </c>
      <c r="E19" s="59">
        <f t="shared" si="2"/>
        <v>0</v>
      </c>
      <c r="H19" s="40" t="s">
        <v>57</v>
      </c>
      <c r="I19" s="38" t="s">
        <v>142</v>
      </c>
      <c r="J19" s="52">
        <v>12</v>
      </c>
    </row>
    <row r="20" spans="1:10" ht="18.75">
      <c r="B20" t="e">
        <f t="shared" si="0"/>
        <v>#N/A</v>
      </c>
      <c r="C20" s="34"/>
      <c r="D20" t="e">
        <f t="shared" si="1"/>
        <v>#N/A</v>
      </c>
      <c r="E20" s="59" t="e">
        <f t="shared" si="2"/>
        <v>#N/A</v>
      </c>
      <c r="H20" s="40" t="s">
        <v>52</v>
      </c>
      <c r="I20" s="38" t="s">
        <v>143</v>
      </c>
      <c r="J20" s="52">
        <v>7.5</v>
      </c>
    </row>
    <row r="21" spans="1:10" ht="18.75">
      <c r="B21" t="e">
        <f t="shared" si="0"/>
        <v>#N/A</v>
      </c>
      <c r="C21" s="34"/>
      <c r="D21" t="e">
        <f t="shared" si="1"/>
        <v>#N/A</v>
      </c>
      <c r="E21" s="59" t="e">
        <f t="shared" si="2"/>
        <v>#N/A</v>
      </c>
      <c r="H21" s="40" t="s">
        <v>53</v>
      </c>
      <c r="I21" s="41" t="s">
        <v>144</v>
      </c>
      <c r="J21" s="52">
        <v>6.8</v>
      </c>
    </row>
    <row r="22" spans="1:10" ht="18.75">
      <c r="A22" s="27" t="s">
        <v>76</v>
      </c>
      <c r="B22" t="str">
        <f t="shared" si="0"/>
        <v>BLO95G-0580</v>
      </c>
      <c r="C22" s="34">
        <v>7.42</v>
      </c>
      <c r="D22">
        <f t="shared" si="1"/>
        <v>7.42</v>
      </c>
      <c r="E22" s="59">
        <f t="shared" si="2"/>
        <v>0</v>
      </c>
      <c r="H22" s="40" t="s">
        <v>63</v>
      </c>
      <c r="I22" s="41" t="s">
        <v>145</v>
      </c>
      <c r="J22" s="53">
        <v>20.8125</v>
      </c>
    </row>
    <row r="23" spans="1:10" ht="18.75">
      <c r="A23" s="27" t="s">
        <v>77</v>
      </c>
      <c r="B23" t="str">
        <f t="shared" si="0"/>
        <v>BLO95G-0581</v>
      </c>
      <c r="C23" s="34">
        <v>9</v>
      </c>
      <c r="D23">
        <f t="shared" si="1"/>
        <v>9</v>
      </c>
      <c r="E23" s="59">
        <f t="shared" si="2"/>
        <v>0</v>
      </c>
      <c r="H23" s="40" t="s">
        <v>64</v>
      </c>
      <c r="I23" s="38" t="s">
        <v>146</v>
      </c>
      <c r="J23" s="53">
        <v>20.8125</v>
      </c>
    </row>
    <row r="24" spans="1:10" ht="18.75">
      <c r="B24" t="e">
        <f t="shared" si="0"/>
        <v>#N/A</v>
      </c>
      <c r="C24" s="34"/>
      <c r="D24" t="e">
        <f t="shared" si="1"/>
        <v>#N/A</v>
      </c>
      <c r="E24" s="59" t="e">
        <f t="shared" si="2"/>
        <v>#N/A</v>
      </c>
      <c r="H24" s="40" t="s">
        <v>69</v>
      </c>
      <c r="I24" s="38" t="s">
        <v>147</v>
      </c>
      <c r="J24" s="52">
        <v>24</v>
      </c>
    </row>
    <row r="25" spans="1:10" ht="18.75">
      <c r="B25" t="e">
        <f t="shared" si="0"/>
        <v>#N/A</v>
      </c>
      <c r="C25" s="34"/>
      <c r="D25" t="e">
        <f t="shared" si="1"/>
        <v>#N/A</v>
      </c>
      <c r="E25" s="59" t="e">
        <f t="shared" si="2"/>
        <v>#N/A</v>
      </c>
      <c r="H25" s="40" t="s">
        <v>67</v>
      </c>
      <c r="I25" s="41" t="s">
        <v>148</v>
      </c>
      <c r="J25" s="52">
        <v>20.81</v>
      </c>
    </row>
    <row r="26" spans="1:10" ht="18.75">
      <c r="A26" s="27" t="s">
        <v>78</v>
      </c>
      <c r="B26" t="str">
        <f t="shared" si="0"/>
        <v>BLO95G-0582</v>
      </c>
      <c r="C26" s="34">
        <v>10.25</v>
      </c>
      <c r="D26">
        <f t="shared" si="1"/>
        <v>10.25</v>
      </c>
      <c r="E26" s="59">
        <f t="shared" si="2"/>
        <v>0</v>
      </c>
      <c r="H26" s="40" t="s">
        <v>68</v>
      </c>
      <c r="I26" s="41" t="s">
        <v>149</v>
      </c>
      <c r="J26" s="52">
        <v>24</v>
      </c>
    </row>
    <row r="27" spans="1:10" ht="18.75">
      <c r="A27" s="27" t="s">
        <v>79</v>
      </c>
      <c r="B27" t="str">
        <f t="shared" si="0"/>
        <v>BLO95G-0583</v>
      </c>
      <c r="C27" s="34">
        <v>10.8</v>
      </c>
      <c r="D27">
        <f t="shared" si="1"/>
        <v>10.8</v>
      </c>
      <c r="E27" s="59">
        <f t="shared" si="2"/>
        <v>0</v>
      </c>
      <c r="H27" s="44" t="s">
        <v>151</v>
      </c>
      <c r="I27" s="41" t="s">
        <v>150</v>
      </c>
      <c r="J27" s="55">
        <v>7.42</v>
      </c>
    </row>
    <row r="28" spans="1:10" ht="18.75">
      <c r="B28" t="e">
        <f t="shared" si="0"/>
        <v>#N/A</v>
      </c>
      <c r="C28" s="34"/>
      <c r="D28" t="e">
        <f t="shared" si="1"/>
        <v>#N/A</v>
      </c>
      <c r="E28" s="59" t="e">
        <f t="shared" si="2"/>
        <v>#N/A</v>
      </c>
      <c r="H28" s="44" t="s">
        <v>153</v>
      </c>
      <c r="I28" s="41" t="s">
        <v>152</v>
      </c>
      <c r="J28" s="55">
        <v>8</v>
      </c>
    </row>
    <row r="29" spans="1:10" ht="18.75">
      <c r="B29" t="e">
        <f t="shared" si="0"/>
        <v>#N/A</v>
      </c>
      <c r="C29" s="34"/>
      <c r="D29" t="e">
        <f t="shared" si="1"/>
        <v>#N/A</v>
      </c>
      <c r="E29" s="59" t="e">
        <f t="shared" si="2"/>
        <v>#N/A</v>
      </c>
      <c r="H29" s="44" t="s">
        <v>155</v>
      </c>
      <c r="I29" s="41" t="s">
        <v>154</v>
      </c>
      <c r="J29" s="55">
        <v>7.42</v>
      </c>
    </row>
    <row r="30" spans="1:10" ht="18.75">
      <c r="A30" s="27" t="s">
        <v>78</v>
      </c>
      <c r="B30" t="str">
        <f t="shared" si="0"/>
        <v>BLO95G-0582</v>
      </c>
      <c r="C30" s="34">
        <v>10.25</v>
      </c>
      <c r="D30">
        <f t="shared" si="1"/>
        <v>10.25</v>
      </c>
      <c r="E30" s="59">
        <f t="shared" si="2"/>
        <v>0</v>
      </c>
      <c r="H30" s="44" t="s">
        <v>157</v>
      </c>
      <c r="I30" s="41" t="s">
        <v>156</v>
      </c>
      <c r="J30" s="55">
        <v>9</v>
      </c>
    </row>
    <row r="31" spans="1:10" ht="18.75">
      <c r="A31" s="27" t="s">
        <v>79</v>
      </c>
      <c r="B31" t="str">
        <f t="shared" si="0"/>
        <v>BLO95G-0583</v>
      </c>
      <c r="C31" s="34">
        <v>10.8</v>
      </c>
      <c r="D31">
        <f t="shared" si="1"/>
        <v>10.8</v>
      </c>
      <c r="E31" s="59">
        <f t="shared" si="2"/>
        <v>0</v>
      </c>
      <c r="H31" s="44" t="s">
        <v>159</v>
      </c>
      <c r="I31" s="38" t="s">
        <v>158</v>
      </c>
      <c r="J31" s="55">
        <v>7.42</v>
      </c>
    </row>
    <row r="32" spans="1:10" ht="18.75">
      <c r="B32" t="e">
        <f t="shared" si="0"/>
        <v>#N/A</v>
      </c>
      <c r="C32" s="34"/>
      <c r="D32" t="e">
        <f t="shared" si="1"/>
        <v>#N/A</v>
      </c>
      <c r="E32" s="59" t="e">
        <f t="shared" si="2"/>
        <v>#N/A</v>
      </c>
      <c r="H32" s="44" t="s">
        <v>161</v>
      </c>
      <c r="I32" s="38" t="s">
        <v>160</v>
      </c>
      <c r="J32" s="55">
        <v>8</v>
      </c>
    </row>
    <row r="33" spans="1:10" ht="18.75">
      <c r="B33" t="e">
        <f t="shared" si="0"/>
        <v>#N/A</v>
      </c>
      <c r="C33" s="34"/>
      <c r="D33" t="e">
        <f t="shared" si="1"/>
        <v>#N/A</v>
      </c>
      <c r="E33" s="59" t="e">
        <f t="shared" si="2"/>
        <v>#N/A</v>
      </c>
      <c r="H33" s="45" t="s">
        <v>163</v>
      </c>
      <c r="I33" s="41" t="s">
        <v>162</v>
      </c>
      <c r="J33" s="56">
        <v>7.42</v>
      </c>
    </row>
    <row r="34" spans="1:10" ht="18.75">
      <c r="A34" s="27" t="s">
        <v>80</v>
      </c>
      <c r="B34" t="str">
        <f t="shared" si="0"/>
        <v>BLO95G-0584</v>
      </c>
      <c r="C34" s="34">
        <v>6.86</v>
      </c>
      <c r="D34">
        <f t="shared" si="1"/>
        <v>6.86</v>
      </c>
      <c r="E34" s="59">
        <f t="shared" si="2"/>
        <v>0</v>
      </c>
      <c r="H34" s="46" t="s">
        <v>165</v>
      </c>
      <c r="I34" s="41" t="s">
        <v>164</v>
      </c>
      <c r="J34" s="57">
        <v>6.86</v>
      </c>
    </row>
    <row r="35" spans="1:10" ht="18.75">
      <c r="A35" s="27" t="s">
        <v>81</v>
      </c>
      <c r="B35" t="str">
        <f t="shared" si="0"/>
        <v>BLO95G-0585</v>
      </c>
      <c r="C35" s="34">
        <v>6.86</v>
      </c>
      <c r="D35">
        <f t="shared" si="1"/>
        <v>6.86</v>
      </c>
      <c r="E35" s="59">
        <f t="shared" si="2"/>
        <v>0</v>
      </c>
      <c r="H35" s="47" t="s">
        <v>167</v>
      </c>
      <c r="I35" s="41" t="s">
        <v>166</v>
      </c>
      <c r="J35" s="55">
        <v>11.03</v>
      </c>
    </row>
    <row r="36" spans="1:10" ht="18.75">
      <c r="B36" t="e">
        <f t="shared" si="0"/>
        <v>#N/A</v>
      </c>
      <c r="C36" s="34"/>
      <c r="D36" t="e">
        <f t="shared" si="1"/>
        <v>#N/A</v>
      </c>
      <c r="E36" s="59" t="e">
        <f t="shared" si="2"/>
        <v>#N/A</v>
      </c>
      <c r="H36" s="47" t="s">
        <v>169</v>
      </c>
      <c r="I36" s="41" t="s">
        <v>168</v>
      </c>
      <c r="J36" s="55">
        <v>11.03</v>
      </c>
    </row>
    <row r="37" spans="1:10" ht="18.75">
      <c r="B37" t="e">
        <f t="shared" si="0"/>
        <v>#N/A</v>
      </c>
      <c r="C37" s="34"/>
      <c r="D37" t="e">
        <f t="shared" si="1"/>
        <v>#N/A</v>
      </c>
      <c r="E37" s="59" t="e">
        <f t="shared" si="2"/>
        <v>#N/A</v>
      </c>
      <c r="H37" s="45" t="s">
        <v>171</v>
      </c>
      <c r="I37" s="41" t="s">
        <v>170</v>
      </c>
      <c r="J37" s="57">
        <v>17.5</v>
      </c>
    </row>
    <row r="38" spans="1:10" ht="18.75">
      <c r="A38" s="27" t="s">
        <v>80</v>
      </c>
      <c r="B38" t="str">
        <f t="shared" si="0"/>
        <v>BLO95G-0584</v>
      </c>
      <c r="C38" s="34">
        <v>6.86</v>
      </c>
      <c r="D38">
        <f t="shared" si="1"/>
        <v>6.86</v>
      </c>
      <c r="E38" s="59">
        <f t="shared" si="2"/>
        <v>0</v>
      </c>
      <c r="H38" s="46" t="s">
        <v>173</v>
      </c>
      <c r="I38" s="41" t="s">
        <v>172</v>
      </c>
      <c r="J38" s="57">
        <v>17.5</v>
      </c>
    </row>
    <row r="39" spans="1:10" ht="18.75">
      <c r="A39" s="27" t="s">
        <v>81</v>
      </c>
      <c r="B39" t="str">
        <f t="shared" si="0"/>
        <v>BLO95G-0585</v>
      </c>
      <c r="C39" s="34">
        <v>6.86</v>
      </c>
      <c r="D39">
        <f t="shared" si="1"/>
        <v>6.86</v>
      </c>
      <c r="E39" s="59">
        <f t="shared" si="2"/>
        <v>0</v>
      </c>
      <c r="H39" s="48" t="s">
        <v>175</v>
      </c>
      <c r="I39" s="41" t="s">
        <v>174</v>
      </c>
      <c r="J39" s="57">
        <v>16.2</v>
      </c>
    </row>
    <row r="40" spans="1:10" ht="18.75">
      <c r="B40" t="e">
        <f t="shared" si="0"/>
        <v>#N/A</v>
      </c>
      <c r="C40" s="34"/>
      <c r="D40" t="e">
        <f t="shared" si="1"/>
        <v>#N/A</v>
      </c>
      <c r="E40" s="59" t="e">
        <f t="shared" si="2"/>
        <v>#N/A</v>
      </c>
      <c r="H40" s="47" t="s">
        <v>177</v>
      </c>
      <c r="I40" s="41" t="s">
        <v>176</v>
      </c>
      <c r="J40" s="55">
        <v>23</v>
      </c>
    </row>
    <row r="41" spans="1:10" ht="18.75">
      <c r="B41" t="e">
        <f t="shared" si="0"/>
        <v>#N/A</v>
      </c>
      <c r="C41" s="34"/>
      <c r="D41" t="e">
        <f t="shared" si="1"/>
        <v>#N/A</v>
      </c>
      <c r="E41" s="59" t="e">
        <f t="shared" si="2"/>
        <v>#N/A</v>
      </c>
      <c r="H41" s="47" t="s">
        <v>179</v>
      </c>
      <c r="I41" s="41" t="s">
        <v>178</v>
      </c>
      <c r="J41" s="55">
        <v>15.75</v>
      </c>
    </row>
    <row r="42" spans="1:10" ht="18.75">
      <c r="A42" s="27" t="s">
        <v>82</v>
      </c>
      <c r="B42" t="str">
        <f t="shared" si="0"/>
        <v>BLO95A-0586</v>
      </c>
      <c r="C42" s="34">
        <v>5.8</v>
      </c>
      <c r="D42">
        <f t="shared" si="1"/>
        <v>5.8</v>
      </c>
      <c r="E42" s="59">
        <f t="shared" si="2"/>
        <v>0</v>
      </c>
      <c r="H42" s="45" t="s">
        <v>181</v>
      </c>
      <c r="I42" s="41" t="s">
        <v>180</v>
      </c>
      <c r="J42" s="55">
        <v>15.75</v>
      </c>
    </row>
    <row r="43" spans="1:10" ht="18.75">
      <c r="A43" s="27" t="s">
        <v>83</v>
      </c>
      <c r="B43" t="str">
        <f t="shared" si="0"/>
        <v>BLO95A-0587</v>
      </c>
      <c r="C43" s="34">
        <v>5.8</v>
      </c>
      <c r="D43">
        <f t="shared" si="1"/>
        <v>5.8</v>
      </c>
      <c r="E43" s="59">
        <f t="shared" si="2"/>
        <v>0</v>
      </c>
      <c r="H43" s="45" t="s">
        <v>183</v>
      </c>
      <c r="I43" s="41" t="s">
        <v>182</v>
      </c>
      <c r="J43" s="55">
        <v>6</v>
      </c>
    </row>
    <row r="44" spans="1:10" ht="18.75">
      <c r="A44" s="27" t="s">
        <v>84</v>
      </c>
      <c r="B44" t="str">
        <f t="shared" si="0"/>
        <v>BLO95C-0588</v>
      </c>
      <c r="C44" s="34">
        <v>5.4</v>
      </c>
      <c r="D44">
        <f t="shared" si="1"/>
        <v>5.4</v>
      </c>
      <c r="E44" s="59">
        <f t="shared" si="2"/>
        <v>0</v>
      </c>
      <c r="H44" s="47" t="s">
        <v>185</v>
      </c>
      <c r="I44" s="41" t="s">
        <v>184</v>
      </c>
      <c r="J44" s="55">
        <v>6</v>
      </c>
    </row>
    <row r="45" spans="1:10" ht="18.75">
      <c r="A45" s="27" t="s">
        <v>85</v>
      </c>
      <c r="B45" t="str">
        <f t="shared" si="0"/>
        <v>BLO95C-0589</v>
      </c>
      <c r="C45" s="34">
        <v>5.4</v>
      </c>
      <c r="D45">
        <f t="shared" si="1"/>
        <v>5.4</v>
      </c>
      <c r="E45" s="59">
        <f t="shared" si="2"/>
        <v>0</v>
      </c>
      <c r="H45" s="45" t="s">
        <v>187</v>
      </c>
      <c r="I45" s="41" t="s">
        <v>186</v>
      </c>
      <c r="J45" s="55">
        <v>20.81</v>
      </c>
    </row>
    <row r="46" spans="1:10" ht="18.75">
      <c r="B46" t="e">
        <f t="shared" si="0"/>
        <v>#N/A</v>
      </c>
      <c r="C46" s="34"/>
      <c r="D46" t="e">
        <f t="shared" si="1"/>
        <v>#N/A</v>
      </c>
      <c r="E46" s="59" t="e">
        <f t="shared" si="2"/>
        <v>#N/A</v>
      </c>
      <c r="H46" s="47" t="s">
        <v>189</v>
      </c>
      <c r="I46" s="41" t="s">
        <v>188</v>
      </c>
      <c r="J46" s="55">
        <v>24</v>
      </c>
    </row>
    <row r="47" spans="1:10" ht="18.75">
      <c r="B47" t="e">
        <f t="shared" si="0"/>
        <v>#N/A</v>
      </c>
      <c r="C47" s="34"/>
      <c r="D47" t="e">
        <f t="shared" si="1"/>
        <v>#N/A</v>
      </c>
      <c r="E47" s="59" t="e">
        <f t="shared" si="2"/>
        <v>#N/A</v>
      </c>
      <c r="H47" s="45" t="s">
        <v>191</v>
      </c>
      <c r="I47" s="41" t="s">
        <v>190</v>
      </c>
      <c r="J47" s="55">
        <v>24</v>
      </c>
    </row>
    <row r="48" spans="1:10" ht="18.75">
      <c r="A48" s="27" t="s">
        <v>82</v>
      </c>
      <c r="B48" t="str">
        <f t="shared" si="0"/>
        <v>BLO95A-0586</v>
      </c>
      <c r="C48" s="34">
        <v>5.8</v>
      </c>
      <c r="D48">
        <f t="shared" si="1"/>
        <v>5.8</v>
      </c>
      <c r="E48" s="59">
        <f t="shared" si="2"/>
        <v>0</v>
      </c>
      <c r="H48" s="44" t="s">
        <v>193</v>
      </c>
      <c r="I48" s="38" t="s">
        <v>192</v>
      </c>
      <c r="J48" s="55">
        <v>24</v>
      </c>
    </row>
    <row r="49" spans="1:5">
      <c r="A49" s="27" t="s">
        <v>83</v>
      </c>
      <c r="B49" t="str">
        <f t="shared" si="0"/>
        <v>BLO95A-0587</v>
      </c>
      <c r="C49" s="34">
        <v>5.8</v>
      </c>
      <c r="D49">
        <f t="shared" si="1"/>
        <v>5.8</v>
      </c>
      <c r="E49" s="59">
        <f t="shared" si="2"/>
        <v>0</v>
      </c>
    </row>
    <row r="50" spans="1:5">
      <c r="A50" s="27" t="s">
        <v>84</v>
      </c>
      <c r="B50" t="str">
        <f t="shared" si="0"/>
        <v>BLO95C-0588</v>
      </c>
      <c r="C50" s="34">
        <v>5.4</v>
      </c>
      <c r="D50">
        <f t="shared" si="1"/>
        <v>5.4</v>
      </c>
      <c r="E50" s="59">
        <f t="shared" si="2"/>
        <v>0</v>
      </c>
    </row>
    <row r="51" spans="1:5">
      <c r="A51" s="27" t="s">
        <v>85</v>
      </c>
      <c r="B51" t="str">
        <f t="shared" si="0"/>
        <v>BLO95C-0589</v>
      </c>
      <c r="C51" s="34">
        <v>5.4</v>
      </c>
      <c r="D51">
        <f t="shared" si="1"/>
        <v>5.4</v>
      </c>
      <c r="E51" s="59">
        <f t="shared" si="2"/>
        <v>0</v>
      </c>
    </row>
    <row r="52" spans="1:5">
      <c r="B52" t="e">
        <f t="shared" si="0"/>
        <v>#N/A</v>
      </c>
      <c r="C52" s="34"/>
      <c r="D52" t="e">
        <f t="shared" si="1"/>
        <v>#N/A</v>
      </c>
      <c r="E52" s="59" t="e">
        <f t="shared" si="2"/>
        <v>#N/A</v>
      </c>
    </row>
    <row r="53" spans="1:5">
      <c r="B53" t="e">
        <f t="shared" si="0"/>
        <v>#N/A</v>
      </c>
      <c r="C53" s="34"/>
      <c r="D53" t="e">
        <f t="shared" si="1"/>
        <v>#N/A</v>
      </c>
      <c r="E53" s="59" t="e">
        <f t="shared" si="2"/>
        <v>#N/A</v>
      </c>
    </row>
    <row r="54" spans="1:5">
      <c r="A54" s="27" t="s">
        <v>86</v>
      </c>
      <c r="B54" t="str">
        <f t="shared" si="0"/>
        <v>BLO95C-0590</v>
      </c>
      <c r="C54" s="34">
        <v>15.75</v>
      </c>
      <c r="D54">
        <f t="shared" si="1"/>
        <v>15.75</v>
      </c>
      <c r="E54" s="59">
        <f t="shared" si="2"/>
        <v>0</v>
      </c>
    </row>
    <row r="55" spans="1:5">
      <c r="A55" s="27" t="s">
        <v>87</v>
      </c>
      <c r="B55" t="str">
        <f t="shared" si="0"/>
        <v>BLO95C-0591</v>
      </c>
      <c r="C55" s="34">
        <v>23</v>
      </c>
      <c r="D55">
        <f t="shared" si="1"/>
        <v>23</v>
      </c>
      <c r="E55" s="59">
        <f t="shared" si="2"/>
        <v>0</v>
      </c>
    </row>
    <row r="56" spans="1:5">
      <c r="B56" t="e">
        <f t="shared" si="0"/>
        <v>#N/A</v>
      </c>
      <c r="C56" s="34"/>
      <c r="D56" t="e">
        <f t="shared" si="1"/>
        <v>#N/A</v>
      </c>
      <c r="E56" s="59" t="e">
        <f t="shared" si="2"/>
        <v>#N/A</v>
      </c>
    </row>
    <row r="57" spans="1:5">
      <c r="B57" t="e">
        <f t="shared" si="0"/>
        <v>#N/A</v>
      </c>
      <c r="C57" s="34"/>
      <c r="D57" t="e">
        <f t="shared" si="1"/>
        <v>#N/A</v>
      </c>
      <c r="E57" s="59" t="e">
        <f t="shared" si="2"/>
        <v>#N/A</v>
      </c>
    </row>
    <row r="58" spans="1:5">
      <c r="A58" s="27" t="s">
        <v>86</v>
      </c>
      <c r="B58" t="str">
        <f t="shared" si="0"/>
        <v>BLO95C-0590</v>
      </c>
      <c r="C58" s="34">
        <v>15.75</v>
      </c>
      <c r="D58">
        <f t="shared" si="1"/>
        <v>15.75</v>
      </c>
      <c r="E58" s="59">
        <f t="shared" si="2"/>
        <v>0</v>
      </c>
    </row>
    <row r="59" spans="1:5">
      <c r="A59" s="27" t="s">
        <v>87</v>
      </c>
      <c r="B59" t="str">
        <f t="shared" si="0"/>
        <v>BLO95C-0591</v>
      </c>
      <c r="C59" s="34">
        <v>23</v>
      </c>
      <c r="D59">
        <f t="shared" si="1"/>
        <v>23</v>
      </c>
      <c r="E59" s="59">
        <f t="shared" si="2"/>
        <v>0</v>
      </c>
    </row>
    <row r="60" spans="1:5">
      <c r="B60" t="e">
        <f t="shared" si="0"/>
        <v>#N/A</v>
      </c>
      <c r="C60" s="34"/>
      <c r="D60" t="e">
        <f t="shared" si="1"/>
        <v>#N/A</v>
      </c>
      <c r="E60" s="59" t="e">
        <f t="shared" si="2"/>
        <v>#N/A</v>
      </c>
    </row>
    <row r="61" spans="1:5">
      <c r="B61" t="e">
        <f t="shared" si="0"/>
        <v>#N/A</v>
      </c>
      <c r="C61" s="34"/>
      <c r="D61" t="e">
        <f t="shared" si="1"/>
        <v>#N/A</v>
      </c>
      <c r="E61" s="59" t="e">
        <f t="shared" si="2"/>
        <v>#N/A</v>
      </c>
    </row>
    <row r="62" spans="1:5">
      <c r="A62" s="27" t="s">
        <v>88</v>
      </c>
      <c r="B62" t="str">
        <f t="shared" si="0"/>
        <v>BLO95G-0594</v>
      </c>
      <c r="C62" s="34">
        <v>7.5</v>
      </c>
      <c r="D62">
        <f t="shared" si="1"/>
        <v>7.5</v>
      </c>
      <c r="E62" s="59">
        <f t="shared" si="2"/>
        <v>0</v>
      </c>
    </row>
    <row r="63" spans="1:5">
      <c r="A63" s="27" t="s">
        <v>89</v>
      </c>
      <c r="B63" t="str">
        <f t="shared" si="0"/>
        <v>BLO95G-0595</v>
      </c>
      <c r="C63" s="34">
        <v>6.8</v>
      </c>
      <c r="D63">
        <f t="shared" si="1"/>
        <v>6.8</v>
      </c>
      <c r="E63" s="59">
        <f t="shared" si="2"/>
        <v>0</v>
      </c>
    </row>
    <row r="64" spans="1:5">
      <c r="B64" t="e">
        <f t="shared" si="0"/>
        <v>#N/A</v>
      </c>
      <c r="C64" s="34"/>
      <c r="D64" t="e">
        <f t="shared" si="1"/>
        <v>#N/A</v>
      </c>
      <c r="E64" s="59" t="e">
        <f t="shared" si="2"/>
        <v>#N/A</v>
      </c>
    </row>
    <row r="65" spans="1:5">
      <c r="B65" t="e">
        <f t="shared" si="0"/>
        <v>#N/A</v>
      </c>
      <c r="C65" s="34"/>
      <c r="D65" t="e">
        <f t="shared" si="1"/>
        <v>#N/A</v>
      </c>
      <c r="E65" s="59" t="e">
        <f t="shared" si="2"/>
        <v>#N/A</v>
      </c>
    </row>
    <row r="66" spans="1:5">
      <c r="A66" s="27" t="s">
        <v>88</v>
      </c>
      <c r="B66" t="str">
        <f t="shared" si="0"/>
        <v>BLO95G-0594</v>
      </c>
      <c r="C66" s="34">
        <v>7.5</v>
      </c>
      <c r="D66">
        <f t="shared" si="1"/>
        <v>7.5</v>
      </c>
      <c r="E66" s="59">
        <f t="shared" si="2"/>
        <v>0</v>
      </c>
    </row>
    <row r="67" spans="1:5">
      <c r="A67" s="27" t="s">
        <v>89</v>
      </c>
      <c r="B67" t="str">
        <f t="shared" ref="B67:B130" si="3">VLOOKUP(A:A,H:I,2,0)</f>
        <v>BLO95G-0595</v>
      </c>
      <c r="C67" s="34">
        <v>6.8</v>
      </c>
      <c r="D67">
        <f t="shared" ref="D67:D130" si="4">VLOOKUP(A:A,H:J,3,0)</f>
        <v>6.8</v>
      </c>
      <c r="E67" s="59">
        <f t="shared" ref="E67:E130" si="5">C67-D67</f>
        <v>0</v>
      </c>
    </row>
    <row r="68" spans="1:5">
      <c r="B68" t="e">
        <f t="shared" si="3"/>
        <v>#N/A</v>
      </c>
      <c r="C68" s="34"/>
      <c r="D68" t="e">
        <f t="shared" si="4"/>
        <v>#N/A</v>
      </c>
      <c r="E68" s="59" t="e">
        <f t="shared" si="5"/>
        <v>#N/A</v>
      </c>
    </row>
    <row r="69" spans="1:5">
      <c r="B69" t="e">
        <f t="shared" si="3"/>
        <v>#N/A</v>
      </c>
      <c r="C69" s="34"/>
      <c r="D69" t="e">
        <f t="shared" si="4"/>
        <v>#N/A</v>
      </c>
      <c r="E69" s="59" t="e">
        <f t="shared" si="5"/>
        <v>#N/A</v>
      </c>
    </row>
    <row r="70" spans="1:5">
      <c r="A70" s="27" t="s">
        <v>59</v>
      </c>
      <c r="B70" t="str">
        <f t="shared" si="3"/>
        <v>BLO95G-0592</v>
      </c>
      <c r="C70" s="34">
        <v>7.5</v>
      </c>
      <c r="D70">
        <f t="shared" si="4"/>
        <v>7.5</v>
      </c>
      <c r="E70" s="59">
        <f t="shared" si="5"/>
        <v>0</v>
      </c>
    </row>
    <row r="71" spans="1:5">
      <c r="A71" s="27" t="s">
        <v>60</v>
      </c>
      <c r="B71" t="str">
        <f t="shared" si="3"/>
        <v>BLO95G-0593</v>
      </c>
      <c r="C71" s="34">
        <v>12</v>
      </c>
      <c r="D71">
        <f t="shared" si="4"/>
        <v>12</v>
      </c>
      <c r="E71" s="59">
        <f t="shared" si="5"/>
        <v>0</v>
      </c>
    </row>
    <row r="72" spans="1:5">
      <c r="B72" t="e">
        <f t="shared" si="3"/>
        <v>#N/A</v>
      </c>
      <c r="C72" s="34"/>
      <c r="D72" t="e">
        <f t="shared" si="4"/>
        <v>#N/A</v>
      </c>
      <c r="E72" s="59" t="e">
        <f t="shared" si="5"/>
        <v>#N/A</v>
      </c>
    </row>
    <row r="73" spans="1:5">
      <c r="B73" t="e">
        <f t="shared" si="3"/>
        <v>#N/A</v>
      </c>
      <c r="C73" s="34"/>
      <c r="D73" t="e">
        <f t="shared" si="4"/>
        <v>#N/A</v>
      </c>
      <c r="E73" s="59" t="e">
        <f t="shared" si="5"/>
        <v>#N/A</v>
      </c>
    </row>
    <row r="74" spans="1:5">
      <c r="A74" s="27" t="s">
        <v>59</v>
      </c>
      <c r="B74" t="str">
        <f t="shared" si="3"/>
        <v>BLO95G-0592</v>
      </c>
      <c r="C74" s="34">
        <v>7.5</v>
      </c>
      <c r="D74">
        <f t="shared" si="4"/>
        <v>7.5</v>
      </c>
      <c r="E74" s="59">
        <f t="shared" si="5"/>
        <v>0</v>
      </c>
    </row>
    <row r="75" spans="1:5">
      <c r="A75" s="27" t="s">
        <v>60</v>
      </c>
      <c r="B75" t="str">
        <f t="shared" si="3"/>
        <v>BLO95G-0593</v>
      </c>
      <c r="C75" s="34">
        <v>12</v>
      </c>
      <c r="D75">
        <f t="shared" si="4"/>
        <v>12</v>
      </c>
      <c r="E75" s="59">
        <f t="shared" si="5"/>
        <v>0</v>
      </c>
    </row>
    <row r="76" spans="1:5">
      <c r="B76" t="e">
        <f t="shared" si="3"/>
        <v>#N/A</v>
      </c>
      <c r="C76" s="34"/>
      <c r="D76" t="e">
        <f t="shared" si="4"/>
        <v>#N/A</v>
      </c>
      <c r="E76" s="59" t="e">
        <f t="shared" si="5"/>
        <v>#N/A</v>
      </c>
    </row>
    <row r="77" spans="1:5">
      <c r="B77" t="e">
        <f t="shared" si="3"/>
        <v>#N/A</v>
      </c>
      <c r="C77" s="34"/>
      <c r="D77" t="e">
        <f t="shared" si="4"/>
        <v>#N/A</v>
      </c>
      <c r="E77" s="59" t="e">
        <f t="shared" si="5"/>
        <v>#N/A</v>
      </c>
    </row>
    <row r="78" spans="1:5">
      <c r="A78" s="27" t="s">
        <v>90</v>
      </c>
      <c r="B78" t="str">
        <f t="shared" si="3"/>
        <v>BLO95G-0596</v>
      </c>
      <c r="C78" s="34">
        <v>20.81</v>
      </c>
      <c r="D78">
        <f t="shared" si="4"/>
        <v>20.8125</v>
      </c>
      <c r="E78" s="59">
        <f t="shared" si="5"/>
        <v>-2.500000000001279E-3</v>
      </c>
    </row>
    <row r="79" spans="1:5">
      <c r="A79" s="27" t="s">
        <v>91</v>
      </c>
      <c r="B79" t="str">
        <f t="shared" si="3"/>
        <v>BLO95G-0597</v>
      </c>
      <c r="C79" s="34">
        <v>20.81</v>
      </c>
      <c r="D79">
        <f t="shared" si="4"/>
        <v>20.8125</v>
      </c>
      <c r="E79" s="59">
        <f t="shared" si="5"/>
        <v>-2.500000000001279E-3</v>
      </c>
    </row>
    <row r="80" spans="1:5">
      <c r="B80" t="e">
        <f t="shared" si="3"/>
        <v>#N/A</v>
      </c>
      <c r="C80" s="34"/>
      <c r="D80" t="e">
        <f t="shared" si="4"/>
        <v>#N/A</v>
      </c>
      <c r="E80" s="59" t="e">
        <f t="shared" si="5"/>
        <v>#N/A</v>
      </c>
    </row>
    <row r="81" spans="1:10">
      <c r="B81" t="e">
        <f t="shared" si="3"/>
        <v>#N/A</v>
      </c>
      <c r="C81" s="34"/>
      <c r="D81" t="e">
        <f t="shared" si="4"/>
        <v>#N/A</v>
      </c>
      <c r="E81" s="59" t="e">
        <f t="shared" si="5"/>
        <v>#N/A</v>
      </c>
    </row>
    <row r="82" spans="1:10">
      <c r="A82" s="27" t="s">
        <v>90</v>
      </c>
      <c r="B82" t="str">
        <f t="shared" si="3"/>
        <v>BLO95G-0596</v>
      </c>
      <c r="C82" s="34">
        <v>20.81</v>
      </c>
      <c r="D82">
        <f t="shared" si="4"/>
        <v>20.8125</v>
      </c>
      <c r="E82" s="59">
        <f t="shared" si="5"/>
        <v>-2.500000000001279E-3</v>
      </c>
    </row>
    <row r="83" spans="1:10">
      <c r="A83" s="27" t="s">
        <v>91</v>
      </c>
      <c r="B83" t="str">
        <f t="shared" si="3"/>
        <v>BLO95G-0597</v>
      </c>
      <c r="C83" s="34">
        <v>20.81</v>
      </c>
      <c r="D83">
        <f t="shared" si="4"/>
        <v>20.8125</v>
      </c>
      <c r="E83" s="59">
        <f t="shared" si="5"/>
        <v>-2.500000000001279E-3</v>
      </c>
    </row>
    <row r="84" spans="1:10">
      <c r="B84" t="e">
        <f t="shared" si="3"/>
        <v>#N/A</v>
      </c>
      <c r="C84" s="34"/>
      <c r="D84" t="e">
        <f t="shared" si="4"/>
        <v>#N/A</v>
      </c>
      <c r="E84" s="59" t="e">
        <f t="shared" si="5"/>
        <v>#N/A</v>
      </c>
    </row>
    <row r="85" spans="1:10">
      <c r="B85" t="e">
        <f t="shared" si="3"/>
        <v>#N/A</v>
      </c>
      <c r="C85" s="34"/>
      <c r="D85" t="e">
        <f t="shared" si="4"/>
        <v>#N/A</v>
      </c>
      <c r="E85" s="59" t="e">
        <f t="shared" si="5"/>
        <v>#N/A</v>
      </c>
    </row>
    <row r="86" spans="1:10">
      <c r="A86" s="27" t="s">
        <v>92</v>
      </c>
      <c r="B86" t="str">
        <f t="shared" si="3"/>
        <v>BLO95G-0599</v>
      </c>
      <c r="C86" s="34">
        <v>20.81</v>
      </c>
      <c r="D86">
        <f t="shared" si="4"/>
        <v>20.81</v>
      </c>
      <c r="E86" s="59">
        <f t="shared" si="5"/>
        <v>0</v>
      </c>
    </row>
    <row r="87" spans="1:10">
      <c r="A87" s="27" t="s">
        <v>93</v>
      </c>
      <c r="B87" t="str">
        <f t="shared" si="3"/>
        <v>BLO95G-0600</v>
      </c>
      <c r="C87" s="34">
        <v>24</v>
      </c>
      <c r="D87">
        <f t="shared" si="4"/>
        <v>24</v>
      </c>
      <c r="E87" s="59">
        <f t="shared" si="5"/>
        <v>0</v>
      </c>
    </row>
    <row r="88" spans="1:10">
      <c r="A88" s="27" t="s">
        <v>94</v>
      </c>
      <c r="B88" t="str">
        <f t="shared" si="3"/>
        <v>BLO95G-0598</v>
      </c>
      <c r="C88" s="34">
        <v>24</v>
      </c>
      <c r="D88">
        <f t="shared" si="4"/>
        <v>24</v>
      </c>
      <c r="E88" s="59">
        <f t="shared" si="5"/>
        <v>0</v>
      </c>
    </row>
    <row r="89" spans="1:10">
      <c r="B89" t="e">
        <f t="shared" si="3"/>
        <v>#N/A</v>
      </c>
      <c r="C89" s="34"/>
      <c r="D89" t="e">
        <f t="shared" si="4"/>
        <v>#N/A</v>
      </c>
      <c r="E89" s="59" t="e">
        <f t="shared" si="5"/>
        <v>#N/A</v>
      </c>
    </row>
    <row r="90" spans="1:10">
      <c r="B90" t="e">
        <f t="shared" si="3"/>
        <v>#N/A</v>
      </c>
      <c r="C90" s="34"/>
      <c r="D90" t="e">
        <f t="shared" si="4"/>
        <v>#N/A</v>
      </c>
      <c r="E90" s="59" t="e">
        <f t="shared" si="5"/>
        <v>#N/A</v>
      </c>
    </row>
    <row r="91" spans="1:10">
      <c r="A91" s="27" t="s">
        <v>92</v>
      </c>
      <c r="B91" t="str">
        <f t="shared" si="3"/>
        <v>BLO95G-0599</v>
      </c>
      <c r="C91" s="34">
        <v>20.81</v>
      </c>
      <c r="D91">
        <f t="shared" si="4"/>
        <v>20.81</v>
      </c>
      <c r="E91" s="59">
        <f t="shared" si="5"/>
        <v>0</v>
      </c>
    </row>
    <row r="92" spans="1:10">
      <c r="A92" s="27" t="s">
        <v>93</v>
      </c>
      <c r="B92" t="str">
        <f t="shared" si="3"/>
        <v>BLO95G-0600</v>
      </c>
      <c r="C92" s="34">
        <v>24</v>
      </c>
      <c r="D92">
        <f t="shared" si="4"/>
        <v>24</v>
      </c>
      <c r="E92" s="59">
        <f t="shared" si="5"/>
        <v>0</v>
      </c>
      <c r="J92" s="50"/>
    </row>
    <row r="93" spans="1:10">
      <c r="A93" s="27" t="s">
        <v>94</v>
      </c>
      <c r="B93" t="str">
        <f t="shared" si="3"/>
        <v>BLO95G-0598</v>
      </c>
      <c r="C93" s="34">
        <v>24</v>
      </c>
      <c r="D93">
        <f t="shared" si="4"/>
        <v>24</v>
      </c>
      <c r="E93" s="59">
        <f t="shared" si="5"/>
        <v>0</v>
      </c>
    </row>
    <row r="94" spans="1:10" s="50" customFormat="1">
      <c r="A94" s="10"/>
      <c r="B94" s="50" t="e">
        <f t="shared" si="3"/>
        <v>#N/A</v>
      </c>
      <c r="D94" t="e">
        <f t="shared" si="4"/>
        <v>#N/A</v>
      </c>
      <c r="E94" s="59" t="e">
        <f t="shared" si="5"/>
        <v>#N/A</v>
      </c>
      <c r="J94"/>
    </row>
    <row r="95" spans="1:10">
      <c r="A95" s="5" t="s">
        <v>163</v>
      </c>
      <c r="B95" t="str">
        <f t="shared" si="3"/>
        <v>BLO95G-0607</v>
      </c>
      <c r="C95" s="6">
        <v>7.42</v>
      </c>
      <c r="D95">
        <f t="shared" si="4"/>
        <v>7.42</v>
      </c>
      <c r="E95" s="59">
        <f t="shared" si="5"/>
        <v>0</v>
      </c>
    </row>
    <row r="96" spans="1:10">
      <c r="A96" s="5" t="s">
        <v>231</v>
      </c>
      <c r="B96" t="str">
        <f t="shared" si="3"/>
        <v>BLO95G-0608</v>
      </c>
      <c r="C96" s="6">
        <v>6.86</v>
      </c>
      <c r="D96">
        <f t="shared" si="4"/>
        <v>6.86</v>
      </c>
      <c r="E96" s="59">
        <f t="shared" si="5"/>
        <v>0</v>
      </c>
    </row>
    <row r="97" spans="1:5">
      <c r="A97" s="5"/>
      <c r="B97" t="e">
        <f t="shared" si="3"/>
        <v>#N/A</v>
      </c>
      <c r="C97" s="6"/>
      <c r="D97" t="e">
        <f t="shared" si="4"/>
        <v>#N/A</v>
      </c>
      <c r="E97" s="59" t="e">
        <f t="shared" si="5"/>
        <v>#N/A</v>
      </c>
    </row>
    <row r="98" spans="1:5">
      <c r="A98" s="5"/>
      <c r="B98" t="e">
        <f t="shared" si="3"/>
        <v>#N/A</v>
      </c>
      <c r="C98" s="6"/>
      <c r="D98" t="e">
        <f t="shared" si="4"/>
        <v>#N/A</v>
      </c>
      <c r="E98" s="59" t="e">
        <f t="shared" si="5"/>
        <v>#N/A</v>
      </c>
    </row>
    <row r="99" spans="1:5">
      <c r="A99" s="5" t="s">
        <v>167</v>
      </c>
      <c r="B99" t="str">
        <f t="shared" si="3"/>
        <v>BLO95G-0609</v>
      </c>
      <c r="C99" s="6">
        <v>11.03</v>
      </c>
      <c r="D99">
        <f t="shared" si="4"/>
        <v>11.03</v>
      </c>
      <c r="E99" s="59">
        <f t="shared" si="5"/>
        <v>0</v>
      </c>
    </row>
    <row r="100" spans="1:5">
      <c r="A100" s="5" t="s">
        <v>169</v>
      </c>
      <c r="B100" t="str">
        <f t="shared" si="3"/>
        <v>BLO95G-0610</v>
      </c>
      <c r="C100" s="6">
        <v>11.03</v>
      </c>
      <c r="D100">
        <f t="shared" si="4"/>
        <v>11.03</v>
      </c>
      <c r="E100" s="59">
        <f t="shared" si="5"/>
        <v>0</v>
      </c>
    </row>
    <row r="101" spans="1:5">
      <c r="A101" s="5"/>
      <c r="B101" t="e">
        <f t="shared" si="3"/>
        <v>#N/A</v>
      </c>
      <c r="C101" s="6"/>
      <c r="D101" t="e">
        <f t="shared" si="4"/>
        <v>#N/A</v>
      </c>
      <c r="E101" s="59" t="e">
        <f t="shared" si="5"/>
        <v>#N/A</v>
      </c>
    </row>
    <row r="102" spans="1:5">
      <c r="A102" s="5"/>
      <c r="B102" t="e">
        <f t="shared" si="3"/>
        <v>#N/A</v>
      </c>
      <c r="C102" s="6"/>
      <c r="D102" t="e">
        <f t="shared" si="4"/>
        <v>#N/A</v>
      </c>
      <c r="E102" s="59" t="e">
        <f t="shared" si="5"/>
        <v>#N/A</v>
      </c>
    </row>
    <row r="103" spans="1:5">
      <c r="A103" s="5" t="s">
        <v>175</v>
      </c>
      <c r="B103" t="str">
        <f t="shared" si="3"/>
        <v>BLO95A-0613</v>
      </c>
      <c r="C103" s="6">
        <v>16.2</v>
      </c>
      <c r="D103">
        <f t="shared" si="4"/>
        <v>16.2</v>
      </c>
      <c r="E103" s="59">
        <f t="shared" si="5"/>
        <v>0</v>
      </c>
    </row>
    <row r="104" spans="1:5">
      <c r="A104" s="5" t="s">
        <v>171</v>
      </c>
      <c r="B104" t="str">
        <f t="shared" si="3"/>
        <v>BLO95G-0611</v>
      </c>
      <c r="C104" s="6">
        <v>17.5</v>
      </c>
      <c r="D104">
        <f t="shared" si="4"/>
        <v>17.5</v>
      </c>
      <c r="E104" s="59">
        <f t="shared" si="5"/>
        <v>0</v>
      </c>
    </row>
    <row r="105" spans="1:5">
      <c r="A105" s="5" t="s">
        <v>232</v>
      </c>
      <c r="B105" t="str">
        <f t="shared" si="3"/>
        <v>BLO95G-0612</v>
      </c>
      <c r="C105" s="6">
        <v>17.5</v>
      </c>
      <c r="D105">
        <f t="shared" si="4"/>
        <v>17.5</v>
      </c>
      <c r="E105" s="59">
        <f t="shared" si="5"/>
        <v>0</v>
      </c>
    </row>
    <row r="106" spans="1:5">
      <c r="A106" s="5"/>
      <c r="B106" t="e">
        <f t="shared" si="3"/>
        <v>#N/A</v>
      </c>
      <c r="C106" s="6"/>
      <c r="D106" t="e">
        <f t="shared" si="4"/>
        <v>#N/A</v>
      </c>
      <c r="E106" s="59" t="e">
        <f t="shared" si="5"/>
        <v>#N/A</v>
      </c>
    </row>
    <row r="107" spans="1:5">
      <c r="A107" s="5"/>
      <c r="B107" t="e">
        <f t="shared" si="3"/>
        <v>#N/A</v>
      </c>
      <c r="C107" s="6"/>
      <c r="D107" t="e">
        <f t="shared" si="4"/>
        <v>#N/A</v>
      </c>
      <c r="E107" s="59" t="e">
        <f t="shared" si="5"/>
        <v>#N/A</v>
      </c>
    </row>
    <row r="108" spans="1:5">
      <c r="A108" s="5" t="s">
        <v>179</v>
      </c>
      <c r="B108" t="str">
        <f t="shared" si="3"/>
        <v>BLO95C-0615</v>
      </c>
      <c r="C108" s="6">
        <v>15.75</v>
      </c>
      <c r="D108">
        <f t="shared" si="4"/>
        <v>15.75</v>
      </c>
      <c r="E108" s="59">
        <f t="shared" si="5"/>
        <v>0</v>
      </c>
    </row>
    <row r="109" spans="1:5">
      <c r="A109" s="5" t="s">
        <v>181</v>
      </c>
      <c r="B109" t="str">
        <f t="shared" si="3"/>
        <v>BLO95C-0616</v>
      </c>
      <c r="C109" s="6">
        <v>15.75</v>
      </c>
      <c r="D109">
        <f t="shared" si="4"/>
        <v>15.75</v>
      </c>
      <c r="E109" s="59">
        <f t="shared" si="5"/>
        <v>0</v>
      </c>
    </row>
    <row r="110" spans="1:5">
      <c r="A110" s="5" t="s">
        <v>177</v>
      </c>
      <c r="B110" t="str">
        <f t="shared" si="3"/>
        <v>BLO95C-0614</v>
      </c>
      <c r="C110" s="6">
        <v>23</v>
      </c>
      <c r="D110">
        <f t="shared" si="4"/>
        <v>23</v>
      </c>
      <c r="E110" s="59">
        <f t="shared" si="5"/>
        <v>0</v>
      </c>
    </row>
    <row r="111" spans="1:5">
      <c r="A111" s="5"/>
      <c r="B111" t="e">
        <f t="shared" si="3"/>
        <v>#N/A</v>
      </c>
      <c r="C111" s="6"/>
      <c r="D111" t="e">
        <f t="shared" si="4"/>
        <v>#N/A</v>
      </c>
      <c r="E111" s="59" t="e">
        <f t="shared" si="5"/>
        <v>#N/A</v>
      </c>
    </row>
    <row r="112" spans="1:5">
      <c r="A112" s="5"/>
      <c r="B112" t="e">
        <f t="shared" si="3"/>
        <v>#N/A</v>
      </c>
      <c r="C112" s="6"/>
      <c r="D112" t="e">
        <f t="shared" si="4"/>
        <v>#N/A</v>
      </c>
      <c r="E112" s="59" t="e">
        <f t="shared" si="5"/>
        <v>#N/A</v>
      </c>
    </row>
    <row r="113" spans="1:5">
      <c r="A113" s="5" t="s">
        <v>179</v>
      </c>
      <c r="B113" t="str">
        <f t="shared" si="3"/>
        <v>BLO95C-0615</v>
      </c>
      <c r="C113" s="6">
        <v>15.75</v>
      </c>
      <c r="D113">
        <f t="shared" si="4"/>
        <v>15.75</v>
      </c>
      <c r="E113" s="59">
        <f t="shared" si="5"/>
        <v>0</v>
      </c>
    </row>
    <row r="114" spans="1:5">
      <c r="A114" s="5" t="s">
        <v>181</v>
      </c>
      <c r="B114" t="str">
        <f t="shared" si="3"/>
        <v>BLO95C-0616</v>
      </c>
      <c r="C114" s="6">
        <v>15.75</v>
      </c>
      <c r="D114">
        <f t="shared" si="4"/>
        <v>15.75</v>
      </c>
      <c r="E114" s="59">
        <f t="shared" si="5"/>
        <v>0</v>
      </c>
    </row>
    <row r="115" spans="1:5">
      <c r="A115" s="5" t="s">
        <v>177</v>
      </c>
      <c r="B115" t="str">
        <f t="shared" si="3"/>
        <v>BLO95C-0614</v>
      </c>
      <c r="C115" s="6">
        <v>23</v>
      </c>
      <c r="D115">
        <f t="shared" si="4"/>
        <v>23</v>
      </c>
      <c r="E115" s="59">
        <f t="shared" si="5"/>
        <v>0</v>
      </c>
    </row>
    <row r="116" spans="1:5">
      <c r="A116" s="5"/>
      <c r="B116" t="e">
        <f t="shared" si="3"/>
        <v>#N/A</v>
      </c>
      <c r="C116" s="6"/>
      <c r="D116" t="e">
        <f t="shared" si="4"/>
        <v>#N/A</v>
      </c>
      <c r="E116" s="59" t="e">
        <f t="shared" si="5"/>
        <v>#N/A</v>
      </c>
    </row>
    <row r="117" spans="1:5">
      <c r="A117" s="5"/>
      <c r="B117" t="e">
        <f t="shared" si="3"/>
        <v>#N/A</v>
      </c>
      <c r="C117" s="6"/>
      <c r="D117" t="e">
        <f t="shared" si="4"/>
        <v>#N/A</v>
      </c>
      <c r="E117" s="59" t="e">
        <f t="shared" si="5"/>
        <v>#N/A</v>
      </c>
    </row>
    <row r="118" spans="1:5">
      <c r="A118" s="5" t="s">
        <v>183</v>
      </c>
      <c r="B118" t="str">
        <f t="shared" si="3"/>
        <v>BLO95G-0617</v>
      </c>
      <c r="C118" s="6">
        <v>6</v>
      </c>
      <c r="D118">
        <f t="shared" si="4"/>
        <v>6</v>
      </c>
      <c r="E118" s="59">
        <f t="shared" si="5"/>
        <v>0</v>
      </c>
    </row>
    <row r="119" spans="1:5">
      <c r="A119" s="5" t="s">
        <v>185</v>
      </c>
      <c r="B119" t="str">
        <f t="shared" si="3"/>
        <v>BLO95G-0618</v>
      </c>
      <c r="C119" s="6">
        <v>6</v>
      </c>
      <c r="D119">
        <f t="shared" si="4"/>
        <v>6</v>
      </c>
      <c r="E119" s="59">
        <f t="shared" si="5"/>
        <v>0</v>
      </c>
    </row>
    <row r="120" spans="1:5">
      <c r="A120" s="5"/>
      <c r="B120" t="e">
        <f t="shared" si="3"/>
        <v>#N/A</v>
      </c>
      <c r="C120" s="6"/>
      <c r="D120" t="e">
        <f t="shared" si="4"/>
        <v>#N/A</v>
      </c>
      <c r="E120" s="59" t="e">
        <f t="shared" si="5"/>
        <v>#N/A</v>
      </c>
    </row>
    <row r="121" spans="1:5">
      <c r="A121" s="5"/>
      <c r="B121" t="e">
        <f t="shared" si="3"/>
        <v>#N/A</v>
      </c>
      <c r="C121" s="6"/>
      <c r="D121" t="e">
        <f t="shared" si="4"/>
        <v>#N/A</v>
      </c>
      <c r="E121" s="59" t="e">
        <f t="shared" si="5"/>
        <v>#N/A</v>
      </c>
    </row>
    <row r="122" spans="1:5">
      <c r="A122" s="5" t="s">
        <v>151</v>
      </c>
      <c r="B122" t="str">
        <f t="shared" si="3"/>
        <v>BLO95C-0601</v>
      </c>
      <c r="C122" s="6">
        <v>7.42</v>
      </c>
      <c r="D122">
        <f t="shared" si="4"/>
        <v>7.42</v>
      </c>
      <c r="E122" s="59">
        <f t="shared" si="5"/>
        <v>0</v>
      </c>
    </row>
    <row r="123" spans="1:5">
      <c r="A123" s="5" t="s">
        <v>233</v>
      </c>
      <c r="B123" t="str">
        <f t="shared" si="3"/>
        <v>BLO95C-0602</v>
      </c>
      <c r="C123" s="6">
        <v>8</v>
      </c>
      <c r="D123">
        <f t="shared" si="4"/>
        <v>8</v>
      </c>
      <c r="E123" s="59">
        <f t="shared" si="5"/>
        <v>0</v>
      </c>
    </row>
    <row r="124" spans="1:5">
      <c r="A124" s="5"/>
      <c r="B124" t="e">
        <f t="shared" si="3"/>
        <v>#N/A</v>
      </c>
      <c r="C124" s="6"/>
      <c r="D124" t="e">
        <f t="shared" si="4"/>
        <v>#N/A</v>
      </c>
      <c r="E124" s="59" t="e">
        <f t="shared" si="5"/>
        <v>#N/A</v>
      </c>
    </row>
    <row r="125" spans="1:5">
      <c r="A125" s="5"/>
      <c r="B125" t="e">
        <f t="shared" si="3"/>
        <v>#N/A</v>
      </c>
      <c r="C125" s="6"/>
      <c r="D125" t="e">
        <f t="shared" si="4"/>
        <v>#N/A</v>
      </c>
      <c r="E125" s="59" t="e">
        <f t="shared" si="5"/>
        <v>#N/A</v>
      </c>
    </row>
    <row r="126" spans="1:5">
      <c r="A126" s="5" t="s">
        <v>151</v>
      </c>
      <c r="B126" t="str">
        <f t="shared" si="3"/>
        <v>BLO95C-0601</v>
      </c>
      <c r="C126" s="6">
        <v>7.42</v>
      </c>
      <c r="D126">
        <f t="shared" si="4"/>
        <v>7.42</v>
      </c>
      <c r="E126" s="59">
        <f t="shared" si="5"/>
        <v>0</v>
      </c>
    </row>
    <row r="127" spans="1:5">
      <c r="A127" s="5" t="s">
        <v>233</v>
      </c>
      <c r="B127" t="str">
        <f t="shared" si="3"/>
        <v>BLO95C-0602</v>
      </c>
      <c r="C127" s="6">
        <v>8</v>
      </c>
      <c r="D127">
        <f t="shared" si="4"/>
        <v>8</v>
      </c>
      <c r="E127" s="59">
        <f t="shared" si="5"/>
        <v>0</v>
      </c>
    </row>
    <row r="128" spans="1:5">
      <c r="A128" s="5"/>
      <c r="B128" t="e">
        <f t="shared" si="3"/>
        <v>#N/A</v>
      </c>
      <c r="C128" s="6"/>
      <c r="D128" t="e">
        <f t="shared" si="4"/>
        <v>#N/A</v>
      </c>
      <c r="E128" s="59" t="e">
        <f t="shared" si="5"/>
        <v>#N/A</v>
      </c>
    </row>
    <row r="129" spans="1:5">
      <c r="A129" s="5"/>
      <c r="B129" t="e">
        <f t="shared" si="3"/>
        <v>#N/A</v>
      </c>
      <c r="C129" s="6"/>
      <c r="D129" t="e">
        <f t="shared" si="4"/>
        <v>#N/A</v>
      </c>
      <c r="E129" s="59" t="e">
        <f t="shared" si="5"/>
        <v>#N/A</v>
      </c>
    </row>
    <row r="130" spans="1:5">
      <c r="A130" s="5" t="s">
        <v>155</v>
      </c>
      <c r="B130" t="str">
        <f t="shared" si="3"/>
        <v>BLO95G-0603</v>
      </c>
      <c r="C130" s="6">
        <v>7.42</v>
      </c>
      <c r="D130">
        <f t="shared" si="4"/>
        <v>7.42</v>
      </c>
      <c r="E130" s="59">
        <f t="shared" si="5"/>
        <v>0</v>
      </c>
    </row>
    <row r="131" spans="1:5">
      <c r="A131" s="5" t="s">
        <v>157</v>
      </c>
      <c r="B131" t="str">
        <f t="shared" ref="B131:B148" si="6">VLOOKUP(A:A,H:I,2,0)</f>
        <v>BLO95G-0604</v>
      </c>
      <c r="C131" s="6">
        <v>9</v>
      </c>
      <c r="D131">
        <f t="shared" ref="D131:D147" si="7">VLOOKUP(A:A,H:J,3,0)</f>
        <v>9</v>
      </c>
      <c r="E131" s="59">
        <f t="shared" ref="E131:E147" si="8">C131-D131</f>
        <v>0</v>
      </c>
    </row>
    <row r="132" spans="1:5">
      <c r="A132" s="5"/>
      <c r="B132" t="e">
        <f t="shared" si="6"/>
        <v>#N/A</v>
      </c>
      <c r="C132" s="6"/>
      <c r="D132" t="e">
        <f t="shared" si="7"/>
        <v>#N/A</v>
      </c>
      <c r="E132" s="59" t="e">
        <f t="shared" si="8"/>
        <v>#N/A</v>
      </c>
    </row>
    <row r="133" spans="1:5">
      <c r="A133" s="5"/>
      <c r="B133" t="e">
        <f t="shared" si="6"/>
        <v>#N/A</v>
      </c>
      <c r="C133" s="6"/>
      <c r="D133" t="e">
        <f t="shared" si="7"/>
        <v>#N/A</v>
      </c>
      <c r="E133" s="59" t="e">
        <f t="shared" si="8"/>
        <v>#N/A</v>
      </c>
    </row>
    <row r="134" spans="1:5">
      <c r="A134" s="5" t="s">
        <v>161</v>
      </c>
      <c r="B134" t="str">
        <f t="shared" si="6"/>
        <v>BLO95C-0606</v>
      </c>
      <c r="C134" s="6">
        <v>8</v>
      </c>
      <c r="D134">
        <f t="shared" si="7"/>
        <v>8</v>
      </c>
      <c r="E134" s="59">
        <f t="shared" si="8"/>
        <v>0</v>
      </c>
    </row>
    <row r="135" spans="1:5">
      <c r="A135" s="5" t="s">
        <v>159</v>
      </c>
      <c r="B135" t="str">
        <f t="shared" si="6"/>
        <v>BLO95C-0605</v>
      </c>
      <c r="C135" s="6">
        <v>7.42</v>
      </c>
      <c r="D135">
        <f t="shared" si="7"/>
        <v>7.42</v>
      </c>
      <c r="E135" s="59">
        <f t="shared" si="8"/>
        <v>0</v>
      </c>
    </row>
    <row r="136" spans="1:5">
      <c r="A136" s="5"/>
      <c r="B136" t="e">
        <f t="shared" si="6"/>
        <v>#N/A</v>
      </c>
      <c r="C136" s="6"/>
      <c r="D136" t="e">
        <f t="shared" si="7"/>
        <v>#N/A</v>
      </c>
      <c r="E136" s="59" t="e">
        <f t="shared" si="8"/>
        <v>#N/A</v>
      </c>
    </row>
    <row r="137" spans="1:5">
      <c r="A137" s="5"/>
      <c r="B137" t="e">
        <f t="shared" si="6"/>
        <v>#N/A</v>
      </c>
      <c r="C137" s="6"/>
      <c r="D137" t="e">
        <f t="shared" si="7"/>
        <v>#N/A</v>
      </c>
      <c r="E137" s="59" t="e">
        <f t="shared" si="8"/>
        <v>#N/A</v>
      </c>
    </row>
    <row r="138" spans="1:5">
      <c r="A138" s="5" t="s">
        <v>161</v>
      </c>
      <c r="B138" t="str">
        <f t="shared" si="6"/>
        <v>BLO95C-0606</v>
      </c>
      <c r="C138" s="6">
        <v>8</v>
      </c>
      <c r="D138">
        <f t="shared" si="7"/>
        <v>8</v>
      </c>
      <c r="E138" s="59">
        <f t="shared" si="8"/>
        <v>0</v>
      </c>
    </row>
    <row r="139" spans="1:5">
      <c r="A139" s="5" t="s">
        <v>159</v>
      </c>
      <c r="B139" t="str">
        <f t="shared" si="6"/>
        <v>BLO95C-0605</v>
      </c>
      <c r="C139" s="6">
        <v>7.42</v>
      </c>
      <c r="D139">
        <f t="shared" si="7"/>
        <v>7.42</v>
      </c>
      <c r="E139" s="59">
        <f t="shared" si="8"/>
        <v>0</v>
      </c>
    </row>
    <row r="140" spans="1:5">
      <c r="A140" s="5"/>
      <c r="B140" t="e">
        <f t="shared" si="6"/>
        <v>#N/A</v>
      </c>
      <c r="C140" s="6"/>
      <c r="D140" t="e">
        <f t="shared" si="7"/>
        <v>#N/A</v>
      </c>
      <c r="E140" s="59" t="e">
        <f t="shared" si="8"/>
        <v>#N/A</v>
      </c>
    </row>
    <row r="141" spans="1:5">
      <c r="A141" s="5"/>
      <c r="B141" t="e">
        <f t="shared" si="6"/>
        <v>#N/A</v>
      </c>
      <c r="C141" s="6"/>
      <c r="D141" t="e">
        <f t="shared" si="7"/>
        <v>#N/A</v>
      </c>
      <c r="E141" s="59" t="e">
        <f t="shared" si="8"/>
        <v>#N/A</v>
      </c>
    </row>
    <row r="142" spans="1:5">
      <c r="A142" s="5" t="s">
        <v>187</v>
      </c>
      <c r="B142" t="str">
        <f t="shared" si="6"/>
        <v>BLO95G-0619</v>
      </c>
      <c r="C142" s="6">
        <v>20.81</v>
      </c>
      <c r="D142">
        <f t="shared" si="7"/>
        <v>20.81</v>
      </c>
      <c r="E142" s="59">
        <f t="shared" si="8"/>
        <v>0</v>
      </c>
    </row>
    <row r="143" spans="1:5">
      <c r="A143" s="5" t="s">
        <v>189</v>
      </c>
      <c r="B143" t="str">
        <f t="shared" si="6"/>
        <v>BLO95G-0620</v>
      </c>
      <c r="C143" s="6">
        <v>24</v>
      </c>
      <c r="D143">
        <f t="shared" si="7"/>
        <v>24</v>
      </c>
      <c r="E143" s="59">
        <f t="shared" si="8"/>
        <v>0</v>
      </c>
    </row>
    <row r="144" spans="1:5">
      <c r="A144" s="5"/>
      <c r="B144" t="e">
        <f t="shared" si="6"/>
        <v>#N/A</v>
      </c>
      <c r="C144" s="6"/>
      <c r="D144" t="e">
        <f t="shared" si="7"/>
        <v>#N/A</v>
      </c>
      <c r="E144" s="59" t="e">
        <f t="shared" si="8"/>
        <v>#N/A</v>
      </c>
    </row>
    <row r="145" spans="1:5">
      <c r="A145" s="5"/>
      <c r="B145" t="e">
        <f t="shared" si="6"/>
        <v>#N/A</v>
      </c>
      <c r="C145" s="6"/>
      <c r="D145" t="e">
        <f t="shared" si="7"/>
        <v>#N/A</v>
      </c>
      <c r="E145" s="59" t="e">
        <f t="shared" si="8"/>
        <v>#N/A</v>
      </c>
    </row>
    <row r="146" spans="1:5">
      <c r="A146" s="5" t="s">
        <v>191</v>
      </c>
      <c r="B146" t="str">
        <f t="shared" si="6"/>
        <v>BLO95G-0621</v>
      </c>
      <c r="C146" s="6">
        <v>24</v>
      </c>
      <c r="D146">
        <f t="shared" si="7"/>
        <v>24</v>
      </c>
      <c r="E146" s="59">
        <f t="shared" si="8"/>
        <v>0</v>
      </c>
    </row>
    <row r="147" spans="1:5">
      <c r="A147" s="5" t="s">
        <v>193</v>
      </c>
      <c r="B147" t="str">
        <f t="shared" si="6"/>
        <v>BLO95G-0622</v>
      </c>
      <c r="C147" s="6">
        <v>24</v>
      </c>
      <c r="D147">
        <f t="shared" si="7"/>
        <v>24</v>
      </c>
      <c r="E147" s="59">
        <f t="shared" si="8"/>
        <v>0</v>
      </c>
    </row>
    <row r="148" spans="1:5">
      <c r="B148" t="e">
        <f t="shared" si="6"/>
        <v>#N/A</v>
      </c>
    </row>
  </sheetData>
  <autoFilter ref="A1:I148" xr:uid="{00000000-0009-0000-0000-000001000000}"/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G58"/>
  <sheetViews>
    <sheetView topLeftCell="A28" workbookViewId="0">
      <selection activeCell="M15" sqref="M15"/>
    </sheetView>
  </sheetViews>
  <sheetFormatPr defaultRowHeight="14.25"/>
  <cols>
    <col min="1" max="1" width="11.5" bestFit="1" customWidth="1"/>
    <col min="2" max="2" width="11.25" bestFit="1" customWidth="1"/>
    <col min="3" max="3" width="16.625" bestFit="1" customWidth="1"/>
    <col min="4" max="4" width="18.625" bestFit="1" customWidth="1"/>
  </cols>
  <sheetData>
    <row r="3" spans="1:6">
      <c r="A3" s="31" t="s">
        <v>115</v>
      </c>
      <c r="B3" t="s">
        <v>118</v>
      </c>
      <c r="C3" t="s">
        <v>119</v>
      </c>
      <c r="D3" t="s">
        <v>120</v>
      </c>
    </row>
    <row r="4" spans="1:6">
      <c r="A4" s="32" t="s">
        <v>40</v>
      </c>
      <c r="B4">
        <v>120</v>
      </c>
      <c r="C4">
        <v>696</v>
      </c>
      <c r="D4">
        <v>5.8</v>
      </c>
      <c r="E4">
        <f>VLOOKUP(A4,[1]Sheet1!$A$2:$D$36,4,0)</f>
        <v>120</v>
      </c>
      <c r="F4">
        <f>VLOOKUP(A4,[1]Sheet1!$A$2:$E$36,5,0)</f>
        <v>5.8</v>
      </c>
    </row>
    <row r="5" spans="1:6">
      <c r="A5" s="32" t="s">
        <v>41</v>
      </c>
      <c r="B5">
        <v>120</v>
      </c>
      <c r="C5">
        <v>696</v>
      </c>
      <c r="D5">
        <v>5.8</v>
      </c>
      <c r="E5">
        <f>VLOOKUP(A5,[1]Sheet1!$A$2:$D$36,4,0)</f>
        <v>120</v>
      </c>
      <c r="F5">
        <f>VLOOKUP(A5,[1]Sheet1!$A$2:$E$36,5,0)</f>
        <v>5.8</v>
      </c>
    </row>
    <row r="6" spans="1:6">
      <c r="A6" s="32" t="s">
        <v>48</v>
      </c>
      <c r="B6">
        <v>160</v>
      </c>
      <c r="C6">
        <v>2520</v>
      </c>
      <c r="D6">
        <v>15.75</v>
      </c>
      <c r="E6">
        <f>VLOOKUP(A6,[1]Sheet1!$A$2:$D$36,4,0)</f>
        <v>160</v>
      </c>
      <c r="F6">
        <f>VLOOKUP(A6,[1]Sheet1!$A$2:$E$36,5,0)</f>
        <v>15.75</v>
      </c>
    </row>
    <row r="7" spans="1:6">
      <c r="A7" s="32" t="s">
        <v>42</v>
      </c>
      <c r="B7">
        <v>120</v>
      </c>
      <c r="C7">
        <v>648</v>
      </c>
      <c r="D7">
        <v>5.4</v>
      </c>
      <c r="E7">
        <f>VLOOKUP(A7,[1]Sheet1!$A$2:$D$36,4,0)</f>
        <v>120</v>
      </c>
      <c r="F7">
        <f>VLOOKUP(A7,[1]Sheet1!$A$2:$E$36,5,0)</f>
        <v>5.4</v>
      </c>
    </row>
    <row r="8" spans="1:6">
      <c r="A8" s="32" t="s">
        <v>43</v>
      </c>
      <c r="B8">
        <v>120</v>
      </c>
      <c r="C8">
        <v>648</v>
      </c>
      <c r="D8">
        <v>5.4</v>
      </c>
      <c r="E8">
        <f>VLOOKUP(A8,[1]Sheet1!$A$2:$D$36,4,0)</f>
        <v>120</v>
      </c>
      <c r="F8">
        <f>VLOOKUP(A8,[1]Sheet1!$A$2:$E$36,5,0)</f>
        <v>5.4</v>
      </c>
    </row>
    <row r="9" spans="1:6">
      <c r="A9" s="32" t="s">
        <v>49</v>
      </c>
      <c r="B9">
        <v>160</v>
      </c>
      <c r="C9">
        <v>3680</v>
      </c>
      <c r="D9">
        <v>23</v>
      </c>
      <c r="E9">
        <f>VLOOKUP(A9,[1]Sheet1!$A$2:$D$36,4,0)</f>
        <v>160</v>
      </c>
      <c r="F9">
        <f>VLOOKUP(A9,[1]Sheet1!$A$2:$E$36,5,0)</f>
        <v>23</v>
      </c>
    </row>
    <row r="10" spans="1:6">
      <c r="A10" s="32" t="s">
        <v>20</v>
      </c>
      <c r="B10">
        <v>120</v>
      </c>
      <c r="C10">
        <v>890.4</v>
      </c>
      <c r="D10">
        <v>7.42</v>
      </c>
      <c r="E10">
        <f>VLOOKUP(A10,[1]Sheet1!$A$2:$D$36,4,0)</f>
        <v>120</v>
      </c>
      <c r="F10">
        <f>VLOOKUP(A10,[1]Sheet1!$A$2:$E$36,5,0)</f>
        <v>7.42</v>
      </c>
    </row>
    <row r="11" spans="1:6">
      <c r="A11" s="32" t="s">
        <v>56</v>
      </c>
      <c r="B11">
        <v>140</v>
      </c>
      <c r="C11">
        <v>1050</v>
      </c>
      <c r="D11">
        <v>7.5</v>
      </c>
      <c r="E11">
        <f>VLOOKUP(A11,[1]Sheet1!$A$2:$D$36,4,0)</f>
        <v>140</v>
      </c>
      <c r="F11">
        <f>VLOOKUP(A11,[1]Sheet1!$A$2:$E$36,5,0)</f>
        <v>7.5</v>
      </c>
    </row>
    <row r="12" spans="1:6">
      <c r="A12" s="32" t="s">
        <v>52</v>
      </c>
      <c r="B12">
        <v>140</v>
      </c>
      <c r="C12">
        <v>1050</v>
      </c>
      <c r="D12">
        <v>7.5</v>
      </c>
      <c r="E12">
        <f>VLOOKUP(A12,[1]Sheet1!$A$2:$D$36,4,0)</f>
        <v>140</v>
      </c>
      <c r="F12">
        <f>VLOOKUP(A12,[1]Sheet1!$A$2:$E$36,5,0)</f>
        <v>7.5</v>
      </c>
    </row>
    <row r="13" spans="1:6">
      <c r="A13" s="32" t="s">
        <v>30</v>
      </c>
      <c r="B13">
        <v>120</v>
      </c>
      <c r="C13">
        <v>890.4</v>
      </c>
      <c r="D13">
        <v>7.42</v>
      </c>
      <c r="E13">
        <f>VLOOKUP(A13,[1]Sheet1!$A$2:$D$36,4,0)</f>
        <v>120</v>
      </c>
      <c r="F13">
        <f>VLOOKUP(A13,[1]Sheet1!$A$2:$E$36,5,0)</f>
        <v>7.42</v>
      </c>
    </row>
    <row r="14" spans="1:6">
      <c r="A14" s="32" t="s">
        <v>22</v>
      </c>
      <c r="B14">
        <v>120</v>
      </c>
      <c r="C14">
        <v>890.4</v>
      </c>
      <c r="D14">
        <v>7.42</v>
      </c>
      <c r="E14">
        <f>VLOOKUP(A14,[1]Sheet1!$A$2:$D$36,4,0)</f>
        <v>120</v>
      </c>
      <c r="F14">
        <f>VLOOKUP(A14,[1]Sheet1!$A$2:$E$36,5,0)</f>
        <v>7.42</v>
      </c>
    </row>
    <row r="15" spans="1:6">
      <c r="A15" s="32" t="s">
        <v>31</v>
      </c>
      <c r="B15">
        <v>120</v>
      </c>
      <c r="C15">
        <v>1080</v>
      </c>
      <c r="D15">
        <v>9</v>
      </c>
      <c r="E15">
        <f>VLOOKUP(A15,[1]Sheet1!$A$2:$D$36,4,0)</f>
        <v>120</v>
      </c>
      <c r="F15">
        <f>VLOOKUP(A15,[1]Sheet1!$A$2:$E$36,5,0)</f>
        <v>9</v>
      </c>
    </row>
    <row r="16" spans="1:6">
      <c r="A16" s="32" t="s">
        <v>23</v>
      </c>
      <c r="B16">
        <v>120</v>
      </c>
      <c r="C16">
        <v>1080</v>
      </c>
      <c r="D16">
        <v>9</v>
      </c>
      <c r="E16">
        <f>VLOOKUP(A16,[1]Sheet1!$A$2:$D$36,4,0)</f>
        <v>120</v>
      </c>
      <c r="F16">
        <f>VLOOKUP(A16,[1]Sheet1!$A$2:$E$36,5,0)</f>
        <v>9</v>
      </c>
    </row>
    <row r="17" spans="1:6">
      <c r="A17" s="32" t="s">
        <v>67</v>
      </c>
      <c r="B17">
        <v>120</v>
      </c>
      <c r="C17">
        <v>2497.1999999999998</v>
      </c>
      <c r="D17">
        <v>20.81</v>
      </c>
      <c r="E17">
        <f>VLOOKUP(A17,[1]Sheet1!$A$2:$D$36,4,0)</f>
        <v>120</v>
      </c>
      <c r="F17">
        <f>VLOOKUP(A17,[1]Sheet1!$A$2:$E$36,5,0)</f>
        <v>20.81</v>
      </c>
    </row>
    <row r="18" spans="1:6">
      <c r="A18" s="32" t="s">
        <v>68</v>
      </c>
      <c r="B18">
        <v>120</v>
      </c>
      <c r="C18">
        <v>2880</v>
      </c>
      <c r="D18">
        <v>24</v>
      </c>
      <c r="E18">
        <f>VLOOKUP(A18,[1]Sheet1!$A$2:$D$36,4,0)</f>
        <v>120</v>
      </c>
      <c r="F18">
        <f>VLOOKUP(A18,[1]Sheet1!$A$2:$E$36,5,0)</f>
        <v>24</v>
      </c>
    </row>
    <row r="19" spans="1:6">
      <c r="A19" s="32" t="s">
        <v>69</v>
      </c>
      <c r="B19">
        <v>120</v>
      </c>
      <c r="C19">
        <v>2880</v>
      </c>
      <c r="D19">
        <v>24</v>
      </c>
      <c r="E19">
        <f>VLOOKUP(A19,[1]Sheet1!$A$2:$D$36,4,0)</f>
        <v>120</v>
      </c>
      <c r="F19">
        <f>VLOOKUP(A19,[1]Sheet1!$A$2:$E$36,5,0)</f>
        <v>24</v>
      </c>
    </row>
    <row r="20" spans="1:6">
      <c r="A20" s="32" t="s">
        <v>36</v>
      </c>
      <c r="B20">
        <v>220</v>
      </c>
      <c r="C20">
        <v>1509.2</v>
      </c>
      <c r="D20">
        <v>6.86</v>
      </c>
      <c r="E20">
        <f>VLOOKUP(A20,[1]Sheet1!$A$2:$D$36,4,0)</f>
        <v>220</v>
      </c>
      <c r="F20">
        <f>VLOOKUP(A20,[1]Sheet1!$A$2:$E$36,5,0)</f>
        <v>6.86</v>
      </c>
    </row>
    <row r="21" spans="1:6">
      <c r="A21" s="32" t="s">
        <v>57</v>
      </c>
      <c r="B21">
        <v>140</v>
      </c>
      <c r="C21">
        <v>1680</v>
      </c>
      <c r="D21">
        <v>12</v>
      </c>
      <c r="E21">
        <f>VLOOKUP(A21,[1]Sheet1!$A$2:$D$36,4,0)</f>
        <v>140</v>
      </c>
      <c r="F21">
        <f>VLOOKUP(A21,[1]Sheet1!$A$2:$E$36,5,0)</f>
        <v>12</v>
      </c>
    </row>
    <row r="22" spans="1:6">
      <c r="A22" s="32" t="s">
        <v>32</v>
      </c>
      <c r="B22">
        <v>140</v>
      </c>
      <c r="C22">
        <v>1435</v>
      </c>
      <c r="D22">
        <v>10.25</v>
      </c>
      <c r="E22">
        <f>VLOOKUP(A22,[1]Sheet1!$A$2:$D$36,4,0)</f>
        <v>140</v>
      </c>
      <c r="F22">
        <f>VLOOKUP(A22,[1]Sheet1!$A$2:$E$36,5,0)</f>
        <v>10.25</v>
      </c>
    </row>
    <row r="23" spans="1:6">
      <c r="A23" s="32" t="s">
        <v>21</v>
      </c>
      <c r="B23">
        <v>120</v>
      </c>
      <c r="C23">
        <v>900</v>
      </c>
      <c r="D23">
        <v>7.5</v>
      </c>
      <c r="E23">
        <f>VLOOKUP(A23,[1]Sheet1!$A$2:$D$36,4,0)</f>
        <v>120</v>
      </c>
      <c r="F23">
        <f>VLOOKUP(A23,[1]Sheet1!$A$2:$E$36,5,0)</f>
        <v>7.5</v>
      </c>
    </row>
    <row r="24" spans="1:6">
      <c r="A24" s="32" t="s">
        <v>63</v>
      </c>
      <c r="B24">
        <v>160</v>
      </c>
      <c r="C24">
        <v>3329.6</v>
      </c>
      <c r="D24">
        <v>20.81</v>
      </c>
      <c r="E24">
        <f>VLOOKUP(A24,[1]Sheet1!$A$2:$D$36,4,0)</f>
        <v>160</v>
      </c>
      <c r="F24">
        <f>VLOOKUP(A24,[1]Sheet1!$A$2:$E$36,5,0)</f>
        <v>20.8125</v>
      </c>
    </row>
    <row r="25" spans="1:6">
      <c r="A25" s="32" t="s">
        <v>64</v>
      </c>
      <c r="B25">
        <v>160</v>
      </c>
      <c r="C25">
        <v>3329.6</v>
      </c>
      <c r="D25">
        <v>20.81</v>
      </c>
      <c r="E25">
        <f>VLOOKUP(A25,[1]Sheet1!$A$2:$D$36,4,0)</f>
        <v>160</v>
      </c>
      <c r="F25">
        <f>VLOOKUP(A25,[1]Sheet1!$A$2:$E$36,5,0)</f>
        <v>20.8125</v>
      </c>
    </row>
    <row r="26" spans="1:6">
      <c r="A26" s="32" t="s">
        <v>37</v>
      </c>
      <c r="B26">
        <v>220</v>
      </c>
      <c r="C26">
        <v>1509.2</v>
      </c>
      <c r="D26">
        <v>6.86</v>
      </c>
      <c r="E26">
        <f>VLOOKUP(A26,[1]Sheet1!$A$2:$D$36,4,0)</f>
        <v>220</v>
      </c>
      <c r="F26">
        <f>VLOOKUP(A26,[1]Sheet1!$A$2:$E$36,5,0)</f>
        <v>6.86</v>
      </c>
    </row>
    <row r="27" spans="1:6">
      <c r="A27" s="32" t="s">
        <v>33</v>
      </c>
      <c r="B27">
        <v>140</v>
      </c>
      <c r="C27">
        <v>1512</v>
      </c>
      <c r="D27">
        <v>10.8</v>
      </c>
      <c r="E27">
        <f>VLOOKUP(A27,[1]Sheet1!$A$2:$D$36,4,0)</f>
        <v>140</v>
      </c>
      <c r="F27">
        <f>VLOOKUP(A27,[1]Sheet1!$A$2:$E$36,5,0)</f>
        <v>10.8</v>
      </c>
    </row>
    <row r="28" spans="1:6">
      <c r="A28" s="32" t="s">
        <v>53</v>
      </c>
      <c r="B28">
        <v>140</v>
      </c>
      <c r="C28">
        <v>952</v>
      </c>
      <c r="D28">
        <v>6.8</v>
      </c>
      <c r="E28">
        <f>VLOOKUP(A28,[1]Sheet1!$A$2:$D$36,4,0)</f>
        <v>140</v>
      </c>
      <c r="F28">
        <f>VLOOKUP(A28,[1]Sheet1!$A$2:$E$36,5,0)</f>
        <v>6.8</v>
      </c>
    </row>
    <row r="29" spans="1:6">
      <c r="A29" s="32" t="s">
        <v>116</v>
      </c>
      <c r="B29">
        <v>3480</v>
      </c>
      <c r="C29">
        <v>40233</v>
      </c>
      <c r="E29" t="e">
        <f>VLOOKUP(A29,[1]Sheet1!$A$2:$D$36,4,0)</f>
        <v>#N/A</v>
      </c>
      <c r="F29" t="e">
        <f>VLOOKUP(A29,[1]Sheet1!$A$2:$E$36,5,0)</f>
        <v>#N/A</v>
      </c>
    </row>
    <row r="30" spans="1:6">
      <c r="A30" s="32" t="s">
        <v>117</v>
      </c>
      <c r="B30">
        <v>6960</v>
      </c>
      <c r="C30">
        <v>80466</v>
      </c>
      <c r="D30">
        <v>11.516399999999997</v>
      </c>
      <c r="F30" t="e">
        <f>VLOOKUP(A30,[1]Sheet1!$A$2:$E$36,5,0)</f>
        <v>#N/A</v>
      </c>
    </row>
    <row r="33" spans="1:7">
      <c r="A33" t="s">
        <v>40</v>
      </c>
      <c r="B33">
        <v>120</v>
      </c>
      <c r="C33">
        <v>5.8</v>
      </c>
      <c r="D33">
        <v>120</v>
      </c>
      <c r="E33">
        <v>5.8</v>
      </c>
      <c r="F33">
        <f>C33-E33</f>
        <v>0</v>
      </c>
      <c r="G33">
        <f>B33-D33</f>
        <v>0</v>
      </c>
    </row>
    <row r="34" spans="1:7">
      <c r="A34" t="s">
        <v>41</v>
      </c>
      <c r="B34">
        <v>120</v>
      </c>
      <c r="C34">
        <v>5.8</v>
      </c>
      <c r="D34">
        <v>120</v>
      </c>
      <c r="E34">
        <v>5.8</v>
      </c>
      <c r="F34">
        <f t="shared" ref="F34:F58" si="0">C34-E34</f>
        <v>0</v>
      </c>
      <c r="G34">
        <f t="shared" ref="G34:G57" si="1">B34-D34</f>
        <v>0</v>
      </c>
    </row>
    <row r="35" spans="1:7">
      <c r="A35" t="s">
        <v>48</v>
      </c>
      <c r="B35">
        <v>160</v>
      </c>
      <c r="C35">
        <v>15.75</v>
      </c>
      <c r="D35">
        <v>160</v>
      </c>
      <c r="E35">
        <v>15.75</v>
      </c>
      <c r="F35">
        <f t="shared" si="0"/>
        <v>0</v>
      </c>
      <c r="G35">
        <f t="shared" si="1"/>
        <v>0</v>
      </c>
    </row>
    <row r="36" spans="1:7">
      <c r="A36" t="s">
        <v>42</v>
      </c>
      <c r="B36">
        <v>120</v>
      </c>
      <c r="C36">
        <v>5.4</v>
      </c>
      <c r="D36">
        <v>120</v>
      </c>
      <c r="E36">
        <v>5.4</v>
      </c>
      <c r="F36">
        <f t="shared" si="0"/>
        <v>0</v>
      </c>
      <c r="G36">
        <f t="shared" si="1"/>
        <v>0</v>
      </c>
    </row>
    <row r="37" spans="1:7">
      <c r="A37" t="s">
        <v>43</v>
      </c>
      <c r="B37">
        <v>120</v>
      </c>
      <c r="C37">
        <v>5.4</v>
      </c>
      <c r="D37">
        <v>120</v>
      </c>
      <c r="E37">
        <v>5.4</v>
      </c>
      <c r="F37">
        <f t="shared" si="0"/>
        <v>0</v>
      </c>
      <c r="G37">
        <f t="shared" si="1"/>
        <v>0</v>
      </c>
    </row>
    <row r="38" spans="1:7">
      <c r="A38" t="s">
        <v>49</v>
      </c>
      <c r="B38">
        <v>160</v>
      </c>
      <c r="C38">
        <v>23</v>
      </c>
      <c r="D38">
        <v>160</v>
      </c>
      <c r="E38">
        <v>23</v>
      </c>
      <c r="F38">
        <f t="shared" si="0"/>
        <v>0</v>
      </c>
      <c r="G38">
        <f t="shared" si="1"/>
        <v>0</v>
      </c>
    </row>
    <row r="39" spans="1:7">
      <c r="A39" t="s">
        <v>20</v>
      </c>
      <c r="B39">
        <v>120</v>
      </c>
      <c r="C39">
        <v>7.42</v>
      </c>
      <c r="D39">
        <v>120</v>
      </c>
      <c r="E39">
        <v>7.42</v>
      </c>
      <c r="F39">
        <f t="shared" si="0"/>
        <v>0</v>
      </c>
      <c r="G39">
        <f t="shared" si="1"/>
        <v>0</v>
      </c>
    </row>
    <row r="40" spans="1:7">
      <c r="A40" t="s">
        <v>56</v>
      </c>
      <c r="B40">
        <v>140</v>
      </c>
      <c r="C40">
        <v>7.5</v>
      </c>
      <c r="D40">
        <v>140</v>
      </c>
      <c r="E40">
        <v>7.5</v>
      </c>
      <c r="F40">
        <f t="shared" si="0"/>
        <v>0</v>
      </c>
      <c r="G40">
        <f t="shared" si="1"/>
        <v>0</v>
      </c>
    </row>
    <row r="41" spans="1:7">
      <c r="A41" t="s">
        <v>52</v>
      </c>
      <c r="B41">
        <v>140</v>
      </c>
      <c r="C41">
        <v>7.5</v>
      </c>
      <c r="D41">
        <v>140</v>
      </c>
      <c r="E41">
        <v>7.5</v>
      </c>
      <c r="F41">
        <f t="shared" si="0"/>
        <v>0</v>
      </c>
      <c r="G41">
        <f t="shared" si="1"/>
        <v>0</v>
      </c>
    </row>
    <row r="42" spans="1:7">
      <c r="A42" t="s">
        <v>30</v>
      </c>
      <c r="B42">
        <v>120</v>
      </c>
      <c r="C42">
        <v>7.42</v>
      </c>
      <c r="D42">
        <v>120</v>
      </c>
      <c r="E42">
        <v>7.42</v>
      </c>
      <c r="F42">
        <f t="shared" si="0"/>
        <v>0</v>
      </c>
      <c r="G42">
        <f t="shared" si="1"/>
        <v>0</v>
      </c>
    </row>
    <row r="43" spans="1:7">
      <c r="A43" t="s">
        <v>22</v>
      </c>
      <c r="B43">
        <v>120</v>
      </c>
      <c r="C43">
        <v>7.42</v>
      </c>
      <c r="D43">
        <v>120</v>
      </c>
      <c r="E43">
        <v>7.42</v>
      </c>
      <c r="F43">
        <f t="shared" si="0"/>
        <v>0</v>
      </c>
      <c r="G43">
        <f t="shared" si="1"/>
        <v>0</v>
      </c>
    </row>
    <row r="44" spans="1:7">
      <c r="A44" t="s">
        <v>31</v>
      </c>
      <c r="B44">
        <v>120</v>
      </c>
      <c r="C44">
        <v>9</v>
      </c>
      <c r="D44">
        <v>120</v>
      </c>
      <c r="E44">
        <v>9</v>
      </c>
      <c r="F44">
        <f t="shared" si="0"/>
        <v>0</v>
      </c>
      <c r="G44">
        <f t="shared" si="1"/>
        <v>0</v>
      </c>
    </row>
    <row r="45" spans="1:7">
      <c r="A45" t="s">
        <v>23</v>
      </c>
      <c r="B45">
        <v>120</v>
      </c>
      <c r="C45">
        <v>9</v>
      </c>
      <c r="D45">
        <v>120</v>
      </c>
      <c r="E45">
        <v>9</v>
      </c>
      <c r="F45">
        <f t="shared" si="0"/>
        <v>0</v>
      </c>
      <c r="G45">
        <f t="shared" si="1"/>
        <v>0</v>
      </c>
    </row>
    <row r="46" spans="1:7">
      <c r="A46" t="s">
        <v>67</v>
      </c>
      <c r="B46">
        <v>120</v>
      </c>
      <c r="C46">
        <v>20.81</v>
      </c>
      <c r="D46">
        <v>120</v>
      </c>
      <c r="E46">
        <v>20.81</v>
      </c>
      <c r="F46">
        <f t="shared" si="0"/>
        <v>0</v>
      </c>
      <c r="G46">
        <f t="shared" si="1"/>
        <v>0</v>
      </c>
    </row>
    <row r="47" spans="1:7">
      <c r="A47" t="s">
        <v>68</v>
      </c>
      <c r="B47">
        <v>120</v>
      </c>
      <c r="C47">
        <v>24</v>
      </c>
      <c r="D47">
        <v>120</v>
      </c>
      <c r="E47">
        <v>24</v>
      </c>
      <c r="F47">
        <f t="shared" si="0"/>
        <v>0</v>
      </c>
      <c r="G47">
        <f t="shared" si="1"/>
        <v>0</v>
      </c>
    </row>
    <row r="48" spans="1:7">
      <c r="A48" t="s">
        <v>69</v>
      </c>
      <c r="B48">
        <v>120</v>
      </c>
      <c r="C48">
        <v>24</v>
      </c>
      <c r="D48">
        <v>120</v>
      </c>
      <c r="E48">
        <v>24</v>
      </c>
      <c r="F48">
        <f t="shared" si="0"/>
        <v>0</v>
      </c>
      <c r="G48">
        <f t="shared" si="1"/>
        <v>0</v>
      </c>
    </row>
    <row r="49" spans="1:7">
      <c r="A49" t="s">
        <v>36</v>
      </c>
      <c r="B49">
        <v>220</v>
      </c>
      <c r="C49">
        <v>6.86</v>
      </c>
      <c r="D49">
        <v>220</v>
      </c>
      <c r="E49">
        <v>6.86</v>
      </c>
      <c r="F49">
        <f t="shared" si="0"/>
        <v>0</v>
      </c>
      <c r="G49">
        <f t="shared" si="1"/>
        <v>0</v>
      </c>
    </row>
    <row r="50" spans="1:7">
      <c r="A50" t="s">
        <v>57</v>
      </c>
      <c r="B50">
        <v>140</v>
      </c>
      <c r="C50">
        <v>12</v>
      </c>
      <c r="D50">
        <v>140</v>
      </c>
      <c r="E50">
        <v>12</v>
      </c>
      <c r="F50">
        <f t="shared" si="0"/>
        <v>0</v>
      </c>
      <c r="G50">
        <f t="shared" si="1"/>
        <v>0</v>
      </c>
    </row>
    <row r="51" spans="1:7">
      <c r="A51" t="s">
        <v>32</v>
      </c>
      <c r="B51">
        <v>140</v>
      </c>
      <c r="C51">
        <v>10.25</v>
      </c>
      <c r="D51">
        <v>140</v>
      </c>
      <c r="E51">
        <v>10.25</v>
      </c>
      <c r="F51">
        <f t="shared" si="0"/>
        <v>0</v>
      </c>
      <c r="G51">
        <f t="shared" si="1"/>
        <v>0</v>
      </c>
    </row>
    <row r="52" spans="1:7">
      <c r="A52" t="s">
        <v>21</v>
      </c>
      <c r="B52">
        <v>120</v>
      </c>
      <c r="C52">
        <v>7.5</v>
      </c>
      <c r="D52">
        <v>120</v>
      </c>
      <c r="E52">
        <v>7.5</v>
      </c>
      <c r="F52">
        <f t="shared" si="0"/>
        <v>0</v>
      </c>
      <c r="G52">
        <f t="shared" si="1"/>
        <v>0</v>
      </c>
    </row>
    <row r="53" spans="1:7">
      <c r="A53" t="s">
        <v>63</v>
      </c>
      <c r="B53">
        <v>160</v>
      </c>
      <c r="C53">
        <v>20.81</v>
      </c>
      <c r="D53">
        <v>160</v>
      </c>
      <c r="E53">
        <v>20.8125</v>
      </c>
      <c r="F53">
        <f t="shared" si="0"/>
        <v>-2.500000000001279E-3</v>
      </c>
      <c r="G53">
        <f t="shared" si="1"/>
        <v>0</v>
      </c>
    </row>
    <row r="54" spans="1:7">
      <c r="A54" t="s">
        <v>64</v>
      </c>
      <c r="B54">
        <v>160</v>
      </c>
      <c r="C54">
        <v>20.81</v>
      </c>
      <c r="D54">
        <v>160</v>
      </c>
      <c r="E54">
        <v>20.8125</v>
      </c>
      <c r="F54">
        <f t="shared" si="0"/>
        <v>-2.500000000001279E-3</v>
      </c>
      <c r="G54">
        <f t="shared" si="1"/>
        <v>0</v>
      </c>
    </row>
    <row r="55" spans="1:7">
      <c r="A55" t="s">
        <v>37</v>
      </c>
      <c r="B55">
        <v>220</v>
      </c>
      <c r="C55">
        <v>6.86</v>
      </c>
      <c r="D55">
        <v>220</v>
      </c>
      <c r="E55">
        <v>6.86</v>
      </c>
      <c r="F55">
        <f t="shared" si="0"/>
        <v>0</v>
      </c>
      <c r="G55">
        <f t="shared" si="1"/>
        <v>0</v>
      </c>
    </row>
    <row r="56" spans="1:7">
      <c r="A56" t="s">
        <v>33</v>
      </c>
      <c r="B56">
        <v>140</v>
      </c>
      <c r="C56">
        <v>10.8</v>
      </c>
      <c r="D56">
        <v>140</v>
      </c>
      <c r="E56">
        <v>10.8</v>
      </c>
      <c r="F56">
        <f t="shared" si="0"/>
        <v>0</v>
      </c>
      <c r="G56">
        <f t="shared" si="1"/>
        <v>0</v>
      </c>
    </row>
    <row r="57" spans="1:7">
      <c r="A57" t="s">
        <v>53</v>
      </c>
      <c r="B57">
        <v>140</v>
      </c>
      <c r="C57">
        <v>6.8</v>
      </c>
      <c r="D57">
        <v>140</v>
      </c>
      <c r="E57">
        <v>6.8</v>
      </c>
      <c r="F57">
        <f t="shared" si="0"/>
        <v>0</v>
      </c>
      <c r="G57">
        <f t="shared" si="1"/>
        <v>0</v>
      </c>
    </row>
    <row r="58" spans="1:7">
      <c r="A58" t="s">
        <v>116</v>
      </c>
      <c r="B58">
        <v>3480</v>
      </c>
      <c r="F58">
        <f t="shared" si="0"/>
        <v>0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94"/>
  <sheetViews>
    <sheetView workbookViewId="0">
      <selection sqref="A1:J94"/>
    </sheetView>
  </sheetViews>
  <sheetFormatPr defaultRowHeight="14.25"/>
  <sheetData>
    <row r="1" spans="1:10" ht="15">
      <c r="A1" s="10" t="s">
        <v>72</v>
      </c>
      <c r="B1" s="11" t="s">
        <v>4</v>
      </c>
      <c r="C1" s="23" t="s">
        <v>5</v>
      </c>
      <c r="D1" s="12" t="s">
        <v>95</v>
      </c>
      <c r="E1" s="13" t="s">
        <v>112</v>
      </c>
      <c r="F1" s="14" t="s">
        <v>7</v>
      </c>
      <c r="G1" s="15" t="s">
        <v>8</v>
      </c>
      <c r="H1" s="1" t="s">
        <v>9</v>
      </c>
      <c r="I1" s="2" t="s">
        <v>10</v>
      </c>
      <c r="J1" s="3" t="s">
        <v>11</v>
      </c>
    </row>
    <row r="2" spans="1:10" ht="15">
      <c r="A2" s="10" t="s">
        <v>65</v>
      </c>
      <c r="B2" s="11" t="s">
        <v>20</v>
      </c>
      <c r="C2" s="28"/>
      <c r="D2" s="12" t="s">
        <v>24</v>
      </c>
      <c r="E2" s="13" t="s">
        <v>28</v>
      </c>
      <c r="F2" s="14">
        <v>73</v>
      </c>
      <c r="G2" s="15">
        <v>1</v>
      </c>
      <c r="H2" s="83">
        <v>2</v>
      </c>
      <c r="I2" s="2">
        <v>7.42</v>
      </c>
      <c r="J2" s="29">
        <f t="shared" ref="J2:J3" si="0">SUM(F2*I2)</f>
        <v>541.66</v>
      </c>
    </row>
    <row r="3" spans="1:10" ht="15">
      <c r="A3" s="10" t="s">
        <v>73</v>
      </c>
      <c r="B3" s="11" t="s">
        <v>21</v>
      </c>
      <c r="C3" s="28"/>
      <c r="D3" s="12" t="s">
        <v>25</v>
      </c>
      <c r="E3" s="13" t="s">
        <v>113</v>
      </c>
      <c r="F3" s="14">
        <v>73</v>
      </c>
      <c r="G3" s="15">
        <v>1</v>
      </c>
      <c r="H3" s="83"/>
      <c r="I3" s="2">
        <v>7.5</v>
      </c>
      <c r="J3" s="29">
        <f t="shared" si="0"/>
        <v>547.5</v>
      </c>
    </row>
    <row r="4" spans="1:10" ht="15">
      <c r="A4" s="10"/>
      <c r="B4" s="11"/>
      <c r="C4" s="5"/>
      <c r="D4" s="12"/>
      <c r="E4" s="13"/>
      <c r="F4" s="14">
        <f>SUM(F2:F3)</f>
        <v>146</v>
      </c>
      <c r="G4" s="15"/>
      <c r="H4" s="5"/>
      <c r="I4" s="2"/>
      <c r="J4" s="6">
        <f>SUM(J2:J3)</f>
        <v>1089.1599999999999</v>
      </c>
    </row>
    <row r="5" spans="1:10" ht="15">
      <c r="A5" s="10"/>
      <c r="B5" s="11"/>
      <c r="C5" s="5"/>
      <c r="D5" s="12"/>
      <c r="E5" s="13"/>
      <c r="F5" s="14"/>
      <c r="G5" s="15"/>
      <c r="H5" s="5"/>
      <c r="I5" s="2"/>
      <c r="J5" s="6"/>
    </row>
    <row r="6" spans="1:10" ht="15">
      <c r="A6" s="10" t="s">
        <v>65</v>
      </c>
      <c r="B6" s="11" t="s">
        <v>20</v>
      </c>
      <c r="C6" s="5"/>
      <c r="D6" s="12" t="s">
        <v>24</v>
      </c>
      <c r="E6" s="13" t="s">
        <v>28</v>
      </c>
      <c r="F6" s="14">
        <v>47</v>
      </c>
      <c r="G6" s="15">
        <v>1</v>
      </c>
      <c r="H6" s="79">
        <v>2</v>
      </c>
      <c r="I6" s="2">
        <v>7.42</v>
      </c>
      <c r="J6" s="6">
        <f>F6*I6</f>
        <v>348.74</v>
      </c>
    </row>
    <row r="7" spans="1:10" ht="15">
      <c r="A7" s="10" t="s">
        <v>73</v>
      </c>
      <c r="B7" s="11" t="s">
        <v>21</v>
      </c>
      <c r="C7" s="5"/>
      <c r="D7" s="12" t="s">
        <v>25</v>
      </c>
      <c r="E7" s="13" t="s">
        <v>113</v>
      </c>
      <c r="F7" s="14">
        <v>47</v>
      </c>
      <c r="G7" s="15">
        <v>1</v>
      </c>
      <c r="H7" s="79"/>
      <c r="I7" s="2">
        <v>7.5</v>
      </c>
      <c r="J7" s="6">
        <f>F7*I7</f>
        <v>352.5</v>
      </c>
    </row>
    <row r="8" spans="1:10" ht="15">
      <c r="A8" s="10"/>
      <c r="B8" s="11"/>
      <c r="C8" s="5"/>
      <c r="D8" s="12"/>
      <c r="E8" s="13"/>
      <c r="F8" s="14">
        <f>SUM(F6:F7)</f>
        <v>94</v>
      </c>
      <c r="G8" s="15"/>
      <c r="H8" s="5"/>
      <c r="I8" s="2"/>
      <c r="J8" s="6">
        <f>SUM(J6:J7)</f>
        <v>701.24</v>
      </c>
    </row>
    <row r="9" spans="1:10" ht="15">
      <c r="A9" s="10"/>
      <c r="B9" s="11"/>
      <c r="C9" s="5"/>
      <c r="D9" s="12"/>
      <c r="E9" s="13"/>
      <c r="F9" s="14"/>
      <c r="G9" s="15"/>
      <c r="H9" s="5"/>
      <c r="I9" s="2"/>
      <c r="J9" s="6"/>
    </row>
    <row r="10" spans="1:10" ht="15">
      <c r="A10" s="10" t="s">
        <v>74</v>
      </c>
      <c r="B10" s="11" t="s">
        <v>22</v>
      </c>
      <c r="C10" s="5"/>
      <c r="D10" s="12" t="s">
        <v>26</v>
      </c>
      <c r="E10" s="13" t="s">
        <v>28</v>
      </c>
      <c r="F10" s="14">
        <v>73</v>
      </c>
      <c r="G10" s="15">
        <v>1</v>
      </c>
      <c r="H10" s="79">
        <v>2</v>
      </c>
      <c r="I10" s="2">
        <v>7.42</v>
      </c>
      <c r="J10" s="6">
        <f>F10*I10</f>
        <v>541.66</v>
      </c>
    </row>
    <row r="11" spans="1:10" ht="15">
      <c r="A11" s="10" t="s">
        <v>75</v>
      </c>
      <c r="B11" s="11" t="s">
        <v>23</v>
      </c>
      <c r="C11" s="5"/>
      <c r="D11" s="12" t="s">
        <v>27</v>
      </c>
      <c r="E11" s="13" t="s">
        <v>29</v>
      </c>
      <c r="F11" s="14">
        <v>73</v>
      </c>
      <c r="G11" s="15">
        <v>1</v>
      </c>
      <c r="H11" s="79"/>
      <c r="I11" s="2">
        <v>9</v>
      </c>
      <c r="J11" s="6">
        <f>F11*I11</f>
        <v>657</v>
      </c>
    </row>
    <row r="12" spans="1:10" ht="15">
      <c r="A12" s="10"/>
      <c r="B12" s="11"/>
      <c r="C12" s="5"/>
      <c r="D12" s="12"/>
      <c r="E12" s="13"/>
      <c r="F12" s="14">
        <f>SUM(F10:F11)</f>
        <v>146</v>
      </c>
      <c r="G12" s="15"/>
      <c r="H12" s="5"/>
      <c r="I12" s="2"/>
      <c r="J12" s="6">
        <f>SUM(J10:J11)</f>
        <v>1198.6599999999999</v>
      </c>
    </row>
    <row r="13" spans="1:10" ht="15">
      <c r="A13" s="10"/>
      <c r="B13" s="11"/>
      <c r="C13" s="5"/>
      <c r="D13" s="12"/>
      <c r="E13" s="13"/>
      <c r="F13" s="14"/>
      <c r="G13" s="15"/>
      <c r="H13" s="5"/>
      <c r="I13" s="2"/>
      <c r="J13" s="6"/>
    </row>
    <row r="14" spans="1:10" ht="15">
      <c r="A14" s="10" t="s">
        <v>74</v>
      </c>
      <c r="B14" s="11" t="s">
        <v>22</v>
      </c>
      <c r="C14" s="5"/>
      <c r="D14" s="12" t="s">
        <v>26</v>
      </c>
      <c r="E14" s="13" t="s">
        <v>28</v>
      </c>
      <c r="F14" s="14">
        <v>47</v>
      </c>
      <c r="G14" s="15">
        <v>1</v>
      </c>
      <c r="H14" s="79">
        <v>2</v>
      </c>
      <c r="I14" s="2">
        <v>7.42</v>
      </c>
      <c r="J14" s="6">
        <f>F14*I14</f>
        <v>348.74</v>
      </c>
    </row>
    <row r="15" spans="1:10" ht="15">
      <c r="A15" s="10" t="s">
        <v>75</v>
      </c>
      <c r="B15" s="11" t="s">
        <v>23</v>
      </c>
      <c r="C15" s="5"/>
      <c r="D15" s="12" t="s">
        <v>27</v>
      </c>
      <c r="E15" s="13" t="s">
        <v>29</v>
      </c>
      <c r="F15" s="14">
        <v>47</v>
      </c>
      <c r="G15" s="15">
        <v>1</v>
      </c>
      <c r="H15" s="79"/>
      <c r="I15" s="2">
        <v>9</v>
      </c>
      <c r="J15" s="6">
        <f>F15*I15</f>
        <v>423</v>
      </c>
    </row>
    <row r="16" spans="1:10" ht="15">
      <c r="A16" s="10"/>
      <c r="B16" s="11"/>
      <c r="C16" s="5"/>
      <c r="D16" s="12"/>
      <c r="E16" s="13"/>
      <c r="F16" s="14">
        <f>SUM(F14:F15)</f>
        <v>94</v>
      </c>
      <c r="G16" s="15"/>
      <c r="H16" s="5"/>
      <c r="I16" s="2"/>
      <c r="J16" s="6">
        <f>SUM(J14:J15)</f>
        <v>771.74</v>
      </c>
    </row>
    <row r="17" spans="1:10" ht="15">
      <c r="A17" s="10"/>
      <c r="B17" s="11"/>
      <c r="C17" s="5"/>
      <c r="D17" s="12"/>
      <c r="E17" s="13"/>
      <c r="F17" s="14"/>
      <c r="G17" s="15"/>
      <c r="H17" s="5"/>
      <c r="I17" s="2"/>
      <c r="J17" s="6"/>
    </row>
    <row r="18" spans="1:10" ht="15">
      <c r="A18" s="10" t="s">
        <v>76</v>
      </c>
      <c r="B18" s="11" t="s">
        <v>30</v>
      </c>
      <c r="C18" s="5"/>
      <c r="D18" s="12"/>
      <c r="E18" s="13" t="s">
        <v>28</v>
      </c>
      <c r="F18" s="14">
        <v>73</v>
      </c>
      <c r="G18" s="15">
        <v>1</v>
      </c>
      <c r="H18" s="79">
        <v>2</v>
      </c>
      <c r="I18" s="2">
        <v>7.42</v>
      </c>
      <c r="J18" s="6">
        <f>F18*I18</f>
        <v>541.66</v>
      </c>
    </row>
    <row r="19" spans="1:10" ht="15">
      <c r="A19" s="10" t="s">
        <v>77</v>
      </c>
      <c r="B19" s="11" t="s">
        <v>31</v>
      </c>
      <c r="C19" s="5"/>
      <c r="D19" s="12"/>
      <c r="E19" s="13" t="s">
        <v>29</v>
      </c>
      <c r="F19" s="14">
        <v>73</v>
      </c>
      <c r="G19" s="15">
        <v>1</v>
      </c>
      <c r="H19" s="79"/>
      <c r="I19" s="2">
        <v>9</v>
      </c>
      <c r="J19" s="6">
        <f>F19*I19</f>
        <v>657</v>
      </c>
    </row>
    <row r="20" spans="1:10" ht="15">
      <c r="A20" s="10"/>
      <c r="B20" s="11"/>
      <c r="C20" s="5"/>
      <c r="D20" s="12"/>
      <c r="E20" s="13"/>
      <c r="F20" s="14">
        <f>SUM(F18:F19)</f>
        <v>146</v>
      </c>
      <c r="G20" s="15"/>
      <c r="H20" s="5"/>
      <c r="I20" s="2"/>
      <c r="J20" s="6">
        <f>SUM(J18:J19)</f>
        <v>1198.6599999999999</v>
      </c>
    </row>
    <row r="21" spans="1:10" ht="15">
      <c r="A21" s="10"/>
      <c r="B21" s="11"/>
      <c r="C21" s="5"/>
      <c r="D21" s="12"/>
      <c r="E21" s="13"/>
      <c r="F21" s="14"/>
      <c r="G21" s="15"/>
      <c r="H21" s="5"/>
      <c r="I21" s="2"/>
      <c r="J21" s="6"/>
    </row>
    <row r="22" spans="1:10" ht="15">
      <c r="A22" s="10" t="s">
        <v>76</v>
      </c>
      <c r="B22" s="11" t="s">
        <v>30</v>
      </c>
      <c r="C22" s="5"/>
      <c r="D22" s="12"/>
      <c r="E22" s="13" t="s">
        <v>28</v>
      </c>
      <c r="F22" s="14">
        <v>47</v>
      </c>
      <c r="G22" s="15">
        <v>1</v>
      </c>
      <c r="H22" s="79">
        <v>2</v>
      </c>
      <c r="I22" s="2">
        <v>7.42</v>
      </c>
      <c r="J22" s="6">
        <f>F22*I22</f>
        <v>348.74</v>
      </c>
    </row>
    <row r="23" spans="1:10" ht="15">
      <c r="A23" s="10" t="s">
        <v>77</v>
      </c>
      <c r="B23" s="11" t="s">
        <v>31</v>
      </c>
      <c r="C23" s="5"/>
      <c r="D23" s="12"/>
      <c r="E23" s="13" t="s">
        <v>29</v>
      </c>
      <c r="F23" s="14">
        <v>47</v>
      </c>
      <c r="G23" s="15">
        <v>1</v>
      </c>
      <c r="H23" s="79"/>
      <c r="I23" s="2">
        <v>9</v>
      </c>
      <c r="J23" s="6">
        <f>F23*I23</f>
        <v>423</v>
      </c>
    </row>
    <row r="24" spans="1:10" ht="15">
      <c r="A24" s="10"/>
      <c r="B24" s="11"/>
      <c r="C24" s="5"/>
      <c r="D24" s="12"/>
      <c r="E24" s="13"/>
      <c r="F24" s="14">
        <f>SUM(F22:F23)</f>
        <v>94</v>
      </c>
      <c r="G24" s="15"/>
      <c r="H24" s="5"/>
      <c r="I24" s="2"/>
      <c r="J24" s="6">
        <f>SUM(J22:J23)</f>
        <v>771.74</v>
      </c>
    </row>
    <row r="25" spans="1:10" ht="15">
      <c r="A25" s="10"/>
      <c r="B25" s="11"/>
      <c r="C25" s="5"/>
      <c r="D25" s="12"/>
      <c r="E25" s="13"/>
      <c r="F25" s="14"/>
      <c r="G25" s="15"/>
      <c r="H25" s="5"/>
      <c r="I25" s="2"/>
      <c r="J25" s="6"/>
    </row>
    <row r="26" spans="1:10" ht="15">
      <c r="A26" s="10" t="s">
        <v>78</v>
      </c>
      <c r="B26" s="11" t="s">
        <v>32</v>
      </c>
      <c r="C26" s="5"/>
      <c r="D26" s="12" t="s">
        <v>96</v>
      </c>
      <c r="E26" s="13" t="s">
        <v>34</v>
      </c>
      <c r="F26" s="14">
        <v>87</v>
      </c>
      <c r="G26" s="15">
        <v>1</v>
      </c>
      <c r="H26" s="79">
        <v>2</v>
      </c>
      <c r="I26" s="2">
        <v>10.25</v>
      </c>
      <c r="J26" s="6">
        <f>F26*I26</f>
        <v>891.75</v>
      </c>
    </row>
    <row r="27" spans="1:10" ht="15">
      <c r="A27" s="10" t="s">
        <v>79</v>
      </c>
      <c r="B27" s="11" t="s">
        <v>33</v>
      </c>
      <c r="C27" s="5"/>
      <c r="D27" s="12" t="s">
        <v>97</v>
      </c>
      <c r="E27" s="13" t="s">
        <v>35</v>
      </c>
      <c r="F27" s="14">
        <v>87</v>
      </c>
      <c r="G27" s="15">
        <v>1</v>
      </c>
      <c r="H27" s="79"/>
      <c r="I27" s="2">
        <v>10.8</v>
      </c>
      <c r="J27" s="6">
        <f>F27*I27</f>
        <v>939.6</v>
      </c>
    </row>
    <row r="28" spans="1:10" ht="15">
      <c r="A28" s="10"/>
      <c r="B28" s="11"/>
      <c r="C28" s="5"/>
      <c r="D28" s="12"/>
      <c r="E28" s="13"/>
      <c r="F28" s="14">
        <f>SUM(F26:F27)</f>
        <v>174</v>
      </c>
      <c r="G28" s="15"/>
      <c r="H28" s="5"/>
      <c r="I28" s="2"/>
      <c r="J28" s="6">
        <f>SUM(J26:J27)</f>
        <v>1831.35</v>
      </c>
    </row>
    <row r="29" spans="1:10" ht="15">
      <c r="A29" s="10"/>
      <c r="B29" s="11"/>
      <c r="C29" s="5"/>
      <c r="D29" s="12"/>
      <c r="E29" s="13"/>
      <c r="F29" s="14"/>
      <c r="G29" s="15"/>
      <c r="H29" s="5"/>
      <c r="I29" s="2"/>
      <c r="J29" s="6"/>
    </row>
    <row r="30" spans="1:10" ht="15">
      <c r="A30" s="10" t="s">
        <v>78</v>
      </c>
      <c r="B30" s="11" t="s">
        <v>32</v>
      </c>
      <c r="C30" s="5"/>
      <c r="D30" s="12" t="s">
        <v>96</v>
      </c>
      <c r="E30" s="13" t="s">
        <v>34</v>
      </c>
      <c r="F30" s="14">
        <v>53</v>
      </c>
      <c r="G30" s="15">
        <v>1</v>
      </c>
      <c r="H30" s="79">
        <v>2</v>
      </c>
      <c r="I30" s="2">
        <v>10.25</v>
      </c>
      <c r="J30" s="6">
        <f>F30*I30</f>
        <v>543.25</v>
      </c>
    </row>
    <row r="31" spans="1:10" ht="15">
      <c r="A31" s="10" t="s">
        <v>79</v>
      </c>
      <c r="B31" s="11" t="s">
        <v>33</v>
      </c>
      <c r="C31" s="5"/>
      <c r="D31" s="12" t="s">
        <v>97</v>
      </c>
      <c r="E31" s="13" t="s">
        <v>35</v>
      </c>
      <c r="F31" s="14">
        <v>53</v>
      </c>
      <c r="G31" s="15">
        <v>1</v>
      </c>
      <c r="H31" s="79"/>
      <c r="I31" s="2">
        <v>10.8</v>
      </c>
      <c r="J31" s="6">
        <f>F31*I31</f>
        <v>572.40000000000009</v>
      </c>
    </row>
    <row r="32" spans="1:10" ht="15">
      <c r="A32" s="10"/>
      <c r="B32" s="11"/>
      <c r="C32" s="5"/>
      <c r="D32" s="12"/>
      <c r="E32" s="13"/>
      <c r="F32" s="14">
        <f>SUM(F30:F31)</f>
        <v>106</v>
      </c>
      <c r="G32" s="15"/>
      <c r="H32" s="5"/>
      <c r="I32" s="2"/>
      <c r="J32" s="6">
        <f>SUM(J30:J31)</f>
        <v>1115.6500000000001</v>
      </c>
    </row>
    <row r="33" spans="1:10" ht="15">
      <c r="A33" s="10"/>
      <c r="B33" s="11"/>
      <c r="C33" s="5"/>
      <c r="D33" s="12"/>
      <c r="E33" s="13"/>
      <c r="F33" s="14"/>
      <c r="G33" s="15"/>
      <c r="H33" s="5"/>
      <c r="I33" s="2"/>
      <c r="J33" s="6"/>
    </row>
    <row r="34" spans="1:10" ht="15">
      <c r="A34" s="10" t="s">
        <v>80</v>
      </c>
      <c r="B34" s="11" t="s">
        <v>36</v>
      </c>
      <c r="C34" s="5"/>
      <c r="D34" s="12" t="s">
        <v>98</v>
      </c>
      <c r="E34" s="13" t="s">
        <v>38</v>
      </c>
      <c r="F34" s="14">
        <v>136</v>
      </c>
      <c r="G34" s="15">
        <v>1</v>
      </c>
      <c r="H34" s="79">
        <v>2</v>
      </c>
      <c r="I34" s="2">
        <v>6.86</v>
      </c>
      <c r="J34" s="6">
        <f>F34*I34</f>
        <v>932.96</v>
      </c>
    </row>
    <row r="35" spans="1:10" ht="15">
      <c r="A35" s="10" t="s">
        <v>81</v>
      </c>
      <c r="B35" s="11" t="s">
        <v>37</v>
      </c>
      <c r="C35" s="5"/>
      <c r="D35" s="12" t="s">
        <v>99</v>
      </c>
      <c r="E35" s="13" t="s">
        <v>38</v>
      </c>
      <c r="F35" s="14">
        <v>136</v>
      </c>
      <c r="G35" s="15">
        <v>1</v>
      </c>
      <c r="H35" s="79"/>
      <c r="I35" s="2">
        <v>6.86</v>
      </c>
      <c r="J35" s="6">
        <f>F35*I35</f>
        <v>932.96</v>
      </c>
    </row>
    <row r="36" spans="1:10" ht="15">
      <c r="A36" s="10"/>
      <c r="B36" s="11"/>
      <c r="C36" s="5"/>
      <c r="D36" s="12"/>
      <c r="E36" s="13"/>
      <c r="F36" s="14">
        <f>SUM(F34:F35)</f>
        <v>272</v>
      </c>
      <c r="G36" s="15"/>
      <c r="H36" s="5"/>
      <c r="I36" s="2"/>
      <c r="J36" s="6">
        <f>SUM(J34:J35)</f>
        <v>1865.92</v>
      </c>
    </row>
    <row r="37" spans="1:10" ht="15">
      <c r="A37" s="10"/>
      <c r="B37" s="11"/>
      <c r="C37" s="5"/>
      <c r="D37" s="12"/>
      <c r="E37" s="13"/>
      <c r="F37" s="14"/>
      <c r="G37" s="15"/>
      <c r="H37" s="5"/>
      <c r="I37" s="2"/>
      <c r="J37" s="6"/>
    </row>
    <row r="38" spans="1:10" ht="15">
      <c r="A38" s="10" t="s">
        <v>80</v>
      </c>
      <c r="B38" s="11" t="s">
        <v>36</v>
      </c>
      <c r="C38" s="5"/>
      <c r="D38" s="12" t="s">
        <v>98</v>
      </c>
      <c r="E38" s="13" t="s">
        <v>38</v>
      </c>
      <c r="F38" s="14">
        <v>84</v>
      </c>
      <c r="G38" s="15">
        <v>1</v>
      </c>
      <c r="H38" s="79">
        <v>2</v>
      </c>
      <c r="I38" s="2">
        <v>6.86</v>
      </c>
      <c r="J38" s="6">
        <f>F38*I38</f>
        <v>576.24</v>
      </c>
    </row>
    <row r="39" spans="1:10" ht="15">
      <c r="A39" s="10" t="s">
        <v>81</v>
      </c>
      <c r="B39" s="11" t="s">
        <v>37</v>
      </c>
      <c r="C39" s="5"/>
      <c r="D39" s="12" t="s">
        <v>99</v>
      </c>
      <c r="E39" s="13" t="s">
        <v>38</v>
      </c>
      <c r="F39" s="14">
        <v>84</v>
      </c>
      <c r="G39" s="15">
        <v>1</v>
      </c>
      <c r="H39" s="79"/>
      <c r="I39" s="2">
        <v>6.86</v>
      </c>
      <c r="J39" s="6">
        <f>F39*I39</f>
        <v>576.24</v>
      </c>
    </row>
    <row r="40" spans="1:10" ht="15">
      <c r="A40" s="10"/>
      <c r="B40" s="11"/>
      <c r="C40" s="5"/>
      <c r="D40" s="12"/>
      <c r="E40" s="13"/>
      <c r="F40" s="14">
        <f>SUM(F38:F39)</f>
        <v>168</v>
      </c>
      <c r="G40" s="15"/>
      <c r="H40" s="5"/>
      <c r="I40" s="2"/>
      <c r="J40" s="6">
        <f>SUM(J38:J39)</f>
        <v>1152.48</v>
      </c>
    </row>
    <row r="41" spans="1:10" ht="15">
      <c r="A41" s="10"/>
      <c r="B41" s="11"/>
      <c r="C41" s="5"/>
      <c r="D41" s="12"/>
      <c r="E41" s="13"/>
      <c r="F41" s="14"/>
      <c r="G41" s="15"/>
      <c r="H41" s="5"/>
      <c r="I41" s="2"/>
      <c r="J41" s="6"/>
    </row>
    <row r="42" spans="1:10" ht="15">
      <c r="A42" s="10" t="s">
        <v>82</v>
      </c>
      <c r="B42" s="11" t="s">
        <v>40</v>
      </c>
      <c r="C42" s="5"/>
      <c r="D42" s="12" t="s">
        <v>100</v>
      </c>
      <c r="E42" s="13" t="s">
        <v>45</v>
      </c>
      <c r="F42" s="14">
        <v>88</v>
      </c>
      <c r="G42" s="15">
        <v>1</v>
      </c>
      <c r="H42" s="79">
        <v>4</v>
      </c>
      <c r="I42" s="2">
        <v>5.8</v>
      </c>
      <c r="J42" s="6">
        <f>F42*I42</f>
        <v>510.4</v>
      </c>
    </row>
    <row r="43" spans="1:10" ht="15">
      <c r="A43" s="10" t="s">
        <v>83</v>
      </c>
      <c r="B43" s="11" t="s">
        <v>41</v>
      </c>
      <c r="C43" s="5"/>
      <c r="D43" s="12" t="s">
        <v>44</v>
      </c>
      <c r="E43" s="13" t="s">
        <v>45</v>
      </c>
      <c r="F43" s="14">
        <v>88</v>
      </c>
      <c r="G43" s="15">
        <v>1</v>
      </c>
      <c r="H43" s="79"/>
      <c r="I43" s="2">
        <v>5.8</v>
      </c>
      <c r="J43" s="6">
        <f t="shared" ref="J43:J45" si="1">F43*I43</f>
        <v>510.4</v>
      </c>
    </row>
    <row r="44" spans="1:10" ht="15">
      <c r="A44" s="10" t="s">
        <v>84</v>
      </c>
      <c r="B44" s="11" t="s">
        <v>42</v>
      </c>
      <c r="C44" s="5"/>
      <c r="D44" s="12" t="s">
        <v>101</v>
      </c>
      <c r="E44" s="13" t="s">
        <v>46</v>
      </c>
      <c r="F44" s="14">
        <v>88</v>
      </c>
      <c r="G44" s="15">
        <v>1</v>
      </c>
      <c r="H44" s="79"/>
      <c r="I44" s="2">
        <v>5.4</v>
      </c>
      <c r="J44" s="6">
        <f t="shared" si="1"/>
        <v>475.20000000000005</v>
      </c>
    </row>
    <row r="45" spans="1:10" ht="15">
      <c r="A45" s="10" t="s">
        <v>85</v>
      </c>
      <c r="B45" s="11" t="s">
        <v>43</v>
      </c>
      <c r="C45" s="5"/>
      <c r="D45" s="12" t="s">
        <v>102</v>
      </c>
      <c r="E45" s="13" t="s">
        <v>46</v>
      </c>
      <c r="F45" s="14">
        <v>88</v>
      </c>
      <c r="G45" s="15">
        <v>1</v>
      </c>
      <c r="H45" s="79"/>
      <c r="I45" s="2">
        <v>5.4</v>
      </c>
      <c r="J45" s="6">
        <f t="shared" si="1"/>
        <v>475.20000000000005</v>
      </c>
    </row>
    <row r="46" spans="1:10" ht="15">
      <c r="A46" s="10"/>
      <c r="B46" s="11"/>
      <c r="C46" s="5"/>
      <c r="D46" s="12"/>
      <c r="E46" s="13"/>
      <c r="F46" s="14">
        <f>SUM(F42:F45)</f>
        <v>352</v>
      </c>
      <c r="G46" s="15"/>
      <c r="H46" s="5"/>
      <c r="I46" s="2"/>
      <c r="J46" s="6">
        <f>SUM(J42:J45)</f>
        <v>1971.2</v>
      </c>
    </row>
    <row r="47" spans="1:10" ht="15">
      <c r="A47" s="10"/>
      <c r="B47" s="11"/>
      <c r="C47" s="5"/>
      <c r="D47" s="12"/>
      <c r="E47" s="13"/>
      <c r="F47" s="14"/>
      <c r="G47" s="15"/>
      <c r="H47" s="5"/>
      <c r="I47" s="2"/>
      <c r="J47" s="6"/>
    </row>
    <row r="48" spans="1:10" ht="15">
      <c r="A48" s="10" t="s">
        <v>82</v>
      </c>
      <c r="B48" s="11" t="s">
        <v>40</v>
      </c>
      <c r="C48" s="5"/>
      <c r="D48" s="12" t="s">
        <v>100</v>
      </c>
      <c r="E48" s="13" t="s">
        <v>45</v>
      </c>
      <c r="F48" s="14">
        <v>32</v>
      </c>
      <c r="G48" s="15">
        <v>1</v>
      </c>
      <c r="H48" s="79">
        <v>4</v>
      </c>
      <c r="I48" s="2">
        <v>5.8</v>
      </c>
      <c r="J48" s="6">
        <f>F48*I48</f>
        <v>185.6</v>
      </c>
    </row>
    <row r="49" spans="1:10" ht="15">
      <c r="A49" s="10" t="s">
        <v>83</v>
      </c>
      <c r="B49" s="11" t="s">
        <v>41</v>
      </c>
      <c r="C49" s="5"/>
      <c r="D49" s="12" t="s">
        <v>44</v>
      </c>
      <c r="E49" s="13" t="s">
        <v>45</v>
      </c>
      <c r="F49" s="14">
        <v>32</v>
      </c>
      <c r="G49" s="15">
        <v>1</v>
      </c>
      <c r="H49" s="79"/>
      <c r="I49" s="2">
        <v>5.8</v>
      </c>
      <c r="J49" s="6">
        <f t="shared" ref="J49:J51" si="2">F49*I49</f>
        <v>185.6</v>
      </c>
    </row>
    <row r="50" spans="1:10" ht="15">
      <c r="A50" s="10" t="s">
        <v>84</v>
      </c>
      <c r="B50" s="11" t="s">
        <v>42</v>
      </c>
      <c r="C50" s="5"/>
      <c r="D50" s="12" t="s">
        <v>101</v>
      </c>
      <c r="E50" s="13" t="s">
        <v>46</v>
      </c>
      <c r="F50" s="14">
        <v>32</v>
      </c>
      <c r="G50" s="15">
        <v>1</v>
      </c>
      <c r="H50" s="79"/>
      <c r="I50" s="2">
        <v>5.4</v>
      </c>
      <c r="J50" s="6">
        <f t="shared" si="2"/>
        <v>172.8</v>
      </c>
    </row>
    <row r="51" spans="1:10" ht="15">
      <c r="A51" s="10" t="s">
        <v>85</v>
      </c>
      <c r="B51" s="11" t="s">
        <v>43</v>
      </c>
      <c r="C51" s="5"/>
      <c r="D51" s="12" t="s">
        <v>102</v>
      </c>
      <c r="E51" s="13" t="s">
        <v>46</v>
      </c>
      <c r="F51" s="14">
        <v>32</v>
      </c>
      <c r="G51" s="15">
        <v>1</v>
      </c>
      <c r="H51" s="79"/>
      <c r="I51" s="2">
        <v>5.4</v>
      </c>
      <c r="J51" s="6">
        <f t="shared" si="2"/>
        <v>172.8</v>
      </c>
    </row>
    <row r="52" spans="1:10" ht="15">
      <c r="A52" s="10"/>
      <c r="B52" s="11"/>
      <c r="C52" s="5"/>
      <c r="D52" s="12"/>
      <c r="E52" s="13"/>
      <c r="F52" s="14">
        <f>SUM(F48:F51)</f>
        <v>128</v>
      </c>
      <c r="G52" s="15"/>
      <c r="H52" s="5"/>
      <c r="I52" s="2"/>
      <c r="J52" s="6">
        <f>SUM(J48:J51)</f>
        <v>716.8</v>
      </c>
    </row>
    <row r="53" spans="1:10" ht="15">
      <c r="A53" s="10"/>
      <c r="B53" s="11"/>
      <c r="C53" s="5"/>
      <c r="D53" s="12"/>
      <c r="E53" s="13"/>
      <c r="F53" s="14"/>
      <c r="G53" s="15"/>
      <c r="H53" s="5"/>
      <c r="I53" s="2"/>
      <c r="J53" s="6"/>
    </row>
    <row r="54" spans="1:10" ht="15">
      <c r="A54" s="10" t="s">
        <v>86</v>
      </c>
      <c r="B54" s="11" t="s">
        <v>48</v>
      </c>
      <c r="C54" s="5"/>
      <c r="D54" s="12" t="s">
        <v>103</v>
      </c>
      <c r="E54" s="13" t="s">
        <v>50</v>
      </c>
      <c r="F54" s="14">
        <v>127</v>
      </c>
      <c r="G54" s="15">
        <v>1</v>
      </c>
      <c r="H54" s="79">
        <v>2</v>
      </c>
      <c r="I54" s="2">
        <v>15.75</v>
      </c>
      <c r="J54" s="6">
        <f>F54*I54</f>
        <v>2000.25</v>
      </c>
    </row>
    <row r="55" spans="1:10" ht="15">
      <c r="A55" s="10" t="s">
        <v>87</v>
      </c>
      <c r="B55" s="11" t="s">
        <v>49</v>
      </c>
      <c r="C55" s="5"/>
      <c r="D55" s="12" t="s">
        <v>104</v>
      </c>
      <c r="E55" s="13" t="s">
        <v>51</v>
      </c>
      <c r="F55" s="14">
        <v>127</v>
      </c>
      <c r="G55" s="15">
        <v>1</v>
      </c>
      <c r="H55" s="79"/>
      <c r="I55" s="2">
        <v>23</v>
      </c>
      <c r="J55" s="6">
        <f>F55*I55</f>
        <v>2921</v>
      </c>
    </row>
    <row r="56" spans="1:10" ht="15">
      <c r="A56" s="10"/>
      <c r="B56" s="11"/>
      <c r="C56" s="5"/>
      <c r="D56" s="12"/>
      <c r="E56" s="13"/>
      <c r="F56" s="14">
        <f>SUM(F54:F55)</f>
        <v>254</v>
      </c>
      <c r="G56" s="15"/>
      <c r="H56" s="5"/>
      <c r="I56" s="2"/>
      <c r="J56" s="6">
        <f>SUM(J54:J55)</f>
        <v>4921.25</v>
      </c>
    </row>
    <row r="57" spans="1:10" ht="15">
      <c r="A57" s="10"/>
      <c r="B57" s="11"/>
      <c r="C57" s="5"/>
      <c r="D57" s="12"/>
      <c r="E57" s="13"/>
      <c r="F57" s="14"/>
      <c r="G57" s="15"/>
      <c r="H57" s="5"/>
      <c r="I57" s="2"/>
      <c r="J57" s="6"/>
    </row>
    <row r="58" spans="1:10" ht="15">
      <c r="A58" s="10" t="s">
        <v>86</v>
      </c>
      <c r="B58" s="11" t="s">
        <v>48</v>
      </c>
      <c r="C58" s="5"/>
      <c r="D58" s="12" t="s">
        <v>103</v>
      </c>
      <c r="E58" s="13" t="s">
        <v>50</v>
      </c>
      <c r="F58" s="14">
        <v>33</v>
      </c>
      <c r="G58" s="15">
        <v>1</v>
      </c>
      <c r="H58" s="79">
        <v>2</v>
      </c>
      <c r="I58" s="2">
        <v>15.75</v>
      </c>
      <c r="J58" s="6">
        <f>F58*I58</f>
        <v>519.75</v>
      </c>
    </row>
    <row r="59" spans="1:10" ht="15">
      <c r="A59" s="10" t="s">
        <v>87</v>
      </c>
      <c r="B59" s="11" t="s">
        <v>49</v>
      </c>
      <c r="C59" s="5"/>
      <c r="D59" s="12" t="s">
        <v>104</v>
      </c>
      <c r="E59" s="13" t="s">
        <v>51</v>
      </c>
      <c r="F59" s="14">
        <v>33</v>
      </c>
      <c r="G59" s="15">
        <v>1</v>
      </c>
      <c r="H59" s="79"/>
      <c r="I59" s="2">
        <v>23</v>
      </c>
      <c r="J59" s="6">
        <f>F59*I59</f>
        <v>759</v>
      </c>
    </row>
    <row r="60" spans="1:10" ht="15">
      <c r="A60" s="10"/>
      <c r="B60" s="11"/>
      <c r="C60" s="5"/>
      <c r="D60" s="12"/>
      <c r="E60" s="13"/>
      <c r="F60" s="14">
        <f>SUM(F58:F59)</f>
        <v>66</v>
      </c>
      <c r="G60" s="15"/>
      <c r="H60" s="5"/>
      <c r="I60" s="2"/>
      <c r="J60" s="6">
        <f>SUM(J58:J59)</f>
        <v>1278.75</v>
      </c>
    </row>
    <row r="61" spans="1:10" ht="15">
      <c r="A61" s="10"/>
      <c r="B61" s="11"/>
      <c r="C61" s="5"/>
      <c r="D61" s="12"/>
      <c r="E61" s="13"/>
      <c r="F61" s="14"/>
      <c r="G61" s="15"/>
      <c r="H61" s="5"/>
      <c r="I61" s="2"/>
      <c r="J61" s="6"/>
    </row>
    <row r="62" spans="1:10" ht="15">
      <c r="A62" s="10" t="s">
        <v>88</v>
      </c>
      <c r="B62" s="11" t="s">
        <v>52</v>
      </c>
      <c r="C62" s="5"/>
      <c r="D62" s="12" t="s">
        <v>105</v>
      </c>
      <c r="E62" s="13" t="s">
        <v>54</v>
      </c>
      <c r="F62" s="14">
        <v>87</v>
      </c>
      <c r="G62" s="15">
        <v>1</v>
      </c>
      <c r="H62" s="79">
        <v>2</v>
      </c>
      <c r="I62" s="2">
        <v>7.5</v>
      </c>
      <c r="J62" s="6">
        <f>F62*I62</f>
        <v>652.5</v>
      </c>
    </row>
    <row r="63" spans="1:10" ht="15">
      <c r="A63" s="10" t="s">
        <v>89</v>
      </c>
      <c r="B63" s="11" t="s">
        <v>53</v>
      </c>
      <c r="C63" s="5"/>
      <c r="D63" s="12" t="s">
        <v>106</v>
      </c>
      <c r="E63" s="13" t="s">
        <v>55</v>
      </c>
      <c r="F63" s="14">
        <v>87</v>
      </c>
      <c r="G63" s="15">
        <v>1</v>
      </c>
      <c r="H63" s="79"/>
      <c r="I63" s="2">
        <v>6.8</v>
      </c>
      <c r="J63" s="6">
        <f>F63*I63</f>
        <v>591.6</v>
      </c>
    </row>
    <row r="64" spans="1:10" ht="15">
      <c r="A64" s="10"/>
      <c r="B64" s="11"/>
      <c r="C64" s="5"/>
      <c r="D64" s="12"/>
      <c r="E64" s="13"/>
      <c r="F64" s="14">
        <f>SUM(F62:F63)</f>
        <v>174</v>
      </c>
      <c r="G64" s="15"/>
      <c r="H64" s="5"/>
      <c r="I64" s="2"/>
      <c r="J64" s="6">
        <f>SUM(J62:J63)</f>
        <v>1244.0999999999999</v>
      </c>
    </row>
    <row r="65" spans="1:10" ht="15">
      <c r="A65" s="10"/>
      <c r="B65" s="11"/>
      <c r="C65" s="5"/>
      <c r="D65" s="12"/>
      <c r="E65" s="13"/>
      <c r="F65" s="14"/>
      <c r="G65" s="15"/>
      <c r="H65" s="5"/>
      <c r="I65" s="2"/>
      <c r="J65" s="6"/>
    </row>
    <row r="66" spans="1:10" ht="15">
      <c r="A66" s="10" t="s">
        <v>88</v>
      </c>
      <c r="B66" s="11" t="s">
        <v>52</v>
      </c>
      <c r="C66" s="5"/>
      <c r="D66" s="12" t="s">
        <v>105</v>
      </c>
      <c r="E66" s="13" t="s">
        <v>54</v>
      </c>
      <c r="F66" s="14">
        <v>53</v>
      </c>
      <c r="G66" s="15">
        <v>1</v>
      </c>
      <c r="H66" s="79">
        <v>2</v>
      </c>
      <c r="I66" s="2">
        <v>7.5</v>
      </c>
      <c r="J66" s="6">
        <f>F66*I66</f>
        <v>397.5</v>
      </c>
    </row>
    <row r="67" spans="1:10" ht="15">
      <c r="A67" s="10" t="s">
        <v>89</v>
      </c>
      <c r="B67" s="11" t="s">
        <v>53</v>
      </c>
      <c r="C67" s="5"/>
      <c r="D67" s="12" t="s">
        <v>106</v>
      </c>
      <c r="E67" s="13" t="s">
        <v>55</v>
      </c>
      <c r="F67" s="14">
        <v>53</v>
      </c>
      <c r="G67" s="15">
        <v>1</v>
      </c>
      <c r="H67" s="79"/>
      <c r="I67" s="2">
        <v>6.8</v>
      </c>
      <c r="J67" s="6">
        <f>F67*I67</f>
        <v>360.4</v>
      </c>
    </row>
    <row r="68" spans="1:10" ht="15">
      <c r="A68" s="10"/>
      <c r="B68" s="11"/>
      <c r="C68" s="5"/>
      <c r="D68" s="12"/>
      <c r="E68" s="13"/>
      <c r="F68" s="14">
        <f>SUM(F66:F67)</f>
        <v>106</v>
      </c>
      <c r="G68" s="15"/>
      <c r="H68" s="5"/>
      <c r="I68" s="2"/>
      <c r="J68" s="6">
        <f>SUM(J66:J67)</f>
        <v>757.9</v>
      </c>
    </row>
    <row r="69" spans="1:10" ht="15">
      <c r="A69" s="10"/>
      <c r="B69" s="11"/>
      <c r="C69" s="5"/>
      <c r="D69" s="12"/>
      <c r="E69" s="13"/>
      <c r="F69" s="14"/>
      <c r="G69" s="15"/>
      <c r="H69" s="5"/>
      <c r="I69" s="2"/>
      <c r="J69" s="6"/>
    </row>
    <row r="70" spans="1:10" ht="15">
      <c r="A70" s="10" t="s">
        <v>59</v>
      </c>
      <c r="B70" s="11" t="s">
        <v>56</v>
      </c>
      <c r="C70" s="5"/>
      <c r="D70" s="12" t="s">
        <v>61</v>
      </c>
      <c r="E70" s="13" t="s">
        <v>54</v>
      </c>
      <c r="F70" s="14">
        <v>87</v>
      </c>
      <c r="G70" s="15">
        <v>1</v>
      </c>
      <c r="H70" s="79">
        <v>2</v>
      </c>
      <c r="I70" s="2">
        <v>7.5</v>
      </c>
      <c r="J70" s="6">
        <f>F70*I70</f>
        <v>652.5</v>
      </c>
    </row>
    <row r="71" spans="1:10" ht="15">
      <c r="A71" s="10" t="s">
        <v>60</v>
      </c>
      <c r="B71" s="11" t="s">
        <v>57</v>
      </c>
      <c r="C71" s="5"/>
      <c r="D71" s="12" t="s">
        <v>62</v>
      </c>
      <c r="E71" s="13" t="s">
        <v>58</v>
      </c>
      <c r="F71" s="14">
        <v>87</v>
      </c>
      <c r="G71" s="15">
        <v>1</v>
      </c>
      <c r="H71" s="79"/>
      <c r="I71" s="2">
        <v>12</v>
      </c>
      <c r="J71" s="6">
        <f>F71*I71</f>
        <v>1044</v>
      </c>
    </row>
    <row r="72" spans="1:10" ht="15">
      <c r="A72" s="10"/>
      <c r="B72" s="11"/>
      <c r="C72" s="5"/>
      <c r="D72" s="12"/>
      <c r="E72" s="13"/>
      <c r="F72" s="14">
        <f>SUM(F70:F71)</f>
        <v>174</v>
      </c>
      <c r="G72" s="15"/>
      <c r="H72" s="5"/>
      <c r="I72" s="2"/>
      <c r="J72" s="6">
        <f>SUM(J70:J71)</f>
        <v>1696.5</v>
      </c>
    </row>
    <row r="73" spans="1:10" ht="15">
      <c r="A73" s="10"/>
      <c r="B73" s="11"/>
      <c r="C73" s="5"/>
      <c r="D73" s="12"/>
      <c r="E73" s="13"/>
      <c r="F73" s="14"/>
      <c r="G73" s="15"/>
      <c r="H73" s="5"/>
      <c r="I73" s="2"/>
      <c r="J73" s="6"/>
    </row>
    <row r="74" spans="1:10" ht="15">
      <c r="A74" s="10" t="s">
        <v>59</v>
      </c>
      <c r="B74" s="11" t="s">
        <v>59</v>
      </c>
      <c r="C74" s="5"/>
      <c r="D74" s="12" t="s">
        <v>61</v>
      </c>
      <c r="E74" s="13" t="s">
        <v>54</v>
      </c>
      <c r="F74" s="14">
        <v>53</v>
      </c>
      <c r="G74" s="15">
        <v>1</v>
      </c>
      <c r="H74" s="79">
        <v>2</v>
      </c>
      <c r="I74" s="2">
        <v>7.5</v>
      </c>
      <c r="J74" s="6">
        <f>F74*I74</f>
        <v>397.5</v>
      </c>
    </row>
    <row r="75" spans="1:10" ht="15">
      <c r="A75" s="10" t="s">
        <v>60</v>
      </c>
      <c r="B75" s="11" t="s">
        <v>60</v>
      </c>
      <c r="C75" s="5"/>
      <c r="D75" s="12" t="s">
        <v>62</v>
      </c>
      <c r="E75" s="13" t="s">
        <v>58</v>
      </c>
      <c r="F75" s="14">
        <v>53</v>
      </c>
      <c r="G75" s="15">
        <v>1</v>
      </c>
      <c r="H75" s="79"/>
      <c r="I75" s="2">
        <v>12</v>
      </c>
      <c r="J75" s="6">
        <f>F75*I75</f>
        <v>636</v>
      </c>
    </row>
    <row r="76" spans="1:10" ht="15">
      <c r="A76" s="10"/>
      <c r="B76" s="11"/>
      <c r="C76" s="5"/>
      <c r="D76" s="12"/>
      <c r="E76" s="13"/>
      <c r="F76" s="14">
        <f>SUM(F74:F75)</f>
        <v>106</v>
      </c>
      <c r="G76" s="15"/>
      <c r="H76" s="5"/>
      <c r="I76" s="2"/>
      <c r="J76" s="6">
        <f>SUM(J74:J75)</f>
        <v>1033.5</v>
      </c>
    </row>
    <row r="77" spans="1:10" ht="15">
      <c r="A77" s="10"/>
      <c r="B77" s="11"/>
      <c r="C77" s="5"/>
      <c r="D77" s="12"/>
      <c r="E77" s="13"/>
      <c r="F77" s="14"/>
      <c r="G77" s="15"/>
      <c r="H77" s="5"/>
      <c r="I77" s="2"/>
      <c r="J77" s="6"/>
    </row>
    <row r="78" spans="1:10" ht="15">
      <c r="A78" s="10" t="s">
        <v>90</v>
      </c>
      <c r="B78" s="11" t="s">
        <v>63</v>
      </c>
      <c r="C78" s="5"/>
      <c r="D78" s="12" t="s">
        <v>107</v>
      </c>
      <c r="E78" s="13" t="s">
        <v>66</v>
      </c>
      <c r="F78" s="14">
        <v>99</v>
      </c>
      <c r="G78" s="15">
        <v>1</v>
      </c>
      <c r="H78" s="79">
        <v>2</v>
      </c>
      <c r="I78" s="2">
        <v>20.81</v>
      </c>
      <c r="J78" s="6">
        <f>F78*I78</f>
        <v>2060.19</v>
      </c>
    </row>
    <row r="79" spans="1:10" ht="15">
      <c r="A79" s="10" t="s">
        <v>91</v>
      </c>
      <c r="B79" s="11" t="s">
        <v>64</v>
      </c>
      <c r="C79" s="5"/>
      <c r="D79" s="12" t="s">
        <v>108</v>
      </c>
      <c r="E79" s="13" t="s">
        <v>66</v>
      </c>
      <c r="F79" s="14">
        <v>99</v>
      </c>
      <c r="G79" s="15">
        <v>1</v>
      </c>
      <c r="H79" s="79"/>
      <c r="I79" s="2">
        <v>20.81</v>
      </c>
      <c r="J79" s="6">
        <f>F79*I79</f>
        <v>2060.19</v>
      </c>
    </row>
    <row r="80" spans="1:10" ht="15">
      <c r="A80" s="10"/>
      <c r="B80" s="11"/>
      <c r="C80" s="5"/>
      <c r="D80" s="12"/>
      <c r="E80" s="13"/>
      <c r="F80" s="14">
        <f>SUM(F78:F79)</f>
        <v>198</v>
      </c>
      <c r="G80" s="15"/>
      <c r="H80" s="5"/>
      <c r="I80" s="2"/>
      <c r="J80" s="6">
        <f>SUM(J78:J79)</f>
        <v>4120.38</v>
      </c>
    </row>
    <row r="81" spans="1:10" ht="15">
      <c r="A81" s="10"/>
      <c r="B81" s="11"/>
      <c r="C81" s="5"/>
      <c r="D81" s="12"/>
      <c r="E81" s="13"/>
      <c r="F81" s="14"/>
      <c r="G81" s="15"/>
      <c r="H81" s="5"/>
      <c r="I81" s="2"/>
      <c r="J81" s="6"/>
    </row>
    <row r="82" spans="1:10" ht="15">
      <c r="A82" s="10" t="s">
        <v>90</v>
      </c>
      <c r="B82" s="11" t="s">
        <v>63</v>
      </c>
      <c r="C82" s="5"/>
      <c r="D82" s="12" t="s">
        <v>107</v>
      </c>
      <c r="E82" s="13" t="s">
        <v>66</v>
      </c>
      <c r="F82" s="14">
        <v>61</v>
      </c>
      <c r="G82" s="15">
        <v>1</v>
      </c>
      <c r="H82" s="79">
        <v>2</v>
      </c>
      <c r="I82" s="2">
        <v>20.81</v>
      </c>
      <c r="J82" s="6">
        <f>F82*I82</f>
        <v>1269.4099999999999</v>
      </c>
    </row>
    <row r="83" spans="1:10" ht="15">
      <c r="A83" s="10" t="s">
        <v>91</v>
      </c>
      <c r="B83" s="11" t="s">
        <v>64</v>
      </c>
      <c r="C83" s="5"/>
      <c r="D83" s="12" t="s">
        <v>108</v>
      </c>
      <c r="E83" s="13" t="s">
        <v>66</v>
      </c>
      <c r="F83" s="14">
        <v>61</v>
      </c>
      <c r="G83" s="15">
        <v>1</v>
      </c>
      <c r="H83" s="79"/>
      <c r="I83" s="2">
        <v>20.81</v>
      </c>
      <c r="J83" s="6">
        <f>F83*I83</f>
        <v>1269.4099999999999</v>
      </c>
    </row>
    <row r="84" spans="1:10" ht="15">
      <c r="A84" s="10"/>
      <c r="B84" s="11"/>
      <c r="C84" s="5"/>
      <c r="D84" s="12"/>
      <c r="E84" s="13"/>
      <c r="F84" s="14">
        <f>SUM(F82:F83)</f>
        <v>122</v>
      </c>
      <c r="G84" s="15"/>
      <c r="H84" s="5"/>
      <c r="I84" s="2"/>
      <c r="J84" s="6">
        <f>SUM(J82:J83)</f>
        <v>2538.8199999999997</v>
      </c>
    </row>
    <row r="85" spans="1:10" ht="15">
      <c r="A85" s="10"/>
      <c r="B85" s="11"/>
      <c r="C85" s="5"/>
      <c r="D85" s="12"/>
      <c r="E85" s="13"/>
      <c r="F85" s="14"/>
      <c r="G85" s="15"/>
      <c r="H85" s="5"/>
      <c r="I85" s="2"/>
      <c r="J85" s="6"/>
    </row>
    <row r="86" spans="1:10" ht="15">
      <c r="A86" s="10" t="s">
        <v>92</v>
      </c>
      <c r="B86" s="11" t="s">
        <v>67</v>
      </c>
      <c r="C86" s="5"/>
      <c r="D86" s="12" t="s">
        <v>109</v>
      </c>
      <c r="E86" s="13" t="s">
        <v>70</v>
      </c>
      <c r="F86" s="14">
        <v>73</v>
      </c>
      <c r="G86" s="15">
        <v>1</v>
      </c>
      <c r="H86" s="79">
        <v>3</v>
      </c>
      <c r="I86" s="2">
        <v>20.81</v>
      </c>
      <c r="J86" s="6">
        <f>F86*I86</f>
        <v>1519.1299999999999</v>
      </c>
    </row>
    <row r="87" spans="1:10" ht="15">
      <c r="A87" s="10" t="s">
        <v>93</v>
      </c>
      <c r="B87" s="11" t="s">
        <v>68</v>
      </c>
      <c r="C87" s="5"/>
      <c r="D87" s="12" t="s">
        <v>110</v>
      </c>
      <c r="E87" s="13" t="s">
        <v>71</v>
      </c>
      <c r="F87" s="14">
        <v>73</v>
      </c>
      <c r="G87" s="15">
        <v>1</v>
      </c>
      <c r="H87" s="79"/>
      <c r="I87" s="2">
        <v>24</v>
      </c>
      <c r="J87" s="6">
        <f t="shared" ref="J87:J88" si="3">F87*I87</f>
        <v>1752</v>
      </c>
    </row>
    <row r="88" spans="1:10" ht="15">
      <c r="A88" s="10" t="s">
        <v>94</v>
      </c>
      <c r="B88" s="11" t="s">
        <v>69</v>
      </c>
      <c r="C88" s="5"/>
      <c r="D88" s="12" t="s">
        <v>111</v>
      </c>
      <c r="E88" s="13" t="s">
        <v>71</v>
      </c>
      <c r="F88" s="14">
        <v>73</v>
      </c>
      <c r="G88" s="15">
        <v>1</v>
      </c>
      <c r="H88" s="79"/>
      <c r="I88" s="2">
        <v>24</v>
      </c>
      <c r="J88" s="6">
        <f t="shared" si="3"/>
        <v>1752</v>
      </c>
    </row>
    <row r="89" spans="1:10" ht="15">
      <c r="A89" s="10"/>
      <c r="B89" s="11"/>
      <c r="C89" s="5"/>
      <c r="D89" s="12"/>
      <c r="E89" s="13"/>
      <c r="F89" s="14">
        <f>SUM(F86:F88)</f>
        <v>219</v>
      </c>
      <c r="G89" s="15"/>
      <c r="H89" s="5"/>
      <c r="I89" s="2"/>
      <c r="J89" s="6">
        <f>SUM(J86:J88)</f>
        <v>5023.13</v>
      </c>
    </row>
    <row r="90" spans="1:10" ht="15">
      <c r="A90" s="10"/>
      <c r="B90" s="11"/>
      <c r="C90" s="5"/>
      <c r="D90" s="12"/>
      <c r="E90" s="13"/>
      <c r="F90" s="14"/>
      <c r="G90" s="15"/>
      <c r="H90" s="5"/>
      <c r="I90" s="2"/>
      <c r="J90" s="6"/>
    </row>
    <row r="91" spans="1:10" ht="15">
      <c r="A91" s="10" t="s">
        <v>92</v>
      </c>
      <c r="B91" s="11" t="s">
        <v>67</v>
      </c>
      <c r="C91" s="5"/>
      <c r="D91" s="12" t="s">
        <v>109</v>
      </c>
      <c r="E91" s="13" t="s">
        <v>70</v>
      </c>
      <c r="F91" s="14">
        <v>47</v>
      </c>
      <c r="G91" s="15">
        <v>1</v>
      </c>
      <c r="H91" s="79">
        <v>3</v>
      </c>
      <c r="I91" s="2">
        <v>20.81</v>
      </c>
      <c r="J91" s="6">
        <f>F91*I91</f>
        <v>978.06999999999994</v>
      </c>
    </row>
    <row r="92" spans="1:10" ht="15">
      <c r="A92" s="10" t="s">
        <v>93</v>
      </c>
      <c r="B92" s="11" t="s">
        <v>68</v>
      </c>
      <c r="C92" s="5"/>
      <c r="D92" s="12" t="s">
        <v>110</v>
      </c>
      <c r="E92" s="13" t="s">
        <v>71</v>
      </c>
      <c r="F92" s="14">
        <v>47</v>
      </c>
      <c r="G92" s="15">
        <v>1</v>
      </c>
      <c r="H92" s="79"/>
      <c r="I92" s="2">
        <v>24</v>
      </c>
      <c r="J92" s="6">
        <f t="shared" ref="J92" si="4">F92*I92</f>
        <v>1128</v>
      </c>
    </row>
    <row r="93" spans="1:10" ht="15">
      <c r="A93" s="10" t="s">
        <v>94</v>
      </c>
      <c r="B93" s="11" t="s">
        <v>69</v>
      </c>
      <c r="C93" s="5"/>
      <c r="D93" s="12" t="s">
        <v>111</v>
      </c>
      <c r="E93" s="13" t="s">
        <v>71</v>
      </c>
      <c r="F93" s="14">
        <v>47</v>
      </c>
      <c r="G93" s="15">
        <v>1</v>
      </c>
      <c r="H93" s="79"/>
      <c r="I93" s="2">
        <v>24</v>
      </c>
      <c r="J93" s="6">
        <f>F93*I93</f>
        <v>1128</v>
      </c>
    </row>
    <row r="94" spans="1:10" ht="15">
      <c r="A94" s="10"/>
      <c r="B94" s="11"/>
      <c r="C94" s="5"/>
      <c r="D94" s="12"/>
      <c r="E94" s="13"/>
      <c r="F94" s="14">
        <f>SUM(F91:F93)</f>
        <v>141</v>
      </c>
      <c r="G94" s="15"/>
      <c r="H94" s="5"/>
      <c r="I94" s="2"/>
      <c r="J94" s="6">
        <f>SUM(J91:J93)</f>
        <v>3234.0699999999997</v>
      </c>
    </row>
  </sheetData>
  <mergeCells count="22">
    <mergeCell ref="H78:H79"/>
    <mergeCell ref="H82:H83"/>
    <mergeCell ref="H86:H88"/>
    <mergeCell ref="H91:H93"/>
    <mergeCell ref="H54:H55"/>
    <mergeCell ref="H58:H59"/>
    <mergeCell ref="H62:H63"/>
    <mergeCell ref="H66:H67"/>
    <mergeCell ref="H70:H71"/>
    <mergeCell ref="H74:H75"/>
    <mergeCell ref="H48:H51"/>
    <mergeCell ref="H2:H3"/>
    <mergeCell ref="H6:H7"/>
    <mergeCell ref="H10:H11"/>
    <mergeCell ref="H14:H15"/>
    <mergeCell ref="H18:H19"/>
    <mergeCell ref="H22:H23"/>
    <mergeCell ref="H26:H27"/>
    <mergeCell ref="H30:H31"/>
    <mergeCell ref="H34:H35"/>
    <mergeCell ref="H38:H39"/>
    <mergeCell ref="H42:H45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敖佳炫</dc:creator>
  <cp:lastModifiedBy>敖佳炫</cp:lastModifiedBy>
  <dcterms:created xsi:type="dcterms:W3CDTF">2025-10-16T00:47:49Z</dcterms:created>
  <dcterms:modified xsi:type="dcterms:W3CDTF">2025-10-24T03:15:40Z</dcterms:modified>
</cp:coreProperties>
</file>