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<sst xmlns="http://schemas.openxmlformats.org/spreadsheetml/2006/main" count="50" uniqueCount="50">
  <si>
    <t>Date Type:</t>
  </si>
  <si>
    <t>Order Date</t>
  </si>
  <si>
    <t>Start Date:</t>
  </si>
  <si>
    <t>10/20/2025</t>
  </si>
  <si>
    <t>End Date:</t>
  </si>
  <si>
    <t>11/02/2025</t>
  </si>
  <si>
    <t>Report Run Date:</t>
  </si>
  <si>
    <t>11/03/2025</t>
  </si>
  <si>
    <t>Division</t>
  </si>
  <si>
    <t>Current And Future Inventory</t>
  </si>
  <si>
    <t>Current And History Sales Comparison</t>
  </si>
  <si>
    <t>MACY02</t>
  </si>
  <si>
    <t>KOHLDSN</t>
  </si>
  <si>
    <t>JCPENNEY01</t>
  </si>
  <si>
    <t>TGTDVS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</si>
  <si>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</si>
  <si>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</si>
  <si>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</si>
  <si>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</si>
  <si>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</si>
  <si>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</si>
  <si>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</si>
  <si>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</si>
  <si>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</si>
  <si>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</si>
  <si>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</si>
  <si>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</si>
  <si>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</si>
  <si>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</si>
  <si>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</si>
  <si>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</si>
  <si>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</si>
  <si>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</si>
  <si>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</si>
  <si>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</si>
  <si>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</si>
  <si>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</si>
  <si>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</si>
  <si>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</si>
  <si>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</si>
  <si>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</si>
  <si>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FUR</t>
  </si>
  <si>
    <t>LGT</t>
  </si>
  <si>
    <t>PET</t>
  </si>
  <si>
    <t>PETB</t>
  </si>
  <si>
    <t>RUG</t>
  </si>
  <si>
    <t>SHET</t>
  </si>
  <si>
    <t>TOWL</t>
  </si>
  <si>
    <t>WIN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</si>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</sst>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A19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  <c r="AD2" s="7" t="s">
        <v>12</v>
      </c>
      <c r="AE2" s="8" t="s">
        <v>12</v>
      </c>
      <c r="AF2" s="8" t="s">
        <v>12</v>
      </c>
      <c r="AG2" s="8" t="s">
        <v>12</v>
      </c>
      <c r="AH2" s="8" t="s">
        <v>12</v>
      </c>
      <c r="AI2" s="8" t="s">
        <v>12</v>
      </c>
      <c r="AJ2" s="8" t="s">
        <v>12</v>
      </c>
      <c r="AK2" s="9" t="s">
        <v>12</v>
      </c>
      <c r="AL2" s="7" t="s">
        <v>13</v>
      </c>
      <c r="AM2" s="8" t="s">
        <v>13</v>
      </c>
      <c r="AN2" s="8" t="s">
        <v>13</v>
      </c>
      <c r="AO2" s="8" t="s">
        <v>13</v>
      </c>
      <c r="AP2" s="8" t="s">
        <v>13</v>
      </c>
      <c r="AQ2" s="8" t="s">
        <v>13</v>
      </c>
      <c r="AR2" s="8" t="s">
        <v>13</v>
      </c>
      <c r="AS2" s="9" t="s">
        <v>13</v>
      </c>
      <c r="AT2" s="7" t="s">
        <v>14</v>
      </c>
      <c r="AU2" s="8" t="s">
        <v>14</v>
      </c>
      <c r="AV2" s="8" t="s">
        <v>14</v>
      </c>
      <c r="AW2" s="8" t="s">
        <v>14</v>
      </c>
      <c r="AX2" s="8" t="s">
        <v>14</v>
      </c>
      <c r="AY2" s="8" t="s">
        <v>14</v>
      </c>
      <c r="AZ2" s="8" t="s">
        <v>14</v>
      </c>
      <c r="BA2" s="9" t="s">
        <v>14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15</v>
      </c>
      <c r="K3" s="4" t="s">
        <v>15</v>
      </c>
      <c r="L3" s="4" t="s">
        <v>15</v>
      </c>
      <c r="M3" s="4" t="s">
        <v>15</v>
      </c>
      <c r="N3" s="4" t="s">
        <v>16</v>
      </c>
      <c r="O3" s="4" t="s">
        <v>16</v>
      </c>
      <c r="P3" s="4" t="s">
        <v>16</v>
      </c>
      <c r="Q3" s="4" t="s">
        <v>16</v>
      </c>
      <c r="R3" s="4" t="s">
        <v>17</v>
      </c>
      <c r="S3" s="4" t="s">
        <v>18</v>
      </c>
      <c r="T3" s="4" t="s">
        <v>19</v>
      </c>
      <c r="U3" s="4" t="s">
        <v>20</v>
      </c>
      <c r="V3" s="4" t="s">
        <v>15</v>
      </c>
      <c r="W3" s="4" t="s">
        <v>15</v>
      </c>
      <c r="X3" s="4" t="s">
        <v>15</v>
      </c>
      <c r="Y3" s="4" t="s">
        <v>16</v>
      </c>
      <c r="Z3" s="4" t="s">
        <v>16</v>
      </c>
      <c r="AA3" s="4" t="s">
        <v>16</v>
      </c>
      <c r="AB3" s="4" t="s">
        <v>17</v>
      </c>
      <c r="AC3" s="4" t="s">
        <v>18</v>
      </c>
      <c r="AD3" s="4" t="s">
        <v>15</v>
      </c>
      <c r="AE3" s="4" t="s">
        <v>15</v>
      </c>
      <c r="AF3" s="4" t="s">
        <v>15</v>
      </c>
      <c r="AG3" s="4" t="s">
        <v>16</v>
      </c>
      <c r="AH3" s="4" t="s">
        <v>16</v>
      </c>
      <c r="AI3" s="4" t="s">
        <v>16</v>
      </c>
      <c r="AJ3" s="4" t="s">
        <v>17</v>
      </c>
      <c r="AK3" s="4" t="s">
        <v>18</v>
      </c>
      <c r="AL3" s="4" t="s">
        <v>15</v>
      </c>
      <c r="AM3" s="4" t="s">
        <v>15</v>
      </c>
      <c r="AN3" s="4" t="s">
        <v>15</v>
      </c>
      <c r="AO3" s="4" t="s">
        <v>16</v>
      </c>
      <c r="AP3" s="4" t="s">
        <v>16</v>
      </c>
      <c r="AQ3" s="4" t="s">
        <v>16</v>
      </c>
      <c r="AR3" s="4" t="s">
        <v>17</v>
      </c>
      <c r="AS3" s="4" t="s">
        <v>18</v>
      </c>
      <c r="AT3" s="4" t="s">
        <v>15</v>
      </c>
      <c r="AU3" s="4" t="s">
        <v>15</v>
      </c>
      <c r="AV3" s="4" t="s">
        <v>15</v>
      </c>
      <c r="AW3" s="4" t="s">
        <v>16</v>
      </c>
      <c r="AX3" s="4" t="s">
        <v>16</v>
      </c>
      <c r="AY3" s="4" t="s">
        <v>16</v>
      </c>
      <c r="AZ3" s="4" t="s">
        <v>17</v>
      </c>
      <c r="BA3" s="4" t="s">
        <v>18</v>
      </c>
    </row>
    <row r="4">
      <c r="A4" s="4" t="s">
        <v>8</v>
      </c>
      <c r="B4" s="4" t="s">
        <v>21</v>
      </c>
      <c r="C4" s="4" t="s">
        <v>22</v>
      </c>
      <c r="D4" s="4" t="s">
        <v>23</v>
      </c>
      <c r="E4" s="4" t="s">
        <v>24</v>
      </c>
      <c r="F4" s="4" t="s">
        <v>25</v>
      </c>
      <c r="G4" s="4" t="s">
        <v>26</v>
      </c>
      <c r="H4" s="4" t="s">
        <v>27</v>
      </c>
      <c r="I4" s="4" t="s">
        <v>28</v>
      </c>
      <c r="J4" s="4" t="s">
        <v>29</v>
      </c>
      <c r="K4" s="4" t="s">
        <v>30</v>
      </c>
      <c r="L4" s="4" t="s">
        <v>31</v>
      </c>
      <c r="M4" s="4" t="s">
        <v>32</v>
      </c>
      <c r="N4" s="4" t="s">
        <v>29</v>
      </c>
      <c r="O4" s="4" t="s">
        <v>30</v>
      </c>
      <c r="P4" s="4" t="s">
        <v>31</v>
      </c>
      <c r="Q4" s="4" t="s">
        <v>32</v>
      </c>
      <c r="R4" s="4" t="s">
        <v>17</v>
      </c>
      <c r="S4" s="4" t="s">
        <v>18</v>
      </c>
      <c r="T4" s="4" t="s">
        <v>19</v>
      </c>
      <c r="U4" s="4" t="s">
        <v>20</v>
      </c>
      <c r="V4" s="4" t="s">
        <v>33</v>
      </c>
      <c r="W4" s="4" t="s">
        <v>34</v>
      </c>
      <c r="X4" s="4" t="s">
        <v>31</v>
      </c>
      <c r="Y4" s="4" t="s">
        <v>33</v>
      </c>
      <c r="Z4" s="4" t="s">
        <v>34</v>
      </c>
      <c r="AA4" s="4" t="s">
        <v>31</v>
      </c>
      <c r="AB4" s="4" t="s">
        <v>17</v>
      </c>
      <c r="AC4" s="4" t="s">
        <v>18</v>
      </c>
      <c r="AD4" s="4" t="s">
        <v>33</v>
      </c>
      <c r="AE4" s="4" t="s">
        <v>34</v>
      </c>
      <c r="AF4" s="4" t="s">
        <v>31</v>
      </c>
      <c r="AG4" s="4" t="s">
        <v>33</v>
      </c>
      <c r="AH4" s="4" t="s">
        <v>34</v>
      </c>
      <c r="AI4" s="4" t="s">
        <v>31</v>
      </c>
      <c r="AJ4" s="4" t="s">
        <v>17</v>
      </c>
      <c r="AK4" s="4" t="s">
        <v>18</v>
      </c>
      <c r="AL4" s="4" t="s">
        <v>33</v>
      </c>
      <c r="AM4" s="4" t="s">
        <v>34</v>
      </c>
      <c r="AN4" s="4" t="s">
        <v>31</v>
      </c>
      <c r="AO4" s="4" t="s">
        <v>33</v>
      </c>
      <c r="AP4" s="4" t="s">
        <v>34</v>
      </c>
      <c r="AQ4" s="4" t="s">
        <v>31</v>
      </c>
      <c r="AR4" s="4" t="s">
        <v>17</v>
      </c>
      <c r="AS4" s="4" t="s">
        <v>18</v>
      </c>
      <c r="AT4" s="4" t="s">
        <v>33</v>
      </c>
      <c r="AU4" s="4" t="s">
        <v>34</v>
      </c>
      <c r="AV4" s="4" t="s">
        <v>31</v>
      </c>
      <c r="AW4" s="4" t="s">
        <v>33</v>
      </c>
      <c r="AX4" s="4" t="s">
        <v>34</v>
      </c>
      <c r="AY4" s="4" t="s">
        <v>31</v>
      </c>
      <c r="AZ4" s="4" t="s">
        <v>17</v>
      </c>
      <c r="BA4" s="4" t="s">
        <v>18</v>
      </c>
    </row>
    <row r="5">
      <c r="A5" s="10" t="s">
        <v>35</v>
      </c>
      <c r="B5" s="11">
        <v>748019</v>
      </c>
      <c r="C5" s="11">
        <f>=ROUNDDOWN(29.6518767813467,0)</f>
      </c>
      <c r="D5" s="11">
        <v>117234</v>
      </c>
      <c r="E5" s="12">
        <v>0.9194</v>
      </c>
      <c r="F5" s="11"/>
      <c r="G5" s="11">
        <f>=ROUNDDOWN({0},0)</f>
      </c>
      <c r="H5" s="11"/>
      <c r="I5" s="12">
        <v>1</v>
      </c>
      <c r="J5" s="11">
        <v>15913</v>
      </c>
      <c r="K5" s="13">
        <v>823269.78</v>
      </c>
      <c r="L5" s="11">
        <v>2144</v>
      </c>
      <c r="M5" s="14">
        <v>383.99</v>
      </c>
      <c r="N5" s="11">
        <v>33741</v>
      </c>
      <c r="O5" s="13">
        <v>1571294.59</v>
      </c>
      <c r="P5" s="11">
        <v>1878</v>
      </c>
      <c r="Q5" s="14">
        <v>836.69</v>
      </c>
      <c r="R5" s="12">
        <v>-0.5284</v>
      </c>
      <c r="S5" s="12">
        <v>-0.4761</v>
      </c>
      <c r="T5" s="12">
        <v>0.1416</v>
      </c>
      <c r="U5" s="12">
        <v>-0.5411</v>
      </c>
      <c r="V5" s="11">
        <v>6118</v>
      </c>
      <c r="W5" s="13">
        <v>350451.93</v>
      </c>
      <c r="X5" s="11">
        <v>1922</v>
      </c>
      <c r="Y5" s="11">
        <v>7748</v>
      </c>
      <c r="Z5" s="13">
        <v>431566.23</v>
      </c>
      <c r="AA5" s="11">
        <v>1660</v>
      </c>
      <c r="AB5" s="12">
        <v>-0.2104</v>
      </c>
      <c r="AC5" s="12">
        <v>-0.188</v>
      </c>
      <c r="AD5" s="11">
        <v>5518</v>
      </c>
      <c r="AE5" s="13">
        <v>252179.1</v>
      </c>
      <c r="AF5" s="11">
        <v>2038</v>
      </c>
      <c r="AG5" s="11">
        <v>19065</v>
      </c>
      <c r="AH5" s="13">
        <v>791918.72</v>
      </c>
      <c r="AI5" s="11">
        <v>1816</v>
      </c>
      <c r="AJ5" s="12">
        <v>-0.7106</v>
      </c>
      <c r="AK5" s="12">
        <v>-0.6816</v>
      </c>
      <c r="AL5" s="11">
        <v>3046</v>
      </c>
      <c r="AM5" s="13">
        <v>163620.57</v>
      </c>
      <c r="AN5" s="11">
        <v>1935</v>
      </c>
      <c r="AO5" s="11">
        <v>4400</v>
      </c>
      <c r="AP5" s="13">
        <v>228069.37</v>
      </c>
      <c r="AQ5" s="11">
        <v>1623</v>
      </c>
      <c r="AR5" s="12">
        <v>-0.3077</v>
      </c>
      <c r="AS5" s="12">
        <v>-0.2826</v>
      </c>
      <c r="AT5" s="11">
        <v>1231</v>
      </c>
      <c r="AU5" s="13">
        <v>57018.18</v>
      </c>
      <c r="AV5" s="11">
        <v>1466</v>
      </c>
      <c r="AW5" s="11">
        <v>2528</v>
      </c>
      <c r="AX5" s="13">
        <v>119740.27</v>
      </c>
      <c r="AY5" s="11">
        <v>1443</v>
      </c>
      <c r="AZ5" s="12">
        <v>-0.5131</v>
      </c>
      <c r="BA5" s="12">
        <v>-0.5238</v>
      </c>
    </row>
    <row r="6">
      <c r="A6" s="10" t="s">
        <v>36</v>
      </c>
      <c r="B6" s="11">
        <v>21380</v>
      </c>
      <c r="C6" s="11">
        <f>=ROUNDDOWN(53.0126456731961,0)</f>
      </c>
      <c r="D6" s="11"/>
      <c r="E6" s="12">
        <v>0.3966</v>
      </c>
      <c r="F6" s="11"/>
      <c r="G6" s="11">
        <f>=ROUNDDOWN({0},0)</f>
      </c>
      <c r="H6" s="11"/>
      <c r="I6" s="12"/>
      <c r="J6" s="11">
        <v>500</v>
      </c>
      <c r="K6" s="13">
        <v>9658.42</v>
      </c>
      <c r="L6" s="11">
        <v>68</v>
      </c>
      <c r="M6" s="14">
        <v>142.04</v>
      </c>
      <c r="N6" s="11">
        <v>373</v>
      </c>
      <c r="O6" s="13">
        <v>6043.62</v>
      </c>
      <c r="P6" s="11">
        <v>347</v>
      </c>
      <c r="Q6" s="14">
        <v>17.42</v>
      </c>
      <c r="R6" s="12">
        <v>0.3405</v>
      </c>
      <c r="S6" s="12">
        <v>0.5981</v>
      </c>
      <c r="T6" s="12">
        <v>-0.804</v>
      </c>
      <c r="U6" s="12">
        <v>7.1538</v>
      </c>
      <c r="V6" s="11">
        <v>255</v>
      </c>
      <c r="W6" s="13">
        <v>4784.42</v>
      </c>
      <c r="X6" s="11">
        <v>68</v>
      </c>
      <c r="Y6" s="11">
        <v>216</v>
      </c>
      <c r="Z6" s="13">
        <v>3193.43</v>
      </c>
      <c r="AA6" s="11">
        <v>335</v>
      </c>
      <c r="AB6" s="12">
        <v>0.1806</v>
      </c>
      <c r="AC6" s="12">
        <v>0.4982</v>
      </c>
      <c r="AD6" s="11">
        <v>95</v>
      </c>
      <c r="AE6" s="13">
        <v>1985.74</v>
      </c>
      <c r="AF6" s="11">
        <v>28</v>
      </c>
      <c r="AG6" s="11"/>
      <c r="AH6" s="13"/>
      <c r="AI6" s="11">
        <v>8</v>
      </c>
      <c r="AJ6" s="12"/>
      <c r="AK6" s="12"/>
      <c r="AL6" s="11">
        <v>150</v>
      </c>
      <c r="AM6" s="13">
        <v>2888.26</v>
      </c>
      <c r="AN6" s="11">
        <v>28</v>
      </c>
      <c r="AO6" s="11">
        <v>157</v>
      </c>
      <c r="AP6" s="13">
        <v>2850.19</v>
      </c>
      <c r="AQ6" s="11">
        <v>47</v>
      </c>
      <c r="AR6" s="12">
        <v>-0.0446</v>
      </c>
      <c r="AS6" s="12">
        <v>0.0134</v>
      </c>
      <c r="AT6" s="11"/>
      <c r="AU6" s="13"/>
      <c r="AV6" s="11"/>
      <c r="AW6" s="11"/>
      <c r="AX6" s="13"/>
      <c r="AY6" s="11"/>
      <c r="AZ6" s="12"/>
      <c r="BA6" s="12"/>
    </row>
    <row r="7">
      <c r="A7" s="10" t="s">
        <v>37</v>
      </c>
      <c r="B7" s="11">
        <v>12872</v>
      </c>
      <c r="C7" s="11">
        <f>=ROUNDDOWN(11.7071396089131,0)</f>
      </c>
      <c r="D7" s="11">
        <v>16120</v>
      </c>
      <c r="E7" s="12">
        <v>0.5957</v>
      </c>
      <c r="F7" s="11"/>
      <c r="G7" s="11">
        <f>=ROUNDDOWN({0},0)</f>
      </c>
      <c r="H7" s="11"/>
      <c r="I7" s="12"/>
      <c r="J7" s="11">
        <v>193</v>
      </c>
      <c r="K7" s="13">
        <v>9389.35</v>
      </c>
      <c r="L7" s="11">
        <v>98</v>
      </c>
      <c r="M7" s="14">
        <v>95.81</v>
      </c>
      <c r="N7" s="11">
        <v>642</v>
      </c>
      <c r="O7" s="13">
        <v>28915.47</v>
      </c>
      <c r="P7" s="11">
        <v>152</v>
      </c>
      <c r="Q7" s="14">
        <v>190.23</v>
      </c>
      <c r="R7" s="12">
        <v>-0.6994</v>
      </c>
      <c r="S7" s="12">
        <v>-0.6753</v>
      </c>
      <c r="T7" s="12">
        <v>-0.3553</v>
      </c>
      <c r="U7" s="12">
        <v>-0.4963</v>
      </c>
      <c r="V7" s="11">
        <v>37</v>
      </c>
      <c r="W7" s="13">
        <v>2007.76</v>
      </c>
      <c r="X7" s="11">
        <v>81</v>
      </c>
      <c r="Y7" s="11">
        <v>29</v>
      </c>
      <c r="Z7" s="13">
        <v>1512.4</v>
      </c>
      <c r="AA7" s="11">
        <v>152</v>
      </c>
      <c r="AB7" s="12">
        <v>0.2759</v>
      </c>
      <c r="AC7" s="12">
        <v>0.3275</v>
      </c>
      <c r="AD7" s="11">
        <v>42</v>
      </c>
      <c r="AE7" s="13">
        <v>1568.9</v>
      </c>
      <c r="AF7" s="11">
        <v>95</v>
      </c>
      <c r="AG7" s="11">
        <v>429</v>
      </c>
      <c r="AH7" s="13">
        <v>18413.95</v>
      </c>
      <c r="AI7" s="11">
        <v>152</v>
      </c>
      <c r="AJ7" s="12">
        <v>-0.9021</v>
      </c>
      <c r="AK7" s="12">
        <v>-0.9148</v>
      </c>
      <c r="AL7" s="11">
        <v>26</v>
      </c>
      <c r="AM7" s="13">
        <v>1231.08</v>
      </c>
      <c r="AN7" s="11">
        <v>57</v>
      </c>
      <c r="AO7" s="11">
        <v>73</v>
      </c>
      <c r="AP7" s="13">
        <v>2378.99</v>
      </c>
      <c r="AQ7" s="11">
        <v>97</v>
      </c>
      <c r="AR7" s="12">
        <v>-0.6438</v>
      </c>
      <c r="AS7" s="12">
        <v>-0.4825</v>
      </c>
      <c r="AT7" s="11">
        <v>88</v>
      </c>
      <c r="AU7" s="13">
        <v>4581.61</v>
      </c>
      <c r="AV7" s="11">
        <v>74</v>
      </c>
      <c r="AW7" s="11">
        <v>111</v>
      </c>
      <c r="AX7" s="13">
        <v>6610.13</v>
      </c>
      <c r="AY7" s="11">
        <v>128</v>
      </c>
      <c r="AZ7" s="12">
        <v>-0.2072</v>
      </c>
      <c r="BA7" s="12">
        <v>-0.3069</v>
      </c>
    </row>
    <row r="8">
      <c r="A8" s="10" t="s">
        <v>38</v>
      </c>
      <c r="B8" s="11">
        <v>161261</v>
      </c>
      <c r="C8" s="11">
        <f>=ROUNDDOWN(36.6069644965041,0)</f>
      </c>
      <c r="D8" s="11">
        <v>24485</v>
      </c>
      <c r="E8" s="12">
        <v>0.9837</v>
      </c>
      <c r="F8" s="11"/>
      <c r="G8" s="11">
        <f>=ROUNDDOWN({0},0)</f>
      </c>
      <c r="H8" s="11"/>
      <c r="I8" s="12"/>
      <c r="J8" s="11">
        <v>4887</v>
      </c>
      <c r="K8" s="13">
        <v>157405.42</v>
      </c>
      <c r="L8" s="11">
        <v>249</v>
      </c>
      <c r="M8" s="14">
        <v>632.15</v>
      </c>
      <c r="N8" s="11">
        <v>6041</v>
      </c>
      <c r="O8" s="13">
        <v>173499.29</v>
      </c>
      <c r="P8" s="11">
        <v>280</v>
      </c>
      <c r="Q8" s="14">
        <v>619.64</v>
      </c>
      <c r="R8" s="12">
        <v>-0.191</v>
      </c>
      <c r="S8" s="12">
        <v>-0.0928</v>
      </c>
      <c r="T8" s="12">
        <v>-0.1107</v>
      </c>
      <c r="U8" s="12">
        <v>0.0202</v>
      </c>
      <c r="V8" s="11">
        <v>2312</v>
      </c>
      <c r="W8" s="13">
        <v>78085.64</v>
      </c>
      <c r="X8" s="11">
        <v>235</v>
      </c>
      <c r="Y8" s="11">
        <v>709</v>
      </c>
      <c r="Z8" s="13">
        <v>25111.78</v>
      </c>
      <c r="AA8" s="11">
        <v>274</v>
      </c>
      <c r="AB8" s="12">
        <v>2.2609</v>
      </c>
      <c r="AC8" s="12">
        <v>2.1095</v>
      </c>
      <c r="AD8" s="11">
        <v>1538</v>
      </c>
      <c r="AE8" s="13">
        <v>46205.6</v>
      </c>
      <c r="AF8" s="11">
        <v>240</v>
      </c>
      <c r="AG8" s="11">
        <v>3583</v>
      </c>
      <c r="AH8" s="13">
        <v>97946.68</v>
      </c>
      <c r="AI8" s="11">
        <v>274</v>
      </c>
      <c r="AJ8" s="12">
        <v>-0.5708</v>
      </c>
      <c r="AK8" s="12">
        <v>-0.5283</v>
      </c>
      <c r="AL8" s="11">
        <v>722</v>
      </c>
      <c r="AM8" s="13">
        <v>21814.93</v>
      </c>
      <c r="AN8" s="11">
        <v>198</v>
      </c>
      <c r="AO8" s="11">
        <v>1185</v>
      </c>
      <c r="AP8" s="13">
        <v>33731.47</v>
      </c>
      <c r="AQ8" s="11">
        <v>236</v>
      </c>
      <c r="AR8" s="12">
        <v>-0.3907</v>
      </c>
      <c r="AS8" s="12">
        <v>-0.3533</v>
      </c>
      <c r="AT8" s="11">
        <v>315</v>
      </c>
      <c r="AU8" s="13">
        <v>11299.25</v>
      </c>
      <c r="AV8" s="11">
        <v>196</v>
      </c>
      <c r="AW8" s="11">
        <v>564</v>
      </c>
      <c r="AX8" s="13">
        <v>16709.36</v>
      </c>
      <c r="AY8" s="11">
        <v>225</v>
      </c>
      <c r="AZ8" s="12">
        <v>-0.4415</v>
      </c>
      <c r="BA8" s="12">
        <v>-0.3238</v>
      </c>
    </row>
    <row r="9">
      <c r="A9" s="10" t="s">
        <v>39</v>
      </c>
      <c r="B9" s="11">
        <v>344679</v>
      </c>
      <c r="C9" s="11">
        <f>=ROUNDDOWN(33.2233531895206,0)</f>
      </c>
      <c r="D9" s="11">
        <v>125606</v>
      </c>
      <c r="E9" s="12">
        <v>0.9461</v>
      </c>
      <c r="F9" s="11"/>
      <c r="G9" s="11">
        <f>=ROUNDDOWN({0},0)</f>
      </c>
      <c r="H9" s="11"/>
      <c r="I9" s="12"/>
      <c r="J9" s="11">
        <v>5555</v>
      </c>
      <c r="K9" s="13">
        <v>108484.81</v>
      </c>
      <c r="L9" s="11">
        <v>356</v>
      </c>
      <c r="M9" s="14">
        <v>304.73</v>
      </c>
      <c r="N9" s="11">
        <v>5473</v>
      </c>
      <c r="O9" s="13">
        <v>105855.28</v>
      </c>
      <c r="P9" s="11">
        <v>255</v>
      </c>
      <c r="Q9" s="14">
        <v>415.12</v>
      </c>
      <c r="R9" s="12">
        <v>0.015</v>
      </c>
      <c r="S9" s="12">
        <v>0.0248</v>
      </c>
      <c r="T9" s="12">
        <v>0.3961</v>
      </c>
      <c r="U9" s="12">
        <v>-0.2659</v>
      </c>
      <c r="V9" s="11">
        <v>1993</v>
      </c>
      <c r="W9" s="13">
        <v>41033.78</v>
      </c>
      <c r="X9" s="11">
        <v>293</v>
      </c>
      <c r="Y9" s="11">
        <v>1483</v>
      </c>
      <c r="Z9" s="13">
        <v>31020.17</v>
      </c>
      <c r="AA9" s="11">
        <v>228</v>
      </c>
      <c r="AB9" s="12">
        <v>0.3439</v>
      </c>
      <c r="AC9" s="12">
        <v>0.3228</v>
      </c>
      <c r="AD9" s="11">
        <v>2207</v>
      </c>
      <c r="AE9" s="13">
        <v>39306.89</v>
      </c>
      <c r="AF9" s="11">
        <v>309</v>
      </c>
      <c r="AG9" s="11">
        <v>2788</v>
      </c>
      <c r="AH9" s="13">
        <v>50441.63</v>
      </c>
      <c r="AI9" s="11">
        <v>252</v>
      </c>
      <c r="AJ9" s="12">
        <v>-0.2084</v>
      </c>
      <c r="AK9" s="12">
        <v>-0.2207</v>
      </c>
      <c r="AL9" s="11">
        <v>870</v>
      </c>
      <c r="AM9" s="13">
        <v>18262.18</v>
      </c>
      <c r="AN9" s="11">
        <v>284</v>
      </c>
      <c r="AO9" s="11">
        <v>633</v>
      </c>
      <c r="AP9" s="13">
        <v>12539.28</v>
      </c>
      <c r="AQ9" s="11">
        <v>217</v>
      </c>
      <c r="AR9" s="12">
        <v>0.3744</v>
      </c>
      <c r="AS9" s="12">
        <v>0.4564</v>
      </c>
      <c r="AT9" s="11">
        <v>485</v>
      </c>
      <c r="AU9" s="13">
        <v>9881.96</v>
      </c>
      <c r="AV9" s="11">
        <v>175</v>
      </c>
      <c r="AW9" s="11">
        <v>569</v>
      </c>
      <c r="AX9" s="13">
        <v>11854.2</v>
      </c>
      <c r="AY9" s="11">
        <v>174</v>
      </c>
      <c r="AZ9" s="12">
        <v>-0.1476</v>
      </c>
      <c r="BA9" s="12">
        <v>-0.1664</v>
      </c>
    </row>
    <row r="10">
      <c r="A10" s="10" t="s">
        <v>40</v>
      </c>
      <c r="B10" s="11">
        <v>639369</v>
      </c>
      <c r="C10" s="11">
        <f>=ROUNDDOWN(43.8623968387907,0)</f>
      </c>
      <c r="D10" s="11">
        <v>157437</v>
      </c>
      <c r="E10" s="12">
        <v>0.9683</v>
      </c>
      <c r="F10" s="11"/>
      <c r="G10" s="11">
        <f>=ROUNDDOWN({0},0)</f>
      </c>
      <c r="H10" s="11"/>
      <c r="I10" s="12"/>
      <c r="J10" s="11">
        <v>24406</v>
      </c>
      <c r="K10" s="13">
        <v>1065046.58</v>
      </c>
      <c r="L10" s="11">
        <v>1117</v>
      </c>
      <c r="M10" s="14">
        <v>953.49</v>
      </c>
      <c r="N10" s="11">
        <v>39158</v>
      </c>
      <c r="O10" s="13">
        <v>1349174.75</v>
      </c>
      <c r="P10" s="11">
        <v>1129</v>
      </c>
      <c r="Q10" s="14">
        <v>1195.02</v>
      </c>
      <c r="R10" s="12">
        <v>-0.3767</v>
      </c>
      <c r="S10" s="12">
        <v>-0.2106</v>
      </c>
      <c r="T10" s="12">
        <v>-0.0106</v>
      </c>
      <c r="U10" s="12">
        <v>-0.2021</v>
      </c>
      <c r="V10" s="11">
        <v>10555</v>
      </c>
      <c r="W10" s="13">
        <v>411311.32</v>
      </c>
      <c r="X10" s="11">
        <v>917</v>
      </c>
      <c r="Y10" s="11">
        <v>11867</v>
      </c>
      <c r="Z10" s="13">
        <v>387269.44</v>
      </c>
      <c r="AA10" s="11">
        <v>932</v>
      </c>
      <c r="AB10" s="12">
        <v>-0.1106</v>
      </c>
      <c r="AC10" s="12">
        <v>0.0621</v>
      </c>
      <c r="AD10" s="11">
        <v>9420</v>
      </c>
      <c r="AE10" s="13">
        <v>466935.28</v>
      </c>
      <c r="AF10" s="11">
        <v>939</v>
      </c>
      <c r="AG10" s="11">
        <v>21889</v>
      </c>
      <c r="AH10" s="13">
        <v>754442.45</v>
      </c>
      <c r="AI10" s="11">
        <v>969</v>
      </c>
      <c r="AJ10" s="12">
        <v>-0.5696</v>
      </c>
      <c r="AK10" s="12">
        <v>-0.3811</v>
      </c>
      <c r="AL10" s="11">
        <v>2237</v>
      </c>
      <c r="AM10" s="13">
        <v>92546.95</v>
      </c>
      <c r="AN10" s="11">
        <v>753</v>
      </c>
      <c r="AO10" s="11">
        <v>3443</v>
      </c>
      <c r="AP10" s="13">
        <v>136931.68</v>
      </c>
      <c r="AQ10" s="11">
        <v>729</v>
      </c>
      <c r="AR10" s="12">
        <v>-0.3503</v>
      </c>
      <c r="AS10" s="12">
        <v>-0.3241</v>
      </c>
      <c r="AT10" s="11">
        <v>2194</v>
      </c>
      <c r="AU10" s="13">
        <v>94253.03</v>
      </c>
      <c r="AV10" s="11">
        <v>758</v>
      </c>
      <c r="AW10" s="11">
        <v>1959</v>
      </c>
      <c r="AX10" s="13">
        <v>70531.18</v>
      </c>
      <c r="AY10" s="11">
        <v>819</v>
      </c>
      <c r="AZ10" s="12">
        <v>0.12</v>
      </c>
      <c r="BA10" s="12">
        <v>0.3363</v>
      </c>
    </row>
    <row r="11">
      <c r="A11" s="10" t="s">
        <v>41</v>
      </c>
      <c r="B11" s="11">
        <v>56367</v>
      </c>
      <c r="C11" s="11">
        <f>=ROUNDDOWN(10.9669825087067,0)</f>
      </c>
      <c r="D11" s="11">
        <v>61859</v>
      </c>
      <c r="E11" s="12">
        <v>0.8233</v>
      </c>
      <c r="F11" s="11"/>
      <c r="G11" s="11">
        <f>=ROUNDDOWN({0},0)</f>
      </c>
      <c r="H11" s="11">
        <v>5289</v>
      </c>
      <c r="I11" s="12">
        <v>0.7481</v>
      </c>
      <c r="J11" s="11">
        <v>1454</v>
      </c>
      <c r="K11" s="13">
        <v>235044.06</v>
      </c>
      <c r="L11" s="11">
        <v>408</v>
      </c>
      <c r="M11" s="14">
        <v>576.09</v>
      </c>
      <c r="N11" s="11">
        <v>2118</v>
      </c>
      <c r="O11" s="13">
        <v>300879.43</v>
      </c>
      <c r="P11" s="11">
        <v>622</v>
      </c>
      <c r="Q11" s="14">
        <v>483.73</v>
      </c>
      <c r="R11" s="12">
        <v>-0.3135</v>
      </c>
      <c r="S11" s="12">
        <v>-0.2188</v>
      </c>
      <c r="T11" s="12">
        <v>-0.3441</v>
      </c>
      <c r="U11" s="12">
        <v>0.1909</v>
      </c>
      <c r="V11" s="11">
        <v>248</v>
      </c>
      <c r="W11" s="13">
        <v>43764.88</v>
      </c>
      <c r="X11" s="11">
        <v>318</v>
      </c>
      <c r="Y11" s="11">
        <v>274</v>
      </c>
      <c r="Z11" s="13">
        <v>46353.19</v>
      </c>
      <c r="AA11" s="11">
        <v>486</v>
      </c>
      <c r="AB11" s="12">
        <v>-0.0949</v>
      </c>
      <c r="AC11" s="12">
        <v>-0.0558</v>
      </c>
      <c r="AD11" s="11">
        <v>616</v>
      </c>
      <c r="AE11" s="13">
        <v>113388.36</v>
      </c>
      <c r="AF11" s="11">
        <v>377</v>
      </c>
      <c r="AG11" s="11">
        <v>453</v>
      </c>
      <c r="AH11" s="13">
        <v>71613.13</v>
      </c>
      <c r="AI11" s="11">
        <v>591</v>
      </c>
      <c r="AJ11" s="12">
        <v>0.3598</v>
      </c>
      <c r="AK11" s="12">
        <v>0.5833</v>
      </c>
      <c r="AL11" s="11">
        <v>13</v>
      </c>
      <c r="AM11" s="13">
        <v>3253.94</v>
      </c>
      <c r="AN11" s="11">
        <v>196</v>
      </c>
      <c r="AO11" s="11">
        <v>31</v>
      </c>
      <c r="AP11" s="13">
        <v>6056.09</v>
      </c>
      <c r="AQ11" s="11">
        <v>285</v>
      </c>
      <c r="AR11" s="12">
        <v>-0.5806</v>
      </c>
      <c r="AS11" s="12">
        <v>-0.4627</v>
      </c>
      <c r="AT11" s="11">
        <v>577</v>
      </c>
      <c r="AU11" s="13">
        <v>74636.88</v>
      </c>
      <c r="AV11" s="11">
        <v>249</v>
      </c>
      <c r="AW11" s="11">
        <v>1360</v>
      </c>
      <c r="AX11" s="13">
        <v>176857.02</v>
      </c>
      <c r="AY11" s="11">
        <v>439</v>
      </c>
      <c r="AZ11" s="12">
        <v>-0.5757</v>
      </c>
      <c r="BA11" s="12">
        <v>-0.578</v>
      </c>
    </row>
    <row r="12">
      <c r="A12" s="10" t="s">
        <v>42</v>
      </c>
      <c r="B12" s="11">
        <v>6874</v>
      </c>
      <c r="C12" s="11">
        <f>=ROUNDDOWN(14.2643702012866,0)</f>
      </c>
      <c r="D12" s="11">
        <v>5660</v>
      </c>
      <c r="E12" s="12">
        <v>0.681</v>
      </c>
      <c r="F12" s="11"/>
      <c r="G12" s="11">
        <f>=ROUNDDOWN({0},0)</f>
      </c>
      <c r="H12" s="11"/>
      <c r="I12" s="12"/>
      <c r="J12" s="11">
        <v>103</v>
      </c>
      <c r="K12" s="13">
        <v>6392.12</v>
      </c>
      <c r="L12" s="11">
        <v>62</v>
      </c>
      <c r="M12" s="14">
        <v>103.1</v>
      </c>
      <c r="N12" s="11">
        <v>102</v>
      </c>
      <c r="O12" s="13">
        <v>6338.7</v>
      </c>
      <c r="P12" s="11">
        <v>151</v>
      </c>
      <c r="Q12" s="14">
        <v>41.98</v>
      </c>
      <c r="R12" s="12">
        <v>0.0098</v>
      </c>
      <c r="S12" s="12">
        <v>0.0084</v>
      </c>
      <c r="T12" s="12">
        <v>-0.5894</v>
      </c>
      <c r="U12" s="12">
        <v>1.4559</v>
      </c>
      <c r="V12" s="11">
        <v>6</v>
      </c>
      <c r="W12" s="13">
        <v>335.97</v>
      </c>
      <c r="X12" s="11">
        <v>61</v>
      </c>
      <c r="Y12" s="11">
        <v>4</v>
      </c>
      <c r="Z12" s="13">
        <v>264.73</v>
      </c>
      <c r="AA12" s="11">
        <v>128</v>
      </c>
      <c r="AB12" s="12">
        <v>0.5</v>
      </c>
      <c r="AC12" s="12">
        <v>0.2691</v>
      </c>
      <c r="AD12" s="11">
        <v>66</v>
      </c>
      <c r="AE12" s="13">
        <v>4152.35</v>
      </c>
      <c r="AF12" s="11">
        <v>62</v>
      </c>
      <c r="AG12" s="11">
        <v>32</v>
      </c>
      <c r="AH12" s="13">
        <v>2140.71</v>
      </c>
      <c r="AI12" s="11">
        <v>151</v>
      </c>
      <c r="AJ12" s="12">
        <v>1.0625</v>
      </c>
      <c r="AK12" s="12">
        <v>0.9397</v>
      </c>
      <c r="AL12" s="11">
        <v>8</v>
      </c>
      <c r="AM12" s="13">
        <v>577.78</v>
      </c>
      <c r="AN12" s="11">
        <v>41</v>
      </c>
      <c r="AO12" s="11">
        <v>22</v>
      </c>
      <c r="AP12" s="13">
        <v>1412.66</v>
      </c>
      <c r="AQ12" s="11">
        <v>107</v>
      </c>
      <c r="AR12" s="12">
        <v>-0.6364</v>
      </c>
      <c r="AS12" s="12">
        <v>-0.591</v>
      </c>
      <c r="AT12" s="11">
        <v>23</v>
      </c>
      <c r="AU12" s="13">
        <v>1326.02</v>
      </c>
      <c r="AV12" s="11">
        <v>51</v>
      </c>
      <c r="AW12" s="11">
        <v>44</v>
      </c>
      <c r="AX12" s="13">
        <v>2520.6</v>
      </c>
      <c r="AY12" s="11">
        <v>113</v>
      </c>
      <c r="AZ12" s="12">
        <v>-0.4773</v>
      </c>
      <c r="BA12" s="12">
        <v>-0.4739</v>
      </c>
    </row>
    <row r="13">
      <c r="A13" s="10" t="s">
        <v>43</v>
      </c>
      <c r="B13" s="11">
        <v>12650</v>
      </c>
      <c r="C13" s="11">
        <f>=ROUNDDOWN(221.5411558669,0)</f>
      </c>
      <c r="D13" s="11"/>
      <c r="E13" s="12">
        <v>1</v>
      </c>
      <c r="F13" s="11"/>
      <c r="G13" s="11">
        <f>=ROUNDDOWN({0},0)</f>
      </c>
      <c r="H13" s="11"/>
      <c r="I13" s="12"/>
      <c r="J13" s="11">
        <v>20</v>
      </c>
      <c r="K13" s="13">
        <v>142.18</v>
      </c>
      <c r="L13" s="11">
        <v>24</v>
      </c>
      <c r="M13" s="14">
        <v>5.92</v>
      </c>
      <c r="N13" s="11"/>
      <c r="O13" s="13"/>
      <c r="P13" s="11">
        <v>22</v>
      </c>
      <c r="Q13" s="14"/>
      <c r="R13" s="12"/>
      <c r="S13" s="12"/>
      <c r="T13" s="12">
        <v>0.0909</v>
      </c>
      <c r="U13" s="12"/>
      <c r="V13" s="11"/>
      <c r="W13" s="13"/>
      <c r="X13" s="11"/>
      <c r="Y13" s="11"/>
      <c r="Z13" s="13"/>
      <c r="AA13" s="11"/>
      <c r="AB13" s="12"/>
      <c r="AC13" s="12"/>
      <c r="AD13" s="11">
        <v>20</v>
      </c>
      <c r="AE13" s="13">
        <v>142.18</v>
      </c>
      <c r="AF13" s="11">
        <v>7</v>
      </c>
      <c r="AG13" s="11"/>
      <c r="AH13" s="13"/>
      <c r="AI13" s="11">
        <v>7</v>
      </c>
      <c r="AJ13" s="12"/>
      <c r="AK13" s="12"/>
      <c r="AL13" s="11"/>
      <c r="AM13" s="13"/>
      <c r="AN13" s="11"/>
      <c r="AO13" s="11"/>
      <c r="AP13" s="13"/>
      <c r="AQ13" s="11"/>
      <c r="AR13" s="12"/>
      <c r="AS13" s="12"/>
      <c r="AT13" s="11"/>
      <c r="AU13" s="13"/>
      <c r="AV13" s="11"/>
      <c r="AW13" s="11"/>
      <c r="AX13" s="13"/>
      <c r="AY13" s="11"/>
      <c r="AZ13" s="12"/>
      <c r="BA13" s="12"/>
    </row>
    <row r="14">
      <c r="A14" s="10" t="s">
        <v>44</v>
      </c>
      <c r="B14" s="11">
        <v>21280</v>
      </c>
      <c r="C14" s="11">
        <f>=ROUNDDOWN(56.8072610784837,0)</f>
      </c>
      <c r="D14" s="11">
        <v>4550</v>
      </c>
      <c r="E14" s="12">
        <v>0.949</v>
      </c>
      <c r="F14" s="11"/>
      <c r="G14" s="11">
        <f>=ROUNDDOWN({0},0)</f>
      </c>
      <c r="H14" s="11"/>
      <c r="I14" s="12"/>
      <c r="J14" s="11">
        <v>25</v>
      </c>
      <c r="K14" s="13">
        <v>849.01</v>
      </c>
      <c r="L14" s="11">
        <v>67</v>
      </c>
      <c r="M14" s="14">
        <v>12.67</v>
      </c>
      <c r="N14" s="11">
        <v>201</v>
      </c>
      <c r="O14" s="13">
        <v>6047.49</v>
      </c>
      <c r="P14" s="11">
        <v>95</v>
      </c>
      <c r="Q14" s="14">
        <v>63.66</v>
      </c>
      <c r="R14" s="12">
        <v>-0.8756</v>
      </c>
      <c r="S14" s="12">
        <v>-0.8596</v>
      </c>
      <c r="T14" s="12">
        <v>-0.2947</v>
      </c>
      <c r="U14" s="12">
        <v>-0.801</v>
      </c>
      <c r="V14" s="11"/>
      <c r="W14" s="13"/>
      <c r="X14" s="11">
        <v>1</v>
      </c>
      <c r="Y14" s="11"/>
      <c r="Z14" s="13"/>
      <c r="AA14" s="11"/>
      <c r="AB14" s="12"/>
      <c r="AC14" s="12"/>
      <c r="AD14" s="11">
        <v>25</v>
      </c>
      <c r="AE14" s="13">
        <v>849.01</v>
      </c>
      <c r="AF14" s="11">
        <v>40</v>
      </c>
      <c r="AG14" s="11">
        <v>201</v>
      </c>
      <c r="AH14" s="13">
        <v>6047.49</v>
      </c>
      <c r="AI14" s="11">
        <v>55</v>
      </c>
      <c r="AJ14" s="12">
        <v>-0.8756</v>
      </c>
      <c r="AK14" s="12">
        <v>-0.8596</v>
      </c>
      <c r="AL14" s="11"/>
      <c r="AM14" s="13"/>
      <c r="AN14" s="11"/>
      <c r="AO14" s="11"/>
      <c r="AP14" s="13"/>
      <c r="AQ14" s="11"/>
      <c r="AR14" s="12"/>
      <c r="AS14" s="12"/>
      <c r="AT14" s="11"/>
      <c r="AU14" s="13"/>
      <c r="AV14" s="11"/>
      <c r="AW14" s="11"/>
      <c r="AX14" s="13"/>
      <c r="AY14" s="11"/>
      <c r="AZ14" s="12"/>
      <c r="BA14" s="12"/>
    </row>
    <row r="15">
      <c r="A15" s="10" t="s">
        <v>45</v>
      </c>
      <c r="B15" s="11">
        <v>4304</v>
      </c>
      <c r="C15" s="11">
        <f>=ROUNDDOWN(277.677419354839,0)</f>
      </c>
      <c r="D15" s="11"/>
      <c r="E15" s="12"/>
      <c r="F15" s="11"/>
      <c r="G15" s="11">
        <f>=ROUNDDOWN({0},0)</f>
      </c>
      <c r="H15" s="11"/>
      <c r="I15" s="12"/>
      <c r="J15" s="11">
        <v>5</v>
      </c>
      <c r="K15" s="13">
        <v>317.32</v>
      </c>
      <c r="L15" s="11"/>
      <c r="M15" s="14"/>
      <c r="N15" s="11">
        <v>20</v>
      </c>
      <c r="O15" s="13">
        <v>926.91</v>
      </c>
      <c r="P15" s="11">
        <v>51</v>
      </c>
      <c r="Q15" s="14">
        <v>18.17</v>
      </c>
      <c r="R15" s="12">
        <v>-0.75</v>
      </c>
      <c r="S15" s="12">
        <v>-0.6577</v>
      </c>
      <c r="T15" s="12"/>
      <c r="U15" s="12"/>
      <c r="V15" s="11"/>
      <c r="W15" s="13"/>
      <c r="X15" s="11"/>
      <c r="Y15" s="11"/>
      <c r="Z15" s="13"/>
      <c r="AA15" s="11"/>
      <c r="AB15" s="12"/>
      <c r="AC15" s="12"/>
      <c r="AD15" s="11"/>
      <c r="AE15" s="13"/>
      <c r="AF15" s="11"/>
      <c r="AG15" s="11">
        <v>9</v>
      </c>
      <c r="AH15" s="13">
        <v>517.01</v>
      </c>
      <c r="AI15" s="11">
        <v>51</v>
      </c>
      <c r="AJ15" s="12"/>
      <c r="AK15" s="12"/>
      <c r="AL15" s="11">
        <v>5</v>
      </c>
      <c r="AM15" s="13">
        <v>317.32</v>
      </c>
      <c r="AN15" s="11"/>
      <c r="AO15" s="11">
        <v>11</v>
      </c>
      <c r="AP15" s="13">
        <v>409.9</v>
      </c>
      <c r="AQ15" s="11">
        <v>38</v>
      </c>
      <c r="AR15" s="12">
        <v>-0.5455</v>
      </c>
      <c r="AS15" s="12">
        <v>-0.2259</v>
      </c>
      <c r="AT15" s="11"/>
      <c r="AU15" s="13"/>
      <c r="AV15" s="11"/>
      <c r="AW15" s="11"/>
      <c r="AX15" s="13"/>
      <c r="AY15" s="11"/>
      <c r="AZ15" s="12"/>
      <c r="BA15" s="12"/>
    </row>
    <row r="16">
      <c r="A16" s="10" t="s">
        <v>46</v>
      </c>
      <c r="B16" s="11">
        <v>484842</v>
      </c>
      <c r="C16" s="11">
        <f>=ROUNDDOWN(30.8777225831104,0)</f>
      </c>
      <c r="D16" s="11">
        <v>76594</v>
      </c>
      <c r="E16" s="12">
        <v>0.9805</v>
      </c>
      <c r="F16" s="11"/>
      <c r="G16" s="11">
        <f>=ROUNDDOWN({0},0)</f>
      </c>
      <c r="H16" s="11"/>
      <c r="I16" s="12"/>
      <c r="J16" s="11">
        <v>10889</v>
      </c>
      <c r="K16" s="13">
        <v>286988.58</v>
      </c>
      <c r="L16" s="11">
        <v>1442</v>
      </c>
      <c r="M16" s="14">
        <v>199.02</v>
      </c>
      <c r="N16" s="11">
        <v>18805</v>
      </c>
      <c r="O16" s="13">
        <v>478105.75</v>
      </c>
      <c r="P16" s="11">
        <v>1359</v>
      </c>
      <c r="Q16" s="14">
        <v>351.81</v>
      </c>
      <c r="R16" s="12">
        <v>-0.421</v>
      </c>
      <c r="S16" s="12">
        <v>-0.3997</v>
      </c>
      <c r="T16" s="12">
        <v>0.0611</v>
      </c>
      <c r="U16" s="12">
        <v>-0.4343</v>
      </c>
      <c r="V16" s="11">
        <v>3508</v>
      </c>
      <c r="W16" s="13">
        <v>99856.09</v>
      </c>
      <c r="X16" s="11">
        <v>1038</v>
      </c>
      <c r="Y16" s="11">
        <v>5038</v>
      </c>
      <c r="Z16" s="13">
        <v>127559.09</v>
      </c>
      <c r="AA16" s="11">
        <v>1088</v>
      </c>
      <c r="AB16" s="12">
        <v>-0.3037</v>
      </c>
      <c r="AC16" s="12">
        <v>-0.2172</v>
      </c>
      <c r="AD16" s="11">
        <v>2326</v>
      </c>
      <c r="AE16" s="13">
        <v>54031.34</v>
      </c>
      <c r="AF16" s="11">
        <v>1046</v>
      </c>
      <c r="AG16" s="11">
        <v>10083</v>
      </c>
      <c r="AH16" s="13">
        <v>256601.59</v>
      </c>
      <c r="AI16" s="11">
        <v>1098</v>
      </c>
      <c r="AJ16" s="12">
        <v>-0.7693</v>
      </c>
      <c r="AK16" s="12">
        <v>-0.7894</v>
      </c>
      <c r="AL16" s="11">
        <v>2654</v>
      </c>
      <c r="AM16" s="13">
        <v>77462.24</v>
      </c>
      <c r="AN16" s="11">
        <v>981</v>
      </c>
      <c r="AO16" s="11">
        <v>2506</v>
      </c>
      <c r="AP16" s="13">
        <v>69526.42</v>
      </c>
      <c r="AQ16" s="11">
        <v>990</v>
      </c>
      <c r="AR16" s="12">
        <v>0.0591</v>
      </c>
      <c r="AS16" s="12">
        <v>0.1141</v>
      </c>
      <c r="AT16" s="11">
        <v>2401</v>
      </c>
      <c r="AU16" s="13">
        <v>55638.91</v>
      </c>
      <c r="AV16" s="11">
        <v>822</v>
      </c>
      <c r="AW16" s="11">
        <v>1178</v>
      </c>
      <c r="AX16" s="13">
        <v>24418.65</v>
      </c>
      <c r="AY16" s="11">
        <v>873</v>
      </c>
      <c r="AZ16" s="12">
        <v>1.0382</v>
      </c>
      <c r="BA16" s="12">
        <v>1.2785</v>
      </c>
    </row>
    <row r="17">
      <c r="A17" s="10" t="s">
        <v>47</v>
      </c>
      <c r="B17" s="11">
        <v>103434</v>
      </c>
      <c r="C17" s="11">
        <f>=ROUNDDOWN(33.0830001599232,0)</f>
      </c>
      <c r="D17" s="11">
        <v>37674</v>
      </c>
      <c r="E17" s="12">
        <v>0.9539</v>
      </c>
      <c r="F17" s="11"/>
      <c r="G17" s="11">
        <f>=ROUNDDOWN({0},0)</f>
      </c>
      <c r="H17" s="11"/>
      <c r="I17" s="12"/>
      <c r="J17" s="11">
        <v>2296</v>
      </c>
      <c r="K17" s="13">
        <v>70426.54</v>
      </c>
      <c r="L17" s="11">
        <v>132</v>
      </c>
      <c r="M17" s="14">
        <v>533.53</v>
      </c>
      <c r="N17" s="11">
        <v>3123</v>
      </c>
      <c r="O17" s="13">
        <v>99953.15</v>
      </c>
      <c r="P17" s="11">
        <v>164</v>
      </c>
      <c r="Q17" s="14">
        <v>609.47</v>
      </c>
      <c r="R17" s="12">
        <v>-0.2648</v>
      </c>
      <c r="S17" s="12">
        <v>-0.2954</v>
      </c>
      <c r="T17" s="12">
        <v>-0.1951</v>
      </c>
      <c r="U17" s="12">
        <v>-0.1246</v>
      </c>
      <c r="V17" s="11">
        <v>801</v>
      </c>
      <c r="W17" s="13">
        <v>27242.1</v>
      </c>
      <c r="X17" s="11">
        <v>132</v>
      </c>
      <c r="Y17" s="11">
        <v>806</v>
      </c>
      <c r="Z17" s="13">
        <v>28786.45</v>
      </c>
      <c r="AA17" s="11">
        <v>164</v>
      </c>
      <c r="AB17" s="12">
        <v>-0.0062</v>
      </c>
      <c r="AC17" s="12">
        <v>-0.0536</v>
      </c>
      <c r="AD17" s="11">
        <v>672</v>
      </c>
      <c r="AE17" s="13">
        <v>19643.39</v>
      </c>
      <c r="AF17" s="11">
        <v>132</v>
      </c>
      <c r="AG17" s="11">
        <v>1398</v>
      </c>
      <c r="AH17" s="13">
        <v>41981.8</v>
      </c>
      <c r="AI17" s="11">
        <v>164</v>
      </c>
      <c r="AJ17" s="12">
        <v>-0.5193</v>
      </c>
      <c r="AK17" s="12">
        <v>-0.5321</v>
      </c>
      <c r="AL17" s="11">
        <v>680</v>
      </c>
      <c r="AM17" s="13">
        <v>19126.42</v>
      </c>
      <c r="AN17" s="11">
        <v>132</v>
      </c>
      <c r="AO17" s="11">
        <v>578</v>
      </c>
      <c r="AP17" s="13">
        <v>17948.36</v>
      </c>
      <c r="AQ17" s="11">
        <v>114</v>
      </c>
      <c r="AR17" s="12">
        <v>0.1765</v>
      </c>
      <c r="AS17" s="12">
        <v>0.0656</v>
      </c>
      <c r="AT17" s="11">
        <v>143</v>
      </c>
      <c r="AU17" s="13">
        <v>4414.63</v>
      </c>
      <c r="AV17" s="11">
        <v>119</v>
      </c>
      <c r="AW17" s="11">
        <v>341</v>
      </c>
      <c r="AX17" s="13">
        <v>11236.54</v>
      </c>
      <c r="AY17" s="11">
        <v>92</v>
      </c>
      <c r="AZ17" s="12">
        <v>-0.5806</v>
      </c>
      <c r="BA17" s="12">
        <v>-0.6071</v>
      </c>
    </row>
    <row r="18">
      <c r="A18" s="10" t="s">
        <v>48</v>
      </c>
      <c r="B18" s="11">
        <v>257843</v>
      </c>
      <c r="C18" s="11">
        <f>=ROUNDDOWN(29.6835282740836,0)</f>
      </c>
      <c r="D18" s="11">
        <v>68028</v>
      </c>
      <c r="E18" s="12">
        <v>0.9927</v>
      </c>
      <c r="F18" s="11"/>
      <c r="G18" s="11">
        <f>=ROUNDDOWN({0},0)</f>
      </c>
      <c r="H18" s="11"/>
      <c r="I18" s="12"/>
      <c r="J18" s="11">
        <v>3429</v>
      </c>
      <c r="K18" s="13">
        <v>77521.81</v>
      </c>
      <c r="L18" s="11">
        <v>565</v>
      </c>
      <c r="M18" s="14">
        <v>137.21</v>
      </c>
      <c r="N18" s="11">
        <v>6356</v>
      </c>
      <c r="O18" s="13">
        <v>128461.49</v>
      </c>
      <c r="P18" s="11">
        <v>562</v>
      </c>
      <c r="Q18" s="14">
        <v>228.58</v>
      </c>
      <c r="R18" s="12">
        <v>-0.4605</v>
      </c>
      <c r="S18" s="12">
        <v>-0.3965</v>
      </c>
      <c r="T18" s="12">
        <v>0.0053</v>
      </c>
      <c r="U18" s="12">
        <v>-0.3997</v>
      </c>
      <c r="V18" s="11">
        <v>50</v>
      </c>
      <c r="W18" s="13">
        <v>1444.94</v>
      </c>
      <c r="X18" s="11">
        <v>21</v>
      </c>
      <c r="Y18" s="11">
        <v>93</v>
      </c>
      <c r="Z18" s="13">
        <v>2186.38</v>
      </c>
      <c r="AA18" s="11">
        <v>17</v>
      </c>
      <c r="AB18" s="12">
        <v>-0.4624</v>
      </c>
      <c r="AC18" s="12">
        <v>-0.3391</v>
      </c>
      <c r="AD18" s="11">
        <v>1198</v>
      </c>
      <c r="AE18" s="13">
        <v>28612.03</v>
      </c>
      <c r="AF18" s="11">
        <v>480</v>
      </c>
      <c r="AG18" s="11">
        <v>3105</v>
      </c>
      <c r="AH18" s="13">
        <v>61398.04</v>
      </c>
      <c r="AI18" s="11">
        <v>555</v>
      </c>
      <c r="AJ18" s="12">
        <v>-0.6142</v>
      </c>
      <c r="AK18" s="12">
        <v>-0.534</v>
      </c>
      <c r="AL18" s="11">
        <v>1393</v>
      </c>
      <c r="AM18" s="13">
        <v>30803.56</v>
      </c>
      <c r="AN18" s="11">
        <v>524</v>
      </c>
      <c r="AO18" s="11">
        <v>1875</v>
      </c>
      <c r="AP18" s="13">
        <v>33816.08</v>
      </c>
      <c r="AQ18" s="11">
        <v>547</v>
      </c>
      <c r="AR18" s="12">
        <v>-0.2571</v>
      </c>
      <c r="AS18" s="12">
        <v>-0.0891</v>
      </c>
      <c r="AT18" s="11">
        <v>788</v>
      </c>
      <c r="AU18" s="13">
        <v>16661.28</v>
      </c>
      <c r="AV18" s="11">
        <v>223</v>
      </c>
      <c r="AW18" s="11">
        <v>1283</v>
      </c>
      <c r="AX18" s="13">
        <v>31060.99</v>
      </c>
      <c r="AY18" s="11">
        <v>258</v>
      </c>
      <c r="AZ18" s="12">
        <v>-0.3858</v>
      </c>
      <c r="BA18" s="12">
        <v>-0.4636</v>
      </c>
    </row>
    <row r="19">
      <c r="A19" s="19" t="s">
        <v>49</v>
      </c>
      <c r="B19" s="15"/>
      <c r="C19" s="15">
        <f>=ROUNDDOWN({0},0)</f>
      </c>
      <c r="D19" s="15"/>
      <c r="E19" s="16"/>
      <c r="F19" s="15"/>
      <c r="G19" s="15">
        <f>=ROUNDDOWN({0},0)</f>
      </c>
      <c r="H19" s="15"/>
      <c r="I19" s="16"/>
      <c r="J19" s="15">
        <v>69675</v>
      </c>
      <c r="K19" s="17">
        <v>2850935.98</v>
      </c>
      <c r="L19" s="15">
        <v>6732</v>
      </c>
      <c r="M19" s="18">
        <v>423.49</v>
      </c>
      <c r="N19" s="15">
        <v>116153</v>
      </c>
      <c r="O19" s="17">
        <v>4255495.92</v>
      </c>
      <c r="P19" s="15">
        <v>7067</v>
      </c>
      <c r="Q19" s="18">
        <v>602.16</v>
      </c>
      <c r="R19" s="16">
        <v>-0.4001</v>
      </c>
      <c r="S19" s="16">
        <v>-0.3301</v>
      </c>
      <c r="T19" s="16">
        <v>-0.0474</v>
      </c>
      <c r="U19" s="16">
        <v>-0.2967</v>
      </c>
      <c r="V19" s="15">
        <v>25883</v>
      </c>
      <c r="W19" s="17">
        <v>1060318.83</v>
      </c>
      <c r="X19" s="15">
        <v>5087</v>
      </c>
      <c r="Y19" s="15">
        <v>28267</v>
      </c>
      <c r="Z19" s="17">
        <v>1084823.29</v>
      </c>
      <c r="AA19" s="15">
        <v>5464</v>
      </c>
      <c r="AB19" s="16">
        <v>-0.0843</v>
      </c>
      <c r="AC19" s="16">
        <v>-0.0226</v>
      </c>
      <c r="AD19" s="15">
        <v>23743</v>
      </c>
      <c r="AE19" s="17">
        <v>1029000.17</v>
      </c>
      <c r="AF19" s="15">
        <v>5793</v>
      </c>
      <c r="AG19" s="15">
        <v>63035</v>
      </c>
      <c r="AH19" s="17">
        <v>2153463.2</v>
      </c>
      <c r="AI19" s="15">
        <v>6143</v>
      </c>
      <c r="AJ19" s="16">
        <v>-0.6233</v>
      </c>
      <c r="AK19" s="16">
        <v>-0.5222</v>
      </c>
      <c r="AL19" s="15">
        <v>11804</v>
      </c>
      <c r="AM19" s="17">
        <v>431905.23</v>
      </c>
      <c r="AN19" s="15">
        <v>5129</v>
      </c>
      <c r="AO19" s="15">
        <v>14914</v>
      </c>
      <c r="AP19" s="17">
        <v>545670.49</v>
      </c>
      <c r="AQ19" s="15">
        <v>5030</v>
      </c>
      <c r="AR19" s="16">
        <v>-0.2085</v>
      </c>
      <c r="AS19" s="16">
        <v>-0.2085</v>
      </c>
      <c r="AT19" s="15">
        <v>8245</v>
      </c>
      <c r="AU19" s="17">
        <v>329711.75</v>
      </c>
      <c r="AV19" s="15">
        <v>4133</v>
      </c>
      <c r="AW19" s="15">
        <v>9937</v>
      </c>
      <c r="AX19" s="17">
        <v>471538.94</v>
      </c>
      <c r="AY19" s="15">
        <v>4564</v>
      </c>
      <c r="AZ19" s="16">
        <v>-0.1703</v>
      </c>
      <c r="BA19" s="16">
        <v>-0.3008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  <mergeCell ref="AD2:AK2"/>
    <mergeCell ref="AD3:AF3"/>
    <mergeCell ref="AG3:AI3"/>
    <mergeCell ref="AJ3:AJ4"/>
    <mergeCell ref="AK3:AK4"/>
    <mergeCell ref="AL2:AS2"/>
    <mergeCell ref="AL3:AN3"/>
    <mergeCell ref="AO3:AQ3"/>
    <mergeCell ref="AR3:AR4"/>
    <mergeCell ref="AS3:AS4"/>
    <mergeCell ref="AT2:BA2"/>
    <mergeCell ref="AT3:AV3"/>
    <mergeCell ref="AW3:AY3"/>
    <mergeCell ref="AZ3:AZ4"/>
    <mergeCell ref="BA3:BA4"/>
  </mergeCells>
  <headerFooter/>
</worksheet>
</file>