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<sst xmlns="http://schemas.openxmlformats.org/spreadsheetml/2006/main" count="566" uniqueCount="566">
  <si>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</si>
  <si>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</si>
  <si>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</si>
  <si>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</si>
  <si>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</si>
  <si>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</si>
  <si>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</si>
  <si>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</si>
  <si>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</si>
  <si>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</si>
  <si>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</si>
  <si>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</si>
  <si>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</si>
  <si>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</si>
  <si>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</si>
  <si>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</si>
  <si>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</si>
  <si>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</si>
  <si>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</si>
  <si>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</si>
  <si>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DLCROSCILL</t>
  </si>
  <si>
    <t>BLK01</t>
  </si>
  <si>
    <t>JCPENNEY01</t>
  </si>
  <si>
    <t>OLLIIX</t>
  </si>
  <si>
    <t>HDDS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</si>
  <si>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</si>
  <si>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</si>
  <si>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</si>
  <si>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</si>
  <si>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</si>
  <si>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</si>
  <si>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</si>
  <si>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</si>
  <si>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</si>
  <si>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</si>
  <si>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</si>
  <si>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</si>
  <si>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</si>
  <si>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</si>
  <si>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</si>
  <si>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</si>
  <si>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</si>
  <si>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</si>
  <si>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</si>
  <si>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</si>
  <si>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</si>
  <si>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</si>
  <si>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</si>
  <si>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</si>
  <si>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</si>
  <si>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</si>
  <si>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</si>
  <si>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</si>
  <si>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</si>
  <si>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</si>
  <si>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</si>
  <si>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</si>
  <si>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</si>
  <si>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</si>
  <si>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</si>
  <si>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</si>
  <si>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</si>
  <si>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</si>
  <si>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</si>
  <si>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</si>
  <si>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</si>
  <si>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</si>
  <si>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</si>
  <si>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</si>
  <si>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</si>
  <si>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</si>
  <si>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</si>
  <si>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</si>
  <si>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</si>
  <si>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</si>
  <si>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</si>
  <si>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</si>
  <si>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</si>
  <si>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</si>
  <si>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</si>
  <si>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</si>
  <si>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</si>
  <si>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</si>
  <si>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</si>
  <si>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</si>
  <si>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</si>
  <si>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</si>
  <si>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</si>
  <si>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</si>
  <si>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</si>
  <si>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</si>
  <si>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</si>
  <si>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</si>
  <si>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</si>
  <si>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</si>
  <si>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</si>
  <si>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</si>
  <si>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</si>
  <si>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</si>
  <si>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</si>
  <si>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</si>
  <si>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</si>
  <si>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</si>
  <si>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</si>
  <si>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</si>
  <si>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</si>
  <si>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</si>
  <si>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</si>
  <si>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</si>
  <si>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</si>
  <si>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</si>
  <si>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</si>
  <si>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</si>
  <si>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</si>
  <si>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</si>
  <si>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</si>
  <si>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</si>
  <si>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</si>
  <si>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</si>
  <si>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</si>
  <si>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</si>
  <si>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</si>
  <si>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</si>
  <si>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</si>
  <si>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</si>
  <si>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</si>
  <si>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</si>
  <si>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</si>
  <si>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</si>
  <si>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</si>
  <si>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</si>
  <si>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</si>
  <si>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</si>
  <si>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</si>
  <si>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</si>
  <si>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</si>
  <si>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</si>
  <si>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</si>
  <si>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</si>
  <si>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</si>
  <si>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</si>
  <si>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</si>
  <si>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</si>
  <si>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</si>
  <si>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</si>
  <si>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</si>
  <si>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</si>
  <si>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</si>
  <si>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</si>
  <si>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AMAZON,CSNSTORES,DLCROSCILL,HDDS,JCPENNEY01,KOHLDSN,MACY02,NRTPORT,OLLIIX,OVERSTOCK01</t>
  </si>
  <si>
    <t>Setup</t>
  </si>
  <si>
    <t>4/18/2024</t>
  </si>
  <si>
    <t>No</t>
  </si>
  <si>
    <t>3/30/2023</t>
  </si>
  <si>
    <t>4/19/2023</t>
  </si>
  <si>
    <t>8/2/2023</t>
  </si>
  <si>
    <t>5/7/2024</t>
  </si>
  <si>
    <t>8/31/2023</t>
  </si>
  <si>
    <t>9/4/2023</t>
  </si>
  <si>
    <t>11/21/2022</t>
  </si>
  <si>
    <t>3/28/2023</t>
  </si>
  <si>
    <t>5/9/2023</t>
  </si>
  <si>
    <t>6/15/2023</t>
  </si>
  <si>
    <t>6/29/2023</t>
  </si>
  <si>
    <t>12/1/2022</t>
  </si>
  <si>
    <t>3/5/2025</t>
  </si>
  <si>
    <t>4/7/2024</t>
  </si>
  <si>
    <t>5/15/2024</t>
  </si>
  <si>
    <t>3/20/2023</t>
  </si>
  <si>
    <t>5/30/2024</t>
  </si>
  <si>
    <t>4/10/2023</t>
  </si>
  <si>
    <t>CCL10-0011</t>
  </si>
  <si>
    <t>King</t>
  </si>
  <si>
    <t>10/24/2022</t>
  </si>
  <si>
    <t>AMAZON,AMAZONDS,BLK01,CSNSTORES,DLCROSCILL,JCPENNEY01,KOHLDSN,MACY02,NRTPORT,OLLIIX,OVERSTOCK01</t>
  </si>
  <si>
    <t>5/2/2024</t>
  </si>
  <si>
    <t>4/4/2023</t>
  </si>
  <si>
    <t>11/13/2023</t>
  </si>
  <si>
    <t>11/16/2022</t>
  </si>
  <si>
    <t>10/5/2023</t>
  </si>
  <si>
    <t>7/17/2023</t>
  </si>
  <si>
    <t>10/26/2022</t>
  </si>
  <si>
    <t>Hold</t>
  </si>
  <si>
    <t>4/22/2024</t>
  </si>
  <si>
    <t>CCL10-0012</t>
  </si>
  <si>
    <t>Cal King</t>
  </si>
  <si>
    <t>AMAZON,CSNSTORES,DLCROSCILL,JCPENNEY01,KOHLDSN,MACY02,OLLIIX,OVERSTOCK01</t>
  </si>
  <si>
    <t>4/25/2024</t>
  </si>
  <si>
    <t>4/5/2023</t>
  </si>
  <si>
    <t>4/3/2024</t>
  </si>
  <si>
    <t>6/12/2024</t>
  </si>
  <si>
    <t>4/12/2024</t>
  </si>
  <si>
    <t>11/1/2022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</si>
  <si>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</si>
  <si>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</si>
  <si>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</si>
  <si>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</si>
  <si>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</si>
  <si>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</si>
  <si>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</si>
  <si>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AMAZON,AMAZONDS,BLK01,CSNSTORES,DLCROSCILL,HDDS,JCPENNEY01,KOHLDSN,MACY02,NRTPORT,OVERSTOCK01</t>
  </si>
  <si>
    <t>4/24/2024</t>
  </si>
  <si>
    <t>4/6/2023</t>
  </si>
  <si>
    <t>5/3/2024</t>
  </si>
  <si>
    <t>9/12/2023</t>
  </si>
  <si>
    <t>11/7/2022</t>
  </si>
  <si>
    <t>2/23/2025</t>
  </si>
  <si>
    <t>7/10/2023</t>
  </si>
  <si>
    <t>11/26/2022</t>
  </si>
  <si>
    <t>3/6/2025</t>
  </si>
  <si>
    <t>4/23/2024</t>
  </si>
  <si>
    <t>7/1/2024</t>
  </si>
  <si>
    <t>CCL10-0014</t>
  </si>
  <si>
    <t>4/3/2023</t>
  </si>
  <si>
    <t>11/10/2023</t>
  </si>
  <si>
    <t>11/14/2022</t>
  </si>
  <si>
    <t>5/14/2023</t>
  </si>
  <si>
    <t>7/19/2023</t>
  </si>
  <si>
    <t>CCL10-0015</t>
  </si>
  <si>
    <t>4/26/2024</t>
  </si>
  <si>
    <t>5/6/2024</t>
  </si>
  <si>
    <t>5/8/2024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</si>
  <si>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</si>
  <si>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</si>
  <si>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</si>
  <si>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</si>
  <si>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</si>
  <si>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</si>
  <si>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</si>
  <si>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</si>
  <si>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</si>
  <si>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</si>
  <si>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</si>
  <si>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BLK01,CSNSTORES,DLCROSCILL,HDDS,OLLIIX,OVERSTOCK01</t>
  </si>
  <si>
    <t>Open</t>
  </si>
  <si>
    <t>8/5/2025</t>
  </si>
  <si>
    <t>11/2/2025</t>
  </si>
  <si>
    <t>9/3/2025</t>
  </si>
  <si>
    <t>10/7/2025</t>
  </si>
  <si>
    <t>Discontinued</t>
  </si>
  <si>
    <t>CCL10-0072</t>
  </si>
  <si>
    <t>BLK01,CSNSTORES,DLCROSCILL,OVERSTOCK01</t>
  </si>
  <si>
    <t>8/18/2025</t>
  </si>
  <si>
    <t>8/4/2025</t>
  </si>
  <si>
    <t>10/13/2025</t>
  </si>
  <si>
    <t>CCL10-0073</t>
  </si>
  <si>
    <t>8/1/2025</t>
  </si>
  <si>
    <t>9/29/2025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</si>
  <si>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</si>
  <si>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</si>
  <si>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</si>
  <si>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</si>
  <si>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</si>
  <si>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</si>
  <si>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</si>
  <si>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</si>
  <si>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AMAZON,AMAZONDS,BLK01,CSNSTORES,DLCROSCILL,JCPENNEY01,KOHLDSN,MACY02,OVERSTOCK01</t>
  </si>
  <si>
    <t>1/5/2024</t>
  </si>
  <si>
    <t>7/27/2023</t>
  </si>
  <si>
    <t>8/8/2023</t>
  </si>
  <si>
    <t>11/8/2023</t>
  </si>
  <si>
    <t>7/10/2024</t>
  </si>
  <si>
    <t>9/29/2023</t>
  </si>
  <si>
    <t>7/25/2023</t>
  </si>
  <si>
    <t>8/21/2023</t>
  </si>
  <si>
    <t>10/11/2023</t>
  </si>
  <si>
    <t>7/3/2024</t>
  </si>
  <si>
    <t>3/19/2025</t>
  </si>
  <si>
    <t>7/2/2024</t>
  </si>
  <si>
    <t>7/15/2024</t>
  </si>
  <si>
    <t>12/19/2023</t>
  </si>
  <si>
    <t>CCL10-0063</t>
  </si>
  <si>
    <t>7/22/2024</t>
  </si>
  <si>
    <t>9/7/2023</t>
  </si>
  <si>
    <t>10/9/2023</t>
  </si>
  <si>
    <t>9/5/2023</t>
  </si>
  <si>
    <t>8/4/2023</t>
  </si>
  <si>
    <t>8/23/2023</t>
  </si>
  <si>
    <t>CCL10-0064</t>
  </si>
  <si>
    <t>AMAZON,AMAZONDS,CSNSTORES,DLCROSCILL,KOHLDSN,MACY02,OVERSTOCK01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</si>
  <si>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</si>
  <si>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</si>
  <si>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</si>
  <si>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</si>
  <si>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</si>
  <si>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</si>
  <si>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</si>
  <si>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</si>
  <si>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</si>
  <si>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8/16/2024</t>
  </si>
  <si>
    <t>4/17/2023</t>
  </si>
  <si>
    <t>11/21/2023</t>
  </si>
  <si>
    <t>9/6/2023</t>
  </si>
  <si>
    <t>11/30/2022</t>
  </si>
  <si>
    <t>6/12/2023</t>
  </si>
  <si>
    <t>8/28/2023</t>
  </si>
  <si>
    <t>11/11/2022</t>
  </si>
  <si>
    <t>3/10/2025</t>
  </si>
  <si>
    <t>6/6/2024</t>
  </si>
  <si>
    <t>8/13/2024</t>
  </si>
  <si>
    <t>CCL10-0002</t>
  </si>
  <si>
    <t>AMAZON,AMAZONDS,CSNSTORES,DLCROSCILL,JCPENNEY01,KOHLDSN,MACY02,OVERSTOCK01</t>
  </si>
  <si>
    <t>7/26/2024</t>
  </si>
  <si>
    <t>11/9/2023</t>
  </si>
  <si>
    <t>8/11/2023</t>
  </si>
  <si>
    <t>11/6/2022</t>
  </si>
  <si>
    <t>6/21/2024</t>
  </si>
  <si>
    <t>CCL10-0003</t>
  </si>
  <si>
    <t>AMAZON,AMAZONDS,BLK01,CSNSTORES,JCPENNEY01,KOHLDSN,MACY02,OVERSTOCK01</t>
  </si>
  <si>
    <t>6/24/2024</t>
  </si>
  <si>
    <t>7/31/2024</t>
  </si>
  <si>
    <t>10/21/2025</t>
  </si>
  <si>
    <t>6/23/2023</t>
  </si>
  <si>
    <t>7/5/2024</t>
  </si>
  <si>
    <t>CCL10-0068</t>
  </si>
  <si>
    <t>Black</t>
  </si>
  <si>
    <t>CSNSTORES,DLCROSCILL,HDDS,MACY02,OVERSTOCK01</t>
  </si>
  <si>
    <t>8/14/2025</t>
  </si>
  <si>
    <t>10/30/2025</t>
  </si>
  <si>
    <t>8/6/2025</t>
  </si>
  <si>
    <t>10/10/2025</t>
  </si>
  <si>
    <t>CCL10-0069</t>
  </si>
  <si>
    <t>7/31/2025</t>
  </si>
  <si>
    <t>9/15/2025</t>
  </si>
  <si>
    <t>CCL10-0070</t>
  </si>
  <si>
    <t>CSNSTORES,DLCROSCILL,OVERSTOCK01</t>
  </si>
  <si>
    <t>9/1/2025</t>
  </si>
  <si>
    <t>8/7/2025</t>
  </si>
  <si>
    <t>CCL10-0004</t>
  </si>
  <si>
    <t>Valentina</t>
  </si>
  <si>
    <t>Donation</t>
  </si>
  <si>
    <t>C+</t>
  </si>
  <si>
    <t>CSNSTORES,DLCROSCILL,HOUZZ,JCPENNEY01,KOHLDSN,MACY02,OLLIIX,OVERSTOCK01</t>
  </si>
  <si>
    <t>4/28/2023</t>
  </si>
  <si>
    <t>8/15/2023</t>
  </si>
  <si>
    <t>12/13/2022</t>
  </si>
  <si>
    <t>11/8/2022</t>
  </si>
  <si>
    <t>10/9/2024</t>
  </si>
  <si>
    <t>9/25/2024</t>
  </si>
  <si>
    <t>CCL10-0005</t>
  </si>
  <si>
    <t>C</t>
  </si>
  <si>
    <t>AMAZON,CSNSTORES,DLCROSCILL,JCPENNEY01,KOHLDSN,MACY02,NRTPORT,OVERSTOCK01</t>
  </si>
  <si>
    <t>4/18/2023</t>
  </si>
  <si>
    <t>8/17/2023</t>
  </si>
  <si>
    <t>4/24/2023</t>
  </si>
  <si>
    <t>9/11/2023</t>
  </si>
  <si>
    <t>1/30/2023</t>
  </si>
  <si>
    <t>9/19/2023</t>
  </si>
  <si>
    <t>2/2/2025</t>
  </si>
  <si>
    <t>CCL10-0006</t>
  </si>
  <si>
    <t>CSNSTORES,MACY02,OVERSTOCK01</t>
  </si>
  <si>
    <t>5/1/2023</t>
  </si>
  <si>
    <t>11/15/2022</t>
  </si>
  <si>
    <t>8/1/2023</t>
  </si>
  <si>
    <t>12/13/2024</t>
  </si>
  <si>
    <t>CCL10-0007</t>
  </si>
  <si>
    <t>Loretta</t>
  </si>
  <si>
    <t>Beige</t>
  </si>
  <si>
    <t>AMAZON,CSNSTORES,JCPENNEY01,OVERSTOCK01</t>
  </si>
  <si>
    <t>Yes</t>
  </si>
  <si>
    <t>10/15/2023</t>
  </si>
  <si>
    <t>7/31/2023</t>
  </si>
  <si>
    <t>9/21/2023</t>
  </si>
  <si>
    <t>CCL10-0008</t>
  </si>
  <si>
    <t>CSNSTORES,DLCROSCILL,JCPENNEY01,MACY02,NRTPORT,OLLIIX,OVERSTOCK01</t>
  </si>
  <si>
    <t>5/22/2023</t>
  </si>
  <si>
    <t>11/20/2023</t>
  </si>
  <si>
    <t>9/20/2023</t>
  </si>
  <si>
    <t>10/12/2023</t>
  </si>
  <si>
    <t>10/27/2022</t>
  </si>
  <si>
    <t>5/29/2024</t>
  </si>
  <si>
    <t>3/17/2025</t>
  </si>
  <si>
    <t>CCL10-0009</t>
  </si>
  <si>
    <t>CSNSTORES,DLCROSCILL,JCPENNEY01,KOHLDSN,OVERSTOCK01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</si>
  <si>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</si>
  <si>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</si>
  <si>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</si>
  <si>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</si>
  <si>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</si>
  <si>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</si>
  <si>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</si>
  <si>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</si>
  <si>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</si>
  <si>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</si>
  <si>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</si>
  <si>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</si>
  <si>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</si>
  <si>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AMAZON,CSNSTORES,DLCROSCILL,KOHLDSN,MACY02,OLLIIX,OVERSTOCK01</t>
  </si>
  <si>
    <t>8/2/2024</t>
  </si>
  <si>
    <t>8/3/2023</t>
  </si>
  <si>
    <t>10/17/2023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</si>
  <si>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</si>
  <si>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</si>
  <si>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</si>
  <si>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</si>
  <si>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</si>
  <si>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</si>
  <si>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</si>
  <si>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CSNSTORES,JCPENNEY01,MACY02,NRTPORT</t>
  </si>
  <si>
    <t>8/19/2024</t>
  </si>
  <si>
    <t>7/14/2023</t>
  </si>
  <si>
    <t>11/22/2023</t>
  </si>
  <si>
    <t>Temp Discontinued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</si>
  <si>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</si>
  <si>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</si>
  <si>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</si>
  <si>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</si>
  <si>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</si>
  <si>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</si>
  <si>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</si>
  <si>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</si>
  <si>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CCL30-0038</t>
  </si>
  <si>
    <t>Close-out</t>
  </si>
  <si>
    <t>AMAZONDS,DLCROSCILL,MACY02,OLLIIX</t>
  </si>
  <si>
    <t>7/3/2023</t>
  </si>
  <si>
    <t>11/27/2023</t>
  </si>
  <si>
    <t>10/16/2023</t>
  </si>
  <si>
    <t>2/13/2023</t>
  </si>
  <si>
    <t>3/21/2023</t>
  </si>
  <si>
    <t>8/28/2024</t>
  </si>
  <si>
    <t>CCL30-0037</t>
  </si>
  <si>
    <t>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</si>
  <si>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</si>
  <si>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</si>
  <si>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</si>
  <si>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</si>
  <si>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</si>
  <si>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</si>
  <si>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</si>
  <si>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6/28/2024</t>
  </si>
  <si>
    <t>5/5/2023</t>
  </si>
  <si>
    <t>1/15/2024</t>
  </si>
  <si>
    <t>10/1/2023</t>
  </si>
  <si>
    <t>8/20/2025</t>
  </si>
  <si>
    <t>5/5/2024</t>
  </si>
  <si>
    <t>6/13/2024</t>
  </si>
  <si>
    <t>CCL30-0061</t>
  </si>
  <si>
    <t>AMAZON,CSNSTORES,JCPENNEY01,MACY02,NRTPORT</t>
  </si>
  <si>
    <t>9/19/2024</t>
  </si>
  <si>
    <t>6/13/2023</t>
  </si>
  <si>
    <t>2/27/2024</t>
  </si>
  <si>
    <t>1/24/2023</t>
  </si>
  <si>
    <t>11/25/2024</t>
  </si>
  <si>
    <t>CCL30-0026</t>
  </si>
  <si>
    <t>BLK01,DLCROSCILL,MACY02,NRTPORT</t>
  </si>
  <si>
    <t>8/29/2023</t>
  </si>
  <si>
    <t>12/12/2022</t>
  </si>
  <si>
    <t>10/8/2024</t>
  </si>
  <si>
    <t>10/31/2022</t>
  </si>
  <si>
    <t>12/18/2024</t>
  </si>
  <si>
    <t>CCL30-0029</t>
  </si>
  <si>
    <t>CSNSTORES,DLCROSCILL,MACY02,OLLIIX</t>
  </si>
  <si>
    <t>5/29/2023</t>
  </si>
  <si>
    <t>11/24/2023</t>
  </si>
  <si>
    <t>CCL30-0028</t>
  </si>
  <si>
    <t>Inactive</t>
  </si>
  <si>
    <t>AMAZON,AMAZONDS,CSNSTORES,KOHLDSN,MACY02,OVERSTOCK01</t>
  </si>
  <si>
    <t>8/7/2024</t>
  </si>
  <si>
    <t>5/12/2023</t>
  </si>
  <si>
    <t>CCL30-0031</t>
  </si>
  <si>
    <t>Biron</t>
  </si>
  <si>
    <t>18x18"</t>
  </si>
  <si>
    <t>AMAZONDS,BLK01,CSNSTORES,DLCROSCILL,JCPENNEY01,KOHLDSN,MACY02,OVERSTOCK01</t>
  </si>
  <si>
    <t>11/6/2023</t>
  </si>
  <si>
    <t>7/3/2025</t>
  </si>
  <si>
    <t>7/11/2023</t>
  </si>
  <si>
    <t>1/19/2023</t>
  </si>
  <si>
    <t>7/29/2024</t>
  </si>
  <si>
    <t>5/22/2024</t>
  </si>
  <si>
    <t>CCL30-0030</t>
  </si>
  <si>
    <t>AMAZON,DLCROSCILL,MACY02</t>
  </si>
  <si>
    <t>12/29/2023</t>
  </si>
  <si>
    <t>9/27/2023</t>
  </si>
  <si>
    <t>11/14/2024</t>
  </si>
  <si>
    <t>CCL30-0033</t>
  </si>
  <si>
    <t>CSNSTORES,DLCROSCILL,JCPENNEY01,MACY02,OVERSTOCK01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</si>
  <si>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</si>
  <si>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</si>
  <si>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</si>
  <si>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</si>
  <si>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</si>
  <si>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</si>
  <si>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</si>
  <si>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</si>
  <si>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</si>
  <si>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</si>
  <si>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CSNSTORES,KOHLDSN,OVERSTOCK01</t>
  </si>
  <si>
    <t>7/28/2023</t>
  </si>
  <si>
    <t>2/27/2023</t>
  </si>
  <si>
    <t>1/25/2023</t>
  </si>
  <si>
    <t>3/29/2024</t>
  </si>
  <si>
    <t>5/25/2023</t>
  </si>
  <si>
    <t>CCL13-0017</t>
  </si>
  <si>
    <t>BLK01,CSNSTORES,DLCROSCILL,JCPENNEY01,KOHLDSN,MACY02,OLLIIX,OVERSTOCK01</t>
  </si>
  <si>
    <t>4/13/2023</t>
  </si>
  <si>
    <t>1/23/2023</t>
  </si>
  <si>
    <t>6/7/2023</t>
  </si>
  <si>
    <t>7/5/2023</t>
  </si>
  <si>
    <t>CCL13-0018</t>
  </si>
  <si>
    <t>Grey</t>
  </si>
  <si>
    <t>CSNSTORES,DLCROSCILL,JCPENNEY01,MACY02</t>
  </si>
  <si>
    <t>1/12/2024</t>
  </si>
  <si>
    <t>4/25/2023</t>
  </si>
  <si>
    <t>10/3/2023</t>
  </si>
  <si>
    <t>7/7/2023</t>
  </si>
  <si>
    <t>7/25/2024</t>
  </si>
  <si>
    <t>CCL13-0019</t>
  </si>
  <si>
    <t>AMAZON,BLK01,CSNSTORES,DLCROSCILL,KOHLDSN,MACY02,OLLIIX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</si>
  <si>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</si>
  <si>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</si>
  <si>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</si>
  <si>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</si>
  <si>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</si>
  <si>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</si>
  <si>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</si>
  <si>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</si>
  <si>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</si>
  <si>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</si>
  <si>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</si>
  <si>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AMAZON,BLK01,CSNSTORES,DLCROSCILL,JCPENNEY01,NRTPORT,OLLIIX,OVERSTOCK01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</si>
  <si>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</si>
  <si>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</si>
  <si>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</si>
  <si>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</si>
  <si>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</si>
  <si>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</si>
  <si>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</si>
  <si>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</si>
  <si>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CSNSTORES,JCPENNEY01,NRTPORT,OLLIIX</t>
  </si>
  <si>
    <t>7/4/2024</t>
  </si>
  <si>
    <t>2/19/2025</t>
  </si>
  <si>
    <t>3/11/2024</t>
  </si>
  <si>
    <t>CCL11-0025</t>
  </si>
  <si>
    <t>Sham</t>
  </si>
  <si>
    <t>B-</t>
  </si>
  <si>
    <t>CSNSTORES,DLCROSCILL,KOHLDSN,OLLIIX</t>
  </si>
  <si>
    <t>5/20/2024</t>
  </si>
  <si>
    <t>10/20/2025</t>
  </si>
  <si>
    <t>CCL11-0022</t>
  </si>
  <si>
    <t>AMAZONDS,CSNSTORES,JCPENNEY01,OLLIIX,OVERSTOCK01</t>
  </si>
  <si>
    <t>5/30/2023</t>
  </si>
  <si>
    <t>11/28/2023</t>
  </si>
  <si>
    <t>3/18/2025</t>
  </si>
  <si>
    <t>CCL11-0024</t>
  </si>
  <si>
    <t>AMAZON,CSNSTORES,DLCROSCILL</t>
  </si>
  <si>
    <t>10/4/2024</t>
  </si>
  <si>
    <t>5/15/2023</t>
  </si>
  <si>
    <t>12/12/2023</t>
  </si>
  <si>
    <t>CCL11-0021</t>
  </si>
  <si>
    <t>CSNSTORES,DLCROSCILL,JCPENNEY01,KOHLDSN,NRTPORT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</si>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</sst>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205</v>
      </c>
      <c r="AA6" s="4">
        <f>=ROUNDDOWN(18.6363636363636,0)</f>
      </c>
      <c r="AB6" s="5">
        <v>11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62</v>
      </c>
      <c r="AQ6" s="8">
        <v>9342.32</v>
      </c>
      <c r="AR6" s="4">
        <v>32</v>
      </c>
      <c r="AS6" s="8">
        <v>5660.03</v>
      </c>
      <c r="AT6" s="7">
        <v>0.9375</v>
      </c>
      <c r="AU6" s="7">
        <v>0.6506</v>
      </c>
      <c r="AV6" s="4">
        <v>191</v>
      </c>
      <c r="AW6" s="8">
        <v>31510.6</v>
      </c>
      <c r="AX6" s="4">
        <v>87</v>
      </c>
      <c r="AY6" s="8">
        <v>17910.88</v>
      </c>
      <c r="AZ6" s="7">
        <v>1.1954</v>
      </c>
      <c r="BA6" s="7">
        <v>0.7593</v>
      </c>
      <c r="BB6" s="7">
        <v>0.2965</v>
      </c>
      <c r="BC6" s="4">
        <v>364</v>
      </c>
      <c r="BD6" s="8">
        <v>60045.99</v>
      </c>
      <c r="BE6" s="4">
        <v>183</v>
      </c>
      <c r="BF6" s="8">
        <v>37538.11</v>
      </c>
      <c r="BG6" s="7">
        <v>0.9891</v>
      </c>
      <c r="BH6" s="7">
        <v>0.5996</v>
      </c>
      <c r="BI6" s="7">
        <v>0.5248</v>
      </c>
      <c r="BJ6" s="4">
        <v>62</v>
      </c>
      <c r="BK6" s="8">
        <v>9342.32</v>
      </c>
      <c r="BL6" s="2" t="s">
        <v>149</v>
      </c>
      <c r="BM6" s="7">
        <v>1</v>
      </c>
      <c r="BN6" s="7">
        <v>1</v>
      </c>
      <c r="BO6" s="4">
        <v>11</v>
      </c>
      <c r="BP6" s="8">
        <v>1699.83</v>
      </c>
      <c r="BQ6" s="4">
        <v>5</v>
      </c>
      <c r="BR6" s="8">
        <v>978.8</v>
      </c>
      <c r="BS6" s="7">
        <v>1.2</v>
      </c>
      <c r="BT6" s="7">
        <v>0.7366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21</v>
      </c>
      <c r="CC6" s="8">
        <v>2589.5</v>
      </c>
      <c r="CD6" s="4">
        <v>14</v>
      </c>
      <c r="CE6" s="8">
        <v>2162.78</v>
      </c>
      <c r="CF6" s="7">
        <v>0.5</v>
      </c>
      <c r="CG6" s="7">
        <v>0.1973</v>
      </c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>
        <v>7</v>
      </c>
      <c r="CP6" s="8">
        <v>1092</v>
      </c>
      <c r="CQ6" s="4">
        <v>1</v>
      </c>
      <c r="CR6" s="8">
        <v>200.19</v>
      </c>
      <c r="CS6" s="7">
        <v>6</v>
      </c>
      <c r="CT6" s="7">
        <v>4.4548</v>
      </c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11</v>
      </c>
      <c r="DC6" s="8">
        <v>1661.11</v>
      </c>
      <c r="DD6" s="4">
        <v>1</v>
      </c>
      <c r="DE6" s="8">
        <v>193.04</v>
      </c>
      <c r="DF6" s="7">
        <v>10</v>
      </c>
      <c r="DG6" s="7">
        <v>7.605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144</v>
      </c>
      <c r="DO6" s="4">
        <v>3</v>
      </c>
      <c r="DP6" s="8">
        <v>622.49</v>
      </c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>
        <v>5</v>
      </c>
      <c r="EP6" s="8">
        <v>993.45</v>
      </c>
      <c r="EQ6" s="4">
        <v>3</v>
      </c>
      <c r="ER6" s="8">
        <v>563.04</v>
      </c>
      <c r="ES6" s="7">
        <v>0.6667</v>
      </c>
      <c r="ET6" s="7">
        <v>0.7644</v>
      </c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152</v>
      </c>
      <c r="EZ6" s="2" t="s">
        <v>152</v>
      </c>
      <c r="FA6" s="2" t="s">
        <v>144</v>
      </c>
      <c r="FB6" s="4">
        <v>1</v>
      </c>
      <c r="FC6" s="8">
        <v>223.5</v>
      </c>
      <c r="FD6" s="4">
        <v>3</v>
      </c>
      <c r="FE6" s="8">
        <v>596.98</v>
      </c>
      <c r="FF6" s="7">
        <v>-0.6667</v>
      </c>
      <c r="FG6" s="7">
        <v>-0.6256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152</v>
      </c>
      <c r="FM6" s="2" t="s">
        <v>152</v>
      </c>
      <c r="FN6" s="2" t="s">
        <v>144</v>
      </c>
      <c r="FO6" s="4">
        <v>3</v>
      </c>
      <c r="FP6" s="8">
        <v>460.44</v>
      </c>
      <c r="FQ6" s="4"/>
      <c r="FR6" s="8"/>
      <c r="FS6" s="7"/>
      <c r="FT6" s="7"/>
      <c r="FU6" s="2" t="s">
        <v>150</v>
      </c>
      <c r="FV6" s="2" t="s">
        <v>141</v>
      </c>
      <c r="FW6" s="2" t="s">
        <v>144</v>
      </c>
      <c r="FX6" s="2" t="s">
        <v>165</v>
      </c>
      <c r="FY6" s="2" t="s">
        <v>152</v>
      </c>
      <c r="FZ6" s="2" t="s">
        <v>152</v>
      </c>
      <c r="GA6" s="2" t="s">
        <v>144</v>
      </c>
      <c r="GB6" s="4"/>
      <c r="GC6" s="8"/>
      <c r="GD6" s="4">
        <v>5</v>
      </c>
      <c r="GE6" s="8">
        <v>965.2</v>
      </c>
      <c r="GF6" s="7">
        <v>-1</v>
      </c>
      <c r="GG6" s="7">
        <v>-1</v>
      </c>
      <c r="GH6" s="2" t="s">
        <v>150</v>
      </c>
      <c r="GI6" s="2" t="s">
        <v>141</v>
      </c>
      <c r="GJ6" s="2" t="s">
        <v>166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169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170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205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384</v>
      </c>
      <c r="AA7" s="4">
        <f>=ROUNDDOWN(24.3037974683544,0)</f>
      </c>
      <c r="AB7" s="5">
        <v>15.8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100</v>
      </c>
      <c r="AQ7" s="8">
        <v>17150.23</v>
      </c>
      <c r="AR7" s="4">
        <v>39</v>
      </c>
      <c r="AS7" s="8">
        <v>8802.73</v>
      </c>
      <c r="AT7" s="7">
        <v>1.5641</v>
      </c>
      <c r="AU7" s="7">
        <v>0.9483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0.5443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100</v>
      </c>
      <c r="BK7" s="8">
        <v>17150.23</v>
      </c>
      <c r="BL7" s="2" t="s">
        <v>174</v>
      </c>
      <c r="BM7" s="7">
        <v>1</v>
      </c>
      <c r="BN7" s="7">
        <v>1</v>
      </c>
      <c r="BO7" s="4">
        <v>35</v>
      </c>
      <c r="BP7" s="8">
        <v>6413.05</v>
      </c>
      <c r="BQ7" s="4">
        <v>10</v>
      </c>
      <c r="BR7" s="8">
        <v>2349.2</v>
      </c>
      <c r="BS7" s="7">
        <v>2.5</v>
      </c>
      <c r="BT7" s="7">
        <v>1.7299</v>
      </c>
      <c r="BU7" s="2" t="s">
        <v>150</v>
      </c>
      <c r="BV7" s="2" t="s">
        <v>141</v>
      </c>
      <c r="BW7" s="2" t="s">
        <v>144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36</v>
      </c>
      <c r="CC7" s="8">
        <v>5234.98</v>
      </c>
      <c r="CD7" s="4">
        <v>13</v>
      </c>
      <c r="CE7" s="8">
        <v>2466.64</v>
      </c>
      <c r="CF7" s="7">
        <v>1.7692</v>
      </c>
      <c r="CG7" s="7">
        <v>1.1223</v>
      </c>
      <c r="CH7" s="2" t="s">
        <v>150</v>
      </c>
      <c r="CI7" s="2" t="s">
        <v>141</v>
      </c>
      <c r="CJ7" s="2" t="s">
        <v>153</v>
      </c>
      <c r="CK7" s="2" t="s">
        <v>176</v>
      </c>
      <c r="CL7" s="2" t="s">
        <v>152</v>
      </c>
      <c r="CM7" s="2" t="s">
        <v>152</v>
      </c>
      <c r="CN7" s="2" t="s">
        <v>144</v>
      </c>
      <c r="CO7" s="4">
        <v>8</v>
      </c>
      <c r="CP7" s="8">
        <v>1483.76</v>
      </c>
      <c r="CQ7" s="4">
        <v>1</v>
      </c>
      <c r="CR7" s="8">
        <v>240.23</v>
      </c>
      <c r="CS7" s="7">
        <v>7</v>
      </c>
      <c r="CT7" s="7">
        <v>5.1764</v>
      </c>
      <c r="CU7" s="2" t="s">
        <v>150</v>
      </c>
      <c r="CV7" s="2" t="s">
        <v>141</v>
      </c>
      <c r="CW7" s="2" t="s">
        <v>155</v>
      </c>
      <c r="CX7" s="2" t="s">
        <v>177</v>
      </c>
      <c r="CY7" s="2" t="s">
        <v>152</v>
      </c>
      <c r="CZ7" s="2" t="s">
        <v>152</v>
      </c>
      <c r="DA7" s="2" t="s">
        <v>144</v>
      </c>
      <c r="DB7" s="4">
        <v>15</v>
      </c>
      <c r="DC7" s="8">
        <v>2691.9</v>
      </c>
      <c r="DD7" s="4">
        <v>4</v>
      </c>
      <c r="DE7" s="8">
        <v>926.6</v>
      </c>
      <c r="DF7" s="7">
        <v>2.75</v>
      </c>
      <c r="DG7" s="7">
        <v>1.9051</v>
      </c>
      <c r="DH7" s="2" t="s">
        <v>150</v>
      </c>
      <c r="DI7" s="2" t="s">
        <v>141</v>
      </c>
      <c r="DJ7" s="2" t="s">
        <v>157</v>
      </c>
      <c r="DK7" s="2" t="s">
        <v>158</v>
      </c>
      <c r="DL7" s="2" t="s">
        <v>152</v>
      </c>
      <c r="DM7" s="2" t="s">
        <v>152</v>
      </c>
      <c r="DN7" s="2" t="s">
        <v>144</v>
      </c>
      <c r="DO7" s="4">
        <v>2</v>
      </c>
      <c r="DP7" s="8">
        <v>507.52</v>
      </c>
      <c r="DQ7" s="4">
        <v>1</v>
      </c>
      <c r="DR7" s="8">
        <v>509.99</v>
      </c>
      <c r="DS7" s="7">
        <v>1</v>
      </c>
      <c r="DT7" s="7">
        <v>-0.0048</v>
      </c>
      <c r="DU7" s="2" t="s">
        <v>150</v>
      </c>
      <c r="DV7" s="2" t="s">
        <v>141</v>
      </c>
      <c r="DW7" s="2" t="s">
        <v>173</v>
      </c>
      <c r="DX7" s="2" t="s">
        <v>178</v>
      </c>
      <c r="DY7" s="2" t="s">
        <v>152</v>
      </c>
      <c r="DZ7" s="2" t="s">
        <v>152</v>
      </c>
      <c r="EA7" s="2" t="s">
        <v>144</v>
      </c>
      <c r="EB7" s="4">
        <v>2</v>
      </c>
      <c r="EC7" s="8">
        <v>345.36</v>
      </c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>
        <v>2</v>
      </c>
      <c r="EP7" s="8">
        <v>473.66</v>
      </c>
      <c r="EQ7" s="4">
        <v>1</v>
      </c>
      <c r="ER7" s="8">
        <v>225.22</v>
      </c>
      <c r="ES7" s="7">
        <v>1</v>
      </c>
      <c r="ET7" s="7">
        <v>1.1031</v>
      </c>
      <c r="EU7" s="2" t="s">
        <v>150</v>
      </c>
      <c r="EV7" s="2" t="s">
        <v>141</v>
      </c>
      <c r="EW7" s="2" t="s">
        <v>162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>
        <v>2</v>
      </c>
      <c r="FE7" s="8">
        <v>463.3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182</v>
      </c>
      <c r="FV7" s="2" t="s">
        <v>141</v>
      </c>
      <c r="FW7" s="2" t="s">
        <v>144</v>
      </c>
      <c r="FX7" s="2" t="s">
        <v>144</v>
      </c>
      <c r="FY7" s="2" t="s">
        <v>152</v>
      </c>
      <c r="FZ7" s="2" t="s">
        <v>152</v>
      </c>
      <c r="GA7" s="2" t="s">
        <v>144</v>
      </c>
      <c r="GB7" s="4"/>
      <c r="GC7" s="8"/>
      <c r="GD7" s="4">
        <v>7</v>
      </c>
      <c r="GE7" s="8">
        <v>1621.55</v>
      </c>
      <c r="GF7" s="7">
        <v>-1</v>
      </c>
      <c r="GG7" s="7">
        <v>-1</v>
      </c>
      <c r="GH7" s="2" t="s">
        <v>150</v>
      </c>
      <c r="GI7" s="2" t="s">
        <v>141</v>
      </c>
      <c r="GJ7" s="2" t="s">
        <v>166</v>
      </c>
      <c r="GK7" s="2" t="s">
        <v>183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170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384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185</v>
      </c>
      <c r="AA8" s="4">
        <f>=ROUNDDOWN(37,0)</f>
      </c>
      <c r="AB8" s="5">
        <v>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29</v>
      </c>
      <c r="AQ8" s="8">
        <v>5018.05</v>
      </c>
      <c r="AR8" s="4">
        <v>16</v>
      </c>
      <c r="AS8" s="8">
        <v>3448.12</v>
      </c>
      <c r="AT8" s="7">
        <v>0.8125</v>
      </c>
      <c r="AU8" s="7">
        <v>0.4553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0.1592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29</v>
      </c>
      <c r="BK8" s="8">
        <v>5018.05</v>
      </c>
      <c r="BL8" s="2" t="s">
        <v>186</v>
      </c>
      <c r="BM8" s="7">
        <v>1</v>
      </c>
      <c r="BN8" s="7">
        <v>1</v>
      </c>
      <c r="BO8" s="4">
        <v>4</v>
      </c>
      <c r="BP8" s="8">
        <v>733.8</v>
      </c>
      <c r="BQ8" s="4">
        <v>3</v>
      </c>
      <c r="BR8" s="8">
        <v>704.76</v>
      </c>
      <c r="BS8" s="7">
        <v>0.3333</v>
      </c>
      <c r="BT8" s="7">
        <v>0.0412</v>
      </c>
      <c r="BU8" s="2" t="s">
        <v>150</v>
      </c>
      <c r="BV8" s="2" t="s">
        <v>141</v>
      </c>
      <c r="BW8" s="2" t="s">
        <v>144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15</v>
      </c>
      <c r="CC8" s="8">
        <v>2086.31</v>
      </c>
      <c r="CD8" s="4">
        <v>5</v>
      </c>
      <c r="CE8" s="8">
        <v>922.31</v>
      </c>
      <c r="CF8" s="7">
        <v>2</v>
      </c>
      <c r="CG8" s="7">
        <v>1.262</v>
      </c>
      <c r="CH8" s="2" t="s">
        <v>150</v>
      </c>
      <c r="CI8" s="2" t="s">
        <v>141</v>
      </c>
      <c r="CJ8" s="2" t="s">
        <v>153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4</v>
      </c>
      <c r="CP8" s="8">
        <v>742.64</v>
      </c>
      <c r="CQ8" s="4"/>
      <c r="CR8" s="8"/>
      <c r="CS8" s="7"/>
      <c r="CT8" s="7"/>
      <c r="CU8" s="2" t="s">
        <v>150</v>
      </c>
      <c r="CV8" s="2" t="s">
        <v>141</v>
      </c>
      <c r="CW8" s="2" t="s">
        <v>189</v>
      </c>
      <c r="CX8" s="2" t="s">
        <v>190</v>
      </c>
      <c r="CY8" s="2" t="s">
        <v>152</v>
      </c>
      <c r="CZ8" s="2" t="s">
        <v>152</v>
      </c>
      <c r="DA8" s="2" t="s">
        <v>144</v>
      </c>
      <c r="DB8" s="4">
        <v>3</v>
      </c>
      <c r="DC8" s="8">
        <v>538.98</v>
      </c>
      <c r="DD8" s="4"/>
      <c r="DE8" s="8"/>
      <c r="DF8" s="7"/>
      <c r="DG8" s="7"/>
      <c r="DH8" s="2" t="s">
        <v>150</v>
      </c>
      <c r="DI8" s="2" t="s">
        <v>141</v>
      </c>
      <c r="DJ8" s="2" t="s">
        <v>166</v>
      </c>
      <c r="DK8" s="2" t="s">
        <v>191</v>
      </c>
      <c r="DL8" s="2" t="s">
        <v>152</v>
      </c>
      <c r="DM8" s="2" t="s">
        <v>152</v>
      </c>
      <c r="DN8" s="2" t="s">
        <v>144</v>
      </c>
      <c r="DO8" s="4">
        <v>1</v>
      </c>
      <c r="DP8" s="8">
        <v>247.26</v>
      </c>
      <c r="DQ8" s="4"/>
      <c r="DR8" s="8"/>
      <c r="DS8" s="7"/>
      <c r="DT8" s="7"/>
      <c r="DU8" s="2" t="s">
        <v>150</v>
      </c>
      <c r="DV8" s="2" t="s">
        <v>141</v>
      </c>
      <c r="DW8" s="2" t="s">
        <v>173</v>
      </c>
      <c r="DX8" s="2" t="s">
        <v>192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160</v>
      </c>
      <c r="EK8" s="2" t="s">
        <v>144</v>
      </c>
      <c r="EL8" s="2" t="s">
        <v>152</v>
      </c>
      <c r="EM8" s="2" t="s">
        <v>152</v>
      </c>
      <c r="EN8" s="2" t="s">
        <v>144</v>
      </c>
      <c r="EO8" s="4"/>
      <c r="EP8" s="8"/>
      <c r="EQ8" s="4">
        <v>5</v>
      </c>
      <c r="ER8" s="8">
        <v>1126.1</v>
      </c>
      <c r="ES8" s="7">
        <v>-1</v>
      </c>
      <c r="ET8" s="7">
        <v>-1</v>
      </c>
      <c r="EU8" s="2" t="s">
        <v>150</v>
      </c>
      <c r="EV8" s="2" t="s">
        <v>141</v>
      </c>
      <c r="EW8" s="2" t="s">
        <v>189</v>
      </c>
      <c r="EX8" s="2" t="s">
        <v>193</v>
      </c>
      <c r="EY8" s="2" t="s">
        <v>152</v>
      </c>
      <c r="EZ8" s="2" t="s">
        <v>152</v>
      </c>
      <c r="FA8" s="2" t="s">
        <v>144</v>
      </c>
      <c r="FB8" s="4">
        <v>2</v>
      </c>
      <c r="FC8" s="8">
        <v>669.06</v>
      </c>
      <c r="FD8" s="4">
        <v>1</v>
      </c>
      <c r="FE8" s="8">
        <v>231.65</v>
      </c>
      <c r="FF8" s="7">
        <v>1</v>
      </c>
      <c r="FG8" s="7">
        <v>1.8882</v>
      </c>
      <c r="FH8" s="2" t="s">
        <v>150</v>
      </c>
      <c r="FI8" s="2" t="s">
        <v>141</v>
      </c>
      <c r="FJ8" s="2" t="s">
        <v>173</v>
      </c>
      <c r="FK8" s="2" t="s">
        <v>194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182</v>
      </c>
      <c r="FV8" s="2" t="s">
        <v>141</v>
      </c>
      <c r="FW8" s="2" t="s">
        <v>144</v>
      </c>
      <c r="FX8" s="2" t="s">
        <v>144</v>
      </c>
      <c r="FY8" s="2" t="s">
        <v>152</v>
      </c>
      <c r="FZ8" s="2" t="s">
        <v>152</v>
      </c>
      <c r="GA8" s="2" t="s">
        <v>144</v>
      </c>
      <c r="GB8" s="4"/>
      <c r="GC8" s="8"/>
      <c r="GD8" s="4">
        <v>2</v>
      </c>
      <c r="GE8" s="8">
        <v>463.3</v>
      </c>
      <c r="GF8" s="7">
        <v>-1</v>
      </c>
      <c r="GG8" s="7">
        <v>-1</v>
      </c>
      <c r="GH8" s="2" t="s">
        <v>150</v>
      </c>
      <c r="GI8" s="2" t="s">
        <v>141</v>
      </c>
      <c r="GJ8" s="2" t="s">
        <v>166</v>
      </c>
      <c r="GK8" s="2" t="s">
        <v>195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196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185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147</v>
      </c>
      <c r="AA9" s="4">
        <f>=ROUNDDOWN(15.9782608695652,0)</f>
      </c>
      <c r="AB9" s="5">
        <v>9.2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48</v>
      </c>
      <c r="AQ9" s="8">
        <v>7358.25</v>
      </c>
      <c r="AR9" s="4">
        <v>44</v>
      </c>
      <c r="AS9" s="8">
        <v>8067.46</v>
      </c>
      <c r="AT9" s="7">
        <v>0.0909</v>
      </c>
      <c r="AU9" s="7">
        <v>-0.0879</v>
      </c>
      <c r="AV9" s="4">
        <v>120</v>
      </c>
      <c r="AW9" s="8">
        <v>20027.37</v>
      </c>
      <c r="AX9" s="4">
        <v>96</v>
      </c>
      <c r="AY9" s="8">
        <v>19627.23</v>
      </c>
      <c r="AZ9" s="7">
        <v>0.25</v>
      </c>
      <c r="BA9" s="7">
        <v>0.0204</v>
      </c>
      <c r="BB9" s="7">
        <v>0.3674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0.3335</v>
      </c>
      <c r="BJ9" s="4">
        <v>48</v>
      </c>
      <c r="BK9" s="8">
        <v>7358.25</v>
      </c>
      <c r="BL9" s="2" t="s">
        <v>200</v>
      </c>
      <c r="BM9" s="7">
        <v>1</v>
      </c>
      <c r="BN9" s="7">
        <v>1</v>
      </c>
      <c r="BO9" s="4">
        <v>8</v>
      </c>
      <c r="BP9" s="8">
        <v>1234.64</v>
      </c>
      <c r="BQ9" s="4">
        <v>22</v>
      </c>
      <c r="BR9" s="8">
        <v>4306.72</v>
      </c>
      <c r="BS9" s="7">
        <v>-0.6364</v>
      </c>
      <c r="BT9" s="7">
        <v>-0.7133</v>
      </c>
      <c r="BU9" s="2" t="s">
        <v>150</v>
      </c>
      <c r="BV9" s="2" t="s">
        <v>141</v>
      </c>
      <c r="BW9" s="2" t="s">
        <v>144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7</v>
      </c>
      <c r="CC9" s="8">
        <v>814.04</v>
      </c>
      <c r="CD9" s="4">
        <v>11</v>
      </c>
      <c r="CE9" s="8">
        <v>1653.38</v>
      </c>
      <c r="CF9" s="7">
        <v>-0.3636</v>
      </c>
      <c r="CG9" s="7">
        <v>-0.5077</v>
      </c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11</v>
      </c>
      <c r="CP9" s="8">
        <v>1716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14</v>
      </c>
      <c r="DC9" s="8">
        <v>2114.14</v>
      </c>
      <c r="DD9" s="4">
        <v>1</v>
      </c>
      <c r="DE9" s="8">
        <v>193.04</v>
      </c>
      <c r="DF9" s="7">
        <v>13</v>
      </c>
      <c r="DG9" s="7">
        <v>9.9518</v>
      </c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152</v>
      </c>
      <c r="DM9" s="2" t="s">
        <v>152</v>
      </c>
      <c r="DN9" s="2" t="s">
        <v>144</v>
      </c>
      <c r="DO9" s="4">
        <v>3</v>
      </c>
      <c r="DP9" s="8">
        <v>675.2</v>
      </c>
      <c r="DQ9" s="4"/>
      <c r="DR9" s="8"/>
      <c r="DS9" s="7"/>
      <c r="DT9" s="7"/>
      <c r="DU9" s="2" t="s">
        <v>150</v>
      </c>
      <c r="DV9" s="2" t="s">
        <v>141</v>
      </c>
      <c r="DW9" s="2" t="s">
        <v>181</v>
      </c>
      <c r="DX9" s="2" t="s">
        <v>205</v>
      </c>
      <c r="DY9" s="2" t="s">
        <v>152</v>
      </c>
      <c r="DZ9" s="2" t="s">
        <v>152</v>
      </c>
      <c r="EA9" s="2" t="s">
        <v>144</v>
      </c>
      <c r="EB9" s="4">
        <v>1</v>
      </c>
      <c r="EC9" s="8">
        <v>145.1</v>
      </c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>
        <v>1</v>
      </c>
      <c r="EP9" s="8">
        <v>198.69</v>
      </c>
      <c r="EQ9" s="4">
        <v>3</v>
      </c>
      <c r="ER9" s="8">
        <v>563.04</v>
      </c>
      <c r="ES9" s="7">
        <v>-0.6667</v>
      </c>
      <c r="ET9" s="7">
        <v>-0.6471</v>
      </c>
      <c r="EU9" s="2" t="s">
        <v>150</v>
      </c>
      <c r="EV9" s="2" t="s">
        <v>141</v>
      </c>
      <c r="EW9" s="2" t="s">
        <v>162</v>
      </c>
      <c r="EX9" s="2" t="s">
        <v>207</v>
      </c>
      <c r="EY9" s="2" t="s">
        <v>152</v>
      </c>
      <c r="EZ9" s="2" t="s">
        <v>152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181</v>
      </c>
      <c r="FK9" s="2" t="s">
        <v>208</v>
      </c>
      <c r="FL9" s="2" t="s">
        <v>152</v>
      </c>
      <c r="FM9" s="2" t="s">
        <v>152</v>
      </c>
      <c r="FN9" s="2" t="s">
        <v>144</v>
      </c>
      <c r="FO9" s="4">
        <v>3</v>
      </c>
      <c r="FP9" s="8">
        <v>460.44</v>
      </c>
      <c r="FQ9" s="4"/>
      <c r="FR9" s="8"/>
      <c r="FS9" s="7"/>
      <c r="FT9" s="7"/>
      <c r="FU9" s="2" t="s">
        <v>150</v>
      </c>
      <c r="FV9" s="2" t="s">
        <v>141</v>
      </c>
      <c r="FW9" s="2" t="s">
        <v>144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7</v>
      </c>
      <c r="GE9" s="8">
        <v>1351.28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166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150</v>
      </c>
      <c r="GV9" s="2" t="s">
        <v>141</v>
      </c>
      <c r="GW9" s="2" t="s">
        <v>168</v>
      </c>
      <c r="GX9" s="2" t="s">
        <v>211</v>
      </c>
      <c r="GY9" s="2" t="s">
        <v>152</v>
      </c>
      <c r="GZ9" s="2" t="s">
        <v>152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170</v>
      </c>
      <c r="KK9" s="2" t="s">
        <v>144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147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178</v>
      </c>
      <c r="AA10" s="4">
        <f>=ROUNDDOWN(18.1632653061224,0)</f>
      </c>
      <c r="AB10" s="5">
        <v>9.8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52</v>
      </c>
      <c r="AQ10" s="8">
        <v>8989.39</v>
      </c>
      <c r="AR10" s="4">
        <v>30</v>
      </c>
      <c r="AS10" s="8">
        <v>6575.38</v>
      </c>
      <c r="AT10" s="7">
        <v>0.7333</v>
      </c>
      <c r="AU10" s="7">
        <v>0.3671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0.4489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52</v>
      </c>
      <c r="BK10" s="8">
        <v>8989.39</v>
      </c>
      <c r="BL10" s="2" t="s">
        <v>174</v>
      </c>
      <c r="BM10" s="7">
        <v>1</v>
      </c>
      <c r="BN10" s="7">
        <v>1</v>
      </c>
      <c r="BO10" s="4">
        <v>3</v>
      </c>
      <c r="BP10" s="8">
        <v>551.13</v>
      </c>
      <c r="BQ10" s="4">
        <v>1</v>
      </c>
      <c r="BR10" s="8">
        <v>234.92</v>
      </c>
      <c r="BS10" s="7">
        <v>2</v>
      </c>
      <c r="BT10" s="7">
        <v>1.346</v>
      </c>
      <c r="BU10" s="2" t="s">
        <v>150</v>
      </c>
      <c r="BV10" s="2" t="s">
        <v>141</v>
      </c>
      <c r="BW10" s="2" t="s">
        <v>144</v>
      </c>
      <c r="BX10" s="2" t="s">
        <v>175</v>
      </c>
      <c r="BY10" s="2" t="s">
        <v>152</v>
      </c>
      <c r="BZ10" s="2" t="s">
        <v>152</v>
      </c>
      <c r="CA10" s="2" t="s">
        <v>144</v>
      </c>
      <c r="CB10" s="4">
        <v>16</v>
      </c>
      <c r="CC10" s="8">
        <v>2342.39</v>
      </c>
      <c r="CD10" s="4">
        <v>9</v>
      </c>
      <c r="CE10" s="8">
        <v>1737.37</v>
      </c>
      <c r="CF10" s="7">
        <v>0.7778</v>
      </c>
      <c r="CG10" s="7">
        <v>0.3482</v>
      </c>
      <c r="CH10" s="2" t="s">
        <v>150</v>
      </c>
      <c r="CI10" s="2" t="s">
        <v>141</v>
      </c>
      <c r="CJ10" s="2" t="s">
        <v>153</v>
      </c>
      <c r="CK10" s="2" t="s">
        <v>213</v>
      </c>
      <c r="CL10" s="2" t="s">
        <v>152</v>
      </c>
      <c r="CM10" s="2" t="s">
        <v>152</v>
      </c>
      <c r="CN10" s="2" t="s">
        <v>144</v>
      </c>
      <c r="CO10" s="4">
        <v>7</v>
      </c>
      <c r="CP10" s="8">
        <v>1298.29</v>
      </c>
      <c r="CQ10" s="4">
        <v>1</v>
      </c>
      <c r="CR10" s="8">
        <v>240.23</v>
      </c>
      <c r="CS10" s="7">
        <v>6</v>
      </c>
      <c r="CT10" s="7">
        <v>4.4044</v>
      </c>
      <c r="CU10" s="2" t="s">
        <v>150</v>
      </c>
      <c r="CV10" s="2" t="s">
        <v>141</v>
      </c>
      <c r="CW10" s="2" t="s">
        <v>155</v>
      </c>
      <c r="CX10" s="2" t="s">
        <v>214</v>
      </c>
      <c r="CY10" s="2" t="s">
        <v>152</v>
      </c>
      <c r="CZ10" s="2" t="s">
        <v>152</v>
      </c>
      <c r="DA10" s="2" t="s">
        <v>144</v>
      </c>
      <c r="DB10" s="4">
        <v>20</v>
      </c>
      <c r="DC10" s="8">
        <v>3589.2</v>
      </c>
      <c r="DD10" s="4">
        <v>3</v>
      </c>
      <c r="DE10" s="8">
        <v>694.95</v>
      </c>
      <c r="DF10" s="7">
        <v>5.6667</v>
      </c>
      <c r="DG10" s="7">
        <v>4.1647</v>
      </c>
      <c r="DH10" s="2" t="s">
        <v>150</v>
      </c>
      <c r="DI10" s="2" t="s">
        <v>141</v>
      </c>
      <c r="DJ10" s="2" t="s">
        <v>157</v>
      </c>
      <c r="DK10" s="2" t="s">
        <v>158</v>
      </c>
      <c r="DL10" s="2" t="s">
        <v>152</v>
      </c>
      <c r="DM10" s="2" t="s">
        <v>152</v>
      </c>
      <c r="DN10" s="2" t="s">
        <v>144</v>
      </c>
      <c r="DO10" s="4">
        <v>2</v>
      </c>
      <c r="DP10" s="8">
        <v>517.66</v>
      </c>
      <c r="DQ10" s="4"/>
      <c r="DR10" s="8"/>
      <c r="DS10" s="7"/>
      <c r="DT10" s="7"/>
      <c r="DU10" s="2" t="s">
        <v>150</v>
      </c>
      <c r="DV10" s="2" t="s">
        <v>141</v>
      </c>
      <c r="DW10" s="2" t="s">
        <v>181</v>
      </c>
      <c r="DX10" s="2" t="s">
        <v>215</v>
      </c>
      <c r="DY10" s="2" t="s">
        <v>152</v>
      </c>
      <c r="DZ10" s="2" t="s">
        <v>152</v>
      </c>
      <c r="EA10" s="2" t="s">
        <v>144</v>
      </c>
      <c r="EB10" s="4">
        <v>4</v>
      </c>
      <c r="EC10" s="8">
        <v>690.72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216</v>
      </c>
      <c r="EL10" s="2" t="s">
        <v>152</v>
      </c>
      <c r="EM10" s="2" t="s">
        <v>152</v>
      </c>
      <c r="EN10" s="2" t="s">
        <v>144</v>
      </c>
      <c r="EO10" s="4"/>
      <c r="EP10" s="8"/>
      <c r="EQ10" s="4">
        <v>2</v>
      </c>
      <c r="ER10" s="8">
        <v>450.44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162</v>
      </c>
      <c r="EX10" s="2" t="s">
        <v>217</v>
      </c>
      <c r="EY10" s="2" t="s">
        <v>152</v>
      </c>
      <c r="EZ10" s="2" t="s">
        <v>152</v>
      </c>
      <c r="FA10" s="2" t="s">
        <v>144</v>
      </c>
      <c r="FB10" s="4"/>
      <c r="FC10" s="8"/>
      <c r="FD10" s="4">
        <v>1</v>
      </c>
      <c r="FE10" s="8">
        <v>206.02</v>
      </c>
      <c r="FF10" s="7">
        <v>-1</v>
      </c>
      <c r="FG10" s="7">
        <v>-1</v>
      </c>
      <c r="FH10" s="2" t="s">
        <v>150</v>
      </c>
      <c r="FI10" s="2" t="s">
        <v>141</v>
      </c>
      <c r="FJ10" s="2" t="s">
        <v>181</v>
      </c>
      <c r="FK10" s="2" t="s">
        <v>192</v>
      </c>
      <c r="FL10" s="2" t="s">
        <v>152</v>
      </c>
      <c r="FM10" s="2" t="s">
        <v>152</v>
      </c>
      <c r="FN10" s="2" t="s">
        <v>144</v>
      </c>
      <c r="FO10" s="4"/>
      <c r="FP10" s="8"/>
      <c r="FQ10" s="4"/>
      <c r="FR10" s="8"/>
      <c r="FS10" s="7"/>
      <c r="FT10" s="7"/>
      <c r="FU10" s="2" t="s">
        <v>182</v>
      </c>
      <c r="FV10" s="2" t="s">
        <v>141</v>
      </c>
      <c r="FW10" s="2" t="s">
        <v>144</v>
      </c>
      <c r="FX10" s="2" t="s">
        <v>144</v>
      </c>
      <c r="FY10" s="2" t="s">
        <v>152</v>
      </c>
      <c r="FZ10" s="2" t="s">
        <v>152</v>
      </c>
      <c r="GA10" s="2" t="s">
        <v>144</v>
      </c>
      <c r="GB10" s="4"/>
      <c r="GC10" s="8"/>
      <c r="GD10" s="4">
        <v>13</v>
      </c>
      <c r="GE10" s="8">
        <v>3011.45</v>
      </c>
      <c r="GF10" s="7">
        <v>-1</v>
      </c>
      <c r="GG10" s="7">
        <v>-1</v>
      </c>
      <c r="GH10" s="2" t="s">
        <v>150</v>
      </c>
      <c r="GI10" s="2" t="s">
        <v>141</v>
      </c>
      <c r="GJ10" s="2" t="s">
        <v>166</v>
      </c>
      <c r="GK10" s="2" t="s">
        <v>203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150</v>
      </c>
      <c r="GV10" s="2" t="s">
        <v>141</v>
      </c>
      <c r="GW10" s="2" t="s">
        <v>168</v>
      </c>
      <c r="GX10" s="2" t="s">
        <v>144</v>
      </c>
      <c r="GY10" s="2" t="s">
        <v>152</v>
      </c>
      <c r="GZ10" s="2" t="s">
        <v>152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170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218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73</v>
      </c>
      <c r="AA11" s="4">
        <f>=ROUNDDOWN(24.3333333333333,0)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20</v>
      </c>
      <c r="AQ11" s="8">
        <v>3679.73</v>
      </c>
      <c r="AR11" s="4">
        <v>22</v>
      </c>
      <c r="AS11" s="8">
        <v>4984.39</v>
      </c>
      <c r="AT11" s="7">
        <v>-0.0909</v>
      </c>
      <c r="AU11" s="7">
        <v>-0.2617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0.1837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20</v>
      </c>
      <c r="BK11" s="8">
        <v>3679.73</v>
      </c>
      <c r="BL11" s="2" t="s">
        <v>186</v>
      </c>
      <c r="BM11" s="7">
        <v>1</v>
      </c>
      <c r="BN11" s="7">
        <v>1</v>
      </c>
      <c r="BO11" s="4"/>
      <c r="BP11" s="8"/>
      <c r="BQ11" s="4">
        <v>13</v>
      </c>
      <c r="BR11" s="8">
        <v>3053.96</v>
      </c>
      <c r="BS11" s="7">
        <v>-1</v>
      </c>
      <c r="BT11" s="7">
        <v>-1</v>
      </c>
      <c r="BU11" s="2" t="s">
        <v>150</v>
      </c>
      <c r="BV11" s="2" t="s">
        <v>141</v>
      </c>
      <c r="BW11" s="2" t="s">
        <v>144</v>
      </c>
      <c r="BX11" s="2" t="s">
        <v>219</v>
      </c>
      <c r="BY11" s="2" t="s">
        <v>152</v>
      </c>
      <c r="BZ11" s="2" t="s">
        <v>152</v>
      </c>
      <c r="CA11" s="2" t="s">
        <v>144</v>
      </c>
      <c r="CB11" s="4">
        <v>4</v>
      </c>
      <c r="CC11" s="8">
        <v>550.78</v>
      </c>
      <c r="CD11" s="4">
        <v>2</v>
      </c>
      <c r="CE11" s="8">
        <v>321.74</v>
      </c>
      <c r="CF11" s="7">
        <v>1</v>
      </c>
      <c r="CG11" s="7">
        <v>0.7119</v>
      </c>
      <c r="CH11" s="2" t="s">
        <v>150</v>
      </c>
      <c r="CI11" s="2" t="s">
        <v>141</v>
      </c>
      <c r="CJ11" s="2" t="s">
        <v>153</v>
      </c>
      <c r="CK11" s="2" t="s">
        <v>220</v>
      </c>
      <c r="CL11" s="2" t="s">
        <v>152</v>
      </c>
      <c r="CM11" s="2" t="s">
        <v>152</v>
      </c>
      <c r="CN11" s="2" t="s">
        <v>144</v>
      </c>
      <c r="CO11" s="4">
        <v>9</v>
      </c>
      <c r="CP11" s="8">
        <v>1670.94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189</v>
      </c>
      <c r="CX11" s="2" t="s">
        <v>221</v>
      </c>
      <c r="CY11" s="2" t="s">
        <v>152</v>
      </c>
      <c r="CZ11" s="2" t="s">
        <v>152</v>
      </c>
      <c r="DA11" s="2" t="s">
        <v>144</v>
      </c>
      <c r="DB11" s="4">
        <v>4</v>
      </c>
      <c r="DC11" s="8">
        <v>718.64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166</v>
      </c>
      <c r="DK11" s="2" t="s">
        <v>191</v>
      </c>
      <c r="DL11" s="2" t="s">
        <v>152</v>
      </c>
      <c r="DM11" s="2" t="s">
        <v>152</v>
      </c>
      <c r="DN11" s="2" t="s">
        <v>144</v>
      </c>
      <c r="DO11" s="4">
        <v>1</v>
      </c>
      <c r="DP11" s="8">
        <v>247.26</v>
      </c>
      <c r="DQ11" s="4"/>
      <c r="DR11" s="8"/>
      <c r="DS11" s="7"/>
      <c r="DT11" s="7"/>
      <c r="DU11" s="2" t="s">
        <v>150</v>
      </c>
      <c r="DV11" s="2" t="s">
        <v>141</v>
      </c>
      <c r="DW11" s="2" t="s">
        <v>181</v>
      </c>
      <c r="DX11" s="2" t="s">
        <v>222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160</v>
      </c>
      <c r="EK11" s="2" t="s">
        <v>223</v>
      </c>
      <c r="EL11" s="2" t="s">
        <v>152</v>
      </c>
      <c r="EM11" s="2" t="s">
        <v>152</v>
      </c>
      <c r="EN11" s="2" t="s">
        <v>144</v>
      </c>
      <c r="EO11" s="4">
        <v>1</v>
      </c>
      <c r="EP11" s="8">
        <v>237.01</v>
      </c>
      <c r="EQ11" s="4">
        <v>1</v>
      </c>
      <c r="ER11" s="8">
        <v>225.22</v>
      </c>
      <c r="ES11" s="7"/>
      <c r="ET11" s="7">
        <v>0.0523</v>
      </c>
      <c r="EU11" s="2" t="s">
        <v>150</v>
      </c>
      <c r="EV11" s="2" t="s">
        <v>141</v>
      </c>
      <c r="EW11" s="2" t="s">
        <v>189</v>
      </c>
      <c r="EX11" s="2" t="s">
        <v>187</v>
      </c>
      <c r="EY11" s="2" t="s">
        <v>152</v>
      </c>
      <c r="EZ11" s="2" t="s">
        <v>152</v>
      </c>
      <c r="FA11" s="2" t="s">
        <v>144</v>
      </c>
      <c r="FB11" s="4">
        <v>1</v>
      </c>
      <c r="FC11" s="8">
        <v>255.1</v>
      </c>
      <c r="FD11" s="4">
        <v>4</v>
      </c>
      <c r="FE11" s="8">
        <v>920.17</v>
      </c>
      <c r="FF11" s="7">
        <v>-0.75</v>
      </c>
      <c r="FG11" s="7">
        <v>-0.7228</v>
      </c>
      <c r="FH11" s="2" t="s">
        <v>150</v>
      </c>
      <c r="FI11" s="2" t="s">
        <v>141</v>
      </c>
      <c r="FJ11" s="2" t="s">
        <v>181</v>
      </c>
      <c r="FK11" s="2" t="s">
        <v>224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182</v>
      </c>
      <c r="FV11" s="2" t="s">
        <v>141</v>
      </c>
      <c r="FW11" s="2" t="s">
        <v>144</v>
      </c>
      <c r="FX11" s="2" t="s">
        <v>144</v>
      </c>
      <c r="FY11" s="2" t="s">
        <v>152</v>
      </c>
      <c r="FZ11" s="2" t="s">
        <v>152</v>
      </c>
      <c r="GA11" s="2" t="s">
        <v>144</v>
      </c>
      <c r="GB11" s="4"/>
      <c r="GC11" s="8"/>
      <c r="GD11" s="4">
        <v>2</v>
      </c>
      <c r="GE11" s="8">
        <v>463.3</v>
      </c>
      <c r="GF11" s="7">
        <v>-1</v>
      </c>
      <c r="GG11" s="7">
        <v>-1</v>
      </c>
      <c r="GH11" s="2" t="s">
        <v>150</v>
      </c>
      <c r="GI11" s="2" t="s">
        <v>141</v>
      </c>
      <c r="GJ11" s="2" t="s">
        <v>166</v>
      </c>
      <c r="GK11" s="2" t="s">
        <v>225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150</v>
      </c>
      <c r="GV11" s="2" t="s">
        <v>141</v>
      </c>
      <c r="GW11" s="2" t="s">
        <v>168</v>
      </c>
      <c r="GX11" s="2" t="s">
        <v>144</v>
      </c>
      <c r="GY11" s="2" t="s">
        <v>152</v>
      </c>
      <c r="GZ11" s="2" t="s">
        <v>152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196</v>
      </c>
      <c r="KK11" s="2" t="s">
        <v>144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226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227</v>
      </c>
      <c r="J12" s="2" t="s">
        <v>139</v>
      </c>
      <c r="K12" s="2" t="s">
        <v>228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229</v>
      </c>
      <c r="Q12" s="2" t="s">
        <v>143</v>
      </c>
      <c r="R12" s="2" t="s">
        <v>144</v>
      </c>
      <c r="S12" s="2" t="s">
        <v>144</v>
      </c>
      <c r="T12" s="2" t="s">
        <v>230</v>
      </c>
      <c r="U12" s="2" t="s">
        <v>145</v>
      </c>
      <c r="V12" s="2" t="s">
        <v>231</v>
      </c>
      <c r="W12" s="2" t="s">
        <v>144</v>
      </c>
      <c r="X12" s="2" t="s">
        <v>144</v>
      </c>
      <c r="Y12" s="2" t="s">
        <v>232</v>
      </c>
      <c r="Z12" s="4">
        <v>297</v>
      </c>
      <c r="AA12" s="4">
        <f>=ROUNDDOWN(29.7,0)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15</v>
      </c>
      <c r="AQ12" s="8">
        <v>2432.29</v>
      </c>
      <c r="AR12" s="4"/>
      <c r="AS12" s="8"/>
      <c r="AT12" s="7"/>
      <c r="AU12" s="7"/>
      <c r="AV12" s="4">
        <v>53</v>
      </c>
      <c r="AW12" s="8">
        <v>8508.02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0.2859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0.1417</v>
      </c>
      <c r="BJ12" s="4">
        <v>15</v>
      </c>
      <c r="BK12" s="8">
        <v>2432.29</v>
      </c>
      <c r="BL12" s="2" t="s">
        <v>233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234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5</v>
      </c>
      <c r="CC12" s="8">
        <v>614.73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235</v>
      </c>
      <c r="CL12" s="2" t="s">
        <v>152</v>
      </c>
      <c r="CM12" s="2" t="s">
        <v>152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236</v>
      </c>
      <c r="CY12" s="2" t="s">
        <v>152</v>
      </c>
      <c r="CZ12" s="2" t="s">
        <v>152</v>
      </c>
      <c r="DA12" s="2" t="s">
        <v>144</v>
      </c>
      <c r="DB12" s="4">
        <v>2</v>
      </c>
      <c r="DC12" s="8">
        <v>302.02</v>
      </c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235</v>
      </c>
      <c r="DL12" s="2" t="s">
        <v>152</v>
      </c>
      <c r="DM12" s="2" t="s">
        <v>152</v>
      </c>
      <c r="DN12" s="2" t="s">
        <v>144</v>
      </c>
      <c r="DO12" s="4">
        <v>3</v>
      </c>
      <c r="DP12" s="8">
        <v>697.02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232</v>
      </c>
      <c r="DY12" s="2" t="s">
        <v>152</v>
      </c>
      <c r="DZ12" s="2" t="s">
        <v>152</v>
      </c>
      <c r="EA12" s="2" t="s">
        <v>144</v>
      </c>
      <c r="EB12" s="4">
        <v>2</v>
      </c>
      <c r="EC12" s="8">
        <v>290.6</v>
      </c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237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234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>
        <v>1</v>
      </c>
      <c r="FC12" s="8">
        <v>223.5</v>
      </c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238</v>
      </c>
      <c r="FL12" s="2" t="s">
        <v>152</v>
      </c>
      <c r="FM12" s="2" t="s">
        <v>152</v>
      </c>
      <c r="FN12" s="2" t="s">
        <v>144</v>
      </c>
      <c r="FO12" s="4">
        <v>2</v>
      </c>
      <c r="FP12" s="8">
        <v>304.42</v>
      </c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238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234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182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234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234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182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234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182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234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234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182</v>
      </c>
      <c r="OI12" s="2" t="s">
        <v>239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234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297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227</v>
      </c>
      <c r="J13" s="2" t="s">
        <v>172</v>
      </c>
      <c r="K13" s="2" t="s">
        <v>228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229</v>
      </c>
      <c r="Q13" s="2" t="s">
        <v>143</v>
      </c>
      <c r="R13" s="2" t="s">
        <v>144</v>
      </c>
      <c r="S13" s="2" t="s">
        <v>144</v>
      </c>
      <c r="T13" s="2" t="s">
        <v>230</v>
      </c>
      <c r="U13" s="2" t="s">
        <v>145</v>
      </c>
      <c r="V13" s="2" t="s">
        <v>231</v>
      </c>
      <c r="W13" s="2" t="s">
        <v>144</v>
      </c>
      <c r="X13" s="2" t="s">
        <v>144</v>
      </c>
      <c r="Y13" s="2" t="s">
        <v>232</v>
      </c>
      <c r="Z13" s="4">
        <v>376</v>
      </c>
      <c r="AA13" s="4">
        <f>=ROUNDDOWN(31.3333333333333,0)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23</v>
      </c>
      <c r="AQ13" s="8">
        <v>3783.38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0.4447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23</v>
      </c>
      <c r="BK13" s="8">
        <v>3783.38</v>
      </c>
      <c r="BL13" s="2" t="s">
        <v>241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234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>
        <v>10</v>
      </c>
      <c r="CC13" s="8">
        <v>1400.44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242</v>
      </c>
      <c r="CL13" s="2" t="s">
        <v>152</v>
      </c>
      <c r="CM13" s="2" t="s">
        <v>152</v>
      </c>
      <c r="CN13" s="2" t="s">
        <v>144</v>
      </c>
      <c r="CO13" s="4"/>
      <c r="CP13" s="8"/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144</v>
      </c>
      <c r="CY13" s="2" t="s">
        <v>152</v>
      </c>
      <c r="CZ13" s="2" t="s">
        <v>152</v>
      </c>
      <c r="DA13" s="2" t="s">
        <v>144</v>
      </c>
      <c r="DB13" s="4">
        <v>8</v>
      </c>
      <c r="DC13" s="8">
        <v>1435.68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243</v>
      </c>
      <c r="DL13" s="2" t="s">
        <v>152</v>
      </c>
      <c r="DM13" s="2" t="s">
        <v>152</v>
      </c>
      <c r="DN13" s="2" t="s">
        <v>144</v>
      </c>
      <c r="DO13" s="4">
        <v>1</v>
      </c>
      <c r="DP13" s="8">
        <v>255.06</v>
      </c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235</v>
      </c>
      <c r="DY13" s="2" t="s">
        <v>152</v>
      </c>
      <c r="DZ13" s="2" t="s">
        <v>152</v>
      </c>
      <c r="EA13" s="2" t="s">
        <v>144</v>
      </c>
      <c r="EB13" s="4">
        <v>4</v>
      </c>
      <c r="EC13" s="8">
        <v>692.2</v>
      </c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244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234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234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182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234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234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234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182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234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234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182</v>
      </c>
      <c r="OI13" s="2" t="s">
        <v>239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234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376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245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227</v>
      </c>
      <c r="J14" s="2" t="s">
        <v>185</v>
      </c>
      <c r="K14" s="2" t="s">
        <v>228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229</v>
      </c>
      <c r="Q14" s="2" t="s">
        <v>143</v>
      </c>
      <c r="R14" s="2" t="s">
        <v>144</v>
      </c>
      <c r="S14" s="2" t="s">
        <v>144</v>
      </c>
      <c r="T14" s="2" t="s">
        <v>230</v>
      </c>
      <c r="U14" s="2" t="s">
        <v>145</v>
      </c>
      <c r="V14" s="2" t="s">
        <v>231</v>
      </c>
      <c r="W14" s="2" t="s">
        <v>144</v>
      </c>
      <c r="X14" s="2" t="s">
        <v>144</v>
      </c>
      <c r="Y14" s="2" t="s">
        <v>232</v>
      </c>
      <c r="Z14" s="4">
        <v>142</v>
      </c>
      <c r="AA14" s="4">
        <f>=ROUNDDOWN(28.4,0)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15</v>
      </c>
      <c r="AQ14" s="8">
        <v>2292.35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0.2694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15</v>
      </c>
      <c r="BK14" s="8">
        <v>2292.35</v>
      </c>
      <c r="BL14" s="2" t="s">
        <v>241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234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>
        <v>10</v>
      </c>
      <c r="CC14" s="8">
        <v>1325.19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246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144</v>
      </c>
      <c r="CY14" s="2" t="s">
        <v>152</v>
      </c>
      <c r="CZ14" s="2" t="s">
        <v>152</v>
      </c>
      <c r="DA14" s="2" t="s">
        <v>144</v>
      </c>
      <c r="DB14" s="4">
        <v>3</v>
      </c>
      <c r="DC14" s="8">
        <v>538.98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247</v>
      </c>
      <c r="DL14" s="2" t="s">
        <v>152</v>
      </c>
      <c r="DM14" s="2" t="s">
        <v>152</v>
      </c>
      <c r="DN14" s="2" t="s">
        <v>144</v>
      </c>
      <c r="DO14" s="4">
        <v>1</v>
      </c>
      <c r="DP14" s="8">
        <v>255.06</v>
      </c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248</v>
      </c>
      <c r="DY14" s="2" t="s">
        <v>152</v>
      </c>
      <c r="DZ14" s="2" t="s">
        <v>152</v>
      </c>
      <c r="EA14" s="2" t="s">
        <v>144</v>
      </c>
      <c r="EB14" s="4">
        <v>1</v>
      </c>
      <c r="EC14" s="8">
        <v>173.12</v>
      </c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249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234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234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182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234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234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182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182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234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182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234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234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182</v>
      </c>
      <c r="OI14" s="2" t="s">
        <v>239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234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142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251</v>
      </c>
      <c r="G15" s="2" t="s">
        <v>251</v>
      </c>
      <c r="H15" s="2" t="s">
        <v>251</v>
      </c>
      <c r="I15" s="2" t="s">
        <v>138</v>
      </c>
      <c r="J15" s="2" t="s">
        <v>139</v>
      </c>
      <c r="K15" s="2" t="s">
        <v>252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253</v>
      </c>
      <c r="W15" s="2" t="s">
        <v>147</v>
      </c>
      <c r="X15" s="2" t="s">
        <v>144</v>
      </c>
      <c r="Y15" s="2" t="s">
        <v>254</v>
      </c>
      <c r="Z15" s="4">
        <v>9</v>
      </c>
      <c r="AA15" s="4">
        <f>=ROUNDDOWN(0.833333333333333,0)</f>
      </c>
      <c r="AB15" s="5">
        <v>10.8</v>
      </c>
      <c r="AC15" s="2" t="s">
        <v>255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67</v>
      </c>
      <c r="AQ15" s="8">
        <v>10231.92</v>
      </c>
      <c r="AR15" s="4">
        <v>39</v>
      </c>
      <c r="AS15" s="8">
        <v>7288.06</v>
      </c>
      <c r="AT15" s="7">
        <v>0.7179</v>
      </c>
      <c r="AU15" s="7">
        <v>0.4039</v>
      </c>
      <c r="AV15" s="4">
        <v>153</v>
      </c>
      <c r="AW15" s="8">
        <v>26657.05</v>
      </c>
      <c r="AX15" s="4">
        <v>80</v>
      </c>
      <c r="AY15" s="8">
        <v>16794.65</v>
      </c>
      <c r="AZ15" s="7">
        <v>0.9125</v>
      </c>
      <c r="BA15" s="7">
        <v>0.5872</v>
      </c>
      <c r="BB15" s="7">
        <v>0.3838</v>
      </c>
      <c r="BC15" s="4">
        <v>311</v>
      </c>
      <c r="BD15" s="8">
        <v>55478.23</v>
      </c>
      <c r="BE15" s="4">
        <v>168</v>
      </c>
      <c r="BF15" s="8">
        <v>35807.93</v>
      </c>
      <c r="BG15" s="7">
        <v>0.8512</v>
      </c>
      <c r="BH15" s="7">
        <v>0.5493</v>
      </c>
      <c r="BI15" s="7">
        <v>0.4805</v>
      </c>
      <c r="BJ15" s="4">
        <v>67</v>
      </c>
      <c r="BK15" s="8">
        <v>10231.92</v>
      </c>
      <c r="BL15" s="2" t="s">
        <v>256</v>
      </c>
      <c r="BM15" s="7">
        <v>1</v>
      </c>
      <c r="BN15" s="7">
        <v>1</v>
      </c>
      <c r="BO15" s="4">
        <v>29</v>
      </c>
      <c r="BP15" s="8">
        <v>4554.74</v>
      </c>
      <c r="BQ15" s="4">
        <v>20</v>
      </c>
      <c r="BR15" s="8">
        <v>3915.2</v>
      </c>
      <c r="BS15" s="7">
        <v>0.45</v>
      </c>
      <c r="BT15" s="7">
        <v>0.1633</v>
      </c>
      <c r="BU15" s="2" t="s">
        <v>150</v>
      </c>
      <c r="BV15" s="2" t="s">
        <v>141</v>
      </c>
      <c r="BW15" s="2" t="s">
        <v>144</v>
      </c>
      <c r="BX15" s="2" t="s">
        <v>257</v>
      </c>
      <c r="BY15" s="2" t="s">
        <v>152</v>
      </c>
      <c r="BZ15" s="2" t="s">
        <v>152</v>
      </c>
      <c r="CA15" s="2" t="s">
        <v>144</v>
      </c>
      <c r="CB15" s="4">
        <v>18</v>
      </c>
      <c r="CC15" s="8">
        <v>2282.42</v>
      </c>
      <c r="CD15" s="4">
        <v>7</v>
      </c>
      <c r="CE15" s="8">
        <v>1072.46</v>
      </c>
      <c r="CF15" s="7">
        <v>1.5714</v>
      </c>
      <c r="CG15" s="7">
        <v>1.1282</v>
      </c>
      <c r="CH15" s="2" t="s">
        <v>150</v>
      </c>
      <c r="CI15" s="2" t="s">
        <v>141</v>
      </c>
      <c r="CJ15" s="2" t="s">
        <v>258</v>
      </c>
      <c r="CK15" s="2" t="s">
        <v>259</v>
      </c>
      <c r="CL15" s="2" t="s">
        <v>152</v>
      </c>
      <c r="CM15" s="2" t="s">
        <v>152</v>
      </c>
      <c r="CN15" s="2" t="s">
        <v>144</v>
      </c>
      <c r="CO15" s="4">
        <v>9</v>
      </c>
      <c r="CP15" s="8">
        <v>1425.78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260</v>
      </c>
      <c r="CX15" s="2" t="s">
        <v>261</v>
      </c>
      <c r="CY15" s="2" t="s">
        <v>152</v>
      </c>
      <c r="CZ15" s="2" t="s">
        <v>152</v>
      </c>
      <c r="DA15" s="2" t="s">
        <v>144</v>
      </c>
      <c r="DB15" s="4">
        <v>5</v>
      </c>
      <c r="DC15" s="8">
        <v>767.35</v>
      </c>
      <c r="DD15" s="4">
        <v>6</v>
      </c>
      <c r="DE15" s="8">
        <v>1158.24</v>
      </c>
      <c r="DF15" s="7">
        <v>-0.1667</v>
      </c>
      <c r="DG15" s="7">
        <v>-0.3375</v>
      </c>
      <c r="DH15" s="2" t="s">
        <v>150</v>
      </c>
      <c r="DI15" s="2" t="s">
        <v>141</v>
      </c>
      <c r="DJ15" s="2" t="s">
        <v>157</v>
      </c>
      <c r="DK15" s="2" t="s">
        <v>262</v>
      </c>
      <c r="DL15" s="2" t="s">
        <v>152</v>
      </c>
      <c r="DM15" s="2" t="s">
        <v>152</v>
      </c>
      <c r="DN15" s="2" t="s">
        <v>144</v>
      </c>
      <c r="DO15" s="4">
        <v>4</v>
      </c>
      <c r="DP15" s="8">
        <v>907.39</v>
      </c>
      <c r="DQ15" s="4"/>
      <c r="DR15" s="8"/>
      <c r="DS15" s="7"/>
      <c r="DT15" s="7"/>
      <c r="DU15" s="2" t="s">
        <v>150</v>
      </c>
      <c r="DV15" s="2" t="s">
        <v>141</v>
      </c>
      <c r="DW15" s="2" t="s">
        <v>263</v>
      </c>
      <c r="DX15" s="2" t="s">
        <v>264</v>
      </c>
      <c r="DY15" s="2" t="s">
        <v>152</v>
      </c>
      <c r="DZ15" s="2" t="s">
        <v>152</v>
      </c>
      <c r="EA15" s="2" t="s">
        <v>144</v>
      </c>
      <c r="EB15" s="4">
        <v>2</v>
      </c>
      <c r="EC15" s="8">
        <v>294.24</v>
      </c>
      <c r="ED15" s="4">
        <v>2</v>
      </c>
      <c r="EE15" s="8">
        <v>375.36</v>
      </c>
      <c r="EF15" s="7"/>
      <c r="EG15" s="7">
        <v>-0.2161</v>
      </c>
      <c r="EH15" s="2" t="s">
        <v>150</v>
      </c>
      <c r="EI15" s="2" t="s">
        <v>141</v>
      </c>
      <c r="EJ15" s="2" t="s">
        <v>263</v>
      </c>
      <c r="EK15" s="2" t="s">
        <v>265</v>
      </c>
      <c r="EL15" s="2" t="s">
        <v>152</v>
      </c>
      <c r="EM15" s="2" t="s">
        <v>152</v>
      </c>
      <c r="EN15" s="2" t="s">
        <v>144</v>
      </c>
      <c r="EO15" s="4"/>
      <c r="EP15" s="8"/>
      <c r="EQ15" s="4">
        <v>1</v>
      </c>
      <c r="ER15" s="8">
        <v>187.68</v>
      </c>
      <c r="ES15" s="7">
        <v>-1</v>
      </c>
      <c r="ET15" s="7">
        <v>-1</v>
      </c>
      <c r="EU15" s="2" t="s">
        <v>150</v>
      </c>
      <c r="EV15" s="2" t="s">
        <v>141</v>
      </c>
      <c r="EW15" s="2" t="s">
        <v>263</v>
      </c>
      <c r="EX15" s="2" t="s">
        <v>158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263</v>
      </c>
      <c r="FK15" s="2" t="s">
        <v>266</v>
      </c>
      <c r="FL15" s="2" t="s">
        <v>152</v>
      </c>
      <c r="FM15" s="2" t="s">
        <v>152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144</v>
      </c>
      <c r="FX15" s="2" t="s">
        <v>267</v>
      </c>
      <c r="FY15" s="2" t="s">
        <v>152</v>
      </c>
      <c r="FZ15" s="2" t="s">
        <v>152</v>
      </c>
      <c r="GA15" s="2" t="s">
        <v>144</v>
      </c>
      <c r="GB15" s="4"/>
      <c r="GC15" s="8"/>
      <c r="GD15" s="4">
        <v>3</v>
      </c>
      <c r="GE15" s="8">
        <v>579.12</v>
      </c>
      <c r="GF15" s="7">
        <v>-1</v>
      </c>
      <c r="GG15" s="7">
        <v>-1</v>
      </c>
      <c r="GH15" s="2" t="s">
        <v>150</v>
      </c>
      <c r="GI15" s="2" t="s">
        <v>141</v>
      </c>
      <c r="GJ15" s="2" t="s">
        <v>268</v>
      </c>
      <c r="GK15" s="2" t="s">
        <v>269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263</v>
      </c>
      <c r="KK15" s="2" t="s">
        <v>270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271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251</v>
      </c>
      <c r="G16" s="2" t="s">
        <v>251</v>
      </c>
      <c r="H16" s="2" t="s">
        <v>251</v>
      </c>
      <c r="I16" s="2" t="s">
        <v>138</v>
      </c>
      <c r="J16" s="2" t="s">
        <v>172</v>
      </c>
      <c r="K16" s="2" t="s">
        <v>252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253</v>
      </c>
      <c r="W16" s="2" t="s">
        <v>147</v>
      </c>
      <c r="X16" s="2" t="s">
        <v>144</v>
      </c>
      <c r="Y16" s="2" t="s">
        <v>254</v>
      </c>
      <c r="Z16" s="4">
        <v>18</v>
      </c>
      <c r="AA16" s="4">
        <f>=ROUNDDOWN(1.74757281553398,0)</f>
      </c>
      <c r="AB16" s="5">
        <v>10.3</v>
      </c>
      <c r="AC16" s="2" t="s">
        <v>255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57</v>
      </c>
      <c r="AQ16" s="8">
        <v>10918.23</v>
      </c>
      <c r="AR16" s="4">
        <v>25</v>
      </c>
      <c r="AS16" s="8">
        <v>5754.41</v>
      </c>
      <c r="AT16" s="7">
        <v>1.28</v>
      </c>
      <c r="AU16" s="7">
        <v>0.8974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0.4096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57</v>
      </c>
      <c r="BK16" s="8">
        <v>10918.23</v>
      </c>
      <c r="BL16" s="2" t="s">
        <v>174</v>
      </c>
      <c r="BM16" s="7">
        <v>1</v>
      </c>
      <c r="BN16" s="7">
        <v>1</v>
      </c>
      <c r="BO16" s="4">
        <v>6</v>
      </c>
      <c r="BP16" s="8">
        <v>1123.74</v>
      </c>
      <c r="BQ16" s="4">
        <v>2</v>
      </c>
      <c r="BR16" s="8">
        <v>469.84</v>
      </c>
      <c r="BS16" s="7">
        <v>2</v>
      </c>
      <c r="BT16" s="7">
        <v>1.3918</v>
      </c>
      <c r="BU16" s="2" t="s">
        <v>150</v>
      </c>
      <c r="BV16" s="2" t="s">
        <v>141</v>
      </c>
      <c r="BW16" s="2" t="s">
        <v>144</v>
      </c>
      <c r="BX16" s="2" t="s">
        <v>257</v>
      </c>
      <c r="BY16" s="2" t="s">
        <v>152</v>
      </c>
      <c r="BZ16" s="2" t="s">
        <v>152</v>
      </c>
      <c r="CA16" s="2" t="s">
        <v>144</v>
      </c>
      <c r="CB16" s="4">
        <v>16</v>
      </c>
      <c r="CC16" s="8">
        <v>2431.16</v>
      </c>
      <c r="CD16" s="4">
        <v>9</v>
      </c>
      <c r="CE16" s="8">
        <v>1769.55</v>
      </c>
      <c r="CF16" s="7">
        <v>0.7778</v>
      </c>
      <c r="CG16" s="7">
        <v>0.3739</v>
      </c>
      <c r="CH16" s="2" t="s">
        <v>150</v>
      </c>
      <c r="CI16" s="2" t="s">
        <v>141</v>
      </c>
      <c r="CJ16" s="2" t="s">
        <v>258</v>
      </c>
      <c r="CK16" s="2" t="s">
        <v>158</v>
      </c>
      <c r="CL16" s="2" t="s">
        <v>152</v>
      </c>
      <c r="CM16" s="2" t="s">
        <v>152</v>
      </c>
      <c r="CN16" s="2" t="s">
        <v>144</v>
      </c>
      <c r="CO16" s="4">
        <v>11</v>
      </c>
      <c r="CP16" s="8">
        <v>2079.77</v>
      </c>
      <c r="CQ16" s="4">
        <v>2</v>
      </c>
      <c r="CR16" s="8">
        <v>480.46</v>
      </c>
      <c r="CS16" s="7">
        <v>4.5</v>
      </c>
      <c r="CT16" s="7">
        <v>3.3287</v>
      </c>
      <c r="CU16" s="2" t="s">
        <v>150</v>
      </c>
      <c r="CV16" s="2" t="s">
        <v>141</v>
      </c>
      <c r="CW16" s="2" t="s">
        <v>260</v>
      </c>
      <c r="CX16" s="2" t="s">
        <v>272</v>
      </c>
      <c r="CY16" s="2" t="s">
        <v>152</v>
      </c>
      <c r="CZ16" s="2" t="s">
        <v>152</v>
      </c>
      <c r="DA16" s="2" t="s">
        <v>144</v>
      </c>
      <c r="DB16" s="4">
        <v>7</v>
      </c>
      <c r="DC16" s="8">
        <v>1281.77</v>
      </c>
      <c r="DD16" s="4">
        <v>7</v>
      </c>
      <c r="DE16" s="8">
        <v>1621.55</v>
      </c>
      <c r="DF16" s="7"/>
      <c r="DG16" s="7">
        <v>-0.2095</v>
      </c>
      <c r="DH16" s="2" t="s">
        <v>150</v>
      </c>
      <c r="DI16" s="2" t="s">
        <v>141</v>
      </c>
      <c r="DJ16" s="2" t="s">
        <v>157</v>
      </c>
      <c r="DK16" s="2" t="s">
        <v>273</v>
      </c>
      <c r="DL16" s="2" t="s">
        <v>152</v>
      </c>
      <c r="DM16" s="2" t="s">
        <v>152</v>
      </c>
      <c r="DN16" s="2" t="s">
        <v>144</v>
      </c>
      <c r="DO16" s="4">
        <v>5</v>
      </c>
      <c r="DP16" s="8">
        <v>1247.23</v>
      </c>
      <c r="DQ16" s="4">
        <v>1</v>
      </c>
      <c r="DR16" s="8">
        <v>509.99</v>
      </c>
      <c r="DS16" s="7">
        <v>4</v>
      </c>
      <c r="DT16" s="7">
        <v>1.4456</v>
      </c>
      <c r="DU16" s="2" t="s">
        <v>150</v>
      </c>
      <c r="DV16" s="2" t="s">
        <v>141</v>
      </c>
      <c r="DW16" s="2" t="s">
        <v>263</v>
      </c>
      <c r="DX16" s="2" t="s">
        <v>274</v>
      </c>
      <c r="DY16" s="2" t="s">
        <v>152</v>
      </c>
      <c r="DZ16" s="2" t="s">
        <v>152</v>
      </c>
      <c r="EA16" s="2" t="s">
        <v>144</v>
      </c>
      <c r="EB16" s="4">
        <v>4</v>
      </c>
      <c r="EC16" s="8">
        <v>702.72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263</v>
      </c>
      <c r="EK16" s="2" t="s">
        <v>275</v>
      </c>
      <c r="EL16" s="2" t="s">
        <v>152</v>
      </c>
      <c r="EM16" s="2" t="s">
        <v>152</v>
      </c>
      <c r="EN16" s="2" t="s">
        <v>144</v>
      </c>
      <c r="EO16" s="4">
        <v>2</v>
      </c>
      <c r="EP16" s="8">
        <v>480.34</v>
      </c>
      <c r="EQ16" s="4">
        <v>1</v>
      </c>
      <c r="ER16" s="8">
        <v>225.22</v>
      </c>
      <c r="ES16" s="7">
        <v>1</v>
      </c>
      <c r="ET16" s="7">
        <v>1.1328</v>
      </c>
      <c r="EU16" s="2" t="s">
        <v>150</v>
      </c>
      <c r="EV16" s="2" t="s">
        <v>141</v>
      </c>
      <c r="EW16" s="2" t="s">
        <v>263</v>
      </c>
      <c r="EX16" s="2" t="s">
        <v>276</v>
      </c>
      <c r="EY16" s="2" t="s">
        <v>152</v>
      </c>
      <c r="EZ16" s="2" t="s">
        <v>152</v>
      </c>
      <c r="FA16" s="2" t="s">
        <v>144</v>
      </c>
      <c r="FB16" s="4">
        <v>5</v>
      </c>
      <c r="FC16" s="8">
        <v>1323.94</v>
      </c>
      <c r="FD16" s="4">
        <v>1</v>
      </c>
      <c r="FE16" s="8">
        <v>214.5</v>
      </c>
      <c r="FF16" s="7">
        <v>4</v>
      </c>
      <c r="FG16" s="7">
        <v>5.1722</v>
      </c>
      <c r="FH16" s="2" t="s">
        <v>150</v>
      </c>
      <c r="FI16" s="2" t="s">
        <v>141</v>
      </c>
      <c r="FJ16" s="2" t="s">
        <v>263</v>
      </c>
      <c r="FK16" s="2" t="s">
        <v>277</v>
      </c>
      <c r="FL16" s="2" t="s">
        <v>152</v>
      </c>
      <c r="FM16" s="2" t="s">
        <v>152</v>
      </c>
      <c r="FN16" s="2" t="s">
        <v>144</v>
      </c>
      <c r="FO16" s="4"/>
      <c r="FP16" s="8"/>
      <c r="FQ16" s="4"/>
      <c r="FR16" s="8"/>
      <c r="FS16" s="7"/>
      <c r="FT16" s="7"/>
      <c r="FU16" s="2" t="s">
        <v>182</v>
      </c>
      <c r="FV16" s="2" t="s">
        <v>141</v>
      </c>
      <c r="FW16" s="2" t="s">
        <v>144</v>
      </c>
      <c r="FX16" s="2" t="s">
        <v>144</v>
      </c>
      <c r="FY16" s="2" t="s">
        <v>152</v>
      </c>
      <c r="FZ16" s="2" t="s">
        <v>152</v>
      </c>
      <c r="GA16" s="2" t="s">
        <v>144</v>
      </c>
      <c r="GB16" s="4">
        <v>1</v>
      </c>
      <c r="GC16" s="8">
        <v>247.56</v>
      </c>
      <c r="GD16" s="4">
        <v>2</v>
      </c>
      <c r="GE16" s="8">
        <v>463.3</v>
      </c>
      <c r="GF16" s="7">
        <v>-0.5</v>
      </c>
      <c r="GG16" s="7">
        <v>-0.4657</v>
      </c>
      <c r="GH16" s="2" t="s">
        <v>150</v>
      </c>
      <c r="GI16" s="2" t="s">
        <v>141</v>
      </c>
      <c r="GJ16" s="2" t="s">
        <v>166</v>
      </c>
      <c r="GK16" s="2" t="s">
        <v>175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263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278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251</v>
      </c>
      <c r="G17" s="2" t="s">
        <v>251</v>
      </c>
      <c r="H17" s="2" t="s">
        <v>251</v>
      </c>
      <c r="I17" s="2" t="s">
        <v>138</v>
      </c>
      <c r="J17" s="2" t="s">
        <v>185</v>
      </c>
      <c r="K17" s="2" t="s">
        <v>252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253</v>
      </c>
      <c r="W17" s="2" t="s">
        <v>147</v>
      </c>
      <c r="X17" s="2" t="s">
        <v>144</v>
      </c>
      <c r="Y17" s="2" t="s">
        <v>254</v>
      </c>
      <c r="Z17" s="4"/>
      <c r="AA17" s="4">
        <f>=ROUNDDOWN({0},0)</f>
      </c>
      <c r="AB17" s="5">
        <v>7.5</v>
      </c>
      <c r="AC17" s="2" t="s">
        <v>255</v>
      </c>
      <c r="AD17" s="4">
        <v>160</v>
      </c>
      <c r="AE17" s="4">
        <v>160</v>
      </c>
      <c r="AF17" s="6">
        <v>65</v>
      </c>
      <c r="AG17" s="6"/>
      <c r="AH17" s="7">
        <v>0.1935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29</v>
      </c>
      <c r="AQ17" s="8">
        <v>5506.9</v>
      </c>
      <c r="AR17" s="4">
        <v>16</v>
      </c>
      <c r="AS17" s="8">
        <v>3752.18</v>
      </c>
      <c r="AT17" s="7">
        <v>0.8125</v>
      </c>
      <c r="AU17" s="7">
        <v>0.4677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0.2066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29</v>
      </c>
      <c r="BK17" s="8">
        <v>5506.9</v>
      </c>
      <c r="BL17" s="2" t="s">
        <v>279</v>
      </c>
      <c r="BM17" s="7">
        <v>1</v>
      </c>
      <c r="BN17" s="7">
        <v>1</v>
      </c>
      <c r="BO17" s="4">
        <v>22</v>
      </c>
      <c r="BP17" s="8">
        <v>4114</v>
      </c>
      <c r="BQ17" s="4">
        <v>14</v>
      </c>
      <c r="BR17" s="8">
        <v>3288.88</v>
      </c>
      <c r="BS17" s="7">
        <v>0.5714</v>
      </c>
      <c r="BT17" s="7">
        <v>0.2509</v>
      </c>
      <c r="BU17" s="2" t="s">
        <v>150</v>
      </c>
      <c r="BV17" s="2" t="s">
        <v>141</v>
      </c>
      <c r="BW17" s="2" t="s">
        <v>144</v>
      </c>
      <c r="BX17" s="2" t="s">
        <v>257</v>
      </c>
      <c r="BY17" s="2" t="s">
        <v>152</v>
      </c>
      <c r="BZ17" s="2" t="s">
        <v>152</v>
      </c>
      <c r="CA17" s="2" t="s">
        <v>144</v>
      </c>
      <c r="CB17" s="4">
        <v>2</v>
      </c>
      <c r="CC17" s="8">
        <v>314.5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258</v>
      </c>
      <c r="CK17" s="2" t="s">
        <v>280</v>
      </c>
      <c r="CL17" s="2" t="s">
        <v>152</v>
      </c>
      <c r="CM17" s="2" t="s">
        <v>152</v>
      </c>
      <c r="CN17" s="2" t="s">
        <v>144</v>
      </c>
      <c r="CO17" s="4">
        <v>1</v>
      </c>
      <c r="CP17" s="8">
        <v>188.81</v>
      </c>
      <c r="CQ17" s="4"/>
      <c r="CR17" s="8"/>
      <c r="CS17" s="7"/>
      <c r="CT17" s="7"/>
      <c r="CU17" s="2" t="s">
        <v>150</v>
      </c>
      <c r="CV17" s="2" t="s">
        <v>141</v>
      </c>
      <c r="CW17" s="2" t="s">
        <v>260</v>
      </c>
      <c r="CX17" s="2" t="s">
        <v>281</v>
      </c>
      <c r="CY17" s="2" t="s">
        <v>152</v>
      </c>
      <c r="CZ17" s="2" t="s">
        <v>152</v>
      </c>
      <c r="DA17" s="2" t="s">
        <v>144</v>
      </c>
      <c r="DB17" s="4">
        <v>2</v>
      </c>
      <c r="DC17" s="8">
        <v>365.7</v>
      </c>
      <c r="DD17" s="4">
        <v>1</v>
      </c>
      <c r="DE17" s="8">
        <v>231.65</v>
      </c>
      <c r="DF17" s="7">
        <v>1</v>
      </c>
      <c r="DG17" s="7">
        <v>0.5787</v>
      </c>
      <c r="DH17" s="2" t="s">
        <v>150</v>
      </c>
      <c r="DI17" s="2" t="s">
        <v>141</v>
      </c>
      <c r="DJ17" s="2" t="s">
        <v>157</v>
      </c>
      <c r="DK17" s="2" t="s">
        <v>275</v>
      </c>
      <c r="DL17" s="2" t="s">
        <v>152</v>
      </c>
      <c r="DM17" s="2" t="s">
        <v>152</v>
      </c>
      <c r="DN17" s="2" t="s">
        <v>144</v>
      </c>
      <c r="DO17" s="4">
        <v>2</v>
      </c>
      <c r="DP17" s="8">
        <v>523.89</v>
      </c>
      <c r="DQ17" s="4"/>
      <c r="DR17" s="8"/>
      <c r="DS17" s="7"/>
      <c r="DT17" s="7"/>
      <c r="DU17" s="2" t="s">
        <v>150</v>
      </c>
      <c r="DV17" s="2" t="s">
        <v>141</v>
      </c>
      <c r="DW17" s="2" t="s">
        <v>263</v>
      </c>
      <c r="DX17" s="2" t="s">
        <v>274</v>
      </c>
      <c r="DY17" s="2" t="s">
        <v>152</v>
      </c>
      <c r="DZ17" s="2" t="s">
        <v>152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263</v>
      </c>
      <c r="EK17" s="2" t="s">
        <v>144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263</v>
      </c>
      <c r="EX17" s="2" t="s">
        <v>282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263</v>
      </c>
      <c r="FK17" s="2" t="s">
        <v>283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182</v>
      </c>
      <c r="FV17" s="2" t="s">
        <v>141</v>
      </c>
      <c r="FW17" s="2" t="s">
        <v>144</v>
      </c>
      <c r="FX17" s="2" t="s">
        <v>144</v>
      </c>
      <c r="FY17" s="2" t="s">
        <v>152</v>
      </c>
      <c r="FZ17" s="2" t="s">
        <v>152</v>
      </c>
      <c r="GA17" s="2" t="s">
        <v>144</v>
      </c>
      <c r="GB17" s="4"/>
      <c r="GC17" s="8"/>
      <c r="GD17" s="4">
        <v>1</v>
      </c>
      <c r="GE17" s="8">
        <v>231.65</v>
      </c>
      <c r="GF17" s="7">
        <v>-1</v>
      </c>
      <c r="GG17" s="7">
        <v>-1</v>
      </c>
      <c r="GH17" s="2" t="s">
        <v>150</v>
      </c>
      <c r="GI17" s="2" t="s">
        <v>141</v>
      </c>
      <c r="GJ17" s="2" t="s">
        <v>268</v>
      </c>
      <c r="GK17" s="2" t="s">
        <v>284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263</v>
      </c>
      <c r="KK17" s="2" t="s">
        <v>285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286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251</v>
      </c>
      <c r="G18" s="2" t="s">
        <v>251</v>
      </c>
      <c r="H18" s="2" t="s">
        <v>251</v>
      </c>
      <c r="I18" s="2" t="s">
        <v>138</v>
      </c>
      <c r="J18" s="2" t="s">
        <v>139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253</v>
      </c>
      <c r="W18" s="2" t="s">
        <v>147</v>
      </c>
      <c r="X18" s="2" t="s">
        <v>144</v>
      </c>
      <c r="Y18" s="2" t="s">
        <v>148</v>
      </c>
      <c r="Z18" s="4">
        <v>29</v>
      </c>
      <c r="AA18" s="4">
        <f>=ROUNDDOWN(3.625,0)</f>
      </c>
      <c r="AB18" s="5">
        <v>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33</v>
      </c>
      <c r="AQ18" s="8">
        <v>5162.96</v>
      </c>
      <c r="AR18" s="4">
        <v>40</v>
      </c>
      <c r="AS18" s="8">
        <v>8049.28</v>
      </c>
      <c r="AT18" s="7">
        <v>-0.175</v>
      </c>
      <c r="AU18" s="7">
        <v>-0.3586</v>
      </c>
      <c r="AV18" s="4">
        <v>125</v>
      </c>
      <c r="AW18" s="8">
        <v>22906.1</v>
      </c>
      <c r="AX18" s="4">
        <v>88</v>
      </c>
      <c r="AY18" s="8">
        <v>19013.28</v>
      </c>
      <c r="AZ18" s="7">
        <v>0.4205</v>
      </c>
      <c r="BA18" s="7">
        <v>0.2047</v>
      </c>
      <c r="BB18" s="7">
        <v>0.2254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0.4129</v>
      </c>
      <c r="BJ18" s="4">
        <v>33</v>
      </c>
      <c r="BK18" s="8">
        <v>5162.96</v>
      </c>
      <c r="BL18" s="2" t="s">
        <v>174</v>
      </c>
      <c r="BM18" s="7">
        <v>1</v>
      </c>
      <c r="BN18" s="7">
        <v>1</v>
      </c>
      <c r="BO18" s="4">
        <v>9</v>
      </c>
      <c r="BP18" s="8">
        <v>1420.11</v>
      </c>
      <c r="BQ18" s="4">
        <v>13</v>
      </c>
      <c r="BR18" s="8">
        <v>2544.88</v>
      </c>
      <c r="BS18" s="7">
        <v>-0.3077</v>
      </c>
      <c r="BT18" s="7">
        <v>-0.442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8</v>
      </c>
      <c r="CC18" s="8">
        <v>1047.71</v>
      </c>
      <c r="CD18" s="4">
        <v>3</v>
      </c>
      <c r="CE18" s="8">
        <v>411.11</v>
      </c>
      <c r="CF18" s="7">
        <v>1.6667</v>
      </c>
      <c r="CG18" s="7">
        <v>1.5485</v>
      </c>
      <c r="CH18" s="2" t="s">
        <v>150</v>
      </c>
      <c r="CI18" s="2" t="s">
        <v>141</v>
      </c>
      <c r="CJ18" s="2" t="s">
        <v>153</v>
      </c>
      <c r="CK18" s="2" t="s">
        <v>290</v>
      </c>
      <c r="CL18" s="2" t="s">
        <v>152</v>
      </c>
      <c r="CM18" s="2" t="s">
        <v>152</v>
      </c>
      <c r="CN18" s="2" t="s">
        <v>144</v>
      </c>
      <c r="CO18" s="4">
        <v>6</v>
      </c>
      <c r="CP18" s="8">
        <v>950.52</v>
      </c>
      <c r="CQ18" s="4">
        <v>3</v>
      </c>
      <c r="CR18" s="8">
        <v>600.57</v>
      </c>
      <c r="CS18" s="7">
        <v>1</v>
      </c>
      <c r="CT18" s="7">
        <v>0.5827</v>
      </c>
      <c r="CU18" s="2" t="s">
        <v>150</v>
      </c>
      <c r="CV18" s="2" t="s">
        <v>141</v>
      </c>
      <c r="CW18" s="2" t="s">
        <v>155</v>
      </c>
      <c r="CX18" s="2" t="s">
        <v>291</v>
      </c>
      <c r="CY18" s="2" t="s">
        <v>152</v>
      </c>
      <c r="CZ18" s="2" t="s">
        <v>152</v>
      </c>
      <c r="DA18" s="2" t="s">
        <v>144</v>
      </c>
      <c r="DB18" s="4">
        <v>5</v>
      </c>
      <c r="DC18" s="8">
        <v>767.35</v>
      </c>
      <c r="DD18" s="4">
        <v>10</v>
      </c>
      <c r="DE18" s="8">
        <v>1930.4</v>
      </c>
      <c r="DF18" s="7">
        <v>-0.5</v>
      </c>
      <c r="DG18" s="7">
        <v>-0.6025</v>
      </c>
      <c r="DH18" s="2" t="s">
        <v>150</v>
      </c>
      <c r="DI18" s="2" t="s">
        <v>141</v>
      </c>
      <c r="DJ18" s="2" t="s">
        <v>157</v>
      </c>
      <c r="DK18" s="2" t="s">
        <v>292</v>
      </c>
      <c r="DL18" s="2" t="s">
        <v>152</v>
      </c>
      <c r="DM18" s="2" t="s">
        <v>152</v>
      </c>
      <c r="DN18" s="2" t="s">
        <v>144</v>
      </c>
      <c r="DO18" s="4">
        <v>2</v>
      </c>
      <c r="DP18" s="8">
        <v>428.25</v>
      </c>
      <c r="DQ18" s="4">
        <v>2</v>
      </c>
      <c r="DR18" s="8">
        <v>849.98</v>
      </c>
      <c r="DS18" s="7"/>
      <c r="DT18" s="7">
        <v>-0.4962</v>
      </c>
      <c r="DU18" s="2" t="s">
        <v>150</v>
      </c>
      <c r="DV18" s="2" t="s">
        <v>141</v>
      </c>
      <c r="DW18" s="2" t="s">
        <v>148</v>
      </c>
      <c r="DX18" s="2" t="s">
        <v>293</v>
      </c>
      <c r="DY18" s="2" t="s">
        <v>152</v>
      </c>
      <c r="DZ18" s="2" t="s">
        <v>152</v>
      </c>
      <c r="EA18" s="2" t="s">
        <v>144</v>
      </c>
      <c r="EB18" s="4">
        <v>1</v>
      </c>
      <c r="EC18" s="8">
        <v>147.12</v>
      </c>
      <c r="ED18" s="4">
        <v>1</v>
      </c>
      <c r="EE18" s="8">
        <v>187.68</v>
      </c>
      <c r="EF18" s="7"/>
      <c r="EG18" s="7">
        <v>-0.2161</v>
      </c>
      <c r="EH18" s="2" t="s">
        <v>150</v>
      </c>
      <c r="EI18" s="2" t="s">
        <v>141</v>
      </c>
      <c r="EJ18" s="2" t="s">
        <v>160</v>
      </c>
      <c r="EK18" s="2" t="s">
        <v>294</v>
      </c>
      <c r="EL18" s="2" t="s">
        <v>152</v>
      </c>
      <c r="EM18" s="2" t="s">
        <v>152</v>
      </c>
      <c r="EN18" s="2" t="s">
        <v>144</v>
      </c>
      <c r="EO18" s="4">
        <v>2</v>
      </c>
      <c r="EP18" s="8">
        <v>401.9</v>
      </c>
      <c r="EQ18" s="4">
        <v>1</v>
      </c>
      <c r="ER18" s="8">
        <v>187.68</v>
      </c>
      <c r="ES18" s="7">
        <v>1</v>
      </c>
      <c r="ET18" s="7">
        <v>1.1414</v>
      </c>
      <c r="EU18" s="2" t="s">
        <v>150</v>
      </c>
      <c r="EV18" s="2" t="s">
        <v>141</v>
      </c>
      <c r="EW18" s="2" t="s">
        <v>162</v>
      </c>
      <c r="EX18" s="2" t="s">
        <v>295</v>
      </c>
      <c r="EY18" s="2" t="s">
        <v>152</v>
      </c>
      <c r="EZ18" s="2" t="s">
        <v>152</v>
      </c>
      <c r="FA18" s="2" t="s">
        <v>144</v>
      </c>
      <c r="FB18" s="4"/>
      <c r="FC18" s="8"/>
      <c r="FD18" s="4">
        <v>1</v>
      </c>
      <c r="FE18" s="8">
        <v>178.74</v>
      </c>
      <c r="FF18" s="7">
        <v>-1</v>
      </c>
      <c r="FG18" s="7">
        <v>-1</v>
      </c>
      <c r="FH18" s="2" t="s">
        <v>150</v>
      </c>
      <c r="FI18" s="2" t="s">
        <v>141</v>
      </c>
      <c r="FJ18" s="2" t="s">
        <v>148</v>
      </c>
      <c r="FK18" s="2" t="s">
        <v>296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144</v>
      </c>
      <c r="FX18" s="2" t="s">
        <v>297</v>
      </c>
      <c r="FY18" s="2" t="s">
        <v>152</v>
      </c>
      <c r="FZ18" s="2" t="s">
        <v>152</v>
      </c>
      <c r="GA18" s="2" t="s">
        <v>144</v>
      </c>
      <c r="GB18" s="4"/>
      <c r="GC18" s="8"/>
      <c r="GD18" s="4">
        <v>6</v>
      </c>
      <c r="GE18" s="8">
        <v>1158.24</v>
      </c>
      <c r="GF18" s="7">
        <v>-1</v>
      </c>
      <c r="GG18" s="7">
        <v>-1</v>
      </c>
      <c r="GH18" s="2" t="s">
        <v>150</v>
      </c>
      <c r="GI18" s="2" t="s">
        <v>141</v>
      </c>
      <c r="GJ18" s="2" t="s">
        <v>298</v>
      </c>
      <c r="GK18" s="2" t="s">
        <v>299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144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170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1</v>
      </c>
      <c r="PC18" s="4"/>
      <c r="PD18" s="4"/>
      <c r="PE18" s="4">
        <v>28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300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251</v>
      </c>
      <c r="G19" s="2" t="s">
        <v>251</v>
      </c>
      <c r="H19" s="2" t="s">
        <v>251</v>
      </c>
      <c r="I19" s="2" t="s">
        <v>138</v>
      </c>
      <c r="J19" s="2" t="s">
        <v>172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253</v>
      </c>
      <c r="W19" s="2" t="s">
        <v>147</v>
      </c>
      <c r="X19" s="2" t="s">
        <v>144</v>
      </c>
      <c r="Y19" s="2" t="s">
        <v>148</v>
      </c>
      <c r="Z19" s="4">
        <v>167</v>
      </c>
      <c r="AA19" s="4">
        <f>=ROUNDDOWN(18.3516483516484,0)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60</v>
      </c>
      <c r="AQ19" s="8">
        <v>11729.84</v>
      </c>
      <c r="AR19" s="4">
        <v>30</v>
      </c>
      <c r="AS19" s="8">
        <v>6743.21</v>
      </c>
      <c r="AT19" s="7">
        <v>1</v>
      </c>
      <c r="AU19" s="7">
        <v>0.7395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0.5121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60</v>
      </c>
      <c r="BK19" s="8">
        <v>11729.84</v>
      </c>
      <c r="BL19" s="2" t="s">
        <v>301</v>
      </c>
      <c r="BM19" s="7">
        <v>1</v>
      </c>
      <c r="BN19" s="7">
        <v>1</v>
      </c>
      <c r="BO19" s="4">
        <v>35</v>
      </c>
      <c r="BP19" s="8">
        <v>6576.5</v>
      </c>
      <c r="BQ19" s="4">
        <v>2</v>
      </c>
      <c r="BR19" s="8">
        <v>469.84</v>
      </c>
      <c r="BS19" s="7">
        <v>16.5</v>
      </c>
      <c r="BT19" s="7">
        <v>12.9973</v>
      </c>
      <c r="BU19" s="2" t="s">
        <v>150</v>
      </c>
      <c r="BV19" s="2" t="s">
        <v>141</v>
      </c>
      <c r="BW19" s="2" t="s">
        <v>144</v>
      </c>
      <c r="BX19" s="2" t="s">
        <v>302</v>
      </c>
      <c r="BY19" s="2" t="s">
        <v>152</v>
      </c>
      <c r="BZ19" s="2" t="s">
        <v>152</v>
      </c>
      <c r="CA19" s="2" t="s">
        <v>144</v>
      </c>
      <c r="CB19" s="4">
        <v>5</v>
      </c>
      <c r="CC19" s="8">
        <v>851.25</v>
      </c>
      <c r="CD19" s="4">
        <v>9</v>
      </c>
      <c r="CE19" s="8">
        <v>1565.79</v>
      </c>
      <c r="CF19" s="7">
        <v>-0.4444</v>
      </c>
      <c r="CG19" s="7">
        <v>-0.4563</v>
      </c>
      <c r="CH19" s="2" t="s">
        <v>150</v>
      </c>
      <c r="CI19" s="2" t="s">
        <v>141</v>
      </c>
      <c r="CJ19" s="2" t="s">
        <v>153</v>
      </c>
      <c r="CK19" s="2" t="s">
        <v>154</v>
      </c>
      <c r="CL19" s="2" t="s">
        <v>152</v>
      </c>
      <c r="CM19" s="2" t="s">
        <v>152</v>
      </c>
      <c r="CN19" s="2" t="s">
        <v>144</v>
      </c>
      <c r="CO19" s="4">
        <v>8</v>
      </c>
      <c r="CP19" s="8">
        <v>1512.56</v>
      </c>
      <c r="CQ19" s="4">
        <v>4</v>
      </c>
      <c r="CR19" s="8">
        <v>960.92</v>
      </c>
      <c r="CS19" s="7">
        <v>1</v>
      </c>
      <c r="CT19" s="7">
        <v>0.5741</v>
      </c>
      <c r="CU19" s="2" t="s">
        <v>150</v>
      </c>
      <c r="CV19" s="2" t="s">
        <v>141</v>
      </c>
      <c r="CW19" s="2" t="s">
        <v>155</v>
      </c>
      <c r="CX19" s="2" t="s">
        <v>303</v>
      </c>
      <c r="CY19" s="2" t="s">
        <v>152</v>
      </c>
      <c r="CZ19" s="2" t="s">
        <v>152</v>
      </c>
      <c r="DA19" s="2" t="s">
        <v>144</v>
      </c>
      <c r="DB19" s="4">
        <v>3</v>
      </c>
      <c r="DC19" s="8">
        <v>549.33</v>
      </c>
      <c r="DD19" s="4">
        <v>11</v>
      </c>
      <c r="DE19" s="8">
        <v>2548.15</v>
      </c>
      <c r="DF19" s="7">
        <v>-0.7273</v>
      </c>
      <c r="DG19" s="7">
        <v>-0.7844</v>
      </c>
      <c r="DH19" s="2" t="s">
        <v>150</v>
      </c>
      <c r="DI19" s="2" t="s">
        <v>141</v>
      </c>
      <c r="DJ19" s="2" t="s">
        <v>157</v>
      </c>
      <c r="DK19" s="2" t="s">
        <v>262</v>
      </c>
      <c r="DL19" s="2" t="s">
        <v>152</v>
      </c>
      <c r="DM19" s="2" t="s">
        <v>152</v>
      </c>
      <c r="DN19" s="2" t="s">
        <v>144</v>
      </c>
      <c r="DO19" s="4">
        <v>5</v>
      </c>
      <c r="DP19" s="8">
        <v>1279.52</v>
      </c>
      <c r="DQ19" s="4">
        <v>1</v>
      </c>
      <c r="DR19" s="8">
        <v>509.99</v>
      </c>
      <c r="DS19" s="7">
        <v>4</v>
      </c>
      <c r="DT19" s="7">
        <v>1.5089</v>
      </c>
      <c r="DU19" s="2" t="s">
        <v>150</v>
      </c>
      <c r="DV19" s="2" t="s">
        <v>141</v>
      </c>
      <c r="DW19" s="2" t="s">
        <v>148</v>
      </c>
      <c r="DX19" s="2" t="s">
        <v>205</v>
      </c>
      <c r="DY19" s="2" t="s">
        <v>152</v>
      </c>
      <c r="DZ19" s="2" t="s">
        <v>152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303</v>
      </c>
      <c r="EL19" s="2" t="s">
        <v>152</v>
      </c>
      <c r="EM19" s="2" t="s">
        <v>152</v>
      </c>
      <c r="EN19" s="2" t="s">
        <v>144</v>
      </c>
      <c r="EO19" s="4">
        <v>4</v>
      </c>
      <c r="EP19" s="8">
        <v>960.68</v>
      </c>
      <c r="EQ19" s="4">
        <v>1</v>
      </c>
      <c r="ER19" s="8">
        <v>225.22</v>
      </c>
      <c r="ES19" s="7">
        <v>3</v>
      </c>
      <c r="ET19" s="7">
        <v>3.2655</v>
      </c>
      <c r="EU19" s="2" t="s">
        <v>150</v>
      </c>
      <c r="EV19" s="2" t="s">
        <v>141</v>
      </c>
      <c r="EW19" s="2" t="s">
        <v>162</v>
      </c>
      <c r="EX19" s="2" t="s">
        <v>304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305</v>
      </c>
      <c r="FL19" s="2" t="s">
        <v>152</v>
      </c>
      <c r="FM19" s="2" t="s">
        <v>152</v>
      </c>
      <c r="FN19" s="2" t="s">
        <v>144</v>
      </c>
      <c r="FO19" s="4"/>
      <c r="FP19" s="8"/>
      <c r="FQ19" s="4"/>
      <c r="FR19" s="8"/>
      <c r="FS19" s="7"/>
      <c r="FT19" s="7"/>
      <c r="FU19" s="2" t="s">
        <v>182</v>
      </c>
      <c r="FV19" s="2" t="s">
        <v>141</v>
      </c>
      <c r="FW19" s="2" t="s">
        <v>144</v>
      </c>
      <c r="FX19" s="2" t="s">
        <v>144</v>
      </c>
      <c r="FY19" s="2" t="s">
        <v>152</v>
      </c>
      <c r="FZ19" s="2" t="s">
        <v>152</v>
      </c>
      <c r="GA19" s="2" t="s">
        <v>144</v>
      </c>
      <c r="GB19" s="4"/>
      <c r="GC19" s="8"/>
      <c r="GD19" s="4">
        <v>2</v>
      </c>
      <c r="GE19" s="8">
        <v>463.3</v>
      </c>
      <c r="GF19" s="7">
        <v>-1</v>
      </c>
      <c r="GG19" s="7">
        <v>-1</v>
      </c>
      <c r="GH19" s="2" t="s">
        <v>150</v>
      </c>
      <c r="GI19" s="2" t="s">
        <v>141</v>
      </c>
      <c r="GJ19" s="2" t="s">
        <v>166</v>
      </c>
      <c r="GK19" s="2" t="s">
        <v>306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170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126</v>
      </c>
      <c r="PC19" s="4"/>
      <c r="PD19" s="4"/>
      <c r="PE19" s="4">
        <v>41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307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251</v>
      </c>
      <c r="G20" s="2" t="s">
        <v>251</v>
      </c>
      <c r="H20" s="2" t="s">
        <v>251</v>
      </c>
      <c r="I20" s="2" t="s">
        <v>138</v>
      </c>
      <c r="J20" s="2" t="s">
        <v>185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253</v>
      </c>
      <c r="W20" s="2" t="s">
        <v>147</v>
      </c>
      <c r="X20" s="2" t="s">
        <v>144</v>
      </c>
      <c r="Y20" s="2" t="s">
        <v>148</v>
      </c>
      <c r="Z20" s="4">
        <v>83</v>
      </c>
      <c r="AA20" s="4">
        <f>=ROUNDDOWN(15.3703703703704,0)</f>
      </c>
      <c r="AB20" s="5">
        <v>5.4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32</v>
      </c>
      <c r="AQ20" s="8">
        <v>6013.3</v>
      </c>
      <c r="AR20" s="4">
        <v>18</v>
      </c>
      <c r="AS20" s="8">
        <v>4220.79</v>
      </c>
      <c r="AT20" s="7">
        <v>0.7778</v>
      </c>
      <c r="AU20" s="7">
        <v>0.4247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0.2625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32</v>
      </c>
      <c r="BK20" s="8">
        <v>6013.3</v>
      </c>
      <c r="BL20" s="2" t="s">
        <v>308</v>
      </c>
      <c r="BM20" s="7">
        <v>1</v>
      </c>
      <c r="BN20" s="7">
        <v>1</v>
      </c>
      <c r="BO20" s="4">
        <v>19</v>
      </c>
      <c r="BP20" s="8">
        <v>3571.05</v>
      </c>
      <c r="BQ20" s="4">
        <v>13</v>
      </c>
      <c r="BR20" s="8">
        <v>3053.96</v>
      </c>
      <c r="BS20" s="7">
        <v>0.4615</v>
      </c>
      <c r="BT20" s="7">
        <v>0.1693</v>
      </c>
      <c r="BU20" s="2" t="s">
        <v>150</v>
      </c>
      <c r="BV20" s="2" t="s">
        <v>141</v>
      </c>
      <c r="BW20" s="2" t="s">
        <v>144</v>
      </c>
      <c r="BX20" s="2" t="s">
        <v>272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170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153</v>
      </c>
      <c r="CK20" s="2" t="s">
        <v>188</v>
      </c>
      <c r="CL20" s="2" t="s">
        <v>152</v>
      </c>
      <c r="CM20" s="2" t="s">
        <v>152</v>
      </c>
      <c r="CN20" s="2" t="s">
        <v>144</v>
      </c>
      <c r="CO20" s="4">
        <v>6</v>
      </c>
      <c r="CP20" s="8">
        <v>1132.86</v>
      </c>
      <c r="CQ20" s="4">
        <v>1</v>
      </c>
      <c r="CR20" s="8">
        <v>240.23</v>
      </c>
      <c r="CS20" s="7">
        <v>5</v>
      </c>
      <c r="CT20" s="7">
        <v>3.7157</v>
      </c>
      <c r="CU20" s="2" t="s">
        <v>150</v>
      </c>
      <c r="CV20" s="2" t="s">
        <v>141</v>
      </c>
      <c r="CW20" s="2" t="s">
        <v>298</v>
      </c>
      <c r="CX20" s="2" t="s">
        <v>269</v>
      </c>
      <c r="CY20" s="2" t="s">
        <v>152</v>
      </c>
      <c r="CZ20" s="2" t="s">
        <v>152</v>
      </c>
      <c r="DA20" s="2" t="s">
        <v>144</v>
      </c>
      <c r="DB20" s="4">
        <v>3</v>
      </c>
      <c r="DC20" s="8">
        <v>548.55</v>
      </c>
      <c r="DD20" s="4">
        <v>3</v>
      </c>
      <c r="DE20" s="8">
        <v>694.95</v>
      </c>
      <c r="DF20" s="7"/>
      <c r="DG20" s="7">
        <v>-0.2107</v>
      </c>
      <c r="DH20" s="2" t="s">
        <v>150</v>
      </c>
      <c r="DI20" s="2" t="s">
        <v>141</v>
      </c>
      <c r="DJ20" s="2" t="s">
        <v>309</v>
      </c>
      <c r="DK20" s="2" t="s">
        <v>310</v>
      </c>
      <c r="DL20" s="2" t="s">
        <v>152</v>
      </c>
      <c r="DM20" s="2" t="s">
        <v>152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192</v>
      </c>
      <c r="DY20" s="2" t="s">
        <v>152</v>
      </c>
      <c r="DZ20" s="2" t="s">
        <v>152</v>
      </c>
      <c r="EA20" s="2" t="s">
        <v>144</v>
      </c>
      <c r="EB20" s="4">
        <v>2</v>
      </c>
      <c r="EC20" s="8">
        <v>350.9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>
        <v>1</v>
      </c>
      <c r="EP20" s="8">
        <v>239.94</v>
      </c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312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181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182</v>
      </c>
      <c r="FV20" s="2" t="s">
        <v>141</v>
      </c>
      <c r="FW20" s="2" t="s">
        <v>144</v>
      </c>
      <c r="FX20" s="2" t="s">
        <v>144</v>
      </c>
      <c r="FY20" s="2" t="s">
        <v>152</v>
      </c>
      <c r="FZ20" s="2" t="s">
        <v>152</v>
      </c>
      <c r="GA20" s="2" t="s">
        <v>144</v>
      </c>
      <c r="GB20" s="4"/>
      <c r="GC20" s="8"/>
      <c r="GD20" s="4">
        <v>1</v>
      </c>
      <c r="GE20" s="8">
        <v>231.65</v>
      </c>
      <c r="GF20" s="7">
        <v>-1</v>
      </c>
      <c r="GG20" s="7">
        <v>-1</v>
      </c>
      <c r="GH20" s="2" t="s">
        <v>150</v>
      </c>
      <c r="GI20" s="2" t="s">
        <v>141</v>
      </c>
      <c r="GJ20" s="2" t="s">
        <v>298</v>
      </c>
      <c r="GK20" s="2" t="s">
        <v>313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196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83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251</v>
      </c>
      <c r="G21" s="2" t="s">
        <v>251</v>
      </c>
      <c r="H21" s="2" t="s">
        <v>251</v>
      </c>
      <c r="I21" s="2" t="s">
        <v>227</v>
      </c>
      <c r="J21" s="2" t="s">
        <v>139</v>
      </c>
      <c r="K21" s="2" t="s">
        <v>315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229</v>
      </c>
      <c r="Q21" s="2" t="s">
        <v>143</v>
      </c>
      <c r="R21" s="2" t="s">
        <v>144</v>
      </c>
      <c r="S21" s="2" t="s">
        <v>144</v>
      </c>
      <c r="T21" s="2" t="s">
        <v>230</v>
      </c>
      <c r="U21" s="2" t="s">
        <v>145</v>
      </c>
      <c r="V21" s="2" t="s">
        <v>231</v>
      </c>
      <c r="W21" s="2" t="s">
        <v>144</v>
      </c>
      <c r="X21" s="2" t="s">
        <v>144</v>
      </c>
      <c r="Y21" s="2" t="s">
        <v>232</v>
      </c>
      <c r="Z21" s="4">
        <v>263</v>
      </c>
      <c r="AA21" s="4">
        <f>=ROUNDDOWN(29.2222222222222,0)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12</v>
      </c>
      <c r="AQ21" s="8">
        <v>1993.54</v>
      </c>
      <c r="AR21" s="4"/>
      <c r="AS21" s="8"/>
      <c r="AT21" s="7"/>
      <c r="AU21" s="7"/>
      <c r="AV21" s="4">
        <v>33</v>
      </c>
      <c r="AW21" s="8">
        <v>5915.08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0.337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0.1066</v>
      </c>
      <c r="BJ21" s="4">
        <v>12</v>
      </c>
      <c r="BK21" s="8">
        <v>1993.54</v>
      </c>
      <c r="BL21" s="2" t="s">
        <v>316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234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6</v>
      </c>
      <c r="CC21" s="8">
        <v>727.98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317</v>
      </c>
      <c r="CL21" s="2" t="s">
        <v>152</v>
      </c>
      <c r="CM21" s="2" t="s">
        <v>152</v>
      </c>
      <c r="CN21" s="2" t="s">
        <v>144</v>
      </c>
      <c r="CO21" s="4">
        <v>1</v>
      </c>
      <c r="CP21" s="8">
        <v>158.42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318</v>
      </c>
      <c r="CY21" s="2" t="s">
        <v>152</v>
      </c>
      <c r="CZ21" s="2" t="s">
        <v>152</v>
      </c>
      <c r="DA21" s="2" t="s">
        <v>144</v>
      </c>
      <c r="DB21" s="4">
        <v>1</v>
      </c>
      <c r="DC21" s="8">
        <v>153.47</v>
      </c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235</v>
      </c>
      <c r="DL21" s="2" t="s">
        <v>152</v>
      </c>
      <c r="DM21" s="2" t="s">
        <v>152</v>
      </c>
      <c r="DN21" s="2" t="s">
        <v>144</v>
      </c>
      <c r="DO21" s="4">
        <v>3</v>
      </c>
      <c r="DP21" s="8">
        <v>799.39</v>
      </c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319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234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>
        <v>1</v>
      </c>
      <c r="FP21" s="8">
        <v>154.28</v>
      </c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320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234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182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234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234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182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182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234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182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234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234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182</v>
      </c>
      <c r="OI21" s="2" t="s">
        <v>239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234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263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321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251</v>
      </c>
      <c r="G22" s="2" t="s">
        <v>251</v>
      </c>
      <c r="H22" s="2" t="s">
        <v>251</v>
      </c>
      <c r="I22" s="2" t="s">
        <v>227</v>
      </c>
      <c r="J22" s="2" t="s">
        <v>172</v>
      </c>
      <c r="K22" s="2" t="s">
        <v>315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229</v>
      </c>
      <c r="Q22" s="2" t="s">
        <v>143</v>
      </c>
      <c r="R22" s="2" t="s">
        <v>144</v>
      </c>
      <c r="S22" s="2" t="s">
        <v>144</v>
      </c>
      <c r="T22" s="2" t="s">
        <v>230</v>
      </c>
      <c r="U22" s="2" t="s">
        <v>145</v>
      </c>
      <c r="V22" s="2" t="s">
        <v>231</v>
      </c>
      <c r="W22" s="2" t="s">
        <v>144</v>
      </c>
      <c r="X22" s="2" t="s">
        <v>144</v>
      </c>
      <c r="Y22" s="2" t="s">
        <v>232</v>
      </c>
      <c r="Z22" s="4">
        <v>297</v>
      </c>
      <c r="AA22" s="4">
        <f>=ROUNDDOWN(27,0)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15</v>
      </c>
      <c r="AQ22" s="8">
        <v>2741.03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0.4634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15</v>
      </c>
      <c r="BK22" s="8">
        <v>2741.03</v>
      </c>
      <c r="BL22" s="2" t="s">
        <v>241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234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6</v>
      </c>
      <c r="CC22" s="8">
        <v>861.46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235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144</v>
      </c>
      <c r="CY22" s="2" t="s">
        <v>152</v>
      </c>
      <c r="CZ22" s="2" t="s">
        <v>152</v>
      </c>
      <c r="DA22" s="2" t="s">
        <v>144</v>
      </c>
      <c r="DB22" s="4">
        <v>2</v>
      </c>
      <c r="DC22" s="8">
        <v>366.22</v>
      </c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243</v>
      </c>
      <c r="DL22" s="2" t="s">
        <v>152</v>
      </c>
      <c r="DM22" s="2" t="s">
        <v>152</v>
      </c>
      <c r="DN22" s="2" t="s">
        <v>144</v>
      </c>
      <c r="DO22" s="4">
        <v>3</v>
      </c>
      <c r="DP22" s="8">
        <v>810.71</v>
      </c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322</v>
      </c>
      <c r="DY22" s="2" t="s">
        <v>152</v>
      </c>
      <c r="DZ22" s="2" t="s">
        <v>152</v>
      </c>
      <c r="EA22" s="2" t="s">
        <v>144</v>
      </c>
      <c r="EB22" s="4">
        <v>4</v>
      </c>
      <c r="EC22" s="8">
        <v>702.64</v>
      </c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323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234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234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182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234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234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182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182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234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182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234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234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182</v>
      </c>
      <c r="OI22" s="2" t="s">
        <v>239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234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297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324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251</v>
      </c>
      <c r="G23" s="2" t="s">
        <v>251</v>
      </c>
      <c r="H23" s="2" t="s">
        <v>251</v>
      </c>
      <c r="I23" s="2" t="s">
        <v>227</v>
      </c>
      <c r="J23" s="2" t="s">
        <v>185</v>
      </c>
      <c r="K23" s="2" t="s">
        <v>315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229</v>
      </c>
      <c r="Q23" s="2" t="s">
        <v>143</v>
      </c>
      <c r="R23" s="2" t="s">
        <v>144</v>
      </c>
      <c r="S23" s="2" t="s">
        <v>144</v>
      </c>
      <c r="T23" s="2" t="s">
        <v>230</v>
      </c>
      <c r="U23" s="2" t="s">
        <v>145</v>
      </c>
      <c r="V23" s="2" t="s">
        <v>231</v>
      </c>
      <c r="W23" s="2" t="s">
        <v>144</v>
      </c>
      <c r="X23" s="2" t="s">
        <v>144</v>
      </c>
      <c r="Y23" s="2" t="s">
        <v>232</v>
      </c>
      <c r="Z23" s="4">
        <v>93</v>
      </c>
      <c r="AA23" s="4">
        <f>=ROUNDDOWN(23.25,0)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6</v>
      </c>
      <c r="AQ23" s="8">
        <v>1180.51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0.1996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6</v>
      </c>
      <c r="BK23" s="8">
        <v>1180.51</v>
      </c>
      <c r="BL23" s="2" t="s">
        <v>325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234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>
        <v>2</v>
      </c>
      <c r="CC23" s="8">
        <v>314.5</v>
      </c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326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144</v>
      </c>
      <c r="CY23" s="2" t="s">
        <v>152</v>
      </c>
      <c r="CZ23" s="2" t="s">
        <v>152</v>
      </c>
      <c r="DA23" s="2" t="s">
        <v>144</v>
      </c>
      <c r="DB23" s="4">
        <v>2</v>
      </c>
      <c r="DC23" s="8">
        <v>365.7</v>
      </c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235</v>
      </c>
      <c r="DL23" s="2" t="s">
        <v>152</v>
      </c>
      <c r="DM23" s="2" t="s">
        <v>152</v>
      </c>
      <c r="DN23" s="2" t="s">
        <v>144</v>
      </c>
      <c r="DO23" s="4">
        <v>2</v>
      </c>
      <c r="DP23" s="8">
        <v>500.31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327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234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234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182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234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234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182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182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234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182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234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234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182</v>
      </c>
      <c r="OI23" s="2" t="s">
        <v>239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234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93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329</v>
      </c>
      <c r="G24" s="2" t="s">
        <v>329</v>
      </c>
      <c r="H24" s="2" t="s">
        <v>329</v>
      </c>
      <c r="I24" s="2" t="s">
        <v>138</v>
      </c>
      <c r="J24" s="2" t="s">
        <v>139</v>
      </c>
      <c r="K24" s="2" t="s">
        <v>228</v>
      </c>
      <c r="L24" s="3">
        <v>170.23</v>
      </c>
      <c r="M24" s="3">
        <v>178.74</v>
      </c>
      <c r="N24" s="3">
        <v>499.99</v>
      </c>
      <c r="O24" s="2" t="s">
        <v>330</v>
      </c>
      <c r="P24" s="2" t="s">
        <v>331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253</v>
      </c>
      <c r="W24" s="2" t="s">
        <v>147</v>
      </c>
      <c r="X24" s="2" t="s">
        <v>144</v>
      </c>
      <c r="Y24" s="2" t="s">
        <v>205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11</v>
      </c>
      <c r="AS24" s="8">
        <v>1999.68</v>
      </c>
      <c r="AT24" s="7">
        <v>-1</v>
      </c>
      <c r="AU24" s="7">
        <v>-1</v>
      </c>
      <c r="AV24" s="4">
        <v>15</v>
      </c>
      <c r="AW24" s="8">
        <v>3503.45</v>
      </c>
      <c r="AX24" s="4">
        <v>51</v>
      </c>
      <c r="AY24" s="8">
        <v>8663.72</v>
      </c>
      <c r="AZ24" s="7">
        <v>-0.7059</v>
      </c>
      <c r="BA24" s="7">
        <v>-0.5956</v>
      </c>
      <c r="BB24" s="7"/>
      <c r="BC24" s="4">
        <v>15</v>
      </c>
      <c r="BD24" s="8">
        <v>3503.45</v>
      </c>
      <c r="BE24" s="4">
        <v>51</v>
      </c>
      <c r="BF24" s="8">
        <v>8663.72</v>
      </c>
      <c r="BG24" s="7">
        <v>-0.7059</v>
      </c>
      <c r="BH24" s="7">
        <v>-0.5956</v>
      </c>
      <c r="BI24" s="7">
        <v>1</v>
      </c>
      <c r="BJ24" s="4"/>
      <c r="BK24" s="8"/>
      <c r="BL24" s="2" t="s">
        <v>332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239</v>
      </c>
      <c r="BW24" s="2" t="s">
        <v>144</v>
      </c>
      <c r="BX24" s="2" t="s">
        <v>257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4</v>
      </c>
      <c r="CE24" s="8">
        <v>428.96</v>
      </c>
      <c r="CF24" s="7">
        <v>-1</v>
      </c>
      <c r="CG24" s="7">
        <v>-1</v>
      </c>
      <c r="CH24" s="2" t="s">
        <v>150</v>
      </c>
      <c r="CI24" s="2" t="s">
        <v>239</v>
      </c>
      <c r="CJ24" s="2" t="s">
        <v>153</v>
      </c>
      <c r="CK24" s="2" t="s">
        <v>333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1</v>
      </c>
      <c r="CR24" s="8">
        <v>200.19</v>
      </c>
      <c r="CS24" s="7">
        <v>-1</v>
      </c>
      <c r="CT24" s="7">
        <v>-1</v>
      </c>
      <c r="CU24" s="2" t="s">
        <v>150</v>
      </c>
      <c r="CV24" s="2" t="s">
        <v>239</v>
      </c>
      <c r="CW24" s="2" t="s">
        <v>155</v>
      </c>
      <c r="CX24" s="2" t="s">
        <v>291</v>
      </c>
      <c r="CY24" s="2" t="s">
        <v>152</v>
      </c>
      <c r="CZ24" s="2" t="s">
        <v>152</v>
      </c>
      <c r="DA24" s="2" t="s">
        <v>144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150</v>
      </c>
      <c r="DI24" s="2" t="s">
        <v>239</v>
      </c>
      <c r="DJ24" s="2" t="s">
        <v>280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424.99</v>
      </c>
      <c r="DS24" s="7">
        <v>-1</v>
      </c>
      <c r="DT24" s="7">
        <v>-1</v>
      </c>
      <c r="DU24" s="2" t="s">
        <v>150</v>
      </c>
      <c r="DV24" s="2" t="s">
        <v>239</v>
      </c>
      <c r="DW24" s="2" t="s">
        <v>205</v>
      </c>
      <c r="DX24" s="2" t="s">
        <v>335</v>
      </c>
      <c r="DY24" s="2" t="s">
        <v>152</v>
      </c>
      <c r="DZ24" s="2" t="s">
        <v>152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239</v>
      </c>
      <c r="EJ24" s="2" t="s">
        <v>160</v>
      </c>
      <c r="EK24" s="2" t="s">
        <v>161</v>
      </c>
      <c r="EL24" s="2" t="s">
        <v>152</v>
      </c>
      <c r="EM24" s="2" t="s">
        <v>152</v>
      </c>
      <c r="EN24" s="2" t="s">
        <v>144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150</v>
      </c>
      <c r="EV24" s="2" t="s">
        <v>239</v>
      </c>
      <c r="EW24" s="2" t="s">
        <v>162</v>
      </c>
      <c r="EX24" s="2" t="s">
        <v>275</v>
      </c>
      <c r="EY24" s="2" t="s">
        <v>152</v>
      </c>
      <c r="EZ24" s="2" t="s">
        <v>152</v>
      </c>
      <c r="FA24" s="2" t="s">
        <v>144</v>
      </c>
      <c r="FB24" s="4"/>
      <c r="FC24" s="8"/>
      <c r="FD24" s="4">
        <v>1</v>
      </c>
      <c r="FE24" s="8">
        <v>178.74</v>
      </c>
      <c r="FF24" s="7">
        <v>-1</v>
      </c>
      <c r="FG24" s="7">
        <v>-1</v>
      </c>
      <c r="FH24" s="2" t="s">
        <v>150</v>
      </c>
      <c r="FI24" s="2" t="s">
        <v>239</v>
      </c>
      <c r="FJ24" s="2" t="s">
        <v>205</v>
      </c>
      <c r="FK24" s="2" t="s">
        <v>336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144</v>
      </c>
      <c r="FV24" s="2" t="s">
        <v>144</v>
      </c>
      <c r="FW24" s="2" t="s">
        <v>144</v>
      </c>
      <c r="FX24" s="2" t="s">
        <v>144</v>
      </c>
      <c r="FY24" s="2" t="s">
        <v>144</v>
      </c>
      <c r="FZ24" s="2" t="s">
        <v>144</v>
      </c>
      <c r="GA24" s="2" t="s">
        <v>144</v>
      </c>
      <c r="GB24" s="4"/>
      <c r="GC24" s="8"/>
      <c r="GD24" s="4">
        <v>1</v>
      </c>
      <c r="GE24" s="8">
        <v>193.04</v>
      </c>
      <c r="GF24" s="7">
        <v>-1</v>
      </c>
      <c r="GG24" s="7">
        <v>-1</v>
      </c>
      <c r="GH24" s="2" t="s">
        <v>150</v>
      </c>
      <c r="GI24" s="2" t="s">
        <v>239</v>
      </c>
      <c r="GJ24" s="2" t="s">
        <v>166</v>
      </c>
      <c r="GK24" s="2" t="s">
        <v>337</v>
      </c>
      <c r="GL24" s="2" t="s">
        <v>152</v>
      </c>
      <c r="GM24" s="2" t="s">
        <v>152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239</v>
      </c>
      <c r="GW24" s="2" t="s">
        <v>168</v>
      </c>
      <c r="GX24" s="2" t="s">
        <v>338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239</v>
      </c>
      <c r="KJ24" s="2" t="s">
        <v>170</v>
      </c>
      <c r="KK24" s="2" t="s">
        <v>277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329</v>
      </c>
      <c r="G25" s="2" t="s">
        <v>329</v>
      </c>
      <c r="H25" s="2" t="s">
        <v>329</v>
      </c>
      <c r="I25" s="2" t="s">
        <v>138</v>
      </c>
      <c r="J25" s="2" t="s">
        <v>172</v>
      </c>
      <c r="K25" s="2" t="s">
        <v>228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253</v>
      </c>
      <c r="W25" s="2" t="s">
        <v>147</v>
      </c>
      <c r="X25" s="2" t="s">
        <v>144</v>
      </c>
      <c r="Y25" s="2" t="s">
        <v>205</v>
      </c>
      <c r="Z25" s="4">
        <v>12</v>
      </c>
      <c r="AA25" s="4">
        <f>=ROUNDDOWN(3,0)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15</v>
      </c>
      <c r="AQ25" s="8">
        <v>3503.45</v>
      </c>
      <c r="AR25" s="4">
        <v>35</v>
      </c>
      <c r="AS25" s="8">
        <v>5651.65</v>
      </c>
      <c r="AT25" s="7">
        <v>-0.5714</v>
      </c>
      <c r="AU25" s="7">
        <v>-0.3801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15</v>
      </c>
      <c r="BK25" s="8">
        <v>3503.45</v>
      </c>
      <c r="BL25" s="2" t="s">
        <v>341</v>
      </c>
      <c r="BM25" s="7">
        <v>1</v>
      </c>
      <c r="BN25" s="7">
        <v>1</v>
      </c>
      <c r="BO25" s="4">
        <v>8</v>
      </c>
      <c r="BP25" s="8">
        <v>1879.36</v>
      </c>
      <c r="BQ25" s="4">
        <v>10</v>
      </c>
      <c r="BR25" s="8">
        <v>1996.82</v>
      </c>
      <c r="BS25" s="7">
        <v>-0.2</v>
      </c>
      <c r="BT25" s="7">
        <v>-0.0588</v>
      </c>
      <c r="BU25" s="2" t="s">
        <v>150</v>
      </c>
      <c r="BV25" s="2" t="s">
        <v>141</v>
      </c>
      <c r="BW25" s="2" t="s">
        <v>144</v>
      </c>
      <c r="BX25" s="2" t="s">
        <v>257</v>
      </c>
      <c r="BY25" s="2" t="s">
        <v>152</v>
      </c>
      <c r="BZ25" s="2" t="s">
        <v>152</v>
      </c>
      <c r="CA25" s="2" t="s">
        <v>144</v>
      </c>
      <c r="CB25" s="4"/>
      <c r="CC25" s="8"/>
      <c r="CD25" s="4">
        <v>21</v>
      </c>
      <c r="CE25" s="8">
        <v>2702.49</v>
      </c>
      <c r="CF25" s="7">
        <v>-1</v>
      </c>
      <c r="CG25" s="7">
        <v>-1</v>
      </c>
      <c r="CH25" s="2" t="s">
        <v>150</v>
      </c>
      <c r="CI25" s="2" t="s">
        <v>141</v>
      </c>
      <c r="CJ25" s="2" t="s">
        <v>153</v>
      </c>
      <c r="CK25" s="2" t="s">
        <v>342</v>
      </c>
      <c r="CL25" s="2" t="s">
        <v>152</v>
      </c>
      <c r="CM25" s="2" t="s">
        <v>152</v>
      </c>
      <c r="CN25" s="2" t="s">
        <v>144</v>
      </c>
      <c r="CO25" s="4"/>
      <c r="CP25" s="8"/>
      <c r="CQ25" s="4">
        <v>3</v>
      </c>
      <c r="CR25" s="8">
        <v>720.69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155</v>
      </c>
      <c r="CX25" s="2" t="s">
        <v>291</v>
      </c>
      <c r="CY25" s="2" t="s">
        <v>152</v>
      </c>
      <c r="CZ25" s="2" t="s">
        <v>152</v>
      </c>
      <c r="DA25" s="2" t="s">
        <v>144</v>
      </c>
      <c r="DB25" s="4">
        <v>1</v>
      </c>
      <c r="DC25" s="8">
        <v>231.65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280</v>
      </c>
      <c r="DK25" s="2" t="s">
        <v>343</v>
      </c>
      <c r="DL25" s="2" t="s">
        <v>152</v>
      </c>
      <c r="DM25" s="2" t="s">
        <v>152</v>
      </c>
      <c r="DN25" s="2" t="s">
        <v>144</v>
      </c>
      <c r="DO25" s="4">
        <v>4</v>
      </c>
      <c r="DP25" s="8">
        <v>942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205</v>
      </c>
      <c r="DX25" s="2" t="s">
        <v>224</v>
      </c>
      <c r="DY25" s="2" t="s">
        <v>152</v>
      </c>
      <c r="DZ25" s="2" t="s">
        <v>152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344</v>
      </c>
      <c r="EL25" s="2" t="s">
        <v>152</v>
      </c>
      <c r="EM25" s="2" t="s">
        <v>152</v>
      </c>
      <c r="EN25" s="2" t="s">
        <v>144</v>
      </c>
      <c r="EO25" s="4">
        <v>2</v>
      </c>
      <c r="EP25" s="8">
        <v>450.44</v>
      </c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345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205</v>
      </c>
      <c r="FK25" s="2" t="s">
        <v>346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144</v>
      </c>
      <c r="FV25" s="2" t="s">
        <v>144</v>
      </c>
      <c r="FW25" s="2" t="s">
        <v>144</v>
      </c>
      <c r="FX25" s="2" t="s">
        <v>144</v>
      </c>
      <c r="FY25" s="2" t="s">
        <v>144</v>
      </c>
      <c r="FZ25" s="2" t="s">
        <v>144</v>
      </c>
      <c r="GA25" s="2" t="s">
        <v>144</v>
      </c>
      <c r="GB25" s="4"/>
      <c r="GC25" s="8"/>
      <c r="GD25" s="4">
        <v>1</v>
      </c>
      <c r="GE25" s="8">
        <v>231.65</v>
      </c>
      <c r="GF25" s="7">
        <v>-1</v>
      </c>
      <c r="GG25" s="7">
        <v>-1</v>
      </c>
      <c r="GH25" s="2" t="s">
        <v>150</v>
      </c>
      <c r="GI25" s="2" t="s">
        <v>141</v>
      </c>
      <c r="GJ25" s="2" t="s">
        <v>166</v>
      </c>
      <c r="GK25" s="2" t="s">
        <v>338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347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170</v>
      </c>
      <c r="KK25" s="2" t="s">
        <v>348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349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329</v>
      </c>
      <c r="G26" s="2" t="s">
        <v>329</v>
      </c>
      <c r="H26" s="2" t="s">
        <v>329</v>
      </c>
      <c r="I26" s="2" t="s">
        <v>138</v>
      </c>
      <c r="J26" s="2" t="s">
        <v>185</v>
      </c>
      <c r="K26" s="2" t="s">
        <v>228</v>
      </c>
      <c r="L26" s="3">
        <v>204.28</v>
      </c>
      <c r="M26" s="3">
        <v>214.49</v>
      </c>
      <c r="N26" s="3">
        <v>599.99</v>
      </c>
      <c r="O26" s="2" t="s">
        <v>330</v>
      </c>
      <c r="P26" s="2" t="s">
        <v>331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253</v>
      </c>
      <c r="W26" s="2" t="s">
        <v>147</v>
      </c>
      <c r="X26" s="2" t="s">
        <v>144</v>
      </c>
      <c r="Y26" s="2" t="s">
        <v>205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1012.39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350</v>
      </c>
      <c r="BM26" s="7"/>
      <c r="BN26" s="7"/>
      <c r="BO26" s="4"/>
      <c r="BP26" s="8"/>
      <c r="BQ26" s="4"/>
      <c r="BR26" s="8"/>
      <c r="BS26" s="7"/>
      <c r="BT26" s="7"/>
      <c r="BU26" s="2" t="s">
        <v>234</v>
      </c>
      <c r="BV26" s="2" t="s">
        <v>239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>
        <v>2</v>
      </c>
      <c r="CE26" s="8">
        <v>300.28</v>
      </c>
      <c r="CF26" s="7">
        <v>-1</v>
      </c>
      <c r="CG26" s="7">
        <v>-1</v>
      </c>
      <c r="CH26" s="2" t="s">
        <v>150</v>
      </c>
      <c r="CI26" s="2" t="s">
        <v>239</v>
      </c>
      <c r="CJ26" s="2" t="s">
        <v>153</v>
      </c>
      <c r="CK26" s="2" t="s">
        <v>351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2</v>
      </c>
      <c r="CR26" s="8">
        <v>480.46</v>
      </c>
      <c r="CS26" s="7">
        <v>-1</v>
      </c>
      <c r="CT26" s="7">
        <v>-1</v>
      </c>
      <c r="CU26" s="2" t="s">
        <v>150</v>
      </c>
      <c r="CV26" s="2" t="s">
        <v>239</v>
      </c>
      <c r="CW26" s="2" t="s">
        <v>155</v>
      </c>
      <c r="CX26" s="2" t="s">
        <v>225</v>
      </c>
      <c r="CY26" s="2" t="s">
        <v>152</v>
      </c>
      <c r="CZ26" s="2" t="s">
        <v>152</v>
      </c>
      <c r="DA26" s="2" t="s">
        <v>144</v>
      </c>
      <c r="DB26" s="4"/>
      <c r="DC26" s="8"/>
      <c r="DD26" s="4">
        <v>1</v>
      </c>
      <c r="DE26" s="8">
        <v>231.65</v>
      </c>
      <c r="DF26" s="7">
        <v>-1</v>
      </c>
      <c r="DG26" s="7">
        <v>-1</v>
      </c>
      <c r="DH26" s="2" t="s">
        <v>150</v>
      </c>
      <c r="DI26" s="2" t="s">
        <v>239</v>
      </c>
      <c r="DJ26" s="2" t="s">
        <v>280</v>
      </c>
      <c r="DK26" s="2" t="s">
        <v>264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239</v>
      </c>
      <c r="DW26" s="2" t="s">
        <v>205</v>
      </c>
      <c r="DX26" s="2" t="s">
        <v>352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239</v>
      </c>
      <c r="EJ26" s="2" t="s">
        <v>160</v>
      </c>
      <c r="EK26" s="2" t="s">
        <v>144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239</v>
      </c>
      <c r="EW26" s="2" t="s">
        <v>162</v>
      </c>
      <c r="EX26" s="2" t="s">
        <v>312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239</v>
      </c>
      <c r="FJ26" s="2" t="s">
        <v>205</v>
      </c>
      <c r="FK26" s="2" t="s">
        <v>353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144</v>
      </c>
      <c r="FV26" s="2" t="s">
        <v>144</v>
      </c>
      <c r="FW26" s="2" t="s">
        <v>144</v>
      </c>
      <c r="FX26" s="2" t="s">
        <v>144</v>
      </c>
      <c r="FY26" s="2" t="s">
        <v>144</v>
      </c>
      <c r="FZ26" s="2" t="s">
        <v>144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239</v>
      </c>
      <c r="GJ26" s="2" t="s">
        <v>313</v>
      </c>
      <c r="GK26" s="2" t="s">
        <v>354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239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239</v>
      </c>
      <c r="KJ26" s="2" t="s">
        <v>196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355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356</v>
      </c>
      <c r="G27" s="2" t="s">
        <v>356</v>
      </c>
      <c r="H27" s="2" t="s">
        <v>356</v>
      </c>
      <c r="I27" s="2" t="s">
        <v>138</v>
      </c>
      <c r="J27" s="2" t="s">
        <v>139</v>
      </c>
      <c r="K27" s="2" t="s">
        <v>357</v>
      </c>
      <c r="L27" s="3">
        <v>170.23</v>
      </c>
      <c r="M27" s="3">
        <v>178.74</v>
      </c>
      <c r="N27" s="3">
        <v>499.99</v>
      </c>
      <c r="O27" s="2" t="s">
        <v>330</v>
      </c>
      <c r="P27" s="2" t="s">
        <v>331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253</v>
      </c>
      <c r="W27" s="2" t="s">
        <v>147</v>
      </c>
      <c r="X27" s="2" t="s">
        <v>144</v>
      </c>
      <c r="Y27" s="2" t="s">
        <v>173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26</v>
      </c>
      <c r="AS27" s="8">
        <v>4471.17</v>
      </c>
      <c r="AT27" s="7">
        <v>-1</v>
      </c>
      <c r="AU27" s="7">
        <v>-1</v>
      </c>
      <c r="AV27" s="4">
        <v>9</v>
      </c>
      <c r="AW27" s="8">
        <v>1923.98</v>
      </c>
      <c r="AX27" s="4">
        <v>48</v>
      </c>
      <c r="AY27" s="8">
        <v>8328.53</v>
      </c>
      <c r="AZ27" s="7">
        <v>-0.8125</v>
      </c>
      <c r="BA27" s="7">
        <v>-0.769</v>
      </c>
      <c r="BB27" s="7"/>
      <c r="BC27" s="4">
        <v>9</v>
      </c>
      <c r="BD27" s="8">
        <v>1923.98</v>
      </c>
      <c r="BE27" s="4">
        <v>48</v>
      </c>
      <c r="BF27" s="8">
        <v>8328.53</v>
      </c>
      <c r="BG27" s="7">
        <v>-0.8125</v>
      </c>
      <c r="BH27" s="7">
        <v>-0.769</v>
      </c>
      <c r="BI27" s="7">
        <v>1</v>
      </c>
      <c r="BJ27" s="4"/>
      <c r="BK27" s="8"/>
      <c r="BL27" s="2" t="s">
        <v>358</v>
      </c>
      <c r="BM27" s="7"/>
      <c r="BN27" s="7"/>
      <c r="BO27" s="4"/>
      <c r="BP27" s="8"/>
      <c r="BQ27" s="4">
        <v>19</v>
      </c>
      <c r="BR27" s="8">
        <v>3464.9</v>
      </c>
      <c r="BS27" s="7">
        <v>-1</v>
      </c>
      <c r="BT27" s="7">
        <v>-1</v>
      </c>
      <c r="BU27" s="2" t="s">
        <v>150</v>
      </c>
      <c r="BV27" s="2" t="s">
        <v>239</v>
      </c>
      <c r="BW27" s="2" t="s">
        <v>144</v>
      </c>
      <c r="BX27" s="2" t="s">
        <v>257</v>
      </c>
      <c r="BY27" s="2" t="s">
        <v>152</v>
      </c>
      <c r="BZ27" s="2" t="s">
        <v>152</v>
      </c>
      <c r="CA27" s="2" t="s">
        <v>144</v>
      </c>
      <c r="CB27" s="4"/>
      <c r="CC27" s="8"/>
      <c r="CD27" s="4">
        <v>5</v>
      </c>
      <c r="CE27" s="8">
        <v>625.55</v>
      </c>
      <c r="CF27" s="7">
        <v>-1</v>
      </c>
      <c r="CG27" s="7">
        <v>-1</v>
      </c>
      <c r="CH27" s="2" t="s">
        <v>150</v>
      </c>
      <c r="CI27" s="2" t="s">
        <v>239</v>
      </c>
      <c r="CJ27" s="2" t="s">
        <v>153</v>
      </c>
      <c r="CK27" s="2" t="s">
        <v>202</v>
      </c>
      <c r="CL27" s="2" t="s">
        <v>152</v>
      </c>
      <c r="CM27" s="2" t="s">
        <v>152</v>
      </c>
      <c r="CN27" s="2" t="s">
        <v>144</v>
      </c>
      <c r="CO27" s="4"/>
      <c r="CP27" s="8"/>
      <c r="CQ27" s="4"/>
      <c r="CR27" s="8"/>
      <c r="CS27" s="7"/>
      <c r="CT27" s="7"/>
      <c r="CU27" s="2" t="s">
        <v>150</v>
      </c>
      <c r="CV27" s="2" t="s">
        <v>239</v>
      </c>
      <c r="CW27" s="2" t="s">
        <v>155</v>
      </c>
      <c r="CX27" s="2" t="s">
        <v>214</v>
      </c>
      <c r="CY27" s="2" t="s">
        <v>359</v>
      </c>
      <c r="CZ27" s="2" t="s">
        <v>152</v>
      </c>
      <c r="DA27" s="2" t="s">
        <v>144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150</v>
      </c>
      <c r="DI27" s="2" t="s">
        <v>239</v>
      </c>
      <c r="DJ27" s="2" t="s">
        <v>277</v>
      </c>
      <c r="DK27" s="2" t="s">
        <v>360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239</v>
      </c>
      <c r="DW27" s="2" t="s">
        <v>173</v>
      </c>
      <c r="DX27" s="2" t="s">
        <v>336</v>
      </c>
      <c r="DY27" s="2" t="s">
        <v>152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239</v>
      </c>
      <c r="EJ27" s="2" t="s">
        <v>160</v>
      </c>
      <c r="EK27" s="2" t="s">
        <v>361</v>
      </c>
      <c r="EL27" s="2" t="s">
        <v>152</v>
      </c>
      <c r="EM27" s="2" t="s">
        <v>152</v>
      </c>
      <c r="EN27" s="2" t="s">
        <v>144</v>
      </c>
      <c r="EO27" s="4"/>
      <c r="EP27" s="8"/>
      <c r="EQ27" s="4">
        <v>1</v>
      </c>
      <c r="ER27" s="8">
        <v>187.68</v>
      </c>
      <c r="ES27" s="7">
        <v>-1</v>
      </c>
      <c r="ET27" s="7">
        <v>-1</v>
      </c>
      <c r="EU27" s="2" t="s">
        <v>150</v>
      </c>
      <c r="EV27" s="2" t="s">
        <v>239</v>
      </c>
      <c r="EW27" s="2" t="s">
        <v>162</v>
      </c>
      <c r="EX27" s="2" t="s">
        <v>362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239</v>
      </c>
      <c r="FJ27" s="2" t="s">
        <v>173</v>
      </c>
      <c r="FK27" s="2" t="s">
        <v>181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144</v>
      </c>
      <c r="FV27" s="2" t="s">
        <v>144</v>
      </c>
      <c r="FW27" s="2" t="s">
        <v>144</v>
      </c>
      <c r="FX27" s="2" t="s">
        <v>144</v>
      </c>
      <c r="FY27" s="2" t="s">
        <v>144</v>
      </c>
      <c r="FZ27" s="2" t="s">
        <v>144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239</v>
      </c>
      <c r="GJ27" s="2" t="s">
        <v>166</v>
      </c>
      <c r="GK27" s="2" t="s">
        <v>144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239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239</v>
      </c>
      <c r="KJ27" s="2" t="s">
        <v>170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363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356</v>
      </c>
      <c r="G28" s="2" t="s">
        <v>356</v>
      </c>
      <c r="H28" s="2" t="s">
        <v>356</v>
      </c>
      <c r="I28" s="2" t="s">
        <v>138</v>
      </c>
      <c r="J28" s="2" t="s">
        <v>172</v>
      </c>
      <c r="K28" s="2" t="s">
        <v>357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340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253</v>
      </c>
      <c r="W28" s="2" t="s">
        <v>147</v>
      </c>
      <c r="X28" s="2" t="s">
        <v>144</v>
      </c>
      <c r="Y28" s="2" t="s">
        <v>173</v>
      </c>
      <c r="Z28" s="4">
        <v>102</v>
      </c>
      <c r="AA28" s="4">
        <f>=ROUNDDOWN(20.4,0)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5</v>
      </c>
      <c r="AQ28" s="8">
        <v>1071.84</v>
      </c>
      <c r="AR28" s="4">
        <v>18</v>
      </c>
      <c r="AS28" s="8">
        <v>3018.7</v>
      </c>
      <c r="AT28" s="7">
        <v>-0.7222</v>
      </c>
      <c r="AU28" s="7">
        <v>-0.6449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0.5571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5</v>
      </c>
      <c r="BK28" s="8">
        <v>1071.84</v>
      </c>
      <c r="BL28" s="2" t="s">
        <v>364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257</v>
      </c>
      <c r="BY28" s="2" t="s">
        <v>152</v>
      </c>
      <c r="BZ28" s="2" t="s">
        <v>152</v>
      </c>
      <c r="CA28" s="2" t="s">
        <v>144</v>
      </c>
      <c r="CB28" s="4"/>
      <c r="CC28" s="8"/>
      <c r="CD28" s="4">
        <v>11</v>
      </c>
      <c r="CE28" s="8">
        <v>1415.59</v>
      </c>
      <c r="CF28" s="7">
        <v>-1</v>
      </c>
      <c r="CG28" s="7">
        <v>-1</v>
      </c>
      <c r="CH28" s="2" t="s">
        <v>150</v>
      </c>
      <c r="CI28" s="2" t="s">
        <v>141</v>
      </c>
      <c r="CJ28" s="2" t="s">
        <v>153</v>
      </c>
      <c r="CK28" s="2" t="s">
        <v>365</v>
      </c>
      <c r="CL28" s="2" t="s">
        <v>152</v>
      </c>
      <c r="CM28" s="2" t="s">
        <v>152</v>
      </c>
      <c r="CN28" s="2" t="s">
        <v>144</v>
      </c>
      <c r="CO28" s="4">
        <v>1</v>
      </c>
      <c r="CP28" s="8">
        <v>144.14</v>
      </c>
      <c r="CQ28" s="4">
        <v>3</v>
      </c>
      <c r="CR28" s="8">
        <v>720.69</v>
      </c>
      <c r="CS28" s="7">
        <v>-0.6667</v>
      </c>
      <c r="CT28" s="7">
        <v>-0.8</v>
      </c>
      <c r="CU28" s="2" t="s">
        <v>150</v>
      </c>
      <c r="CV28" s="2" t="s">
        <v>141</v>
      </c>
      <c r="CW28" s="2" t="s">
        <v>155</v>
      </c>
      <c r="CX28" s="2" t="s">
        <v>366</v>
      </c>
      <c r="CY28" s="2" t="s">
        <v>152</v>
      </c>
      <c r="CZ28" s="2" t="s">
        <v>152</v>
      </c>
      <c r="DA28" s="2" t="s">
        <v>144</v>
      </c>
      <c r="DB28" s="4"/>
      <c r="DC28" s="8"/>
      <c r="DD28" s="4">
        <v>2</v>
      </c>
      <c r="DE28" s="8">
        <v>463.3</v>
      </c>
      <c r="DF28" s="7">
        <v>-1</v>
      </c>
      <c r="DG28" s="7">
        <v>-1</v>
      </c>
      <c r="DH28" s="2" t="s">
        <v>150</v>
      </c>
      <c r="DI28" s="2" t="s">
        <v>141</v>
      </c>
      <c r="DJ28" s="2" t="s">
        <v>277</v>
      </c>
      <c r="DK28" s="2" t="s">
        <v>367</v>
      </c>
      <c r="DL28" s="2" t="s">
        <v>152</v>
      </c>
      <c r="DM28" s="2" t="s">
        <v>152</v>
      </c>
      <c r="DN28" s="2" t="s">
        <v>144</v>
      </c>
      <c r="DO28" s="4">
        <v>4</v>
      </c>
      <c r="DP28" s="8">
        <v>927.7</v>
      </c>
      <c r="DQ28" s="4"/>
      <c r="DR28" s="8"/>
      <c r="DS28" s="7"/>
      <c r="DT28" s="7"/>
      <c r="DU28" s="2" t="s">
        <v>150</v>
      </c>
      <c r="DV28" s="2" t="s">
        <v>141</v>
      </c>
      <c r="DW28" s="2" t="s">
        <v>173</v>
      </c>
      <c r="DX28" s="2" t="s">
        <v>205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368</v>
      </c>
      <c r="EL28" s="2" t="s">
        <v>152</v>
      </c>
      <c r="EM28" s="2" t="s">
        <v>152</v>
      </c>
      <c r="EN28" s="2" t="s">
        <v>144</v>
      </c>
      <c r="EO28" s="4"/>
      <c r="EP28" s="8"/>
      <c r="EQ28" s="4">
        <v>1</v>
      </c>
      <c r="ER28" s="8">
        <v>225.22</v>
      </c>
      <c r="ES28" s="7">
        <v>-1</v>
      </c>
      <c r="ET28" s="7">
        <v>-1</v>
      </c>
      <c r="EU28" s="2" t="s">
        <v>150</v>
      </c>
      <c r="EV28" s="2" t="s">
        <v>141</v>
      </c>
      <c r="EW28" s="2" t="s">
        <v>162</v>
      </c>
      <c r="EX28" s="2" t="s">
        <v>295</v>
      </c>
      <c r="EY28" s="2" t="s">
        <v>152</v>
      </c>
      <c r="EZ28" s="2" t="s">
        <v>152</v>
      </c>
      <c r="FA28" s="2" t="s">
        <v>144</v>
      </c>
      <c r="FB28" s="4"/>
      <c r="FC28" s="8"/>
      <c r="FD28" s="4">
        <v>1</v>
      </c>
      <c r="FE28" s="8">
        <v>193.9</v>
      </c>
      <c r="FF28" s="7">
        <v>-1</v>
      </c>
      <c r="FG28" s="7">
        <v>-1</v>
      </c>
      <c r="FH28" s="2" t="s">
        <v>150</v>
      </c>
      <c r="FI28" s="2" t="s">
        <v>141</v>
      </c>
      <c r="FJ28" s="2" t="s">
        <v>173</v>
      </c>
      <c r="FK28" s="2" t="s">
        <v>369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144</v>
      </c>
      <c r="FV28" s="2" t="s">
        <v>144</v>
      </c>
      <c r="FW28" s="2" t="s">
        <v>144</v>
      </c>
      <c r="FX28" s="2" t="s">
        <v>144</v>
      </c>
      <c r="FY28" s="2" t="s">
        <v>144</v>
      </c>
      <c r="FZ28" s="2" t="s">
        <v>144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166</v>
      </c>
      <c r="GK28" s="2" t="s">
        <v>370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371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170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102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372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356</v>
      </c>
      <c r="G29" s="2" t="s">
        <v>356</v>
      </c>
      <c r="H29" s="2" t="s">
        <v>356</v>
      </c>
      <c r="I29" s="2" t="s">
        <v>138</v>
      </c>
      <c r="J29" s="2" t="s">
        <v>185</v>
      </c>
      <c r="K29" s="2" t="s">
        <v>357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340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253</v>
      </c>
      <c r="W29" s="2" t="s">
        <v>147</v>
      </c>
      <c r="X29" s="2" t="s">
        <v>144</v>
      </c>
      <c r="Y29" s="2" t="s">
        <v>173</v>
      </c>
      <c r="Z29" s="4">
        <v>32</v>
      </c>
      <c r="AA29" s="4">
        <f>=ROUNDDOWN(32,0)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4</v>
      </c>
      <c r="AQ29" s="8">
        <v>852.14</v>
      </c>
      <c r="AR29" s="4">
        <v>4</v>
      </c>
      <c r="AS29" s="8">
        <v>838.66</v>
      </c>
      <c r="AT29" s="7"/>
      <c r="AU29" s="7">
        <v>0.0161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0.4429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4</v>
      </c>
      <c r="BK29" s="8">
        <v>852.14</v>
      </c>
      <c r="BL29" s="2" t="s">
        <v>373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234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>
        <v>1</v>
      </c>
      <c r="CC29" s="8">
        <v>150.14</v>
      </c>
      <c r="CD29" s="4">
        <v>1</v>
      </c>
      <c r="CE29" s="8">
        <v>150.14</v>
      </c>
      <c r="CF29" s="7"/>
      <c r="CG29" s="7"/>
      <c r="CH29" s="2" t="s">
        <v>150</v>
      </c>
      <c r="CI29" s="2" t="s">
        <v>141</v>
      </c>
      <c r="CJ29" s="2" t="s">
        <v>153</v>
      </c>
      <c r="CK29" s="2" t="s">
        <v>374</v>
      </c>
      <c r="CL29" s="2" t="s">
        <v>152</v>
      </c>
      <c r="CM29" s="2" t="s">
        <v>152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155</v>
      </c>
      <c r="CX29" s="2" t="s">
        <v>144</v>
      </c>
      <c r="CY29" s="2" t="s">
        <v>152</v>
      </c>
      <c r="CZ29" s="2" t="s">
        <v>152</v>
      </c>
      <c r="DA29" s="2" t="s">
        <v>144</v>
      </c>
      <c r="DB29" s="4"/>
      <c r="DC29" s="8"/>
      <c r="DD29" s="4">
        <v>1</v>
      </c>
      <c r="DE29" s="8">
        <v>231.65</v>
      </c>
      <c r="DF29" s="7">
        <v>-1</v>
      </c>
      <c r="DG29" s="7">
        <v>-1</v>
      </c>
      <c r="DH29" s="2" t="s">
        <v>150</v>
      </c>
      <c r="DI29" s="2" t="s">
        <v>141</v>
      </c>
      <c r="DJ29" s="2" t="s">
        <v>277</v>
      </c>
      <c r="DK29" s="2" t="s">
        <v>375</v>
      </c>
      <c r="DL29" s="2" t="s">
        <v>152</v>
      </c>
      <c r="DM29" s="2" t="s">
        <v>152</v>
      </c>
      <c r="DN29" s="2" t="s">
        <v>144</v>
      </c>
      <c r="DO29" s="4">
        <v>3</v>
      </c>
      <c r="DP29" s="8">
        <v>702</v>
      </c>
      <c r="DQ29" s="4"/>
      <c r="DR29" s="8"/>
      <c r="DS29" s="7"/>
      <c r="DT29" s="7"/>
      <c r="DU29" s="2" t="s">
        <v>150</v>
      </c>
      <c r="DV29" s="2" t="s">
        <v>141</v>
      </c>
      <c r="DW29" s="2" t="s">
        <v>173</v>
      </c>
      <c r="DX29" s="2" t="s">
        <v>161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144</v>
      </c>
      <c r="EL29" s="2" t="s">
        <v>152</v>
      </c>
      <c r="EM29" s="2" t="s">
        <v>152</v>
      </c>
      <c r="EN29" s="2" t="s">
        <v>144</v>
      </c>
      <c r="EO29" s="4"/>
      <c r="EP29" s="8"/>
      <c r="EQ29" s="4">
        <v>1</v>
      </c>
      <c r="ER29" s="8">
        <v>225.22</v>
      </c>
      <c r="ES29" s="7">
        <v>-1</v>
      </c>
      <c r="ET29" s="7">
        <v>-1</v>
      </c>
      <c r="EU29" s="2" t="s">
        <v>150</v>
      </c>
      <c r="EV29" s="2" t="s">
        <v>141</v>
      </c>
      <c r="EW29" s="2" t="s">
        <v>162</v>
      </c>
      <c r="EX29" s="2" t="s">
        <v>265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173</v>
      </c>
      <c r="FK29" s="2" t="s">
        <v>352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144</v>
      </c>
      <c r="FV29" s="2" t="s">
        <v>144</v>
      </c>
      <c r="FW29" s="2" t="s">
        <v>144</v>
      </c>
      <c r="FX29" s="2" t="s">
        <v>144</v>
      </c>
      <c r="FY29" s="2" t="s">
        <v>144</v>
      </c>
      <c r="FZ29" s="2" t="s">
        <v>144</v>
      </c>
      <c r="GA29" s="2" t="s">
        <v>144</v>
      </c>
      <c r="GB29" s="4"/>
      <c r="GC29" s="8"/>
      <c r="GD29" s="4">
        <v>1</v>
      </c>
      <c r="GE29" s="8">
        <v>231.65</v>
      </c>
      <c r="GF29" s="7">
        <v>-1</v>
      </c>
      <c r="GG29" s="7">
        <v>-1</v>
      </c>
      <c r="GH29" s="2" t="s">
        <v>150</v>
      </c>
      <c r="GI29" s="2" t="s">
        <v>141</v>
      </c>
      <c r="GJ29" s="2" t="s">
        <v>376</v>
      </c>
      <c r="GK29" s="2" t="s">
        <v>377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196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32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378</v>
      </c>
      <c r="B30" s="2" t="s">
        <v>133</v>
      </c>
      <c r="C30" s="2" t="s">
        <v>134</v>
      </c>
      <c r="D30" s="2" t="s">
        <v>379</v>
      </c>
      <c r="E30" s="2" t="s">
        <v>380</v>
      </c>
      <c r="F30" s="2" t="s">
        <v>381</v>
      </c>
      <c r="G30" s="2" t="s">
        <v>381</v>
      </c>
      <c r="H30" s="2" t="s">
        <v>381</v>
      </c>
      <c r="I30" s="2" t="s">
        <v>382</v>
      </c>
      <c r="J30" s="2" t="s">
        <v>383</v>
      </c>
      <c r="K30" s="2" t="s">
        <v>384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288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385</v>
      </c>
      <c r="V30" s="2" t="s">
        <v>386</v>
      </c>
      <c r="W30" s="2" t="s">
        <v>147</v>
      </c>
      <c r="X30" s="2" t="s">
        <v>144</v>
      </c>
      <c r="Y30" s="2" t="s">
        <v>181</v>
      </c>
      <c r="Z30" s="4">
        <v>67</v>
      </c>
      <c r="AA30" s="4">
        <f>=ROUNDDOWN(11.1666666666667,0)</f>
      </c>
      <c r="AB30" s="5">
        <v>6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35</v>
      </c>
      <c r="AQ30" s="8">
        <v>1617.38</v>
      </c>
      <c r="AR30" s="4">
        <v>11</v>
      </c>
      <c r="AS30" s="8">
        <v>428.01</v>
      </c>
      <c r="AT30" s="7">
        <v>2.1818</v>
      </c>
      <c r="AU30" s="7">
        <v>2.7788</v>
      </c>
      <c r="AV30" s="4">
        <v>35</v>
      </c>
      <c r="AW30" s="8">
        <v>1617.38</v>
      </c>
      <c r="AX30" s="4">
        <v>11</v>
      </c>
      <c r="AY30" s="8">
        <v>428.01</v>
      </c>
      <c r="AZ30" s="7">
        <v>2.1818</v>
      </c>
      <c r="BA30" s="7">
        <v>2.7788</v>
      </c>
      <c r="BB30" s="7">
        <v>1</v>
      </c>
      <c r="BC30" s="4">
        <v>91</v>
      </c>
      <c r="BD30" s="8">
        <v>4158.39</v>
      </c>
      <c r="BE30" s="4">
        <v>39</v>
      </c>
      <c r="BF30" s="8">
        <v>1651.7</v>
      </c>
      <c r="BG30" s="7">
        <v>1.3333</v>
      </c>
      <c r="BH30" s="7">
        <v>1.5176</v>
      </c>
      <c r="BI30" s="7">
        <v>0.3889</v>
      </c>
      <c r="BJ30" s="4">
        <v>35</v>
      </c>
      <c r="BK30" s="8">
        <v>1617.38</v>
      </c>
      <c r="BL30" s="2" t="s">
        <v>387</v>
      </c>
      <c r="BM30" s="7">
        <v>1</v>
      </c>
      <c r="BN30" s="7">
        <v>1</v>
      </c>
      <c r="BO30" s="4"/>
      <c r="BP30" s="8"/>
      <c r="BQ30" s="4">
        <v>1</v>
      </c>
      <c r="BR30" s="8">
        <v>39.15</v>
      </c>
      <c r="BS30" s="7">
        <v>-1</v>
      </c>
      <c r="BT30" s="7">
        <v>-1</v>
      </c>
      <c r="BU30" s="2" t="s">
        <v>150</v>
      </c>
      <c r="BV30" s="2" t="s">
        <v>141</v>
      </c>
      <c r="BW30" s="2" t="s">
        <v>144</v>
      </c>
      <c r="BX30" s="2" t="s">
        <v>388</v>
      </c>
      <c r="BY30" s="2" t="s">
        <v>152</v>
      </c>
      <c r="BZ30" s="2" t="s">
        <v>152</v>
      </c>
      <c r="CA30" s="2" t="s">
        <v>144</v>
      </c>
      <c r="CB30" s="4">
        <v>6</v>
      </c>
      <c r="CC30" s="8">
        <v>243.18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153</v>
      </c>
      <c r="CK30" s="2" t="s">
        <v>345</v>
      </c>
      <c r="CL30" s="2" t="s">
        <v>152</v>
      </c>
      <c r="CM30" s="2" t="s">
        <v>152</v>
      </c>
      <c r="CN30" s="2" t="s">
        <v>144</v>
      </c>
      <c r="CO30" s="4">
        <v>24</v>
      </c>
      <c r="CP30" s="8">
        <v>1077.84</v>
      </c>
      <c r="CQ30" s="4">
        <v>6</v>
      </c>
      <c r="CR30" s="8">
        <v>240.18</v>
      </c>
      <c r="CS30" s="7">
        <v>3</v>
      </c>
      <c r="CT30" s="7">
        <v>3.4876</v>
      </c>
      <c r="CU30" s="2" t="s">
        <v>150</v>
      </c>
      <c r="CV30" s="2" t="s">
        <v>141</v>
      </c>
      <c r="CW30" s="2" t="s">
        <v>155</v>
      </c>
      <c r="CX30" s="2" t="s">
        <v>291</v>
      </c>
      <c r="CY30" s="2" t="s">
        <v>152</v>
      </c>
      <c r="CZ30" s="2" t="s">
        <v>152</v>
      </c>
      <c r="DA30" s="2" t="s">
        <v>144</v>
      </c>
      <c r="DB30" s="4">
        <v>2</v>
      </c>
      <c r="DC30" s="8">
        <v>87.08</v>
      </c>
      <c r="DD30" s="4">
        <v>1</v>
      </c>
      <c r="DE30" s="8">
        <v>38.6</v>
      </c>
      <c r="DF30" s="7">
        <v>1</v>
      </c>
      <c r="DG30" s="7">
        <v>1.256</v>
      </c>
      <c r="DH30" s="2" t="s">
        <v>150</v>
      </c>
      <c r="DI30" s="2" t="s">
        <v>141</v>
      </c>
      <c r="DJ30" s="2" t="s">
        <v>389</v>
      </c>
      <c r="DK30" s="2" t="s">
        <v>390</v>
      </c>
      <c r="DL30" s="2" t="s">
        <v>152</v>
      </c>
      <c r="DM30" s="2" t="s">
        <v>152</v>
      </c>
      <c r="DN30" s="2" t="s">
        <v>144</v>
      </c>
      <c r="DO30" s="4">
        <v>3</v>
      </c>
      <c r="DP30" s="8">
        <v>209.28</v>
      </c>
      <c r="DQ30" s="4"/>
      <c r="DR30" s="8"/>
      <c r="DS30" s="7"/>
      <c r="DT30" s="7"/>
      <c r="DU30" s="2" t="s">
        <v>150</v>
      </c>
      <c r="DV30" s="2" t="s">
        <v>141</v>
      </c>
      <c r="DW30" s="2" t="s">
        <v>199</v>
      </c>
      <c r="DX30" s="2" t="s">
        <v>391</v>
      </c>
      <c r="DY30" s="2" t="s">
        <v>152</v>
      </c>
      <c r="DZ30" s="2" t="s">
        <v>152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392</v>
      </c>
      <c r="EK30" s="2" t="s">
        <v>246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393</v>
      </c>
      <c r="EX30" s="2" t="s">
        <v>295</v>
      </c>
      <c r="EY30" s="2" t="s">
        <v>152</v>
      </c>
      <c r="EZ30" s="2" t="s">
        <v>152</v>
      </c>
      <c r="FA30" s="2" t="s">
        <v>144</v>
      </c>
      <c r="FB30" s="4"/>
      <c r="FC30" s="8"/>
      <c r="FD30" s="4">
        <v>2</v>
      </c>
      <c r="FE30" s="8">
        <v>71.48</v>
      </c>
      <c r="FF30" s="7">
        <v>-1</v>
      </c>
      <c r="FG30" s="7">
        <v>-1</v>
      </c>
      <c r="FH30" s="2" t="s">
        <v>150</v>
      </c>
      <c r="FI30" s="2" t="s">
        <v>141</v>
      </c>
      <c r="FJ30" s="2" t="s">
        <v>199</v>
      </c>
      <c r="FK30" s="2" t="s">
        <v>154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144</v>
      </c>
      <c r="FV30" s="2" t="s">
        <v>144</v>
      </c>
      <c r="FW30" s="2" t="s">
        <v>144</v>
      </c>
      <c r="FX30" s="2" t="s">
        <v>144</v>
      </c>
      <c r="FY30" s="2" t="s">
        <v>144</v>
      </c>
      <c r="FZ30" s="2" t="s">
        <v>144</v>
      </c>
      <c r="GA30" s="2" t="s">
        <v>144</v>
      </c>
      <c r="GB30" s="4"/>
      <c r="GC30" s="8"/>
      <c r="GD30" s="4">
        <v>1</v>
      </c>
      <c r="GE30" s="8">
        <v>38.6</v>
      </c>
      <c r="GF30" s="7">
        <v>-1</v>
      </c>
      <c r="GG30" s="7">
        <v>-1</v>
      </c>
      <c r="GH30" s="2" t="s">
        <v>150</v>
      </c>
      <c r="GI30" s="2" t="s">
        <v>141</v>
      </c>
      <c r="GJ30" s="2" t="s">
        <v>220</v>
      </c>
      <c r="GK30" s="2" t="s">
        <v>394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395</v>
      </c>
      <c r="GX30" s="2" t="s">
        <v>396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196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67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397</v>
      </c>
      <c r="B31" s="2" t="s">
        <v>133</v>
      </c>
      <c r="C31" s="2" t="s">
        <v>134</v>
      </c>
      <c r="D31" s="2" t="s">
        <v>379</v>
      </c>
      <c r="E31" s="2" t="s">
        <v>380</v>
      </c>
      <c r="F31" s="2" t="s">
        <v>381</v>
      </c>
      <c r="G31" s="2" t="s">
        <v>381</v>
      </c>
      <c r="H31" s="2" t="s">
        <v>381</v>
      </c>
      <c r="I31" s="2" t="s">
        <v>382</v>
      </c>
      <c r="J31" s="2" t="s">
        <v>383</v>
      </c>
      <c r="K31" s="2" t="s">
        <v>228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288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385</v>
      </c>
      <c r="V31" s="2" t="s">
        <v>386</v>
      </c>
      <c r="W31" s="2" t="s">
        <v>147</v>
      </c>
      <c r="X31" s="2" t="s">
        <v>144</v>
      </c>
      <c r="Y31" s="2" t="s">
        <v>181</v>
      </c>
      <c r="Z31" s="4">
        <v>152</v>
      </c>
      <c r="AA31" s="4">
        <f>=ROUNDDOWN(50.6666666666667,0)</f>
      </c>
      <c r="AB31" s="5">
        <v>3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25</v>
      </c>
      <c r="AQ31" s="8">
        <v>1096.63</v>
      </c>
      <c r="AR31" s="4">
        <v>5</v>
      </c>
      <c r="AS31" s="8">
        <v>200.15</v>
      </c>
      <c r="AT31" s="7">
        <v>4</v>
      </c>
      <c r="AU31" s="7">
        <v>4.479</v>
      </c>
      <c r="AV31" s="4">
        <v>25</v>
      </c>
      <c r="AW31" s="8">
        <v>1096.63</v>
      </c>
      <c r="AX31" s="4">
        <v>5</v>
      </c>
      <c r="AY31" s="8">
        <v>200.15</v>
      </c>
      <c r="AZ31" s="7">
        <v>4</v>
      </c>
      <c r="BA31" s="7">
        <v>4.479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0.2637</v>
      </c>
      <c r="BJ31" s="4">
        <v>25</v>
      </c>
      <c r="BK31" s="8">
        <v>1096.63</v>
      </c>
      <c r="BL31" s="2" t="s">
        <v>398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141</v>
      </c>
      <c r="BW31" s="2" t="s">
        <v>144</v>
      </c>
      <c r="BX31" s="2" t="s">
        <v>399</v>
      </c>
      <c r="BY31" s="2" t="s">
        <v>152</v>
      </c>
      <c r="BZ31" s="2" t="s">
        <v>152</v>
      </c>
      <c r="CA31" s="2" t="s">
        <v>144</v>
      </c>
      <c r="CB31" s="4">
        <v>3</v>
      </c>
      <c r="CC31" s="8">
        <v>111.46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153</v>
      </c>
      <c r="CK31" s="2" t="s">
        <v>400</v>
      </c>
      <c r="CL31" s="2" t="s">
        <v>152</v>
      </c>
      <c r="CM31" s="2" t="s">
        <v>152</v>
      </c>
      <c r="CN31" s="2" t="s">
        <v>144</v>
      </c>
      <c r="CO31" s="4">
        <v>21</v>
      </c>
      <c r="CP31" s="8">
        <v>943.11</v>
      </c>
      <c r="CQ31" s="4">
        <v>5</v>
      </c>
      <c r="CR31" s="8">
        <v>200.15</v>
      </c>
      <c r="CS31" s="7">
        <v>3.2</v>
      </c>
      <c r="CT31" s="7">
        <v>3.712</v>
      </c>
      <c r="CU31" s="2" t="s">
        <v>150</v>
      </c>
      <c r="CV31" s="2" t="s">
        <v>141</v>
      </c>
      <c r="CW31" s="2" t="s">
        <v>155</v>
      </c>
      <c r="CX31" s="2" t="s">
        <v>401</v>
      </c>
      <c r="CY31" s="2" t="s">
        <v>152</v>
      </c>
      <c r="CZ31" s="2" t="s">
        <v>152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402</v>
      </c>
      <c r="DJ31" s="2" t="s">
        <v>389</v>
      </c>
      <c r="DK31" s="2" t="s">
        <v>390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369</v>
      </c>
      <c r="DX31" s="2" t="s">
        <v>164</v>
      </c>
      <c r="DY31" s="2" t="s">
        <v>152</v>
      </c>
      <c r="DZ31" s="2" t="s">
        <v>152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392</v>
      </c>
      <c r="EK31" s="2" t="s">
        <v>403</v>
      </c>
      <c r="EL31" s="2" t="s">
        <v>152</v>
      </c>
      <c r="EM31" s="2" t="s">
        <v>152</v>
      </c>
      <c r="EN31" s="2" t="s">
        <v>144</v>
      </c>
      <c r="EO31" s="4">
        <v>1</v>
      </c>
      <c r="EP31" s="8">
        <v>42.06</v>
      </c>
      <c r="EQ31" s="4"/>
      <c r="ER31" s="8"/>
      <c r="ES31" s="7"/>
      <c r="ET31" s="7"/>
      <c r="EU31" s="2" t="s">
        <v>150</v>
      </c>
      <c r="EV31" s="2" t="s">
        <v>141</v>
      </c>
      <c r="EW31" s="2" t="s">
        <v>393</v>
      </c>
      <c r="EX31" s="2" t="s">
        <v>345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181</v>
      </c>
      <c r="FK31" s="2" t="s">
        <v>154</v>
      </c>
      <c r="FL31" s="2" t="s">
        <v>152</v>
      </c>
      <c r="FM31" s="2" t="s">
        <v>152</v>
      </c>
      <c r="FN31" s="2" t="s">
        <v>144</v>
      </c>
      <c r="FO31" s="4"/>
      <c r="FP31" s="8"/>
      <c r="FQ31" s="4"/>
      <c r="FR31" s="8"/>
      <c r="FS31" s="7"/>
      <c r="FT31" s="7"/>
      <c r="FU31" s="2" t="s">
        <v>144</v>
      </c>
      <c r="FV31" s="2" t="s">
        <v>144</v>
      </c>
      <c r="FW31" s="2" t="s">
        <v>144</v>
      </c>
      <c r="FX31" s="2" t="s">
        <v>144</v>
      </c>
      <c r="FY31" s="2" t="s">
        <v>144</v>
      </c>
      <c r="FZ31" s="2" t="s">
        <v>144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220</v>
      </c>
      <c r="GK31" s="2" t="s">
        <v>144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395</v>
      </c>
      <c r="GX31" s="2" t="s">
        <v>404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196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37</v>
      </c>
      <c r="PC31" s="4"/>
      <c r="PD31" s="4"/>
      <c r="PE31" s="4">
        <v>115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405</v>
      </c>
      <c r="B32" s="2" t="s">
        <v>133</v>
      </c>
      <c r="C32" s="2" t="s">
        <v>134</v>
      </c>
      <c r="D32" s="2" t="s">
        <v>379</v>
      </c>
      <c r="E32" s="2" t="s">
        <v>380</v>
      </c>
      <c r="F32" s="2" t="s">
        <v>381</v>
      </c>
      <c r="G32" s="2" t="s">
        <v>381</v>
      </c>
      <c r="H32" s="2" t="s">
        <v>381</v>
      </c>
      <c r="I32" s="2" t="s">
        <v>382</v>
      </c>
      <c r="J32" s="2" t="s">
        <v>383</v>
      </c>
      <c r="K32" s="2" t="s">
        <v>406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288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385</v>
      </c>
      <c r="V32" s="2" t="s">
        <v>386</v>
      </c>
      <c r="W32" s="2" t="s">
        <v>147</v>
      </c>
      <c r="X32" s="2" t="s">
        <v>144</v>
      </c>
      <c r="Y32" s="2" t="s">
        <v>181</v>
      </c>
      <c r="Z32" s="4">
        <v>1</v>
      </c>
      <c r="AA32" s="4">
        <f>=ROUNDDOWN(0.416666666666667,0)</f>
      </c>
      <c r="AB32" s="5">
        <v>2.4</v>
      </c>
      <c r="AC32" s="2" t="s">
        <v>144</v>
      </c>
      <c r="AD32" s="4"/>
      <c r="AE32" s="4"/>
      <c r="AF32" s="6">
        <v>65</v>
      </c>
      <c r="AG32" s="6"/>
      <c r="AH32" s="7">
        <v>0.3871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15</v>
      </c>
      <c r="AQ32" s="8">
        <v>790.97</v>
      </c>
      <c r="AR32" s="4">
        <v>4</v>
      </c>
      <c r="AS32" s="8">
        <v>157.48</v>
      </c>
      <c r="AT32" s="7">
        <v>2.75</v>
      </c>
      <c r="AU32" s="7">
        <v>4.0227</v>
      </c>
      <c r="AV32" s="4">
        <v>15</v>
      </c>
      <c r="AW32" s="8">
        <v>790.97</v>
      </c>
      <c r="AX32" s="4">
        <v>4</v>
      </c>
      <c r="AY32" s="8">
        <v>157.48</v>
      </c>
      <c r="AZ32" s="7">
        <v>2.75</v>
      </c>
      <c r="BA32" s="7">
        <v>4.0227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0.1902</v>
      </c>
      <c r="BJ32" s="4">
        <v>15</v>
      </c>
      <c r="BK32" s="8">
        <v>790.97</v>
      </c>
      <c r="BL32" s="2" t="s">
        <v>279</v>
      </c>
      <c r="BM32" s="7">
        <v>1</v>
      </c>
      <c r="BN32" s="7">
        <v>1</v>
      </c>
      <c r="BO32" s="4"/>
      <c r="BP32" s="8"/>
      <c r="BQ32" s="4">
        <v>3</v>
      </c>
      <c r="BR32" s="8">
        <v>117.45</v>
      </c>
      <c r="BS32" s="7">
        <v>-1</v>
      </c>
      <c r="BT32" s="7">
        <v>-1</v>
      </c>
      <c r="BU32" s="2" t="s">
        <v>150</v>
      </c>
      <c r="BV32" s="2" t="s">
        <v>141</v>
      </c>
      <c r="BW32" s="2" t="s">
        <v>144</v>
      </c>
      <c r="BX32" s="2" t="s">
        <v>407</v>
      </c>
      <c r="BY32" s="2" t="s">
        <v>152</v>
      </c>
      <c r="BZ32" s="2" t="s">
        <v>152</v>
      </c>
      <c r="CA32" s="2" t="s">
        <v>144</v>
      </c>
      <c r="CB32" s="4">
        <v>2</v>
      </c>
      <c r="CC32" s="8">
        <v>81.06</v>
      </c>
      <c r="CD32" s="4"/>
      <c r="CE32" s="8"/>
      <c r="CF32" s="7"/>
      <c r="CG32" s="7"/>
      <c r="CH32" s="2" t="s">
        <v>150</v>
      </c>
      <c r="CI32" s="2" t="s">
        <v>141</v>
      </c>
      <c r="CJ32" s="2" t="s">
        <v>153</v>
      </c>
      <c r="CK32" s="2" t="s">
        <v>408</v>
      </c>
      <c r="CL32" s="2" t="s">
        <v>152</v>
      </c>
      <c r="CM32" s="2" t="s">
        <v>152</v>
      </c>
      <c r="CN32" s="2" t="s">
        <v>144</v>
      </c>
      <c r="CO32" s="4">
        <v>5</v>
      </c>
      <c r="CP32" s="8">
        <v>224.55</v>
      </c>
      <c r="CQ32" s="4">
        <v>1</v>
      </c>
      <c r="CR32" s="8">
        <v>40.03</v>
      </c>
      <c r="CS32" s="7">
        <v>4</v>
      </c>
      <c r="CT32" s="7">
        <v>4.6095</v>
      </c>
      <c r="CU32" s="2" t="s">
        <v>150</v>
      </c>
      <c r="CV32" s="2" t="s">
        <v>141</v>
      </c>
      <c r="CW32" s="2" t="s">
        <v>155</v>
      </c>
      <c r="CX32" s="2" t="s">
        <v>409</v>
      </c>
      <c r="CY32" s="2" t="s">
        <v>152</v>
      </c>
      <c r="CZ32" s="2" t="s">
        <v>152</v>
      </c>
      <c r="DA32" s="2" t="s">
        <v>144</v>
      </c>
      <c r="DB32" s="4">
        <v>2</v>
      </c>
      <c r="DC32" s="8">
        <v>87.08</v>
      </c>
      <c r="DD32" s="4"/>
      <c r="DE32" s="8"/>
      <c r="DF32" s="7"/>
      <c r="DG32" s="7"/>
      <c r="DH32" s="2" t="s">
        <v>150</v>
      </c>
      <c r="DI32" s="2" t="s">
        <v>141</v>
      </c>
      <c r="DJ32" s="2" t="s">
        <v>389</v>
      </c>
      <c r="DK32" s="2" t="s">
        <v>334</v>
      </c>
      <c r="DL32" s="2" t="s">
        <v>152</v>
      </c>
      <c r="DM32" s="2" t="s">
        <v>152</v>
      </c>
      <c r="DN32" s="2" t="s">
        <v>144</v>
      </c>
      <c r="DO32" s="4">
        <v>5</v>
      </c>
      <c r="DP32" s="8">
        <v>354.86</v>
      </c>
      <c r="DQ32" s="4"/>
      <c r="DR32" s="8"/>
      <c r="DS32" s="7"/>
      <c r="DT32" s="7"/>
      <c r="DU32" s="2" t="s">
        <v>150</v>
      </c>
      <c r="DV32" s="2" t="s">
        <v>141</v>
      </c>
      <c r="DW32" s="2" t="s">
        <v>181</v>
      </c>
      <c r="DX32" s="2" t="s">
        <v>336</v>
      </c>
      <c r="DY32" s="2" t="s">
        <v>152</v>
      </c>
      <c r="DZ32" s="2" t="s">
        <v>152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392</v>
      </c>
      <c r="EK32" s="2" t="s">
        <v>144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393</v>
      </c>
      <c r="EX32" s="2" t="s">
        <v>410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199</v>
      </c>
      <c r="FK32" s="2" t="s">
        <v>181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144</v>
      </c>
      <c r="FV32" s="2" t="s">
        <v>144</v>
      </c>
      <c r="FW32" s="2" t="s">
        <v>144</v>
      </c>
      <c r="FX32" s="2" t="s">
        <v>144</v>
      </c>
      <c r="FY32" s="2" t="s">
        <v>144</v>
      </c>
      <c r="FZ32" s="2" t="s">
        <v>144</v>
      </c>
      <c r="GA32" s="2" t="s">
        <v>144</v>
      </c>
      <c r="GB32" s="4">
        <v>1</v>
      </c>
      <c r="GC32" s="8">
        <v>43.42</v>
      </c>
      <c r="GD32" s="4"/>
      <c r="GE32" s="8"/>
      <c r="GF32" s="7"/>
      <c r="GG32" s="7"/>
      <c r="GH32" s="2" t="s">
        <v>150</v>
      </c>
      <c r="GI32" s="2" t="s">
        <v>141</v>
      </c>
      <c r="GJ32" s="2" t="s">
        <v>220</v>
      </c>
      <c r="GK32" s="2" t="s">
        <v>244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395</v>
      </c>
      <c r="GX32" s="2" t="s">
        <v>396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196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411</v>
      </c>
      <c r="B33" s="2" t="s">
        <v>133</v>
      </c>
      <c r="C33" s="2" t="s">
        <v>134</v>
      </c>
      <c r="D33" s="2" t="s">
        <v>379</v>
      </c>
      <c r="E33" s="2" t="s">
        <v>380</v>
      </c>
      <c r="F33" s="2" t="s">
        <v>381</v>
      </c>
      <c r="G33" s="2" t="s">
        <v>381</v>
      </c>
      <c r="H33" s="2" t="s">
        <v>381</v>
      </c>
      <c r="I33" s="2" t="s">
        <v>382</v>
      </c>
      <c r="J33" s="2" t="s">
        <v>383</v>
      </c>
      <c r="K33" s="2" t="s">
        <v>198</v>
      </c>
      <c r="L33" s="3">
        <v>34.04</v>
      </c>
      <c r="M33" s="3">
        <v>35.74</v>
      </c>
      <c r="N33" s="3">
        <v>109.99</v>
      </c>
      <c r="O33" s="2" t="s">
        <v>412</v>
      </c>
      <c r="P33" s="2" t="s">
        <v>340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385</v>
      </c>
      <c r="V33" s="2" t="s">
        <v>386</v>
      </c>
      <c r="W33" s="2" t="s">
        <v>147</v>
      </c>
      <c r="X33" s="2" t="s">
        <v>144</v>
      </c>
      <c r="Y33" s="2" t="s">
        <v>181</v>
      </c>
      <c r="Z33" s="4">
        <v>48</v>
      </c>
      <c r="AA33" s="4">
        <f>=ROUNDDOWN(24,0)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16</v>
      </c>
      <c r="AQ33" s="8">
        <v>653.41</v>
      </c>
      <c r="AR33" s="4">
        <v>8</v>
      </c>
      <c r="AS33" s="8">
        <v>427.16</v>
      </c>
      <c r="AT33" s="7">
        <v>1</v>
      </c>
      <c r="AU33" s="7">
        <v>0.5297</v>
      </c>
      <c r="AV33" s="4">
        <v>16</v>
      </c>
      <c r="AW33" s="8">
        <v>653.41</v>
      </c>
      <c r="AX33" s="4">
        <v>8</v>
      </c>
      <c r="AY33" s="8">
        <v>427.16</v>
      </c>
      <c r="AZ33" s="7">
        <v>1</v>
      </c>
      <c r="BA33" s="7">
        <v>0.5297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0.1571</v>
      </c>
      <c r="BJ33" s="4">
        <v>16</v>
      </c>
      <c r="BK33" s="8">
        <v>653.41</v>
      </c>
      <c r="BL33" s="2" t="s">
        <v>413</v>
      </c>
      <c r="BM33" s="7">
        <v>1</v>
      </c>
      <c r="BN33" s="7">
        <v>1</v>
      </c>
      <c r="BO33" s="4">
        <v>1</v>
      </c>
      <c r="BP33" s="8">
        <v>39.15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281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153</v>
      </c>
      <c r="CK33" s="2" t="s">
        <v>414</v>
      </c>
      <c r="CL33" s="2" t="s">
        <v>152</v>
      </c>
      <c r="CM33" s="2" t="s">
        <v>152</v>
      </c>
      <c r="CN33" s="2" t="s">
        <v>144</v>
      </c>
      <c r="CO33" s="4">
        <v>12</v>
      </c>
      <c r="CP33" s="8">
        <v>480.36</v>
      </c>
      <c r="CQ33" s="4">
        <v>6</v>
      </c>
      <c r="CR33" s="8">
        <v>240.18</v>
      </c>
      <c r="CS33" s="7">
        <v>1</v>
      </c>
      <c r="CT33" s="7">
        <v>1</v>
      </c>
      <c r="CU33" s="2" t="s">
        <v>150</v>
      </c>
      <c r="CV33" s="2" t="s">
        <v>141</v>
      </c>
      <c r="CW33" s="2" t="s">
        <v>155</v>
      </c>
      <c r="CX33" s="2" t="s">
        <v>415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389</v>
      </c>
      <c r="DK33" s="2" t="s">
        <v>416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186.98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181</v>
      </c>
      <c r="DX33" s="2" t="s">
        <v>417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392</v>
      </c>
      <c r="EK33" s="2" t="s">
        <v>144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393</v>
      </c>
      <c r="EX33" s="2" t="s">
        <v>258</v>
      </c>
      <c r="EY33" s="2" t="s">
        <v>152</v>
      </c>
      <c r="EZ33" s="2" t="s">
        <v>152</v>
      </c>
      <c r="FA33" s="2" t="s">
        <v>144</v>
      </c>
      <c r="FB33" s="4">
        <v>3</v>
      </c>
      <c r="FC33" s="8">
        <v>133.9</v>
      </c>
      <c r="FD33" s="4"/>
      <c r="FE33" s="8"/>
      <c r="FF33" s="7"/>
      <c r="FG33" s="7"/>
      <c r="FH33" s="2" t="s">
        <v>150</v>
      </c>
      <c r="FI33" s="2" t="s">
        <v>141</v>
      </c>
      <c r="FJ33" s="2" t="s">
        <v>199</v>
      </c>
      <c r="FK33" s="2" t="s">
        <v>418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144</v>
      </c>
      <c r="FV33" s="2" t="s">
        <v>144</v>
      </c>
      <c r="FW33" s="2" t="s">
        <v>144</v>
      </c>
      <c r="FX33" s="2" t="s">
        <v>144</v>
      </c>
      <c r="FY33" s="2" t="s">
        <v>144</v>
      </c>
      <c r="FZ33" s="2" t="s">
        <v>144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141</v>
      </c>
      <c r="GJ33" s="2" t="s">
        <v>220</v>
      </c>
      <c r="GK33" s="2" t="s">
        <v>419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395</v>
      </c>
      <c r="GX33" s="2" t="s">
        <v>354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196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48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420</v>
      </c>
      <c r="B34" s="2" t="s">
        <v>133</v>
      </c>
      <c r="C34" s="2" t="s">
        <v>134</v>
      </c>
      <c r="D34" s="2" t="s">
        <v>379</v>
      </c>
      <c r="E34" s="2" t="s">
        <v>380</v>
      </c>
      <c r="F34" s="2" t="s">
        <v>381</v>
      </c>
      <c r="G34" s="2" t="s">
        <v>381</v>
      </c>
      <c r="H34" s="2" t="s">
        <v>381</v>
      </c>
      <c r="I34" s="2" t="s">
        <v>382</v>
      </c>
      <c r="J34" s="2" t="s">
        <v>383</v>
      </c>
      <c r="K34" s="2" t="s">
        <v>287</v>
      </c>
      <c r="L34" s="3">
        <v>34.04</v>
      </c>
      <c r="M34" s="3">
        <v>35.74</v>
      </c>
      <c r="N34" s="3">
        <v>109.99</v>
      </c>
      <c r="O34" s="2" t="s">
        <v>330</v>
      </c>
      <c r="P34" s="2" t="s">
        <v>331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385</v>
      </c>
      <c r="V34" s="2" t="s">
        <v>386</v>
      </c>
      <c r="W34" s="2" t="s">
        <v>147</v>
      </c>
      <c r="X34" s="2" t="s">
        <v>144</v>
      </c>
      <c r="Y34" s="2" t="s">
        <v>181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11</v>
      </c>
      <c r="AS34" s="8">
        <v>438.9</v>
      </c>
      <c r="AT34" s="7">
        <v>-1</v>
      </c>
      <c r="AU34" s="7">
        <v>-1</v>
      </c>
      <c r="AV34" s="4"/>
      <c r="AW34" s="8"/>
      <c r="AX34" s="4">
        <v>11</v>
      </c>
      <c r="AY34" s="8">
        <v>438.9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421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239</v>
      </c>
      <c r="BW34" s="2" t="s">
        <v>144</v>
      </c>
      <c r="BX34" s="2" t="s">
        <v>289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239</v>
      </c>
      <c r="CJ34" s="2" t="s">
        <v>153</v>
      </c>
      <c r="CK34" s="2" t="s">
        <v>422</v>
      </c>
      <c r="CL34" s="2" t="s">
        <v>152</v>
      </c>
      <c r="CM34" s="2" t="s">
        <v>152</v>
      </c>
      <c r="CN34" s="2" t="s">
        <v>144</v>
      </c>
      <c r="CO34" s="4"/>
      <c r="CP34" s="8"/>
      <c r="CQ34" s="4">
        <v>10</v>
      </c>
      <c r="CR34" s="8">
        <v>400.3</v>
      </c>
      <c r="CS34" s="7">
        <v>-1</v>
      </c>
      <c r="CT34" s="7">
        <v>-1</v>
      </c>
      <c r="CU34" s="2" t="s">
        <v>150</v>
      </c>
      <c r="CV34" s="2" t="s">
        <v>239</v>
      </c>
      <c r="CW34" s="2" t="s">
        <v>155</v>
      </c>
      <c r="CX34" s="2" t="s">
        <v>366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239</v>
      </c>
      <c r="DJ34" s="2" t="s">
        <v>389</v>
      </c>
      <c r="DK34" s="2" t="s">
        <v>280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239</v>
      </c>
      <c r="DW34" s="2" t="s">
        <v>199</v>
      </c>
      <c r="DX34" s="2" t="s">
        <v>293</v>
      </c>
      <c r="DY34" s="2" t="s">
        <v>152</v>
      </c>
      <c r="DZ34" s="2" t="s">
        <v>152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239</v>
      </c>
      <c r="EJ34" s="2" t="s">
        <v>392</v>
      </c>
      <c r="EK34" s="2" t="s">
        <v>144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239</v>
      </c>
      <c r="EW34" s="2" t="s">
        <v>393</v>
      </c>
      <c r="EX34" s="2" t="s">
        <v>423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239</v>
      </c>
      <c r="FJ34" s="2" t="s">
        <v>199</v>
      </c>
      <c r="FK34" s="2" t="s">
        <v>418</v>
      </c>
      <c r="FL34" s="2" t="s">
        <v>152</v>
      </c>
      <c r="FM34" s="2" t="s">
        <v>152</v>
      </c>
      <c r="FN34" s="2" t="s">
        <v>144</v>
      </c>
      <c r="FO34" s="4"/>
      <c r="FP34" s="8"/>
      <c r="FQ34" s="4"/>
      <c r="FR34" s="8"/>
      <c r="FS34" s="7"/>
      <c r="FT34" s="7"/>
      <c r="FU34" s="2" t="s">
        <v>144</v>
      </c>
      <c r="FV34" s="2" t="s">
        <v>144</v>
      </c>
      <c r="FW34" s="2" t="s">
        <v>144</v>
      </c>
      <c r="FX34" s="2" t="s">
        <v>144</v>
      </c>
      <c r="FY34" s="2" t="s">
        <v>144</v>
      </c>
      <c r="FZ34" s="2" t="s">
        <v>144</v>
      </c>
      <c r="GA34" s="2" t="s">
        <v>144</v>
      </c>
      <c r="GB34" s="4"/>
      <c r="GC34" s="8"/>
      <c r="GD34" s="4">
        <v>1</v>
      </c>
      <c r="GE34" s="8">
        <v>38.6</v>
      </c>
      <c r="GF34" s="7">
        <v>-1</v>
      </c>
      <c r="GG34" s="7">
        <v>-1</v>
      </c>
      <c r="GH34" s="2" t="s">
        <v>150</v>
      </c>
      <c r="GI34" s="2" t="s">
        <v>239</v>
      </c>
      <c r="GJ34" s="2" t="s">
        <v>220</v>
      </c>
      <c r="GK34" s="2" t="s">
        <v>424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239</v>
      </c>
      <c r="GW34" s="2" t="s">
        <v>395</v>
      </c>
      <c r="GX34" s="2" t="s">
        <v>153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239</v>
      </c>
      <c r="KJ34" s="2" t="s">
        <v>196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425</v>
      </c>
      <c r="B35" s="2" t="s">
        <v>133</v>
      </c>
      <c r="C35" s="2" t="s">
        <v>134</v>
      </c>
      <c r="D35" s="2" t="s">
        <v>379</v>
      </c>
      <c r="E35" s="2" t="s">
        <v>380</v>
      </c>
      <c r="F35" s="2" t="s">
        <v>426</v>
      </c>
      <c r="G35" s="2" t="s">
        <v>426</v>
      </c>
      <c r="H35" s="2" t="s">
        <v>426</v>
      </c>
      <c r="I35" s="2" t="s">
        <v>427</v>
      </c>
      <c r="J35" s="2" t="s">
        <v>428</v>
      </c>
      <c r="K35" s="2" t="s">
        <v>384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288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385</v>
      </c>
      <c r="V35" s="2" t="s">
        <v>253</v>
      </c>
      <c r="W35" s="2" t="s">
        <v>147</v>
      </c>
      <c r="X35" s="2" t="s">
        <v>144</v>
      </c>
      <c r="Y35" s="2" t="s">
        <v>173</v>
      </c>
      <c r="Z35" s="4">
        <v>107</v>
      </c>
      <c r="AA35" s="4">
        <f>=ROUNDDOWN(28.9189189189189,0)</f>
      </c>
      <c r="AB35" s="5">
        <v>3.7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19</v>
      </c>
      <c r="AQ35" s="8">
        <v>747.92</v>
      </c>
      <c r="AR35" s="4">
        <v>9</v>
      </c>
      <c r="AS35" s="8">
        <v>311.68</v>
      </c>
      <c r="AT35" s="7">
        <v>1.1111</v>
      </c>
      <c r="AU35" s="7">
        <v>1.3996</v>
      </c>
      <c r="AV35" s="4">
        <v>19</v>
      </c>
      <c r="AW35" s="8">
        <v>747.92</v>
      </c>
      <c r="AX35" s="4">
        <v>9</v>
      </c>
      <c r="AY35" s="8">
        <v>311.68</v>
      </c>
      <c r="AZ35" s="7">
        <v>1.1111</v>
      </c>
      <c r="BA35" s="7">
        <v>1.3996</v>
      </c>
      <c r="BB35" s="7">
        <v>1</v>
      </c>
      <c r="BC35" s="4">
        <v>41</v>
      </c>
      <c r="BD35" s="8">
        <v>1669.02</v>
      </c>
      <c r="BE35" s="4">
        <v>53</v>
      </c>
      <c r="BF35" s="8">
        <v>1569.78</v>
      </c>
      <c r="BG35" s="7">
        <v>-0.2264</v>
      </c>
      <c r="BH35" s="7">
        <v>0.0632</v>
      </c>
      <c r="BI35" s="7">
        <v>0.4481</v>
      </c>
      <c r="BJ35" s="4">
        <v>19</v>
      </c>
      <c r="BK35" s="8">
        <v>747.92</v>
      </c>
      <c r="BL35" s="2" t="s">
        <v>256</v>
      </c>
      <c r="BM35" s="7">
        <v>1</v>
      </c>
      <c r="BN35" s="7">
        <v>1</v>
      </c>
      <c r="BO35" s="4">
        <v>2</v>
      </c>
      <c r="BP35" s="8">
        <v>79.72</v>
      </c>
      <c r="BQ35" s="4">
        <v>2</v>
      </c>
      <c r="BR35" s="8">
        <v>71.18</v>
      </c>
      <c r="BS35" s="7"/>
      <c r="BT35" s="7">
        <v>0.12</v>
      </c>
      <c r="BU35" s="2" t="s">
        <v>150</v>
      </c>
      <c r="BV35" s="2" t="s">
        <v>141</v>
      </c>
      <c r="BW35" s="2" t="s">
        <v>144</v>
      </c>
      <c r="BX35" s="2" t="s">
        <v>429</v>
      </c>
      <c r="BY35" s="2" t="s">
        <v>152</v>
      </c>
      <c r="BZ35" s="2" t="s">
        <v>152</v>
      </c>
      <c r="CA35" s="2" t="s">
        <v>144</v>
      </c>
      <c r="CB35" s="4">
        <v>4</v>
      </c>
      <c r="CC35" s="8">
        <v>126.01</v>
      </c>
      <c r="CD35" s="4">
        <v>3</v>
      </c>
      <c r="CE35" s="8">
        <v>97.5</v>
      </c>
      <c r="CF35" s="7">
        <v>0.3333</v>
      </c>
      <c r="CG35" s="7">
        <v>0.2924</v>
      </c>
      <c r="CH35" s="2" t="s">
        <v>150</v>
      </c>
      <c r="CI35" s="2" t="s">
        <v>141</v>
      </c>
      <c r="CJ35" s="2" t="s">
        <v>168</v>
      </c>
      <c r="CK35" s="2" t="s">
        <v>430</v>
      </c>
      <c r="CL35" s="2" t="s">
        <v>152</v>
      </c>
      <c r="CM35" s="2" t="s">
        <v>152</v>
      </c>
      <c r="CN35" s="2" t="s">
        <v>144</v>
      </c>
      <c r="CO35" s="4">
        <v>5</v>
      </c>
      <c r="CP35" s="8">
        <v>206.3</v>
      </c>
      <c r="CQ35" s="4">
        <v>2</v>
      </c>
      <c r="CR35" s="8">
        <v>72.8</v>
      </c>
      <c r="CS35" s="7">
        <v>1.5</v>
      </c>
      <c r="CT35" s="7">
        <v>1.8338</v>
      </c>
      <c r="CU35" s="2" t="s">
        <v>150</v>
      </c>
      <c r="CV35" s="2" t="s">
        <v>141</v>
      </c>
      <c r="CW35" s="2" t="s">
        <v>155</v>
      </c>
      <c r="CX35" s="2" t="s">
        <v>431</v>
      </c>
      <c r="CY35" s="2" t="s">
        <v>152</v>
      </c>
      <c r="CZ35" s="2" t="s">
        <v>152</v>
      </c>
      <c r="DA35" s="2" t="s">
        <v>144</v>
      </c>
      <c r="DB35" s="4"/>
      <c r="DC35" s="8"/>
      <c r="DD35" s="4">
        <v>1</v>
      </c>
      <c r="DE35" s="8">
        <v>35.1</v>
      </c>
      <c r="DF35" s="7">
        <v>-1</v>
      </c>
      <c r="DG35" s="7">
        <v>-1</v>
      </c>
      <c r="DH35" s="2" t="s">
        <v>150</v>
      </c>
      <c r="DI35" s="2" t="s">
        <v>402</v>
      </c>
      <c r="DJ35" s="2" t="s">
        <v>389</v>
      </c>
      <c r="DK35" s="2" t="s">
        <v>432</v>
      </c>
      <c r="DL35" s="2" t="s">
        <v>152</v>
      </c>
      <c r="DM35" s="2" t="s">
        <v>152</v>
      </c>
      <c r="DN35" s="2" t="s">
        <v>144</v>
      </c>
      <c r="DO35" s="4">
        <v>4</v>
      </c>
      <c r="DP35" s="8">
        <v>181.76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199</v>
      </c>
      <c r="DX35" s="2" t="s">
        <v>391</v>
      </c>
      <c r="DY35" s="2" t="s">
        <v>152</v>
      </c>
      <c r="DZ35" s="2" t="s">
        <v>152</v>
      </c>
      <c r="EA35" s="2" t="s">
        <v>144</v>
      </c>
      <c r="EB35" s="4">
        <v>1</v>
      </c>
      <c r="EC35" s="8">
        <v>38.21</v>
      </c>
      <c r="ED35" s="4"/>
      <c r="EE35" s="8"/>
      <c r="EF35" s="7"/>
      <c r="EG35" s="7"/>
      <c r="EH35" s="2" t="s">
        <v>150</v>
      </c>
      <c r="EI35" s="2" t="s">
        <v>141</v>
      </c>
      <c r="EJ35" s="2" t="s">
        <v>392</v>
      </c>
      <c r="EK35" s="2" t="s">
        <v>433</v>
      </c>
      <c r="EL35" s="2" t="s">
        <v>152</v>
      </c>
      <c r="EM35" s="2" t="s">
        <v>152</v>
      </c>
      <c r="EN35" s="2" t="s">
        <v>144</v>
      </c>
      <c r="EO35" s="4">
        <v>3</v>
      </c>
      <c r="EP35" s="8">
        <v>115.92</v>
      </c>
      <c r="EQ35" s="4"/>
      <c r="ER35" s="8"/>
      <c r="ES35" s="7"/>
      <c r="ET35" s="7"/>
      <c r="EU35" s="2" t="s">
        <v>150</v>
      </c>
      <c r="EV35" s="2" t="s">
        <v>141</v>
      </c>
      <c r="EW35" s="2" t="s">
        <v>393</v>
      </c>
      <c r="EX35" s="2" t="s">
        <v>361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199</v>
      </c>
      <c r="FK35" s="2" t="s">
        <v>434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144</v>
      </c>
      <c r="FV35" s="2" t="s">
        <v>144</v>
      </c>
      <c r="FW35" s="2" t="s">
        <v>144</v>
      </c>
      <c r="FX35" s="2" t="s">
        <v>144</v>
      </c>
      <c r="FY35" s="2" t="s">
        <v>144</v>
      </c>
      <c r="FZ35" s="2" t="s">
        <v>144</v>
      </c>
      <c r="GA35" s="2" t="s">
        <v>144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150</v>
      </c>
      <c r="GI35" s="2" t="s">
        <v>141</v>
      </c>
      <c r="GJ35" s="2" t="s">
        <v>220</v>
      </c>
      <c r="GK35" s="2" t="s">
        <v>435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395</v>
      </c>
      <c r="GX35" s="2" t="s">
        <v>396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196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107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436</v>
      </c>
      <c r="B36" s="2" t="s">
        <v>133</v>
      </c>
      <c r="C36" s="2" t="s">
        <v>134</v>
      </c>
      <c r="D36" s="2" t="s">
        <v>379</v>
      </c>
      <c r="E36" s="2" t="s">
        <v>380</v>
      </c>
      <c r="F36" s="2" t="s">
        <v>426</v>
      </c>
      <c r="G36" s="2" t="s">
        <v>426</v>
      </c>
      <c r="H36" s="2" t="s">
        <v>426</v>
      </c>
      <c r="I36" s="2" t="s">
        <v>427</v>
      </c>
      <c r="J36" s="2" t="s">
        <v>428</v>
      </c>
      <c r="K36" s="2" t="s">
        <v>228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288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385</v>
      </c>
      <c r="V36" s="2" t="s">
        <v>253</v>
      </c>
      <c r="W36" s="2" t="s">
        <v>147</v>
      </c>
      <c r="X36" s="2" t="s">
        <v>144</v>
      </c>
      <c r="Y36" s="2" t="s">
        <v>181</v>
      </c>
      <c r="Z36" s="4">
        <v>89</v>
      </c>
      <c r="AA36" s="4">
        <f>=ROUNDDOWN(26.969696969697,0)</f>
      </c>
      <c r="AB36" s="5">
        <v>3.3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13</v>
      </c>
      <c r="AQ36" s="8">
        <v>533.76</v>
      </c>
      <c r="AR36" s="4">
        <v>4</v>
      </c>
      <c r="AS36" s="8">
        <v>132.77</v>
      </c>
      <c r="AT36" s="7">
        <v>2.25</v>
      </c>
      <c r="AU36" s="7">
        <v>3.0202</v>
      </c>
      <c r="AV36" s="4">
        <v>13</v>
      </c>
      <c r="AW36" s="8">
        <v>533.76</v>
      </c>
      <c r="AX36" s="4">
        <v>4</v>
      </c>
      <c r="AY36" s="8">
        <v>132.77</v>
      </c>
      <c r="AZ36" s="7">
        <v>2.25</v>
      </c>
      <c r="BA36" s="7">
        <v>3.0202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0.3198</v>
      </c>
      <c r="BJ36" s="4">
        <v>13</v>
      </c>
      <c r="BK36" s="8">
        <v>533.76</v>
      </c>
      <c r="BL36" s="2" t="s">
        <v>437</v>
      </c>
      <c r="BM36" s="7">
        <v>1</v>
      </c>
      <c r="BN36" s="7">
        <v>1</v>
      </c>
      <c r="BO36" s="4"/>
      <c r="BP36" s="8"/>
      <c r="BQ36" s="4">
        <v>1</v>
      </c>
      <c r="BR36" s="8">
        <v>35.59</v>
      </c>
      <c r="BS36" s="7">
        <v>-1</v>
      </c>
      <c r="BT36" s="7">
        <v>-1</v>
      </c>
      <c r="BU36" s="2" t="s">
        <v>150</v>
      </c>
      <c r="BV36" s="2" t="s">
        <v>141</v>
      </c>
      <c r="BW36" s="2" t="s">
        <v>144</v>
      </c>
      <c r="BX36" s="2" t="s">
        <v>438</v>
      </c>
      <c r="BY36" s="2" t="s">
        <v>152</v>
      </c>
      <c r="BZ36" s="2" t="s">
        <v>152</v>
      </c>
      <c r="CA36" s="2" t="s">
        <v>144</v>
      </c>
      <c r="CB36" s="4"/>
      <c r="CC36" s="8"/>
      <c r="CD36" s="4">
        <v>1</v>
      </c>
      <c r="CE36" s="8">
        <v>24.38</v>
      </c>
      <c r="CF36" s="7">
        <v>-1</v>
      </c>
      <c r="CG36" s="7">
        <v>-1</v>
      </c>
      <c r="CH36" s="2" t="s">
        <v>150</v>
      </c>
      <c r="CI36" s="2" t="s">
        <v>141</v>
      </c>
      <c r="CJ36" s="2" t="s">
        <v>168</v>
      </c>
      <c r="CK36" s="2" t="s">
        <v>439</v>
      </c>
      <c r="CL36" s="2" t="s">
        <v>152</v>
      </c>
      <c r="CM36" s="2" t="s">
        <v>152</v>
      </c>
      <c r="CN36" s="2" t="s">
        <v>144</v>
      </c>
      <c r="CO36" s="4">
        <v>12</v>
      </c>
      <c r="CP36" s="8">
        <v>495.12</v>
      </c>
      <c r="CQ36" s="4">
        <v>2</v>
      </c>
      <c r="CR36" s="8">
        <v>72.8</v>
      </c>
      <c r="CS36" s="7">
        <v>5</v>
      </c>
      <c r="CT36" s="7">
        <v>5.8011</v>
      </c>
      <c r="CU36" s="2" t="s">
        <v>150</v>
      </c>
      <c r="CV36" s="2" t="s">
        <v>141</v>
      </c>
      <c r="CW36" s="2" t="s">
        <v>155</v>
      </c>
      <c r="CX36" s="2" t="s">
        <v>415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402</v>
      </c>
      <c r="DJ36" s="2" t="s">
        <v>389</v>
      </c>
      <c r="DK36" s="2" t="s">
        <v>334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199</v>
      </c>
      <c r="DX36" s="2" t="s">
        <v>352</v>
      </c>
      <c r="DY36" s="2" t="s">
        <v>152</v>
      </c>
      <c r="DZ36" s="2" t="s">
        <v>152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392</v>
      </c>
      <c r="EK36" s="2" t="s">
        <v>246</v>
      </c>
      <c r="EL36" s="2" t="s">
        <v>152</v>
      </c>
      <c r="EM36" s="2" t="s">
        <v>152</v>
      </c>
      <c r="EN36" s="2" t="s">
        <v>144</v>
      </c>
      <c r="EO36" s="4">
        <v>1</v>
      </c>
      <c r="EP36" s="8">
        <v>38.64</v>
      </c>
      <c r="EQ36" s="4"/>
      <c r="ER36" s="8"/>
      <c r="ES36" s="7"/>
      <c r="ET36" s="7"/>
      <c r="EU36" s="2" t="s">
        <v>150</v>
      </c>
      <c r="EV36" s="2" t="s">
        <v>141</v>
      </c>
      <c r="EW36" s="2" t="s">
        <v>393</v>
      </c>
      <c r="EX36" s="2" t="s">
        <v>440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199</v>
      </c>
      <c r="FK36" s="2" t="s">
        <v>441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144</v>
      </c>
      <c r="FV36" s="2" t="s">
        <v>144</v>
      </c>
      <c r="FW36" s="2" t="s">
        <v>144</v>
      </c>
      <c r="FX36" s="2" t="s">
        <v>144</v>
      </c>
      <c r="FY36" s="2" t="s">
        <v>144</v>
      </c>
      <c r="FZ36" s="2" t="s">
        <v>144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220</v>
      </c>
      <c r="GK36" s="2" t="s">
        <v>442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395</v>
      </c>
      <c r="GX36" s="2" t="s">
        <v>144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196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89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443</v>
      </c>
      <c r="B37" s="2" t="s">
        <v>133</v>
      </c>
      <c r="C37" s="2" t="s">
        <v>134</v>
      </c>
      <c r="D37" s="2" t="s">
        <v>379</v>
      </c>
      <c r="E37" s="2" t="s">
        <v>380</v>
      </c>
      <c r="F37" s="2" t="s">
        <v>426</v>
      </c>
      <c r="G37" s="2" t="s">
        <v>426</v>
      </c>
      <c r="H37" s="2" t="s">
        <v>426</v>
      </c>
      <c r="I37" s="2" t="s">
        <v>427</v>
      </c>
      <c r="J37" s="2" t="s">
        <v>428</v>
      </c>
      <c r="K37" s="2" t="s">
        <v>406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385</v>
      </c>
      <c r="V37" s="2" t="s">
        <v>253</v>
      </c>
      <c r="W37" s="2" t="s">
        <v>147</v>
      </c>
      <c r="X37" s="2" t="s">
        <v>144</v>
      </c>
      <c r="Y37" s="2" t="s">
        <v>173</v>
      </c>
      <c r="Z37" s="4">
        <v>119</v>
      </c>
      <c r="AA37" s="4">
        <f>=ROUNDDOWN(85,0)</f>
      </c>
      <c r="AB37" s="5">
        <v>1.4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9</v>
      </c>
      <c r="AQ37" s="8">
        <v>387.34</v>
      </c>
      <c r="AR37" s="4">
        <v>1</v>
      </c>
      <c r="AS37" s="8">
        <v>34.12</v>
      </c>
      <c r="AT37" s="7">
        <v>8</v>
      </c>
      <c r="AU37" s="7">
        <v>10.3523</v>
      </c>
      <c r="AV37" s="4">
        <v>9</v>
      </c>
      <c r="AW37" s="8">
        <v>387.34</v>
      </c>
      <c r="AX37" s="4">
        <v>1</v>
      </c>
      <c r="AY37" s="8">
        <v>34.12</v>
      </c>
      <c r="AZ37" s="7">
        <v>8</v>
      </c>
      <c r="BA37" s="7">
        <v>10.3523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0.2321</v>
      </c>
      <c r="BJ37" s="4">
        <v>9</v>
      </c>
      <c r="BK37" s="8">
        <v>387.34</v>
      </c>
      <c r="BL37" s="2" t="s">
        <v>444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211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141</v>
      </c>
      <c r="CJ37" s="2" t="s">
        <v>168</v>
      </c>
      <c r="CK37" s="2" t="s">
        <v>365</v>
      </c>
      <c r="CL37" s="2" t="s">
        <v>152</v>
      </c>
      <c r="CM37" s="2" t="s">
        <v>152</v>
      </c>
      <c r="CN37" s="2" t="s">
        <v>144</v>
      </c>
      <c r="CO37" s="4">
        <v>6</v>
      </c>
      <c r="CP37" s="8">
        <v>247.56</v>
      </c>
      <c r="CQ37" s="4"/>
      <c r="CR37" s="8"/>
      <c r="CS37" s="7"/>
      <c r="CT37" s="7"/>
      <c r="CU37" s="2" t="s">
        <v>150</v>
      </c>
      <c r="CV37" s="2" t="s">
        <v>141</v>
      </c>
      <c r="CW37" s="2" t="s">
        <v>155</v>
      </c>
      <c r="CX37" s="2" t="s">
        <v>291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402</v>
      </c>
      <c r="DJ37" s="2" t="s">
        <v>389</v>
      </c>
      <c r="DK37" s="2" t="s">
        <v>445</v>
      </c>
      <c r="DL37" s="2" t="s">
        <v>152</v>
      </c>
      <c r="DM37" s="2" t="s">
        <v>152</v>
      </c>
      <c r="DN37" s="2" t="s">
        <v>144</v>
      </c>
      <c r="DO37" s="4">
        <v>3</v>
      </c>
      <c r="DP37" s="8">
        <v>139.78</v>
      </c>
      <c r="DQ37" s="4"/>
      <c r="DR37" s="8"/>
      <c r="DS37" s="7"/>
      <c r="DT37" s="7"/>
      <c r="DU37" s="2" t="s">
        <v>150</v>
      </c>
      <c r="DV37" s="2" t="s">
        <v>141</v>
      </c>
      <c r="DW37" s="2" t="s">
        <v>199</v>
      </c>
      <c r="DX37" s="2" t="s">
        <v>446</v>
      </c>
      <c r="DY37" s="2" t="s">
        <v>152</v>
      </c>
      <c r="DZ37" s="2" t="s">
        <v>152</v>
      </c>
      <c r="EA37" s="2" t="s">
        <v>144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150</v>
      </c>
      <c r="EI37" s="2" t="s">
        <v>141</v>
      </c>
      <c r="EJ37" s="2" t="s">
        <v>392</v>
      </c>
      <c r="EK37" s="2" t="s">
        <v>447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393</v>
      </c>
      <c r="EX37" s="2" t="s">
        <v>280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199</v>
      </c>
      <c r="FK37" s="2" t="s">
        <v>448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144</v>
      </c>
      <c r="FV37" s="2" t="s">
        <v>144</v>
      </c>
      <c r="FW37" s="2" t="s">
        <v>144</v>
      </c>
      <c r="FX37" s="2" t="s">
        <v>144</v>
      </c>
      <c r="FY37" s="2" t="s">
        <v>144</v>
      </c>
      <c r="FZ37" s="2" t="s">
        <v>144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141</v>
      </c>
      <c r="GJ37" s="2" t="s">
        <v>220</v>
      </c>
      <c r="GK37" s="2" t="s">
        <v>449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395</v>
      </c>
      <c r="GX37" s="2" t="s">
        <v>396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196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119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450</v>
      </c>
      <c r="B38" s="2" t="s">
        <v>133</v>
      </c>
      <c r="C38" s="2" t="s">
        <v>134</v>
      </c>
      <c r="D38" s="2" t="s">
        <v>379</v>
      </c>
      <c r="E38" s="2" t="s">
        <v>380</v>
      </c>
      <c r="F38" s="2" t="s">
        <v>426</v>
      </c>
      <c r="G38" s="2" t="s">
        <v>426</v>
      </c>
      <c r="H38" s="2" t="s">
        <v>426</v>
      </c>
      <c r="I38" s="2" t="s">
        <v>427</v>
      </c>
      <c r="J38" s="2" t="s">
        <v>428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330</v>
      </c>
      <c r="P38" s="2" t="s">
        <v>331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385</v>
      </c>
      <c r="V38" s="2" t="s">
        <v>253</v>
      </c>
      <c r="W38" s="2" t="s">
        <v>147</v>
      </c>
      <c r="X38" s="2" t="s">
        <v>144</v>
      </c>
      <c r="Y38" s="2" t="s">
        <v>181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19</v>
      </c>
      <c r="AS38" s="8">
        <v>455.49</v>
      </c>
      <c r="AT38" s="7">
        <v>-1</v>
      </c>
      <c r="AU38" s="7">
        <v>-1</v>
      </c>
      <c r="AV38" s="4"/>
      <c r="AW38" s="8"/>
      <c r="AX38" s="4">
        <v>19</v>
      </c>
      <c r="AY38" s="8">
        <v>455.49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451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239</v>
      </c>
      <c r="BW38" s="2" t="s">
        <v>144</v>
      </c>
      <c r="BX38" s="2" t="s">
        <v>272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14</v>
      </c>
      <c r="CE38" s="8">
        <v>227.5</v>
      </c>
      <c r="CF38" s="7">
        <v>-1</v>
      </c>
      <c r="CG38" s="7">
        <v>-1</v>
      </c>
      <c r="CH38" s="2" t="s">
        <v>150</v>
      </c>
      <c r="CI38" s="2" t="s">
        <v>239</v>
      </c>
      <c r="CJ38" s="2" t="s">
        <v>168</v>
      </c>
      <c r="CK38" s="2" t="s">
        <v>452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2</v>
      </c>
      <c r="CR38" s="8">
        <v>72.8</v>
      </c>
      <c r="CS38" s="7">
        <v>-1</v>
      </c>
      <c r="CT38" s="7">
        <v>-1</v>
      </c>
      <c r="CU38" s="2" t="s">
        <v>150</v>
      </c>
      <c r="CV38" s="2" t="s">
        <v>239</v>
      </c>
      <c r="CW38" s="2" t="s">
        <v>155</v>
      </c>
      <c r="CX38" s="2" t="s">
        <v>453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239</v>
      </c>
      <c r="DJ38" s="2" t="s">
        <v>389</v>
      </c>
      <c r="DK38" s="2" t="s">
        <v>260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1</v>
      </c>
      <c r="DR38" s="8">
        <v>84.99</v>
      </c>
      <c r="DS38" s="7">
        <v>-1</v>
      </c>
      <c r="DT38" s="7">
        <v>-1</v>
      </c>
      <c r="DU38" s="2" t="s">
        <v>150</v>
      </c>
      <c r="DV38" s="2" t="s">
        <v>239</v>
      </c>
      <c r="DW38" s="2" t="s">
        <v>199</v>
      </c>
      <c r="DX38" s="2" t="s">
        <v>205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239</v>
      </c>
      <c r="EJ38" s="2" t="s">
        <v>392</v>
      </c>
      <c r="EK38" s="2" t="s">
        <v>144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239</v>
      </c>
      <c r="EW38" s="2" t="s">
        <v>393</v>
      </c>
      <c r="EX38" s="2" t="s">
        <v>295</v>
      </c>
      <c r="EY38" s="2" t="s">
        <v>152</v>
      </c>
      <c r="EZ38" s="2" t="s">
        <v>152</v>
      </c>
      <c r="FA38" s="2" t="s">
        <v>144</v>
      </c>
      <c r="FB38" s="4"/>
      <c r="FC38" s="8"/>
      <c r="FD38" s="4">
        <v>2</v>
      </c>
      <c r="FE38" s="8">
        <v>70.2</v>
      </c>
      <c r="FF38" s="7">
        <v>-1</v>
      </c>
      <c r="FG38" s="7">
        <v>-1</v>
      </c>
      <c r="FH38" s="2" t="s">
        <v>150</v>
      </c>
      <c r="FI38" s="2" t="s">
        <v>239</v>
      </c>
      <c r="FJ38" s="2" t="s">
        <v>199</v>
      </c>
      <c r="FK38" s="2" t="s">
        <v>224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144</v>
      </c>
      <c r="FV38" s="2" t="s">
        <v>144</v>
      </c>
      <c r="FW38" s="2" t="s">
        <v>144</v>
      </c>
      <c r="FX38" s="2" t="s">
        <v>144</v>
      </c>
      <c r="FY38" s="2" t="s">
        <v>144</v>
      </c>
      <c r="FZ38" s="2" t="s">
        <v>144</v>
      </c>
      <c r="GA38" s="2" t="s">
        <v>144</v>
      </c>
      <c r="GB38" s="4"/>
      <c r="GC38" s="8"/>
      <c r="GD38" s="4"/>
      <c r="GE38" s="8"/>
      <c r="GF38" s="7"/>
      <c r="GG38" s="7"/>
      <c r="GH38" s="2" t="s">
        <v>150</v>
      </c>
      <c r="GI38" s="2" t="s">
        <v>239</v>
      </c>
      <c r="GJ38" s="2" t="s">
        <v>220</v>
      </c>
      <c r="GK38" s="2" t="s">
        <v>419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239</v>
      </c>
      <c r="GW38" s="2" t="s">
        <v>395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239</v>
      </c>
      <c r="KJ38" s="2" t="s">
        <v>196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454</v>
      </c>
      <c r="B39" s="2" t="s">
        <v>133</v>
      </c>
      <c r="C39" s="2" t="s">
        <v>134</v>
      </c>
      <c r="D39" s="2" t="s">
        <v>379</v>
      </c>
      <c r="E39" s="2" t="s">
        <v>380</v>
      </c>
      <c r="F39" s="2" t="s">
        <v>426</v>
      </c>
      <c r="G39" s="2" t="s">
        <v>426</v>
      </c>
      <c r="H39" s="2" t="s">
        <v>426</v>
      </c>
      <c r="I39" s="2" t="s">
        <v>427</v>
      </c>
      <c r="J39" s="2" t="s">
        <v>428</v>
      </c>
      <c r="K39" s="2" t="s">
        <v>287</v>
      </c>
      <c r="L39" s="3">
        <v>30.95</v>
      </c>
      <c r="M39" s="3">
        <v>32.5</v>
      </c>
      <c r="N39" s="3">
        <v>99.99</v>
      </c>
      <c r="O39" s="2" t="s">
        <v>455</v>
      </c>
      <c r="P39" s="2" t="s">
        <v>331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385</v>
      </c>
      <c r="V39" s="2" t="s">
        <v>253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20</v>
      </c>
      <c r="AS39" s="8">
        <v>635.72</v>
      </c>
      <c r="AT39" s="7">
        <v>-1</v>
      </c>
      <c r="AU39" s="7">
        <v>-1</v>
      </c>
      <c r="AV39" s="4"/>
      <c r="AW39" s="8"/>
      <c r="AX39" s="4">
        <v>20</v>
      </c>
      <c r="AY39" s="8">
        <v>635.72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456</v>
      </c>
      <c r="BM39" s="7"/>
      <c r="BN39" s="7"/>
      <c r="BO39" s="4"/>
      <c r="BP39" s="8"/>
      <c r="BQ39" s="4">
        <v>8</v>
      </c>
      <c r="BR39" s="8">
        <v>284.72</v>
      </c>
      <c r="BS39" s="7">
        <v>-1</v>
      </c>
      <c r="BT39" s="7">
        <v>-1</v>
      </c>
      <c r="BU39" s="2" t="s">
        <v>150</v>
      </c>
      <c r="BV39" s="2" t="s">
        <v>239</v>
      </c>
      <c r="BW39" s="2" t="s">
        <v>144</v>
      </c>
      <c r="BX39" s="2" t="s">
        <v>457</v>
      </c>
      <c r="BY39" s="2" t="s">
        <v>152</v>
      </c>
      <c r="BZ39" s="2" t="s">
        <v>152</v>
      </c>
      <c r="CA39" s="2" t="s">
        <v>144</v>
      </c>
      <c r="CB39" s="4"/>
      <c r="CC39" s="8"/>
      <c r="CD39" s="4">
        <v>6</v>
      </c>
      <c r="CE39" s="8">
        <v>136.5</v>
      </c>
      <c r="CF39" s="7">
        <v>-1</v>
      </c>
      <c r="CG39" s="7">
        <v>-1</v>
      </c>
      <c r="CH39" s="2" t="s">
        <v>150</v>
      </c>
      <c r="CI39" s="2" t="s">
        <v>239</v>
      </c>
      <c r="CJ39" s="2" t="s">
        <v>168</v>
      </c>
      <c r="CK39" s="2" t="s">
        <v>458</v>
      </c>
      <c r="CL39" s="2" t="s">
        <v>152</v>
      </c>
      <c r="CM39" s="2" t="s">
        <v>152</v>
      </c>
      <c r="CN39" s="2" t="s">
        <v>144</v>
      </c>
      <c r="CO39" s="4"/>
      <c r="CP39" s="8"/>
      <c r="CQ39" s="4">
        <v>3</v>
      </c>
      <c r="CR39" s="8">
        <v>109.2</v>
      </c>
      <c r="CS39" s="7">
        <v>-1</v>
      </c>
      <c r="CT39" s="7">
        <v>-1</v>
      </c>
      <c r="CU39" s="2" t="s">
        <v>150</v>
      </c>
      <c r="CV39" s="2" t="s">
        <v>239</v>
      </c>
      <c r="CW39" s="2" t="s">
        <v>155</v>
      </c>
      <c r="CX39" s="2" t="s">
        <v>401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2</v>
      </c>
      <c r="DE39" s="8">
        <v>70.2</v>
      </c>
      <c r="DF39" s="7">
        <v>-1</v>
      </c>
      <c r="DG39" s="7">
        <v>-1</v>
      </c>
      <c r="DH39" s="2" t="s">
        <v>150</v>
      </c>
      <c r="DI39" s="2" t="s">
        <v>239</v>
      </c>
      <c r="DJ39" s="2" t="s">
        <v>389</v>
      </c>
      <c r="DK39" s="2" t="s">
        <v>264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239</v>
      </c>
      <c r="DW39" s="2" t="s">
        <v>199</v>
      </c>
      <c r="DX39" s="2" t="s">
        <v>446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239</v>
      </c>
      <c r="EJ39" s="2" t="s">
        <v>392</v>
      </c>
      <c r="EK39" s="2" t="s">
        <v>144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239</v>
      </c>
      <c r="EW39" s="2" t="s">
        <v>393</v>
      </c>
      <c r="EX39" s="2" t="s">
        <v>415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239</v>
      </c>
      <c r="FJ39" s="2" t="s">
        <v>199</v>
      </c>
      <c r="FK39" s="2" t="s">
        <v>181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144</v>
      </c>
      <c r="FV39" s="2" t="s">
        <v>144</v>
      </c>
      <c r="FW39" s="2" t="s">
        <v>144</v>
      </c>
      <c r="FX39" s="2" t="s">
        <v>144</v>
      </c>
      <c r="FY39" s="2" t="s">
        <v>144</v>
      </c>
      <c r="FZ39" s="2" t="s">
        <v>144</v>
      </c>
      <c r="GA39" s="2" t="s">
        <v>144</v>
      </c>
      <c r="GB39" s="4"/>
      <c r="GC39" s="8"/>
      <c r="GD39" s="4">
        <v>1</v>
      </c>
      <c r="GE39" s="8">
        <v>35.1</v>
      </c>
      <c r="GF39" s="7">
        <v>-1</v>
      </c>
      <c r="GG39" s="7">
        <v>-1</v>
      </c>
      <c r="GH39" s="2" t="s">
        <v>150</v>
      </c>
      <c r="GI39" s="2" t="s">
        <v>239</v>
      </c>
      <c r="GJ39" s="2" t="s">
        <v>220</v>
      </c>
      <c r="GK39" s="2" t="s">
        <v>429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239</v>
      </c>
      <c r="GW39" s="2" t="s">
        <v>395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239</v>
      </c>
      <c r="KJ39" s="2" t="s">
        <v>196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459</v>
      </c>
      <c r="B40" s="2" t="s">
        <v>133</v>
      </c>
      <c r="C40" s="2" t="s">
        <v>134</v>
      </c>
      <c r="D40" s="2" t="s">
        <v>379</v>
      </c>
      <c r="E40" s="2" t="s">
        <v>380</v>
      </c>
      <c r="F40" s="2" t="s">
        <v>460</v>
      </c>
      <c r="G40" s="2" t="s">
        <v>460</v>
      </c>
      <c r="H40" s="2" t="s">
        <v>460</v>
      </c>
      <c r="I40" s="2" t="s">
        <v>382</v>
      </c>
      <c r="J40" s="2" t="s">
        <v>461</v>
      </c>
      <c r="K40" s="2" t="s">
        <v>384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288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385</v>
      </c>
      <c r="V40" s="2" t="s">
        <v>253</v>
      </c>
      <c r="W40" s="2" t="s">
        <v>147</v>
      </c>
      <c r="X40" s="2" t="s">
        <v>144</v>
      </c>
      <c r="Y40" s="2" t="s">
        <v>181</v>
      </c>
      <c r="Z40" s="4">
        <v>167</v>
      </c>
      <c r="AA40" s="4">
        <f>=ROUNDDOWN(59.6428571428571,0)</f>
      </c>
      <c r="AB40" s="5">
        <v>2.8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18</v>
      </c>
      <c r="AQ40" s="8">
        <v>675.49</v>
      </c>
      <c r="AR40" s="4">
        <v>10</v>
      </c>
      <c r="AS40" s="8">
        <v>277.42</v>
      </c>
      <c r="AT40" s="7">
        <v>0.8</v>
      </c>
      <c r="AU40" s="7">
        <v>1.4349</v>
      </c>
      <c r="AV40" s="4">
        <v>18</v>
      </c>
      <c r="AW40" s="8">
        <v>675.49</v>
      </c>
      <c r="AX40" s="4">
        <v>10</v>
      </c>
      <c r="AY40" s="8">
        <v>277.42</v>
      </c>
      <c r="AZ40" s="7">
        <v>0.8</v>
      </c>
      <c r="BA40" s="7">
        <v>1.4349</v>
      </c>
      <c r="BB40" s="7">
        <v>1</v>
      </c>
      <c r="BC40" s="4">
        <v>31</v>
      </c>
      <c r="BD40" s="8">
        <v>1124.56</v>
      </c>
      <c r="BE40" s="4">
        <v>34</v>
      </c>
      <c r="BF40" s="8">
        <v>994.76</v>
      </c>
      <c r="BG40" s="7">
        <v>-0.0882</v>
      </c>
      <c r="BH40" s="7">
        <v>0.1305</v>
      </c>
      <c r="BI40" s="7">
        <v>0.6007</v>
      </c>
      <c r="BJ40" s="4">
        <v>18</v>
      </c>
      <c r="BK40" s="8">
        <v>675.49</v>
      </c>
      <c r="BL40" s="2" t="s">
        <v>462</v>
      </c>
      <c r="BM40" s="7">
        <v>1</v>
      </c>
      <c r="BN40" s="7">
        <v>1</v>
      </c>
      <c r="BO40" s="4">
        <v>1</v>
      </c>
      <c r="BP40" s="8">
        <v>31.89</v>
      </c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225</v>
      </c>
      <c r="BY40" s="2" t="s">
        <v>152</v>
      </c>
      <c r="BZ40" s="2" t="s">
        <v>152</v>
      </c>
      <c r="CA40" s="2" t="s">
        <v>144</v>
      </c>
      <c r="CB40" s="4">
        <v>3</v>
      </c>
      <c r="CC40" s="8">
        <v>66.84</v>
      </c>
      <c r="CD40" s="4">
        <v>1</v>
      </c>
      <c r="CE40" s="8">
        <v>19.5</v>
      </c>
      <c r="CF40" s="7">
        <v>2</v>
      </c>
      <c r="CG40" s="7">
        <v>2.4277</v>
      </c>
      <c r="CH40" s="2" t="s">
        <v>150</v>
      </c>
      <c r="CI40" s="2" t="s">
        <v>141</v>
      </c>
      <c r="CJ40" s="2" t="s">
        <v>153</v>
      </c>
      <c r="CK40" s="2" t="s">
        <v>294</v>
      </c>
      <c r="CL40" s="2" t="s">
        <v>152</v>
      </c>
      <c r="CM40" s="2" t="s">
        <v>152</v>
      </c>
      <c r="CN40" s="2" t="s">
        <v>144</v>
      </c>
      <c r="CO40" s="4">
        <v>5</v>
      </c>
      <c r="CP40" s="8">
        <v>164.45</v>
      </c>
      <c r="CQ40" s="4">
        <v>5</v>
      </c>
      <c r="CR40" s="8">
        <v>145.6</v>
      </c>
      <c r="CS40" s="7"/>
      <c r="CT40" s="7">
        <v>0.1295</v>
      </c>
      <c r="CU40" s="2" t="s">
        <v>150</v>
      </c>
      <c r="CV40" s="2" t="s">
        <v>141</v>
      </c>
      <c r="CW40" s="2" t="s">
        <v>155</v>
      </c>
      <c r="CX40" s="2" t="s">
        <v>291</v>
      </c>
      <c r="CY40" s="2" t="s">
        <v>152</v>
      </c>
      <c r="CZ40" s="2" t="s">
        <v>152</v>
      </c>
      <c r="DA40" s="2" t="s">
        <v>144</v>
      </c>
      <c r="DB40" s="4"/>
      <c r="DC40" s="8"/>
      <c r="DD40" s="4">
        <v>2</v>
      </c>
      <c r="DE40" s="8">
        <v>56.16</v>
      </c>
      <c r="DF40" s="7">
        <v>-1</v>
      </c>
      <c r="DG40" s="7">
        <v>-1</v>
      </c>
      <c r="DH40" s="2" t="s">
        <v>150</v>
      </c>
      <c r="DI40" s="2" t="s">
        <v>402</v>
      </c>
      <c r="DJ40" s="2" t="s">
        <v>389</v>
      </c>
      <c r="DK40" s="2" t="s">
        <v>463</v>
      </c>
      <c r="DL40" s="2" t="s">
        <v>152</v>
      </c>
      <c r="DM40" s="2" t="s">
        <v>152</v>
      </c>
      <c r="DN40" s="2" t="s">
        <v>144</v>
      </c>
      <c r="DO40" s="4">
        <v>6</v>
      </c>
      <c r="DP40" s="8">
        <v>322.96</v>
      </c>
      <c r="DQ40" s="4"/>
      <c r="DR40" s="8"/>
      <c r="DS40" s="7"/>
      <c r="DT40" s="7"/>
      <c r="DU40" s="2" t="s">
        <v>150</v>
      </c>
      <c r="DV40" s="2" t="s">
        <v>141</v>
      </c>
      <c r="DW40" s="2" t="s">
        <v>199</v>
      </c>
      <c r="DX40" s="2" t="s">
        <v>293</v>
      </c>
      <c r="DY40" s="2" t="s">
        <v>152</v>
      </c>
      <c r="DZ40" s="2" t="s">
        <v>152</v>
      </c>
      <c r="EA40" s="2" t="s">
        <v>144</v>
      </c>
      <c r="EB40" s="4">
        <v>1</v>
      </c>
      <c r="EC40" s="8">
        <v>30.47</v>
      </c>
      <c r="ED40" s="4"/>
      <c r="EE40" s="8"/>
      <c r="EF40" s="7"/>
      <c r="EG40" s="7"/>
      <c r="EH40" s="2" t="s">
        <v>150</v>
      </c>
      <c r="EI40" s="2" t="s">
        <v>141</v>
      </c>
      <c r="EJ40" s="2" t="s">
        <v>392</v>
      </c>
      <c r="EK40" s="2" t="s">
        <v>464</v>
      </c>
      <c r="EL40" s="2" t="s">
        <v>152</v>
      </c>
      <c r="EM40" s="2" t="s">
        <v>152</v>
      </c>
      <c r="EN40" s="2" t="s">
        <v>144</v>
      </c>
      <c r="EO40" s="4">
        <v>1</v>
      </c>
      <c r="EP40" s="8">
        <v>30.8</v>
      </c>
      <c r="EQ40" s="4"/>
      <c r="ER40" s="8"/>
      <c r="ES40" s="7"/>
      <c r="ET40" s="7"/>
      <c r="EU40" s="2" t="s">
        <v>150</v>
      </c>
      <c r="EV40" s="2" t="s">
        <v>141</v>
      </c>
      <c r="EW40" s="2" t="s">
        <v>393</v>
      </c>
      <c r="EX40" s="2" t="s">
        <v>465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199</v>
      </c>
      <c r="FK40" s="2" t="s">
        <v>466</v>
      </c>
      <c r="FL40" s="2" t="s">
        <v>152</v>
      </c>
      <c r="FM40" s="2" t="s">
        <v>152</v>
      </c>
      <c r="FN40" s="2" t="s">
        <v>144</v>
      </c>
      <c r="FO40" s="4"/>
      <c r="FP40" s="8"/>
      <c r="FQ40" s="4"/>
      <c r="FR40" s="8"/>
      <c r="FS40" s="7"/>
      <c r="FT40" s="7"/>
      <c r="FU40" s="2" t="s">
        <v>144</v>
      </c>
      <c r="FV40" s="2" t="s">
        <v>144</v>
      </c>
      <c r="FW40" s="2" t="s">
        <v>144</v>
      </c>
      <c r="FX40" s="2" t="s">
        <v>144</v>
      </c>
      <c r="FY40" s="2" t="s">
        <v>144</v>
      </c>
      <c r="FZ40" s="2" t="s">
        <v>144</v>
      </c>
      <c r="GA40" s="2" t="s">
        <v>144</v>
      </c>
      <c r="GB40" s="4">
        <v>1</v>
      </c>
      <c r="GC40" s="8">
        <v>28.08</v>
      </c>
      <c r="GD40" s="4">
        <v>2</v>
      </c>
      <c r="GE40" s="8">
        <v>56.16</v>
      </c>
      <c r="GF40" s="7">
        <v>-0.5</v>
      </c>
      <c r="GG40" s="7">
        <v>-0.5</v>
      </c>
      <c r="GH40" s="2" t="s">
        <v>150</v>
      </c>
      <c r="GI40" s="2" t="s">
        <v>141</v>
      </c>
      <c r="GJ40" s="2" t="s">
        <v>220</v>
      </c>
      <c r="GK40" s="2" t="s">
        <v>467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395</v>
      </c>
      <c r="GX40" s="2" t="s">
        <v>396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196</v>
      </c>
      <c r="KK40" s="2" t="s">
        <v>468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167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469</v>
      </c>
      <c r="B41" s="2" t="s">
        <v>133</v>
      </c>
      <c r="C41" s="2" t="s">
        <v>134</v>
      </c>
      <c r="D41" s="2" t="s">
        <v>379</v>
      </c>
      <c r="E41" s="2" t="s">
        <v>380</v>
      </c>
      <c r="F41" s="2" t="s">
        <v>460</v>
      </c>
      <c r="G41" s="2" t="s">
        <v>460</v>
      </c>
      <c r="H41" s="2" t="s">
        <v>460</v>
      </c>
      <c r="I41" s="2" t="s">
        <v>382</v>
      </c>
      <c r="J41" s="2" t="s">
        <v>461</v>
      </c>
      <c r="K41" s="2" t="s">
        <v>406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288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385</v>
      </c>
      <c r="V41" s="2" t="s">
        <v>253</v>
      </c>
      <c r="W41" s="2" t="s">
        <v>147</v>
      </c>
      <c r="X41" s="2" t="s">
        <v>144</v>
      </c>
      <c r="Y41" s="2" t="s">
        <v>181</v>
      </c>
      <c r="Z41" s="4">
        <v>67</v>
      </c>
      <c r="AA41" s="4">
        <f>=ROUNDDOWN(35.2631578947368,0)</f>
      </c>
      <c r="AB41" s="5">
        <v>1.9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13</v>
      </c>
      <c r="AQ41" s="8">
        <v>449.07</v>
      </c>
      <c r="AR41" s="4">
        <v>1</v>
      </c>
      <c r="AS41" s="8">
        <v>28.47</v>
      </c>
      <c r="AT41" s="7">
        <v>12</v>
      </c>
      <c r="AU41" s="7">
        <v>14.7734</v>
      </c>
      <c r="AV41" s="4">
        <v>13</v>
      </c>
      <c r="AW41" s="8">
        <v>449.07</v>
      </c>
      <c r="AX41" s="4">
        <v>1</v>
      </c>
      <c r="AY41" s="8">
        <v>28.47</v>
      </c>
      <c r="AZ41" s="7">
        <v>12</v>
      </c>
      <c r="BA41" s="7">
        <v>14.7734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0.3993</v>
      </c>
      <c r="BJ41" s="4">
        <v>13</v>
      </c>
      <c r="BK41" s="8">
        <v>449.07</v>
      </c>
      <c r="BL41" s="2" t="s">
        <v>470</v>
      </c>
      <c r="BM41" s="7">
        <v>1</v>
      </c>
      <c r="BN41" s="7">
        <v>1</v>
      </c>
      <c r="BO41" s="4"/>
      <c r="BP41" s="8"/>
      <c r="BQ41" s="4">
        <v>1</v>
      </c>
      <c r="BR41" s="8">
        <v>28.47</v>
      </c>
      <c r="BS41" s="7">
        <v>-1</v>
      </c>
      <c r="BT41" s="7">
        <v>-1</v>
      </c>
      <c r="BU41" s="2" t="s">
        <v>150</v>
      </c>
      <c r="BV41" s="2" t="s">
        <v>141</v>
      </c>
      <c r="BW41" s="2" t="s">
        <v>144</v>
      </c>
      <c r="BX41" s="2" t="s">
        <v>225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153</v>
      </c>
      <c r="CK41" s="2" t="s">
        <v>290</v>
      </c>
      <c r="CL41" s="2" t="s">
        <v>152</v>
      </c>
      <c r="CM41" s="2" t="s">
        <v>152</v>
      </c>
      <c r="CN41" s="2" t="s">
        <v>144</v>
      </c>
      <c r="CO41" s="4">
        <v>12</v>
      </c>
      <c r="CP41" s="8">
        <v>394.68</v>
      </c>
      <c r="CQ41" s="4"/>
      <c r="CR41" s="8"/>
      <c r="CS41" s="7"/>
      <c r="CT41" s="7"/>
      <c r="CU41" s="2" t="s">
        <v>150</v>
      </c>
      <c r="CV41" s="2" t="s">
        <v>141</v>
      </c>
      <c r="CW41" s="2" t="s">
        <v>155</v>
      </c>
      <c r="CX41" s="2" t="s">
        <v>471</v>
      </c>
      <c r="CY41" s="2" t="s">
        <v>152</v>
      </c>
      <c r="CZ41" s="2" t="s">
        <v>152</v>
      </c>
      <c r="DA41" s="2" t="s">
        <v>144</v>
      </c>
      <c r="DB41" s="4"/>
      <c r="DC41" s="8"/>
      <c r="DD41" s="4"/>
      <c r="DE41" s="8"/>
      <c r="DF41" s="7"/>
      <c r="DG41" s="7"/>
      <c r="DH41" s="2" t="s">
        <v>150</v>
      </c>
      <c r="DI41" s="2" t="s">
        <v>402</v>
      </c>
      <c r="DJ41" s="2" t="s">
        <v>389</v>
      </c>
      <c r="DK41" s="2" t="s">
        <v>472</v>
      </c>
      <c r="DL41" s="2" t="s">
        <v>152</v>
      </c>
      <c r="DM41" s="2" t="s">
        <v>152</v>
      </c>
      <c r="DN41" s="2" t="s">
        <v>144</v>
      </c>
      <c r="DO41" s="4">
        <v>1</v>
      </c>
      <c r="DP41" s="8">
        <v>54.39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199</v>
      </c>
      <c r="DX41" s="2" t="s">
        <v>446</v>
      </c>
      <c r="DY41" s="2" t="s">
        <v>152</v>
      </c>
      <c r="DZ41" s="2" t="s">
        <v>152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392</v>
      </c>
      <c r="EK41" s="2" t="s">
        <v>144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393</v>
      </c>
      <c r="EX41" s="2" t="s">
        <v>273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199</v>
      </c>
      <c r="FK41" s="2" t="s">
        <v>369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144</v>
      </c>
      <c r="FV41" s="2" t="s">
        <v>144</v>
      </c>
      <c r="FW41" s="2" t="s">
        <v>144</v>
      </c>
      <c r="FX41" s="2" t="s">
        <v>144</v>
      </c>
      <c r="FY41" s="2" t="s">
        <v>144</v>
      </c>
      <c r="FZ41" s="2" t="s">
        <v>144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141</v>
      </c>
      <c r="GJ41" s="2" t="s">
        <v>220</v>
      </c>
      <c r="GK41" s="2" t="s">
        <v>473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141</v>
      </c>
      <c r="GW41" s="2" t="s">
        <v>395</v>
      </c>
      <c r="GX41" s="2" t="s">
        <v>396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141</v>
      </c>
      <c r="KJ41" s="2" t="s">
        <v>196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474</v>
      </c>
      <c r="B42" s="2" t="s">
        <v>133</v>
      </c>
      <c r="C42" s="2" t="s">
        <v>134</v>
      </c>
      <c r="D42" s="2" t="s">
        <v>379</v>
      </c>
      <c r="E42" s="2" t="s">
        <v>380</v>
      </c>
      <c r="F42" s="2" t="s">
        <v>460</v>
      </c>
      <c r="G42" s="2" t="s">
        <v>460</v>
      </c>
      <c r="H42" s="2" t="s">
        <v>460</v>
      </c>
      <c r="I42" s="2" t="s">
        <v>382</v>
      </c>
      <c r="J42" s="2" t="s">
        <v>461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455</v>
      </c>
      <c r="P42" s="2" t="s">
        <v>331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385</v>
      </c>
      <c r="V42" s="2" t="s">
        <v>253</v>
      </c>
      <c r="W42" s="2" t="s">
        <v>147</v>
      </c>
      <c r="X42" s="2" t="s">
        <v>144</v>
      </c>
      <c r="Y42" s="2" t="s">
        <v>181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23</v>
      </c>
      <c r="AS42" s="8">
        <v>688.87</v>
      </c>
      <c r="AT42" s="7">
        <v>-1</v>
      </c>
      <c r="AU42" s="7">
        <v>-1</v>
      </c>
      <c r="AV42" s="4"/>
      <c r="AW42" s="8"/>
      <c r="AX42" s="4">
        <v>23</v>
      </c>
      <c r="AY42" s="8">
        <v>688.87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475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239</v>
      </c>
      <c r="BW42" s="2" t="s">
        <v>144</v>
      </c>
      <c r="BX42" s="2" t="s">
        <v>476</v>
      </c>
      <c r="BY42" s="2" t="s">
        <v>152</v>
      </c>
      <c r="BZ42" s="2" t="s">
        <v>152</v>
      </c>
      <c r="CA42" s="2" t="s">
        <v>144</v>
      </c>
      <c r="CB42" s="4"/>
      <c r="CC42" s="8"/>
      <c r="CD42" s="4">
        <v>2</v>
      </c>
      <c r="CE42" s="8">
        <v>46.8</v>
      </c>
      <c r="CF42" s="7">
        <v>-1</v>
      </c>
      <c r="CG42" s="7">
        <v>-1</v>
      </c>
      <c r="CH42" s="2" t="s">
        <v>150</v>
      </c>
      <c r="CI42" s="2" t="s">
        <v>239</v>
      </c>
      <c r="CJ42" s="2" t="s">
        <v>153</v>
      </c>
      <c r="CK42" s="2" t="s">
        <v>155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15</v>
      </c>
      <c r="CR42" s="8">
        <v>436.8</v>
      </c>
      <c r="CS42" s="7">
        <v>-1</v>
      </c>
      <c r="CT42" s="7">
        <v>-1</v>
      </c>
      <c r="CU42" s="2" t="s">
        <v>150</v>
      </c>
      <c r="CV42" s="2" t="s">
        <v>239</v>
      </c>
      <c r="CW42" s="2" t="s">
        <v>155</v>
      </c>
      <c r="CX42" s="2" t="s">
        <v>291</v>
      </c>
      <c r="CY42" s="2" t="s">
        <v>152</v>
      </c>
      <c r="CZ42" s="2" t="s">
        <v>152</v>
      </c>
      <c r="DA42" s="2" t="s">
        <v>144</v>
      </c>
      <c r="DB42" s="4"/>
      <c r="DC42" s="8"/>
      <c r="DD42" s="4">
        <v>1</v>
      </c>
      <c r="DE42" s="8">
        <v>28.08</v>
      </c>
      <c r="DF42" s="7">
        <v>-1</v>
      </c>
      <c r="DG42" s="7">
        <v>-1</v>
      </c>
      <c r="DH42" s="2" t="s">
        <v>150</v>
      </c>
      <c r="DI42" s="2" t="s">
        <v>239</v>
      </c>
      <c r="DJ42" s="2" t="s">
        <v>389</v>
      </c>
      <c r="DK42" s="2" t="s">
        <v>260</v>
      </c>
      <c r="DL42" s="2" t="s">
        <v>152</v>
      </c>
      <c r="DM42" s="2" t="s">
        <v>152</v>
      </c>
      <c r="DN42" s="2" t="s">
        <v>144</v>
      </c>
      <c r="DO42" s="4"/>
      <c r="DP42" s="8"/>
      <c r="DQ42" s="4">
        <v>1</v>
      </c>
      <c r="DR42" s="8">
        <v>67.99</v>
      </c>
      <c r="DS42" s="7">
        <v>-1</v>
      </c>
      <c r="DT42" s="7">
        <v>-1</v>
      </c>
      <c r="DU42" s="2" t="s">
        <v>150</v>
      </c>
      <c r="DV42" s="2" t="s">
        <v>239</v>
      </c>
      <c r="DW42" s="2" t="s">
        <v>199</v>
      </c>
      <c r="DX42" s="2" t="s">
        <v>205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239</v>
      </c>
      <c r="EJ42" s="2" t="s">
        <v>392</v>
      </c>
      <c r="EK42" s="2" t="s">
        <v>144</v>
      </c>
      <c r="EL42" s="2" t="s">
        <v>152</v>
      </c>
      <c r="EM42" s="2" t="s">
        <v>152</v>
      </c>
      <c r="EN42" s="2" t="s">
        <v>144</v>
      </c>
      <c r="EO42" s="4"/>
      <c r="EP42" s="8"/>
      <c r="EQ42" s="4">
        <v>4</v>
      </c>
      <c r="ER42" s="8">
        <v>109.2</v>
      </c>
      <c r="ES42" s="7">
        <v>-1</v>
      </c>
      <c r="ET42" s="7">
        <v>-1</v>
      </c>
      <c r="EU42" s="2" t="s">
        <v>150</v>
      </c>
      <c r="EV42" s="2" t="s">
        <v>239</v>
      </c>
      <c r="EW42" s="2" t="s">
        <v>393</v>
      </c>
      <c r="EX42" s="2" t="s">
        <v>477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239</v>
      </c>
      <c r="FJ42" s="2" t="s">
        <v>199</v>
      </c>
      <c r="FK42" s="2" t="s">
        <v>224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144</v>
      </c>
      <c r="FV42" s="2" t="s">
        <v>144</v>
      </c>
      <c r="FW42" s="2" t="s">
        <v>144</v>
      </c>
      <c r="FX42" s="2" t="s">
        <v>144</v>
      </c>
      <c r="FY42" s="2" t="s">
        <v>144</v>
      </c>
      <c r="FZ42" s="2" t="s">
        <v>144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239</v>
      </c>
      <c r="GJ42" s="2" t="s">
        <v>220</v>
      </c>
      <c r="GK42" s="2" t="s">
        <v>478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239</v>
      </c>
      <c r="GW42" s="2" t="s">
        <v>395</v>
      </c>
      <c r="GX42" s="2" t="s">
        <v>144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239</v>
      </c>
      <c r="KJ42" s="2" t="s">
        <v>196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479</v>
      </c>
      <c r="B43" s="2" t="s">
        <v>133</v>
      </c>
      <c r="C43" s="2" t="s">
        <v>134</v>
      </c>
      <c r="D43" s="2" t="s">
        <v>480</v>
      </c>
      <c r="E43" s="2" t="s">
        <v>481</v>
      </c>
      <c r="F43" s="2" t="s">
        <v>482</v>
      </c>
      <c r="G43" s="2" t="s">
        <v>482</v>
      </c>
      <c r="H43" s="2" t="s">
        <v>482</v>
      </c>
      <c r="I43" s="2" t="s">
        <v>483</v>
      </c>
      <c r="J43" s="2" t="s">
        <v>139</v>
      </c>
      <c r="K43" s="2" t="s">
        <v>484</v>
      </c>
      <c r="L43" s="3">
        <v>85.12</v>
      </c>
      <c r="M43" s="3">
        <v>89.38</v>
      </c>
      <c r="N43" s="3">
        <v>249.99</v>
      </c>
      <c r="O43" s="2" t="s">
        <v>330</v>
      </c>
      <c r="P43" s="2" t="s">
        <v>331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485</v>
      </c>
      <c r="V43" s="2" t="s">
        <v>386</v>
      </c>
      <c r="W43" s="2" t="s">
        <v>147</v>
      </c>
      <c r="X43" s="2" t="s">
        <v>144</v>
      </c>
      <c r="Y43" s="2" t="s">
        <v>199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7</v>
      </c>
      <c r="AS43" s="8">
        <v>416.51</v>
      </c>
      <c r="AT43" s="7">
        <v>-1</v>
      </c>
      <c r="AU43" s="7">
        <v>-1</v>
      </c>
      <c r="AV43" s="4">
        <v>13</v>
      </c>
      <c r="AW43" s="8">
        <v>1424.44</v>
      </c>
      <c r="AX43" s="4">
        <v>18</v>
      </c>
      <c r="AY43" s="8">
        <v>1524.38</v>
      </c>
      <c r="AZ43" s="7">
        <v>-0.2778</v>
      </c>
      <c r="BA43" s="7">
        <v>-0.0656</v>
      </c>
      <c r="BB43" s="7"/>
      <c r="BC43" s="4">
        <v>27</v>
      </c>
      <c r="BD43" s="8">
        <v>2727.66</v>
      </c>
      <c r="BE43" s="4">
        <v>29</v>
      </c>
      <c r="BF43" s="8">
        <v>2390.23</v>
      </c>
      <c r="BG43" s="7">
        <v>-0.069</v>
      </c>
      <c r="BH43" s="7">
        <v>0.1412</v>
      </c>
      <c r="BI43" s="7">
        <v>0.5222</v>
      </c>
      <c r="BJ43" s="4"/>
      <c r="BK43" s="8"/>
      <c r="BL43" s="2" t="s">
        <v>486</v>
      </c>
      <c r="BM43" s="7"/>
      <c r="BN43" s="7"/>
      <c r="BO43" s="4"/>
      <c r="BP43" s="8"/>
      <c r="BQ43" s="4"/>
      <c r="BR43" s="8"/>
      <c r="BS43" s="7"/>
      <c r="BT43" s="7"/>
      <c r="BU43" s="2" t="s">
        <v>234</v>
      </c>
      <c r="BV43" s="2" t="s">
        <v>239</v>
      </c>
      <c r="BW43" s="2" t="s">
        <v>144</v>
      </c>
      <c r="BX43" s="2" t="s">
        <v>144</v>
      </c>
      <c r="BY43" s="2" t="s">
        <v>152</v>
      </c>
      <c r="BZ43" s="2" t="s">
        <v>152</v>
      </c>
      <c r="CA43" s="2" t="s">
        <v>144</v>
      </c>
      <c r="CB43" s="4"/>
      <c r="CC43" s="8"/>
      <c r="CD43" s="4">
        <v>5</v>
      </c>
      <c r="CE43" s="8">
        <v>223.45</v>
      </c>
      <c r="CF43" s="7">
        <v>-1</v>
      </c>
      <c r="CG43" s="7">
        <v>-1</v>
      </c>
      <c r="CH43" s="2" t="s">
        <v>150</v>
      </c>
      <c r="CI43" s="2" t="s">
        <v>239</v>
      </c>
      <c r="CJ43" s="2" t="s">
        <v>153</v>
      </c>
      <c r="CK43" s="2" t="s">
        <v>290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239</v>
      </c>
      <c r="CW43" s="2" t="s">
        <v>155</v>
      </c>
      <c r="CX43" s="2" t="s">
        <v>401</v>
      </c>
      <c r="CY43" s="2" t="s">
        <v>152</v>
      </c>
      <c r="CZ43" s="2" t="s">
        <v>152</v>
      </c>
      <c r="DA43" s="2" t="s">
        <v>144</v>
      </c>
      <c r="DB43" s="4"/>
      <c r="DC43" s="8"/>
      <c r="DD43" s="4">
        <v>1</v>
      </c>
      <c r="DE43" s="8">
        <v>96.53</v>
      </c>
      <c r="DF43" s="7">
        <v>-1</v>
      </c>
      <c r="DG43" s="7">
        <v>-1</v>
      </c>
      <c r="DH43" s="2" t="s">
        <v>150</v>
      </c>
      <c r="DI43" s="2" t="s">
        <v>239</v>
      </c>
      <c r="DJ43" s="2" t="s">
        <v>487</v>
      </c>
      <c r="DK43" s="2" t="s">
        <v>275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239</v>
      </c>
      <c r="DW43" s="2" t="s">
        <v>181</v>
      </c>
      <c r="DX43" s="2" t="s">
        <v>488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239</v>
      </c>
      <c r="EJ43" s="2" t="s">
        <v>160</v>
      </c>
      <c r="EK43" s="2" t="s">
        <v>275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239</v>
      </c>
      <c r="EW43" s="2" t="s">
        <v>162</v>
      </c>
      <c r="EX43" s="2" t="s">
        <v>263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239</v>
      </c>
      <c r="FJ43" s="2" t="s">
        <v>199</v>
      </c>
      <c r="FK43" s="2" t="s">
        <v>489</v>
      </c>
      <c r="FL43" s="2" t="s">
        <v>152</v>
      </c>
      <c r="FM43" s="2" t="s">
        <v>152</v>
      </c>
      <c r="FN43" s="2" t="s">
        <v>144</v>
      </c>
      <c r="FO43" s="4"/>
      <c r="FP43" s="8"/>
      <c r="FQ43" s="4"/>
      <c r="FR43" s="8"/>
      <c r="FS43" s="7"/>
      <c r="FT43" s="7"/>
      <c r="FU43" s="2" t="s">
        <v>144</v>
      </c>
      <c r="FV43" s="2" t="s">
        <v>144</v>
      </c>
      <c r="FW43" s="2" t="s">
        <v>144</v>
      </c>
      <c r="FX43" s="2" t="s">
        <v>144</v>
      </c>
      <c r="FY43" s="2" t="s">
        <v>144</v>
      </c>
      <c r="FZ43" s="2" t="s">
        <v>144</v>
      </c>
      <c r="GA43" s="2" t="s">
        <v>144</v>
      </c>
      <c r="GB43" s="4"/>
      <c r="GC43" s="8"/>
      <c r="GD43" s="4">
        <v>1</v>
      </c>
      <c r="GE43" s="8">
        <v>96.53</v>
      </c>
      <c r="GF43" s="7">
        <v>-1</v>
      </c>
      <c r="GG43" s="7">
        <v>-1</v>
      </c>
      <c r="GH43" s="2" t="s">
        <v>150</v>
      </c>
      <c r="GI43" s="2" t="s">
        <v>239</v>
      </c>
      <c r="GJ43" s="2" t="s">
        <v>490</v>
      </c>
      <c r="GK43" s="2" t="s">
        <v>337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239</v>
      </c>
      <c r="GW43" s="2" t="s">
        <v>168</v>
      </c>
      <c r="GX43" s="2" t="s">
        <v>491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239</v>
      </c>
      <c r="KJ43" s="2" t="s">
        <v>170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480</v>
      </c>
      <c r="E44" s="2" t="s">
        <v>481</v>
      </c>
      <c r="F44" s="2" t="s">
        <v>482</v>
      </c>
      <c r="G44" s="2" t="s">
        <v>482</v>
      </c>
      <c r="H44" s="2" t="s">
        <v>482</v>
      </c>
      <c r="I44" s="2" t="s">
        <v>483</v>
      </c>
      <c r="J44" s="2" t="s">
        <v>172</v>
      </c>
      <c r="K44" s="2" t="s">
        <v>484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340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485</v>
      </c>
      <c r="V44" s="2" t="s">
        <v>386</v>
      </c>
      <c r="W44" s="2" t="s">
        <v>147</v>
      </c>
      <c r="X44" s="2" t="s">
        <v>144</v>
      </c>
      <c r="Y44" s="2" t="s">
        <v>199</v>
      </c>
      <c r="Z44" s="4">
        <v>29</v>
      </c>
      <c r="AA44" s="4">
        <f>=ROUNDDOWN(9.66666666666667,0)</f>
      </c>
      <c r="AB44" s="5">
        <v>3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13</v>
      </c>
      <c r="AQ44" s="8">
        <v>1424.44</v>
      </c>
      <c r="AR44" s="4">
        <v>11</v>
      </c>
      <c r="AS44" s="8">
        <v>1107.87</v>
      </c>
      <c r="AT44" s="7">
        <v>0.1818</v>
      </c>
      <c r="AU44" s="7">
        <v>0.2857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13</v>
      </c>
      <c r="BK44" s="8">
        <v>1424.44</v>
      </c>
      <c r="BL44" s="2" t="s">
        <v>493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234</v>
      </c>
      <c r="BV44" s="2" t="s">
        <v>141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>
        <v>4</v>
      </c>
      <c r="CE44" s="8">
        <v>300.28</v>
      </c>
      <c r="CF44" s="7">
        <v>-1</v>
      </c>
      <c r="CG44" s="7">
        <v>-1</v>
      </c>
      <c r="CH44" s="2" t="s">
        <v>150</v>
      </c>
      <c r="CI44" s="2" t="s">
        <v>141</v>
      </c>
      <c r="CJ44" s="2" t="s">
        <v>153</v>
      </c>
      <c r="CK44" s="2" t="s">
        <v>494</v>
      </c>
      <c r="CL44" s="2" t="s">
        <v>152</v>
      </c>
      <c r="CM44" s="2" t="s">
        <v>152</v>
      </c>
      <c r="CN44" s="2" t="s">
        <v>144</v>
      </c>
      <c r="CO44" s="4">
        <v>1</v>
      </c>
      <c r="CP44" s="8">
        <v>72.07</v>
      </c>
      <c r="CQ44" s="4">
        <v>2</v>
      </c>
      <c r="CR44" s="8">
        <v>240.24</v>
      </c>
      <c r="CS44" s="7">
        <v>-0.5</v>
      </c>
      <c r="CT44" s="7">
        <v>-0.7</v>
      </c>
      <c r="CU44" s="2" t="s">
        <v>150</v>
      </c>
      <c r="CV44" s="2" t="s">
        <v>141</v>
      </c>
      <c r="CW44" s="2" t="s">
        <v>155</v>
      </c>
      <c r="CX44" s="2" t="s">
        <v>291</v>
      </c>
      <c r="CY44" s="2" t="s">
        <v>152</v>
      </c>
      <c r="CZ44" s="2" t="s">
        <v>152</v>
      </c>
      <c r="DA44" s="2" t="s">
        <v>144</v>
      </c>
      <c r="DB44" s="4">
        <v>1</v>
      </c>
      <c r="DC44" s="8">
        <v>115.83</v>
      </c>
      <c r="DD44" s="4">
        <v>3</v>
      </c>
      <c r="DE44" s="8">
        <v>347.49</v>
      </c>
      <c r="DF44" s="7">
        <v>-0.6667</v>
      </c>
      <c r="DG44" s="7">
        <v>-0.6667</v>
      </c>
      <c r="DH44" s="2" t="s">
        <v>150</v>
      </c>
      <c r="DI44" s="2" t="s">
        <v>141</v>
      </c>
      <c r="DJ44" s="2" t="s">
        <v>487</v>
      </c>
      <c r="DK44" s="2" t="s">
        <v>292</v>
      </c>
      <c r="DL44" s="2" t="s">
        <v>152</v>
      </c>
      <c r="DM44" s="2" t="s">
        <v>152</v>
      </c>
      <c r="DN44" s="2" t="s">
        <v>144</v>
      </c>
      <c r="DO44" s="4">
        <v>4</v>
      </c>
      <c r="DP44" s="8">
        <v>435.39</v>
      </c>
      <c r="DQ44" s="4"/>
      <c r="DR44" s="8"/>
      <c r="DS44" s="7"/>
      <c r="DT44" s="7"/>
      <c r="DU44" s="2" t="s">
        <v>150</v>
      </c>
      <c r="DV44" s="2" t="s">
        <v>141</v>
      </c>
      <c r="DW44" s="2" t="s">
        <v>181</v>
      </c>
      <c r="DX44" s="2" t="s">
        <v>495</v>
      </c>
      <c r="DY44" s="2" t="s">
        <v>152</v>
      </c>
      <c r="DZ44" s="2" t="s">
        <v>152</v>
      </c>
      <c r="EA44" s="2" t="s">
        <v>144</v>
      </c>
      <c r="EB44" s="4">
        <v>2</v>
      </c>
      <c r="EC44" s="8">
        <v>225.22</v>
      </c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496</v>
      </c>
      <c r="EL44" s="2" t="s">
        <v>152</v>
      </c>
      <c r="EM44" s="2" t="s">
        <v>152</v>
      </c>
      <c r="EN44" s="2" t="s">
        <v>144</v>
      </c>
      <c r="EO44" s="4">
        <v>1</v>
      </c>
      <c r="EP44" s="8">
        <v>112.61</v>
      </c>
      <c r="EQ44" s="4">
        <v>1</v>
      </c>
      <c r="ER44" s="8">
        <v>112.61</v>
      </c>
      <c r="ES44" s="7"/>
      <c r="ET44" s="7"/>
      <c r="EU44" s="2" t="s">
        <v>150</v>
      </c>
      <c r="EV44" s="2" t="s">
        <v>141</v>
      </c>
      <c r="EW44" s="2" t="s">
        <v>162</v>
      </c>
      <c r="EX44" s="2" t="s">
        <v>497</v>
      </c>
      <c r="EY44" s="2" t="s">
        <v>152</v>
      </c>
      <c r="EZ44" s="2" t="s">
        <v>152</v>
      </c>
      <c r="FA44" s="2" t="s">
        <v>144</v>
      </c>
      <c r="FB44" s="4"/>
      <c r="FC44" s="8"/>
      <c r="FD44" s="4">
        <v>1</v>
      </c>
      <c r="FE44" s="8">
        <v>107.25</v>
      </c>
      <c r="FF44" s="7">
        <v>-1</v>
      </c>
      <c r="FG44" s="7">
        <v>-1</v>
      </c>
      <c r="FH44" s="2" t="s">
        <v>150</v>
      </c>
      <c r="FI44" s="2" t="s">
        <v>141</v>
      </c>
      <c r="FJ44" s="2" t="s">
        <v>199</v>
      </c>
      <c r="FK44" s="2" t="s">
        <v>181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144</v>
      </c>
      <c r="FV44" s="2" t="s">
        <v>144</v>
      </c>
      <c r="FW44" s="2" t="s">
        <v>144</v>
      </c>
      <c r="FX44" s="2" t="s">
        <v>144</v>
      </c>
      <c r="FY44" s="2" t="s">
        <v>144</v>
      </c>
      <c r="FZ44" s="2" t="s">
        <v>144</v>
      </c>
      <c r="GA44" s="2" t="s">
        <v>144</v>
      </c>
      <c r="GB44" s="4">
        <v>4</v>
      </c>
      <c r="GC44" s="8">
        <v>463.32</v>
      </c>
      <c r="GD44" s="4"/>
      <c r="GE44" s="8"/>
      <c r="GF44" s="7"/>
      <c r="GG44" s="7"/>
      <c r="GH44" s="2" t="s">
        <v>150</v>
      </c>
      <c r="GI44" s="2" t="s">
        <v>141</v>
      </c>
      <c r="GJ44" s="2" t="s">
        <v>490</v>
      </c>
      <c r="GK44" s="2" t="s">
        <v>183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168</v>
      </c>
      <c r="GX44" s="2" t="s">
        <v>396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170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29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498</v>
      </c>
      <c r="B45" s="2" t="s">
        <v>133</v>
      </c>
      <c r="C45" s="2" t="s">
        <v>134</v>
      </c>
      <c r="D45" s="2" t="s">
        <v>480</v>
      </c>
      <c r="E45" s="2" t="s">
        <v>481</v>
      </c>
      <c r="F45" s="2" t="s">
        <v>482</v>
      </c>
      <c r="G45" s="2" t="s">
        <v>482</v>
      </c>
      <c r="H45" s="2" t="s">
        <v>482</v>
      </c>
      <c r="I45" s="2" t="s">
        <v>483</v>
      </c>
      <c r="J45" s="2" t="s">
        <v>139</v>
      </c>
      <c r="K45" s="2" t="s">
        <v>499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340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485</v>
      </c>
      <c r="V45" s="2" t="s">
        <v>386</v>
      </c>
      <c r="W45" s="2" t="s">
        <v>147</v>
      </c>
      <c r="X45" s="2" t="s">
        <v>144</v>
      </c>
      <c r="Y45" s="2" t="s">
        <v>199</v>
      </c>
      <c r="Z45" s="4">
        <v>114</v>
      </c>
      <c r="AA45" s="4">
        <f>=ROUNDDOWN(87.6923076923077,0)</f>
      </c>
      <c r="AB45" s="5">
        <v>1.3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7</v>
      </c>
      <c r="AQ45" s="8">
        <v>559.85</v>
      </c>
      <c r="AR45" s="4">
        <v>4</v>
      </c>
      <c r="AS45" s="8">
        <v>260.96</v>
      </c>
      <c r="AT45" s="7">
        <v>0.75</v>
      </c>
      <c r="AU45" s="7">
        <v>1.1453</v>
      </c>
      <c r="AV45" s="4">
        <v>14</v>
      </c>
      <c r="AW45" s="8">
        <v>1303.22</v>
      </c>
      <c r="AX45" s="4">
        <v>11</v>
      </c>
      <c r="AY45" s="8">
        <v>865.85</v>
      </c>
      <c r="AZ45" s="7">
        <v>0.2727</v>
      </c>
      <c r="BA45" s="7">
        <v>0.5051</v>
      </c>
      <c r="BB45" s="7">
        <v>0.4296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0.4778</v>
      </c>
      <c r="BJ45" s="4">
        <v>7</v>
      </c>
      <c r="BK45" s="8">
        <v>559.85</v>
      </c>
      <c r="BL45" s="2" t="s">
        <v>500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144</v>
      </c>
      <c r="BX45" s="2" t="s">
        <v>501</v>
      </c>
      <c r="BY45" s="2" t="s">
        <v>152</v>
      </c>
      <c r="BZ45" s="2" t="s">
        <v>152</v>
      </c>
      <c r="CA45" s="2" t="s">
        <v>144</v>
      </c>
      <c r="CB45" s="4"/>
      <c r="CC45" s="8"/>
      <c r="CD45" s="4">
        <v>3</v>
      </c>
      <c r="CE45" s="8">
        <v>160.86</v>
      </c>
      <c r="CF45" s="7">
        <v>-1</v>
      </c>
      <c r="CG45" s="7">
        <v>-1</v>
      </c>
      <c r="CH45" s="2" t="s">
        <v>150</v>
      </c>
      <c r="CI45" s="2" t="s">
        <v>141</v>
      </c>
      <c r="CJ45" s="2" t="s">
        <v>153</v>
      </c>
      <c r="CK45" s="2" t="s">
        <v>502</v>
      </c>
      <c r="CL45" s="2" t="s">
        <v>152</v>
      </c>
      <c r="CM45" s="2" t="s">
        <v>152</v>
      </c>
      <c r="CN45" s="2" t="s">
        <v>144</v>
      </c>
      <c r="CO45" s="4">
        <v>3</v>
      </c>
      <c r="CP45" s="8">
        <v>180.18</v>
      </c>
      <c r="CQ45" s="4">
        <v>1</v>
      </c>
      <c r="CR45" s="8">
        <v>100.1</v>
      </c>
      <c r="CS45" s="7">
        <v>2</v>
      </c>
      <c r="CT45" s="7">
        <v>0.8</v>
      </c>
      <c r="CU45" s="2" t="s">
        <v>150</v>
      </c>
      <c r="CV45" s="2" t="s">
        <v>141</v>
      </c>
      <c r="CW45" s="2" t="s">
        <v>155</v>
      </c>
      <c r="CX45" s="2" t="s">
        <v>453</v>
      </c>
      <c r="CY45" s="2" t="s">
        <v>152</v>
      </c>
      <c r="CZ45" s="2" t="s">
        <v>152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487</v>
      </c>
      <c r="DK45" s="2" t="s">
        <v>304</v>
      </c>
      <c r="DL45" s="2" t="s">
        <v>152</v>
      </c>
      <c r="DM45" s="2" t="s">
        <v>152</v>
      </c>
      <c r="DN45" s="2" t="s">
        <v>144</v>
      </c>
      <c r="DO45" s="4">
        <v>2</v>
      </c>
      <c r="DP45" s="8">
        <v>191.99</v>
      </c>
      <c r="DQ45" s="4"/>
      <c r="DR45" s="8"/>
      <c r="DS45" s="7"/>
      <c r="DT45" s="7"/>
      <c r="DU45" s="2" t="s">
        <v>150</v>
      </c>
      <c r="DV45" s="2" t="s">
        <v>141</v>
      </c>
      <c r="DW45" s="2" t="s">
        <v>181</v>
      </c>
      <c r="DX45" s="2" t="s">
        <v>336</v>
      </c>
      <c r="DY45" s="2" t="s">
        <v>152</v>
      </c>
      <c r="DZ45" s="2" t="s">
        <v>152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160</v>
      </c>
      <c r="EK45" s="2" t="s">
        <v>503</v>
      </c>
      <c r="EL45" s="2" t="s">
        <v>152</v>
      </c>
      <c r="EM45" s="2" t="s">
        <v>152</v>
      </c>
      <c r="EN45" s="2" t="s">
        <v>144</v>
      </c>
      <c r="EO45" s="4">
        <v>2</v>
      </c>
      <c r="EP45" s="8">
        <v>187.68</v>
      </c>
      <c r="EQ45" s="4"/>
      <c r="ER45" s="8"/>
      <c r="ES45" s="7"/>
      <c r="ET45" s="7"/>
      <c r="EU45" s="2" t="s">
        <v>150</v>
      </c>
      <c r="EV45" s="2" t="s">
        <v>141</v>
      </c>
      <c r="EW45" s="2" t="s">
        <v>162</v>
      </c>
      <c r="EX45" s="2" t="s">
        <v>504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199</v>
      </c>
      <c r="FK45" s="2" t="s">
        <v>448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144</v>
      </c>
      <c r="FV45" s="2" t="s">
        <v>144</v>
      </c>
      <c r="FW45" s="2" t="s">
        <v>144</v>
      </c>
      <c r="FX45" s="2" t="s">
        <v>144</v>
      </c>
      <c r="FY45" s="2" t="s">
        <v>144</v>
      </c>
      <c r="FZ45" s="2" t="s">
        <v>144</v>
      </c>
      <c r="GA45" s="2" t="s">
        <v>144</v>
      </c>
      <c r="GB45" s="4"/>
      <c r="GC45" s="8"/>
      <c r="GD45" s="4"/>
      <c r="GE45" s="8"/>
      <c r="GF45" s="7"/>
      <c r="GG45" s="7"/>
      <c r="GH45" s="2" t="s">
        <v>150</v>
      </c>
      <c r="GI45" s="2" t="s">
        <v>141</v>
      </c>
      <c r="GJ45" s="2" t="s">
        <v>490</v>
      </c>
      <c r="GK45" s="2" t="s">
        <v>505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144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196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114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506</v>
      </c>
      <c r="B46" s="2" t="s">
        <v>133</v>
      </c>
      <c r="C46" s="2" t="s">
        <v>134</v>
      </c>
      <c r="D46" s="2" t="s">
        <v>480</v>
      </c>
      <c r="E46" s="2" t="s">
        <v>481</v>
      </c>
      <c r="F46" s="2" t="s">
        <v>482</v>
      </c>
      <c r="G46" s="2" t="s">
        <v>482</v>
      </c>
      <c r="H46" s="2" t="s">
        <v>482</v>
      </c>
      <c r="I46" s="2" t="s">
        <v>483</v>
      </c>
      <c r="J46" s="2" t="s">
        <v>172</v>
      </c>
      <c r="K46" s="2" t="s">
        <v>499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340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485</v>
      </c>
      <c r="V46" s="2" t="s">
        <v>386</v>
      </c>
      <c r="W46" s="2" t="s">
        <v>147</v>
      </c>
      <c r="X46" s="2" t="s">
        <v>144</v>
      </c>
      <c r="Y46" s="2" t="s">
        <v>199</v>
      </c>
      <c r="Z46" s="4">
        <v>108</v>
      </c>
      <c r="AA46" s="4">
        <f>=ROUNDDOWN(60,0)</f>
      </c>
      <c r="AB46" s="5">
        <v>1.8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7</v>
      </c>
      <c r="AQ46" s="8">
        <v>743.37</v>
      </c>
      <c r="AR46" s="4">
        <v>7</v>
      </c>
      <c r="AS46" s="8">
        <v>604.89</v>
      </c>
      <c r="AT46" s="7"/>
      <c r="AU46" s="7">
        <v>0.2289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>
        <v>0.5704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>
        <v>7</v>
      </c>
      <c r="BK46" s="8">
        <v>743.37</v>
      </c>
      <c r="BL46" s="2" t="s">
        <v>507</v>
      </c>
      <c r="BM46" s="7">
        <v>1</v>
      </c>
      <c r="BN46" s="7">
        <v>1</v>
      </c>
      <c r="BO46" s="4">
        <v>1</v>
      </c>
      <c r="BP46" s="8">
        <v>117.46</v>
      </c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508</v>
      </c>
      <c r="BY46" s="2" t="s">
        <v>152</v>
      </c>
      <c r="BZ46" s="2" t="s">
        <v>152</v>
      </c>
      <c r="CA46" s="2" t="s">
        <v>144</v>
      </c>
      <c r="CB46" s="4"/>
      <c r="CC46" s="8"/>
      <c r="CD46" s="4">
        <v>4</v>
      </c>
      <c r="CE46" s="8">
        <v>257.4</v>
      </c>
      <c r="CF46" s="7">
        <v>-1</v>
      </c>
      <c r="CG46" s="7">
        <v>-1</v>
      </c>
      <c r="CH46" s="2" t="s">
        <v>150</v>
      </c>
      <c r="CI46" s="2" t="s">
        <v>141</v>
      </c>
      <c r="CJ46" s="2" t="s">
        <v>153</v>
      </c>
      <c r="CK46" s="2" t="s">
        <v>408</v>
      </c>
      <c r="CL46" s="2" t="s">
        <v>152</v>
      </c>
      <c r="CM46" s="2" t="s">
        <v>152</v>
      </c>
      <c r="CN46" s="2" t="s">
        <v>144</v>
      </c>
      <c r="CO46" s="4">
        <v>1</v>
      </c>
      <c r="CP46" s="8">
        <v>72.07</v>
      </c>
      <c r="CQ46" s="4">
        <v>2</v>
      </c>
      <c r="CR46" s="8">
        <v>240.24</v>
      </c>
      <c r="CS46" s="7">
        <v>-0.5</v>
      </c>
      <c r="CT46" s="7">
        <v>-0.7</v>
      </c>
      <c r="CU46" s="2" t="s">
        <v>150</v>
      </c>
      <c r="CV46" s="2" t="s">
        <v>141</v>
      </c>
      <c r="CW46" s="2" t="s">
        <v>155</v>
      </c>
      <c r="CX46" s="2" t="s">
        <v>509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487</v>
      </c>
      <c r="DK46" s="2" t="s">
        <v>368</v>
      </c>
      <c r="DL46" s="2" t="s">
        <v>152</v>
      </c>
      <c r="DM46" s="2" t="s">
        <v>152</v>
      </c>
      <c r="DN46" s="2" t="s">
        <v>144</v>
      </c>
      <c r="DO46" s="4">
        <v>2</v>
      </c>
      <c r="DP46" s="8">
        <v>212.79</v>
      </c>
      <c r="DQ46" s="4"/>
      <c r="DR46" s="8"/>
      <c r="DS46" s="7"/>
      <c r="DT46" s="7"/>
      <c r="DU46" s="2" t="s">
        <v>150</v>
      </c>
      <c r="DV46" s="2" t="s">
        <v>141</v>
      </c>
      <c r="DW46" s="2" t="s">
        <v>181</v>
      </c>
      <c r="DX46" s="2" t="s">
        <v>510</v>
      </c>
      <c r="DY46" s="2" t="s">
        <v>152</v>
      </c>
      <c r="DZ46" s="2" t="s">
        <v>152</v>
      </c>
      <c r="EA46" s="2" t="s">
        <v>144</v>
      </c>
      <c r="EB46" s="4">
        <v>2</v>
      </c>
      <c r="EC46" s="8">
        <v>225.22</v>
      </c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496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162</v>
      </c>
      <c r="EX46" s="2" t="s">
        <v>280</v>
      </c>
      <c r="EY46" s="2" t="s">
        <v>152</v>
      </c>
      <c r="EZ46" s="2" t="s">
        <v>152</v>
      </c>
      <c r="FA46" s="2" t="s">
        <v>144</v>
      </c>
      <c r="FB46" s="4"/>
      <c r="FC46" s="8"/>
      <c r="FD46" s="4">
        <v>1</v>
      </c>
      <c r="FE46" s="8">
        <v>107.25</v>
      </c>
      <c r="FF46" s="7">
        <v>-1</v>
      </c>
      <c r="FG46" s="7">
        <v>-1</v>
      </c>
      <c r="FH46" s="2" t="s">
        <v>150</v>
      </c>
      <c r="FI46" s="2" t="s">
        <v>141</v>
      </c>
      <c r="FJ46" s="2" t="s">
        <v>199</v>
      </c>
      <c r="FK46" s="2" t="s">
        <v>178</v>
      </c>
      <c r="FL46" s="2" t="s">
        <v>152</v>
      </c>
      <c r="FM46" s="2" t="s">
        <v>152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>
        <v>1</v>
      </c>
      <c r="GC46" s="8">
        <v>115.83</v>
      </c>
      <c r="GD46" s="4"/>
      <c r="GE46" s="8"/>
      <c r="GF46" s="7"/>
      <c r="GG46" s="7"/>
      <c r="GH46" s="2" t="s">
        <v>150</v>
      </c>
      <c r="GI46" s="2" t="s">
        <v>141</v>
      </c>
      <c r="GJ46" s="2" t="s">
        <v>490</v>
      </c>
      <c r="GK46" s="2" t="s">
        <v>511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396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196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108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512</v>
      </c>
      <c r="B47" s="2" t="s">
        <v>133</v>
      </c>
      <c r="C47" s="2" t="s">
        <v>134</v>
      </c>
      <c r="D47" s="2" t="s">
        <v>513</v>
      </c>
      <c r="E47" s="2" t="s">
        <v>514</v>
      </c>
      <c r="F47" s="2" t="s">
        <v>515</v>
      </c>
      <c r="G47" s="2" t="s">
        <v>515</v>
      </c>
      <c r="H47" s="2" t="s">
        <v>515</v>
      </c>
      <c r="I47" s="2" t="s">
        <v>516</v>
      </c>
      <c r="J47" s="2" t="s">
        <v>517</v>
      </c>
      <c r="K47" s="2" t="s">
        <v>384</v>
      </c>
      <c r="L47" s="3">
        <v>26.68</v>
      </c>
      <c r="M47" s="3">
        <v>28.01</v>
      </c>
      <c r="N47" s="3">
        <v>89.99</v>
      </c>
      <c r="O47" s="2" t="s">
        <v>141</v>
      </c>
      <c r="P47" s="2" t="s">
        <v>288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385</v>
      </c>
      <c r="V47" s="2" t="s">
        <v>518</v>
      </c>
      <c r="W47" s="2" t="s">
        <v>147</v>
      </c>
      <c r="X47" s="2" t="s">
        <v>144</v>
      </c>
      <c r="Y47" s="2" t="s">
        <v>173</v>
      </c>
      <c r="Z47" s="4">
        <v>138</v>
      </c>
      <c r="AA47" s="4">
        <f>=ROUNDDOWN(18.4,0)</f>
      </c>
      <c r="AB47" s="5">
        <v>7.5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25</v>
      </c>
      <c r="AQ47" s="8">
        <v>917.82</v>
      </c>
      <c r="AR47" s="4">
        <v>14</v>
      </c>
      <c r="AS47" s="8">
        <v>419.25</v>
      </c>
      <c r="AT47" s="7">
        <v>0.7857</v>
      </c>
      <c r="AU47" s="7">
        <v>1.1892</v>
      </c>
      <c r="AV47" s="4">
        <v>25</v>
      </c>
      <c r="AW47" s="8">
        <v>917.82</v>
      </c>
      <c r="AX47" s="4">
        <v>14</v>
      </c>
      <c r="AY47" s="8">
        <v>419.25</v>
      </c>
      <c r="AZ47" s="7">
        <v>0.7857</v>
      </c>
      <c r="BA47" s="7">
        <v>1.1892</v>
      </c>
      <c r="BB47" s="7">
        <v>1</v>
      </c>
      <c r="BC47" s="4">
        <v>25</v>
      </c>
      <c r="BD47" s="8">
        <v>917.82</v>
      </c>
      <c r="BE47" s="4">
        <v>14</v>
      </c>
      <c r="BF47" s="8">
        <v>419.25</v>
      </c>
      <c r="BG47" s="7">
        <v>0.7857</v>
      </c>
      <c r="BH47" s="7">
        <v>1.1892</v>
      </c>
      <c r="BI47" s="7">
        <v>1</v>
      </c>
      <c r="BJ47" s="4">
        <v>25</v>
      </c>
      <c r="BK47" s="8">
        <v>917.82</v>
      </c>
      <c r="BL47" s="2" t="s">
        <v>519</v>
      </c>
      <c r="BM47" s="7">
        <v>1</v>
      </c>
      <c r="BN47" s="7">
        <v>1</v>
      </c>
      <c r="BO47" s="4"/>
      <c r="BP47" s="8"/>
      <c r="BQ47" s="4">
        <v>8</v>
      </c>
      <c r="BR47" s="8">
        <v>227.76</v>
      </c>
      <c r="BS47" s="7">
        <v>-1</v>
      </c>
      <c r="BT47" s="7">
        <v>-1</v>
      </c>
      <c r="BU47" s="2" t="s">
        <v>150</v>
      </c>
      <c r="BV47" s="2" t="s">
        <v>141</v>
      </c>
      <c r="BW47" s="2" t="s">
        <v>144</v>
      </c>
      <c r="BX47" s="2" t="s">
        <v>211</v>
      </c>
      <c r="BY47" s="2" t="s">
        <v>152</v>
      </c>
      <c r="BZ47" s="2" t="s">
        <v>152</v>
      </c>
      <c r="CA47" s="2" t="s">
        <v>144</v>
      </c>
      <c r="CB47" s="4">
        <v>6</v>
      </c>
      <c r="CC47" s="8">
        <v>152.38</v>
      </c>
      <c r="CD47" s="4">
        <v>1</v>
      </c>
      <c r="CE47" s="8">
        <v>19.5</v>
      </c>
      <c r="CF47" s="7">
        <v>5</v>
      </c>
      <c r="CG47" s="7">
        <v>6.8144</v>
      </c>
      <c r="CH47" s="2" t="s">
        <v>150</v>
      </c>
      <c r="CI47" s="2" t="s">
        <v>141</v>
      </c>
      <c r="CJ47" s="2" t="s">
        <v>153</v>
      </c>
      <c r="CK47" s="2" t="s">
        <v>452</v>
      </c>
      <c r="CL47" s="2" t="s">
        <v>152</v>
      </c>
      <c r="CM47" s="2" t="s">
        <v>152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239</v>
      </c>
      <c r="CW47" s="2" t="s">
        <v>155</v>
      </c>
      <c r="CX47" s="2" t="s">
        <v>415</v>
      </c>
      <c r="CY47" s="2" t="s">
        <v>152</v>
      </c>
      <c r="CZ47" s="2" t="s">
        <v>152</v>
      </c>
      <c r="DA47" s="2" t="s">
        <v>144</v>
      </c>
      <c r="DB47" s="4">
        <v>1</v>
      </c>
      <c r="DC47" s="8">
        <v>30.59</v>
      </c>
      <c r="DD47" s="4"/>
      <c r="DE47" s="8"/>
      <c r="DF47" s="7"/>
      <c r="DG47" s="7"/>
      <c r="DH47" s="2" t="s">
        <v>150</v>
      </c>
      <c r="DI47" s="2" t="s">
        <v>141</v>
      </c>
      <c r="DJ47" s="2" t="s">
        <v>389</v>
      </c>
      <c r="DK47" s="2" t="s">
        <v>463</v>
      </c>
      <c r="DL47" s="2" t="s">
        <v>152</v>
      </c>
      <c r="DM47" s="2" t="s">
        <v>152</v>
      </c>
      <c r="DN47" s="2" t="s">
        <v>144</v>
      </c>
      <c r="DO47" s="4">
        <v>12</v>
      </c>
      <c r="DP47" s="8">
        <v>557.91</v>
      </c>
      <c r="DQ47" s="4">
        <v>1</v>
      </c>
      <c r="DR47" s="8">
        <v>67.99</v>
      </c>
      <c r="DS47" s="7">
        <v>11</v>
      </c>
      <c r="DT47" s="7">
        <v>7.2058</v>
      </c>
      <c r="DU47" s="2" t="s">
        <v>150</v>
      </c>
      <c r="DV47" s="2" t="s">
        <v>141</v>
      </c>
      <c r="DW47" s="2" t="s">
        <v>199</v>
      </c>
      <c r="DX47" s="2" t="s">
        <v>293</v>
      </c>
      <c r="DY47" s="2" t="s">
        <v>152</v>
      </c>
      <c r="DZ47" s="2" t="s">
        <v>152</v>
      </c>
      <c r="EA47" s="2" t="s">
        <v>144</v>
      </c>
      <c r="EB47" s="4">
        <v>3</v>
      </c>
      <c r="EC47" s="8">
        <v>88.14</v>
      </c>
      <c r="ED47" s="4"/>
      <c r="EE47" s="8"/>
      <c r="EF47" s="7"/>
      <c r="EG47" s="7"/>
      <c r="EH47" s="2" t="s">
        <v>150</v>
      </c>
      <c r="EI47" s="2" t="s">
        <v>141</v>
      </c>
      <c r="EJ47" s="2" t="s">
        <v>392</v>
      </c>
      <c r="EK47" s="2" t="s">
        <v>520</v>
      </c>
      <c r="EL47" s="2" t="s">
        <v>152</v>
      </c>
      <c r="EM47" s="2" t="s">
        <v>152</v>
      </c>
      <c r="EN47" s="2" t="s">
        <v>144</v>
      </c>
      <c r="EO47" s="4">
        <v>3</v>
      </c>
      <c r="EP47" s="8">
        <v>88.8</v>
      </c>
      <c r="EQ47" s="4"/>
      <c r="ER47" s="8"/>
      <c r="ES47" s="7"/>
      <c r="ET47" s="7"/>
      <c r="EU47" s="2" t="s">
        <v>150</v>
      </c>
      <c r="EV47" s="2" t="s">
        <v>141</v>
      </c>
      <c r="EW47" s="2" t="s">
        <v>162</v>
      </c>
      <c r="EX47" s="2" t="s">
        <v>204</v>
      </c>
      <c r="EY47" s="2" t="s">
        <v>152</v>
      </c>
      <c r="EZ47" s="2" t="s">
        <v>152</v>
      </c>
      <c r="FA47" s="2" t="s">
        <v>144</v>
      </c>
      <c r="FB47" s="4"/>
      <c r="FC47" s="8"/>
      <c r="FD47" s="4">
        <v>4</v>
      </c>
      <c r="FE47" s="8">
        <v>104</v>
      </c>
      <c r="FF47" s="7">
        <v>-1</v>
      </c>
      <c r="FG47" s="7">
        <v>-1</v>
      </c>
      <c r="FH47" s="2" t="s">
        <v>150</v>
      </c>
      <c r="FI47" s="2" t="s">
        <v>141</v>
      </c>
      <c r="FJ47" s="2" t="s">
        <v>173</v>
      </c>
      <c r="FK47" s="2" t="s">
        <v>521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144</v>
      </c>
      <c r="FV47" s="2" t="s">
        <v>144</v>
      </c>
      <c r="FW47" s="2" t="s">
        <v>144</v>
      </c>
      <c r="FX47" s="2" t="s">
        <v>144</v>
      </c>
      <c r="FY47" s="2" t="s">
        <v>144</v>
      </c>
      <c r="FZ47" s="2" t="s">
        <v>144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166</v>
      </c>
      <c r="GK47" s="2" t="s">
        <v>272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395</v>
      </c>
      <c r="GX47" s="2" t="s">
        <v>522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196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138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523</v>
      </c>
      <c r="B48" s="2" t="s">
        <v>133</v>
      </c>
      <c r="C48" s="2" t="s">
        <v>134</v>
      </c>
      <c r="D48" s="2" t="s">
        <v>513</v>
      </c>
      <c r="E48" s="2" t="s">
        <v>514</v>
      </c>
      <c r="F48" s="2" t="s">
        <v>137</v>
      </c>
      <c r="G48" s="2" t="s">
        <v>144</v>
      </c>
      <c r="H48" s="2" t="s">
        <v>144</v>
      </c>
      <c r="I48" s="2" t="s">
        <v>524</v>
      </c>
      <c r="J48" s="2" t="s">
        <v>517</v>
      </c>
      <c r="K48" s="2" t="s">
        <v>228</v>
      </c>
      <c r="L48" s="3">
        <v>30.86</v>
      </c>
      <c r="M48" s="3">
        <v>32.4</v>
      </c>
      <c r="N48" s="3">
        <v>89.99</v>
      </c>
      <c r="O48" s="2" t="s">
        <v>141</v>
      </c>
      <c r="P48" s="2" t="s">
        <v>229</v>
      </c>
      <c r="Q48" s="2" t="s">
        <v>143</v>
      </c>
      <c r="R48" s="2" t="s">
        <v>144</v>
      </c>
      <c r="S48" s="2" t="s">
        <v>144</v>
      </c>
      <c r="T48" s="2" t="s">
        <v>230</v>
      </c>
      <c r="U48" s="2" t="s">
        <v>385</v>
      </c>
      <c r="V48" s="2" t="s">
        <v>231</v>
      </c>
      <c r="W48" s="2" t="s">
        <v>144</v>
      </c>
      <c r="X48" s="2" t="s">
        <v>144</v>
      </c>
      <c r="Y48" s="2" t="s">
        <v>525</v>
      </c>
      <c r="Z48" s="4">
        <v>198</v>
      </c>
      <c r="AA48" s="4">
        <f>=ROUNDDOWN(220,0)</f>
      </c>
      <c r="AB48" s="5">
        <v>0.9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144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144</v>
      </c>
      <c r="BW48" s="2" t="s">
        <v>144</v>
      </c>
      <c r="BX48" s="2" t="s">
        <v>144</v>
      </c>
      <c r="BY48" s="2" t="s">
        <v>144</v>
      </c>
      <c r="BZ48" s="2" t="s">
        <v>144</v>
      </c>
      <c r="CA48" s="2" t="s">
        <v>144</v>
      </c>
      <c r="CB48" s="4"/>
      <c r="CC48" s="8"/>
      <c r="CD48" s="4"/>
      <c r="CE48" s="8"/>
      <c r="CF48" s="7"/>
      <c r="CG48" s="7"/>
      <c r="CH48" s="2" t="s">
        <v>144</v>
      </c>
      <c r="CI48" s="2" t="s">
        <v>144</v>
      </c>
      <c r="CJ48" s="2" t="s">
        <v>144</v>
      </c>
      <c r="CK48" s="2" t="s">
        <v>144</v>
      </c>
      <c r="CL48" s="2" t="s">
        <v>144</v>
      </c>
      <c r="CM48" s="2" t="s">
        <v>144</v>
      </c>
      <c r="CN48" s="2" t="s">
        <v>144</v>
      </c>
      <c r="CO48" s="4"/>
      <c r="CP48" s="8"/>
      <c r="CQ48" s="4"/>
      <c r="CR48" s="8"/>
      <c r="CS48" s="7"/>
      <c r="CT48" s="7"/>
      <c r="CU48" s="2" t="s">
        <v>144</v>
      </c>
      <c r="CV48" s="2" t="s">
        <v>144</v>
      </c>
      <c r="CW48" s="2" t="s">
        <v>144</v>
      </c>
      <c r="CX48" s="2" t="s">
        <v>144</v>
      </c>
      <c r="CY48" s="2" t="s">
        <v>144</v>
      </c>
      <c r="CZ48" s="2" t="s">
        <v>144</v>
      </c>
      <c r="DA48" s="2" t="s">
        <v>144</v>
      </c>
      <c r="DB48" s="4"/>
      <c r="DC48" s="8"/>
      <c r="DD48" s="4"/>
      <c r="DE48" s="8"/>
      <c r="DF48" s="7"/>
      <c r="DG48" s="7"/>
      <c r="DH48" s="2" t="s">
        <v>144</v>
      </c>
      <c r="DI48" s="2" t="s">
        <v>144</v>
      </c>
      <c r="DJ48" s="2" t="s">
        <v>144</v>
      </c>
      <c r="DK48" s="2" t="s">
        <v>144</v>
      </c>
      <c r="DL48" s="2" t="s">
        <v>144</v>
      </c>
      <c r="DM48" s="2" t="s">
        <v>144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144</v>
      </c>
      <c r="DX48" s="2" t="s">
        <v>242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144</v>
      </c>
      <c r="EI48" s="2" t="s">
        <v>144</v>
      </c>
      <c r="EJ48" s="2" t="s">
        <v>144</v>
      </c>
      <c r="EK48" s="2" t="s">
        <v>144</v>
      </c>
      <c r="EL48" s="2" t="s">
        <v>144</v>
      </c>
      <c r="EM48" s="2" t="s">
        <v>144</v>
      </c>
      <c r="EN48" s="2" t="s">
        <v>144</v>
      </c>
      <c r="EO48" s="4"/>
      <c r="EP48" s="8"/>
      <c r="EQ48" s="4"/>
      <c r="ER48" s="8"/>
      <c r="ES48" s="7"/>
      <c r="ET48" s="7"/>
      <c r="EU48" s="2" t="s">
        <v>144</v>
      </c>
      <c r="EV48" s="2" t="s">
        <v>144</v>
      </c>
      <c r="EW48" s="2" t="s">
        <v>144</v>
      </c>
      <c r="EX48" s="2" t="s">
        <v>144</v>
      </c>
      <c r="EY48" s="2" t="s">
        <v>144</v>
      </c>
      <c r="EZ48" s="2" t="s">
        <v>144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144</v>
      </c>
      <c r="FK48" s="2" t="s">
        <v>144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144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>
        <v>198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526</v>
      </c>
      <c r="B49" s="2" t="s">
        <v>133</v>
      </c>
      <c r="C49" s="2" t="s">
        <v>134</v>
      </c>
      <c r="D49" s="2" t="s">
        <v>513</v>
      </c>
      <c r="E49" s="2" t="s">
        <v>514</v>
      </c>
      <c r="F49" s="2" t="s">
        <v>527</v>
      </c>
      <c r="G49" s="2" t="s">
        <v>527</v>
      </c>
      <c r="H49" s="2" t="s">
        <v>527</v>
      </c>
      <c r="I49" s="2" t="s">
        <v>516</v>
      </c>
      <c r="J49" s="2" t="s">
        <v>517</v>
      </c>
      <c r="K49" s="2" t="s">
        <v>484</v>
      </c>
      <c r="L49" s="3">
        <v>24.76</v>
      </c>
      <c r="M49" s="3">
        <v>26</v>
      </c>
      <c r="N49" s="3">
        <v>79.99</v>
      </c>
      <c r="O49" s="2" t="s">
        <v>330</v>
      </c>
      <c r="P49" s="2" t="s">
        <v>331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385</v>
      </c>
      <c r="V49" s="2" t="s">
        <v>253</v>
      </c>
      <c r="W49" s="2" t="s">
        <v>147</v>
      </c>
      <c r="X49" s="2" t="s">
        <v>144</v>
      </c>
      <c r="Y49" s="2" t="s">
        <v>173</v>
      </c>
      <c r="Z49" s="4"/>
      <c r="AA49" s="4">
        <f>=ROUNDDOWN({0},0)</f>
      </c>
      <c r="AB49" s="5">
        <v>3</v>
      </c>
      <c r="AC49" s="2" t="s">
        <v>144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17</v>
      </c>
      <c r="AS49" s="8">
        <v>433.42</v>
      </c>
      <c r="AT49" s="7">
        <v>-1</v>
      </c>
      <c r="AU49" s="7">
        <v>-1</v>
      </c>
      <c r="AV49" s="4"/>
      <c r="AW49" s="8"/>
      <c r="AX49" s="4">
        <v>17</v>
      </c>
      <c r="AY49" s="8">
        <v>433.42</v>
      </c>
      <c r="AZ49" s="7">
        <v>-1</v>
      </c>
      <c r="BA49" s="7">
        <v>-1</v>
      </c>
      <c r="BB49" s="7"/>
      <c r="BC49" s="4"/>
      <c r="BD49" s="8"/>
      <c r="BE49" s="4">
        <v>17</v>
      </c>
      <c r="BF49" s="8">
        <v>433.42</v>
      </c>
      <c r="BG49" s="7">
        <v>-1</v>
      </c>
      <c r="BH49" s="7">
        <v>-1</v>
      </c>
      <c r="BI49" s="7"/>
      <c r="BJ49" s="4"/>
      <c r="BK49" s="8"/>
      <c r="BL49" s="2" t="s">
        <v>528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239</v>
      </c>
      <c r="BW49" s="2" t="s">
        <v>144</v>
      </c>
      <c r="BX49" s="2" t="s">
        <v>529</v>
      </c>
      <c r="BY49" s="2" t="s">
        <v>152</v>
      </c>
      <c r="BZ49" s="2" t="s">
        <v>152</v>
      </c>
      <c r="CA49" s="2" t="s">
        <v>144</v>
      </c>
      <c r="CB49" s="4"/>
      <c r="CC49" s="8"/>
      <c r="CD49" s="4">
        <v>4</v>
      </c>
      <c r="CE49" s="8">
        <v>88.92</v>
      </c>
      <c r="CF49" s="7">
        <v>-1</v>
      </c>
      <c r="CG49" s="7">
        <v>-1</v>
      </c>
      <c r="CH49" s="2" t="s">
        <v>150</v>
      </c>
      <c r="CI49" s="2" t="s">
        <v>239</v>
      </c>
      <c r="CJ49" s="2" t="s">
        <v>153</v>
      </c>
      <c r="CK49" s="2" t="s">
        <v>333</v>
      </c>
      <c r="CL49" s="2" t="s">
        <v>152</v>
      </c>
      <c r="CM49" s="2" t="s">
        <v>152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239</v>
      </c>
      <c r="CW49" s="2" t="s">
        <v>155</v>
      </c>
      <c r="CX49" s="2" t="s">
        <v>366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239</v>
      </c>
      <c r="DJ49" s="2" t="s">
        <v>389</v>
      </c>
      <c r="DK49" s="2" t="s">
        <v>144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239</v>
      </c>
      <c r="DW49" s="2" t="s">
        <v>173</v>
      </c>
      <c r="DX49" s="2" t="s">
        <v>336</v>
      </c>
      <c r="DY49" s="2" t="s">
        <v>152</v>
      </c>
      <c r="DZ49" s="2" t="s">
        <v>152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239</v>
      </c>
      <c r="EJ49" s="2" t="s">
        <v>392</v>
      </c>
      <c r="EK49" s="2" t="s">
        <v>144</v>
      </c>
      <c r="EL49" s="2" t="s">
        <v>152</v>
      </c>
      <c r="EM49" s="2" t="s">
        <v>152</v>
      </c>
      <c r="EN49" s="2" t="s">
        <v>144</v>
      </c>
      <c r="EO49" s="4"/>
      <c r="EP49" s="8"/>
      <c r="EQ49" s="4">
        <v>5</v>
      </c>
      <c r="ER49" s="8">
        <v>136.5</v>
      </c>
      <c r="ES49" s="7">
        <v>-1</v>
      </c>
      <c r="ET49" s="7">
        <v>-1</v>
      </c>
      <c r="EU49" s="2" t="s">
        <v>150</v>
      </c>
      <c r="EV49" s="2" t="s">
        <v>239</v>
      </c>
      <c r="EW49" s="2" t="s">
        <v>162</v>
      </c>
      <c r="EX49" s="2" t="s">
        <v>265</v>
      </c>
      <c r="EY49" s="2" t="s">
        <v>152</v>
      </c>
      <c r="EZ49" s="2" t="s">
        <v>152</v>
      </c>
      <c r="FA49" s="2" t="s">
        <v>144</v>
      </c>
      <c r="FB49" s="4"/>
      <c r="FC49" s="8"/>
      <c r="FD49" s="4">
        <v>8</v>
      </c>
      <c r="FE49" s="8">
        <v>208</v>
      </c>
      <c r="FF49" s="7">
        <v>-1</v>
      </c>
      <c r="FG49" s="7">
        <v>-1</v>
      </c>
      <c r="FH49" s="2" t="s">
        <v>150</v>
      </c>
      <c r="FI49" s="2" t="s">
        <v>239</v>
      </c>
      <c r="FJ49" s="2" t="s">
        <v>173</v>
      </c>
      <c r="FK49" s="2" t="s">
        <v>181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150</v>
      </c>
      <c r="GI49" s="2" t="s">
        <v>239</v>
      </c>
      <c r="GJ49" s="2" t="s">
        <v>166</v>
      </c>
      <c r="GK49" s="2" t="s">
        <v>530</v>
      </c>
      <c r="GL49" s="2" t="s">
        <v>152</v>
      </c>
      <c r="GM49" s="2" t="s">
        <v>152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239</v>
      </c>
      <c r="GW49" s="2" t="s">
        <v>395</v>
      </c>
      <c r="GX49" s="2" t="s">
        <v>531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239</v>
      </c>
      <c r="KJ49" s="2" t="s">
        <v>196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532</v>
      </c>
      <c r="B50" s="2" t="s">
        <v>133</v>
      </c>
      <c r="C50" s="2" t="s">
        <v>134</v>
      </c>
      <c r="D50" s="2" t="s">
        <v>513</v>
      </c>
      <c r="E50" s="2" t="s">
        <v>533</v>
      </c>
      <c r="F50" s="2" t="s">
        <v>515</v>
      </c>
      <c r="G50" s="2" t="s">
        <v>515</v>
      </c>
      <c r="H50" s="2" t="s">
        <v>515</v>
      </c>
      <c r="I50" s="2" t="s">
        <v>516</v>
      </c>
      <c r="J50" s="2" t="s">
        <v>517</v>
      </c>
      <c r="K50" s="2" t="s">
        <v>287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534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385</v>
      </c>
      <c r="V50" s="2" t="s">
        <v>518</v>
      </c>
      <c r="W50" s="2" t="s">
        <v>147</v>
      </c>
      <c r="X50" s="2" t="s">
        <v>144</v>
      </c>
      <c r="Y50" s="2" t="s">
        <v>173</v>
      </c>
      <c r="Z50" s="4">
        <v>43</v>
      </c>
      <c r="AA50" s="4">
        <f>=ROUNDDOWN(18.695652173913,0)</f>
      </c>
      <c r="AB50" s="5">
        <v>2.3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6</v>
      </c>
      <c r="AQ50" s="8">
        <v>195.23</v>
      </c>
      <c r="AR50" s="4">
        <v>2</v>
      </c>
      <c r="AS50" s="8">
        <v>36.4</v>
      </c>
      <c r="AT50" s="7">
        <v>2</v>
      </c>
      <c r="AU50" s="7">
        <v>4.3635</v>
      </c>
      <c r="AV50" s="4">
        <v>6</v>
      </c>
      <c r="AW50" s="8">
        <v>195.23</v>
      </c>
      <c r="AX50" s="4">
        <v>2</v>
      </c>
      <c r="AY50" s="8">
        <v>36.4</v>
      </c>
      <c r="AZ50" s="7">
        <v>2</v>
      </c>
      <c r="BA50" s="7">
        <v>4.3635</v>
      </c>
      <c r="BB50" s="7">
        <v>1</v>
      </c>
      <c r="BC50" s="4">
        <v>13</v>
      </c>
      <c r="BD50" s="8">
        <v>379.81</v>
      </c>
      <c r="BE50" s="4">
        <v>29</v>
      </c>
      <c r="BF50" s="8">
        <v>740.22</v>
      </c>
      <c r="BG50" s="7">
        <v>-0.5517</v>
      </c>
      <c r="BH50" s="7">
        <v>-0.4869</v>
      </c>
      <c r="BI50" s="7">
        <v>0.514</v>
      </c>
      <c r="BJ50" s="4">
        <v>6</v>
      </c>
      <c r="BK50" s="8">
        <v>195.23</v>
      </c>
      <c r="BL50" s="2" t="s">
        <v>535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144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2</v>
      </c>
      <c r="CE50" s="8">
        <v>36.4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153</v>
      </c>
      <c r="CK50" s="2" t="s">
        <v>414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239</v>
      </c>
      <c r="CW50" s="2" t="s">
        <v>155</v>
      </c>
      <c r="CX50" s="2" t="s">
        <v>415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389</v>
      </c>
      <c r="DK50" s="2" t="s">
        <v>536</v>
      </c>
      <c r="DL50" s="2" t="s">
        <v>152</v>
      </c>
      <c r="DM50" s="2" t="s">
        <v>152</v>
      </c>
      <c r="DN50" s="2" t="s">
        <v>144</v>
      </c>
      <c r="DO50" s="4">
        <v>1</v>
      </c>
      <c r="DP50" s="8">
        <v>44.99</v>
      </c>
      <c r="DQ50" s="4"/>
      <c r="DR50" s="8"/>
      <c r="DS50" s="7"/>
      <c r="DT50" s="7"/>
      <c r="DU50" s="2" t="s">
        <v>150</v>
      </c>
      <c r="DV50" s="2" t="s">
        <v>141</v>
      </c>
      <c r="DW50" s="2" t="s">
        <v>199</v>
      </c>
      <c r="DX50" s="2" t="s">
        <v>178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392</v>
      </c>
      <c r="EK50" s="2" t="s">
        <v>144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162</v>
      </c>
      <c r="EX50" s="2" t="s">
        <v>414</v>
      </c>
      <c r="EY50" s="2" t="s">
        <v>152</v>
      </c>
      <c r="EZ50" s="2" t="s">
        <v>152</v>
      </c>
      <c r="FA50" s="2" t="s">
        <v>144</v>
      </c>
      <c r="FB50" s="4">
        <v>2</v>
      </c>
      <c r="FC50" s="8">
        <v>66</v>
      </c>
      <c r="FD50" s="4"/>
      <c r="FE50" s="8"/>
      <c r="FF50" s="7"/>
      <c r="FG50" s="7"/>
      <c r="FH50" s="2" t="s">
        <v>150</v>
      </c>
      <c r="FI50" s="2" t="s">
        <v>141</v>
      </c>
      <c r="FJ50" s="2" t="s">
        <v>173</v>
      </c>
      <c r="FK50" s="2" t="s">
        <v>181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144</v>
      </c>
      <c r="FV50" s="2" t="s">
        <v>144</v>
      </c>
      <c r="FW50" s="2" t="s">
        <v>144</v>
      </c>
      <c r="FX50" s="2" t="s">
        <v>144</v>
      </c>
      <c r="FY50" s="2" t="s">
        <v>144</v>
      </c>
      <c r="FZ50" s="2" t="s">
        <v>144</v>
      </c>
      <c r="GA50" s="2" t="s">
        <v>144</v>
      </c>
      <c r="GB50" s="4">
        <v>3</v>
      </c>
      <c r="GC50" s="8">
        <v>84.24</v>
      </c>
      <c r="GD50" s="4"/>
      <c r="GE50" s="8"/>
      <c r="GF50" s="7"/>
      <c r="GG50" s="7"/>
      <c r="GH50" s="2" t="s">
        <v>150</v>
      </c>
      <c r="GI50" s="2" t="s">
        <v>141</v>
      </c>
      <c r="GJ50" s="2" t="s">
        <v>166</v>
      </c>
      <c r="GK50" s="2" t="s">
        <v>537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395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196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43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538</v>
      </c>
      <c r="B51" s="2" t="s">
        <v>133</v>
      </c>
      <c r="C51" s="2" t="s">
        <v>134</v>
      </c>
      <c r="D51" s="2" t="s">
        <v>513</v>
      </c>
      <c r="E51" s="2" t="s">
        <v>533</v>
      </c>
      <c r="F51" s="2" t="s">
        <v>515</v>
      </c>
      <c r="G51" s="2" t="s">
        <v>515</v>
      </c>
      <c r="H51" s="2" t="s">
        <v>515</v>
      </c>
      <c r="I51" s="2" t="s">
        <v>516</v>
      </c>
      <c r="J51" s="2" t="s">
        <v>517</v>
      </c>
      <c r="K51" s="2" t="s">
        <v>228</v>
      </c>
      <c r="L51" s="3">
        <v>26.68</v>
      </c>
      <c r="M51" s="3">
        <v>28.01</v>
      </c>
      <c r="N51" s="3">
        <v>89.99</v>
      </c>
      <c r="O51" s="2" t="s">
        <v>141</v>
      </c>
      <c r="P51" s="2" t="s">
        <v>288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385</v>
      </c>
      <c r="V51" s="2" t="s">
        <v>518</v>
      </c>
      <c r="W51" s="2" t="s">
        <v>147</v>
      </c>
      <c r="X51" s="2" t="s">
        <v>144</v>
      </c>
      <c r="Y51" s="2" t="s">
        <v>173</v>
      </c>
      <c r="Z51" s="4">
        <v>141</v>
      </c>
      <c r="AA51" s="4">
        <f>=ROUNDDOWN(54.2307692307692,0)</f>
      </c>
      <c r="AB51" s="5">
        <v>2.6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6</v>
      </c>
      <c r="AQ51" s="8">
        <v>171.58</v>
      </c>
      <c r="AR51" s="4">
        <v>9</v>
      </c>
      <c r="AS51" s="8">
        <v>236.08</v>
      </c>
      <c r="AT51" s="7">
        <v>-0.3333</v>
      </c>
      <c r="AU51" s="7">
        <v>-0.2732</v>
      </c>
      <c r="AV51" s="4">
        <v>6</v>
      </c>
      <c r="AW51" s="8">
        <v>171.58</v>
      </c>
      <c r="AX51" s="4">
        <v>9</v>
      </c>
      <c r="AY51" s="8">
        <v>236.08</v>
      </c>
      <c r="AZ51" s="7">
        <v>-0.3333</v>
      </c>
      <c r="BA51" s="7">
        <v>-0.2732</v>
      </c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0.4518</v>
      </c>
      <c r="BJ51" s="4">
        <v>6</v>
      </c>
      <c r="BK51" s="8">
        <v>171.58</v>
      </c>
      <c r="BL51" s="2" t="s">
        <v>539</v>
      </c>
      <c r="BM51" s="7">
        <v>1</v>
      </c>
      <c r="BN51" s="7">
        <v>1</v>
      </c>
      <c r="BO51" s="4">
        <v>2</v>
      </c>
      <c r="BP51" s="8">
        <v>60.36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144</v>
      </c>
      <c r="BY51" s="2" t="s">
        <v>152</v>
      </c>
      <c r="BZ51" s="2" t="s">
        <v>152</v>
      </c>
      <c r="CA51" s="2" t="s">
        <v>144</v>
      </c>
      <c r="CB51" s="4">
        <v>2</v>
      </c>
      <c r="CC51" s="8">
        <v>50.04</v>
      </c>
      <c r="CD51" s="4">
        <v>3</v>
      </c>
      <c r="CE51" s="8">
        <v>72.8</v>
      </c>
      <c r="CF51" s="7">
        <v>-0.3333</v>
      </c>
      <c r="CG51" s="7">
        <v>-0.3126</v>
      </c>
      <c r="CH51" s="2" t="s">
        <v>150</v>
      </c>
      <c r="CI51" s="2" t="s">
        <v>141</v>
      </c>
      <c r="CJ51" s="2" t="s">
        <v>153</v>
      </c>
      <c r="CK51" s="2" t="s">
        <v>540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239</v>
      </c>
      <c r="CW51" s="2" t="s">
        <v>155</v>
      </c>
      <c r="CX51" s="2" t="s">
        <v>541</v>
      </c>
      <c r="CY51" s="2" t="s">
        <v>152</v>
      </c>
      <c r="CZ51" s="2" t="s">
        <v>152</v>
      </c>
      <c r="DA51" s="2" t="s">
        <v>144</v>
      </c>
      <c r="DB51" s="4">
        <v>2</v>
      </c>
      <c r="DC51" s="8">
        <v>61.18</v>
      </c>
      <c r="DD51" s="4">
        <v>1</v>
      </c>
      <c r="DE51" s="8">
        <v>28.08</v>
      </c>
      <c r="DF51" s="7">
        <v>1</v>
      </c>
      <c r="DG51" s="7">
        <v>1.1788</v>
      </c>
      <c r="DH51" s="2" t="s">
        <v>150</v>
      </c>
      <c r="DI51" s="2" t="s">
        <v>141</v>
      </c>
      <c r="DJ51" s="2" t="s">
        <v>389</v>
      </c>
      <c r="DK51" s="2" t="s">
        <v>334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199</v>
      </c>
      <c r="DX51" s="2" t="s">
        <v>352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392</v>
      </c>
      <c r="EK51" s="2" t="s">
        <v>530</v>
      </c>
      <c r="EL51" s="2" t="s">
        <v>152</v>
      </c>
      <c r="EM51" s="2" t="s">
        <v>152</v>
      </c>
      <c r="EN51" s="2" t="s">
        <v>144</v>
      </c>
      <c r="EO51" s="4"/>
      <c r="EP51" s="8"/>
      <c r="EQ51" s="4">
        <v>4</v>
      </c>
      <c r="ER51" s="8">
        <v>109.2</v>
      </c>
      <c r="ES51" s="7">
        <v>-1</v>
      </c>
      <c r="ET51" s="7">
        <v>-1</v>
      </c>
      <c r="EU51" s="2" t="s">
        <v>150</v>
      </c>
      <c r="EV51" s="2" t="s">
        <v>141</v>
      </c>
      <c r="EW51" s="2" t="s">
        <v>162</v>
      </c>
      <c r="EX51" s="2" t="s">
        <v>414</v>
      </c>
      <c r="EY51" s="2" t="s">
        <v>152</v>
      </c>
      <c r="EZ51" s="2" t="s">
        <v>152</v>
      </c>
      <c r="FA51" s="2" t="s">
        <v>144</v>
      </c>
      <c r="FB51" s="4"/>
      <c r="FC51" s="8"/>
      <c r="FD51" s="4">
        <v>1</v>
      </c>
      <c r="FE51" s="8">
        <v>26</v>
      </c>
      <c r="FF51" s="7">
        <v>-1</v>
      </c>
      <c r="FG51" s="7">
        <v>-1</v>
      </c>
      <c r="FH51" s="2" t="s">
        <v>150</v>
      </c>
      <c r="FI51" s="2" t="s">
        <v>141</v>
      </c>
      <c r="FJ51" s="2" t="s">
        <v>173</v>
      </c>
      <c r="FK51" s="2" t="s">
        <v>466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166</v>
      </c>
      <c r="GK51" s="2" t="s">
        <v>542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395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196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141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543</v>
      </c>
      <c r="B52" s="2" t="s">
        <v>133</v>
      </c>
      <c r="C52" s="2" t="s">
        <v>134</v>
      </c>
      <c r="D52" s="2" t="s">
        <v>513</v>
      </c>
      <c r="E52" s="2" t="s">
        <v>533</v>
      </c>
      <c r="F52" s="2" t="s">
        <v>515</v>
      </c>
      <c r="G52" s="2" t="s">
        <v>515</v>
      </c>
      <c r="H52" s="2" t="s">
        <v>515</v>
      </c>
      <c r="I52" s="2" t="s">
        <v>516</v>
      </c>
      <c r="J52" s="2" t="s">
        <v>517</v>
      </c>
      <c r="K52" s="2" t="s">
        <v>198</v>
      </c>
      <c r="L52" s="3">
        <v>24.76</v>
      </c>
      <c r="M52" s="3">
        <v>26</v>
      </c>
      <c r="N52" s="3">
        <v>79.99</v>
      </c>
      <c r="O52" s="2" t="s">
        <v>412</v>
      </c>
      <c r="P52" s="2" t="s">
        <v>340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385</v>
      </c>
      <c r="V52" s="2" t="s">
        <v>518</v>
      </c>
      <c r="W52" s="2" t="s">
        <v>147</v>
      </c>
      <c r="X52" s="2" t="s">
        <v>144</v>
      </c>
      <c r="Y52" s="2" t="s">
        <v>173</v>
      </c>
      <c r="Z52" s="4">
        <v>97</v>
      </c>
      <c r="AA52" s="4">
        <f>=ROUNDDOWN(161.666666666667,0)</f>
      </c>
      <c r="AB52" s="5">
        <v>0.6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1</v>
      </c>
      <c r="AQ52" s="8">
        <v>13</v>
      </c>
      <c r="AR52" s="4">
        <v>18</v>
      </c>
      <c r="AS52" s="8">
        <v>467.74</v>
      </c>
      <c r="AT52" s="7">
        <v>-0.9444</v>
      </c>
      <c r="AU52" s="7">
        <v>-0.9722</v>
      </c>
      <c r="AV52" s="4">
        <v>1</v>
      </c>
      <c r="AW52" s="8">
        <v>13</v>
      </c>
      <c r="AX52" s="4">
        <v>18</v>
      </c>
      <c r="AY52" s="8">
        <v>467.74</v>
      </c>
      <c r="AZ52" s="7">
        <v>-0.9444</v>
      </c>
      <c r="BA52" s="7">
        <v>-0.9722</v>
      </c>
      <c r="BB52" s="7">
        <v>1</v>
      </c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>
        <v>0.0342</v>
      </c>
      <c r="BJ52" s="4">
        <v>1</v>
      </c>
      <c r="BK52" s="8">
        <v>13</v>
      </c>
      <c r="BL52" s="2" t="s">
        <v>544</v>
      </c>
      <c r="BM52" s="7">
        <v>1</v>
      </c>
      <c r="BN52" s="7">
        <v>1</v>
      </c>
      <c r="BO52" s="4"/>
      <c r="BP52" s="8"/>
      <c r="BQ52" s="4">
        <v>8</v>
      </c>
      <c r="BR52" s="8">
        <v>227.76</v>
      </c>
      <c r="BS52" s="7">
        <v>-1</v>
      </c>
      <c r="BT52" s="7">
        <v>-1</v>
      </c>
      <c r="BU52" s="2" t="s">
        <v>150</v>
      </c>
      <c r="BV52" s="2" t="s">
        <v>141</v>
      </c>
      <c r="BW52" s="2" t="s">
        <v>144</v>
      </c>
      <c r="BX52" s="2" t="s">
        <v>545</v>
      </c>
      <c r="BY52" s="2" t="s">
        <v>152</v>
      </c>
      <c r="BZ52" s="2" t="s">
        <v>152</v>
      </c>
      <c r="CA52" s="2" t="s">
        <v>144</v>
      </c>
      <c r="CB52" s="4">
        <v>1</v>
      </c>
      <c r="CC52" s="8">
        <v>13</v>
      </c>
      <c r="CD52" s="4">
        <v>8</v>
      </c>
      <c r="CE52" s="8">
        <v>104</v>
      </c>
      <c r="CF52" s="7">
        <v>-0.875</v>
      </c>
      <c r="CG52" s="7">
        <v>-0.875</v>
      </c>
      <c r="CH52" s="2" t="s">
        <v>150</v>
      </c>
      <c r="CI52" s="2" t="s">
        <v>141</v>
      </c>
      <c r="CJ52" s="2" t="s">
        <v>153</v>
      </c>
      <c r="CK52" s="2" t="s">
        <v>546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239</v>
      </c>
      <c r="CW52" s="2" t="s">
        <v>155</v>
      </c>
      <c r="CX52" s="2" t="s">
        <v>547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389</v>
      </c>
      <c r="DK52" s="2" t="s">
        <v>415</v>
      </c>
      <c r="DL52" s="2" t="s">
        <v>152</v>
      </c>
      <c r="DM52" s="2" t="s">
        <v>152</v>
      </c>
      <c r="DN52" s="2" t="s">
        <v>144</v>
      </c>
      <c r="DO52" s="4"/>
      <c r="DP52" s="8"/>
      <c r="DQ52" s="4">
        <v>2</v>
      </c>
      <c r="DR52" s="8">
        <v>135.98</v>
      </c>
      <c r="DS52" s="7">
        <v>-1</v>
      </c>
      <c r="DT52" s="7">
        <v>-1</v>
      </c>
      <c r="DU52" s="2" t="s">
        <v>150</v>
      </c>
      <c r="DV52" s="2" t="s">
        <v>141</v>
      </c>
      <c r="DW52" s="2" t="s">
        <v>173</v>
      </c>
      <c r="DX52" s="2" t="s">
        <v>205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141</v>
      </c>
      <c r="EJ52" s="2" t="s">
        <v>392</v>
      </c>
      <c r="EK52" s="2" t="s">
        <v>144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162</v>
      </c>
      <c r="EX52" s="2" t="s">
        <v>347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173</v>
      </c>
      <c r="FK52" s="2" t="s">
        <v>224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144</v>
      </c>
      <c r="FV52" s="2" t="s">
        <v>144</v>
      </c>
      <c r="FW52" s="2" t="s">
        <v>144</v>
      </c>
      <c r="FX52" s="2" t="s">
        <v>144</v>
      </c>
      <c r="FY52" s="2" t="s">
        <v>144</v>
      </c>
      <c r="FZ52" s="2" t="s">
        <v>144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166</v>
      </c>
      <c r="GK52" s="2" t="s">
        <v>299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395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196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97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548</v>
      </c>
      <c r="B53" s="2" t="s">
        <v>133</v>
      </c>
      <c r="C53" s="2" t="s">
        <v>134</v>
      </c>
      <c r="D53" s="2" t="s">
        <v>513</v>
      </c>
      <c r="E53" s="2" t="s">
        <v>533</v>
      </c>
      <c r="F53" s="2" t="s">
        <v>527</v>
      </c>
      <c r="G53" s="2" t="s">
        <v>527</v>
      </c>
      <c r="H53" s="2" t="s">
        <v>527</v>
      </c>
      <c r="I53" s="2" t="s">
        <v>516</v>
      </c>
      <c r="J53" s="2" t="s">
        <v>517</v>
      </c>
      <c r="K53" s="2" t="s">
        <v>406</v>
      </c>
      <c r="L53" s="3">
        <v>24.76</v>
      </c>
      <c r="M53" s="3">
        <v>26</v>
      </c>
      <c r="N53" s="3">
        <v>79.99</v>
      </c>
      <c r="O53" s="2" t="s">
        <v>412</v>
      </c>
      <c r="P53" s="2" t="s">
        <v>340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385</v>
      </c>
      <c r="V53" s="2" t="s">
        <v>253</v>
      </c>
      <c r="W53" s="2" t="s">
        <v>147</v>
      </c>
      <c r="X53" s="2" t="s">
        <v>144</v>
      </c>
      <c r="Y53" s="2" t="s">
        <v>173</v>
      </c>
      <c r="Z53" s="4">
        <v>34</v>
      </c>
      <c r="AA53" s="4">
        <f>=ROUNDDOWN(28.3333333333333,0)</f>
      </c>
      <c r="AB53" s="5">
        <v>1.2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2</v>
      </c>
      <c r="AQ53" s="8">
        <v>36.4</v>
      </c>
      <c r="AR53" s="4">
        <v>6</v>
      </c>
      <c r="AS53" s="8">
        <v>207.61</v>
      </c>
      <c r="AT53" s="7">
        <v>-0.6667</v>
      </c>
      <c r="AU53" s="7">
        <v>-0.8247</v>
      </c>
      <c r="AV53" s="4">
        <v>2</v>
      </c>
      <c r="AW53" s="8">
        <v>36.4</v>
      </c>
      <c r="AX53" s="4">
        <v>6</v>
      </c>
      <c r="AY53" s="8">
        <v>207.61</v>
      </c>
      <c r="AZ53" s="7">
        <v>-0.6667</v>
      </c>
      <c r="BA53" s="7">
        <v>-0.8247</v>
      </c>
      <c r="BB53" s="7">
        <v>1</v>
      </c>
      <c r="BC53" s="4">
        <v>2</v>
      </c>
      <c r="BD53" s="8">
        <v>36.4</v>
      </c>
      <c r="BE53" s="4">
        <v>6</v>
      </c>
      <c r="BF53" s="8">
        <v>207.61</v>
      </c>
      <c r="BG53" s="7">
        <v>-0.6667</v>
      </c>
      <c r="BH53" s="7">
        <v>-0.8247</v>
      </c>
      <c r="BI53" s="7">
        <v>1</v>
      </c>
      <c r="BJ53" s="4">
        <v>2</v>
      </c>
      <c r="BK53" s="8">
        <v>36.4</v>
      </c>
      <c r="BL53" s="2" t="s">
        <v>549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550</v>
      </c>
      <c r="BY53" s="2" t="s">
        <v>152</v>
      </c>
      <c r="BZ53" s="2" t="s">
        <v>152</v>
      </c>
      <c r="CA53" s="2" t="s">
        <v>144</v>
      </c>
      <c r="CB53" s="4">
        <v>2</v>
      </c>
      <c r="CC53" s="8">
        <v>36.4</v>
      </c>
      <c r="CD53" s="4"/>
      <c r="CE53" s="8"/>
      <c r="CF53" s="7"/>
      <c r="CG53" s="7"/>
      <c r="CH53" s="2" t="s">
        <v>150</v>
      </c>
      <c r="CI53" s="2" t="s">
        <v>141</v>
      </c>
      <c r="CJ53" s="2" t="s">
        <v>153</v>
      </c>
      <c r="CK53" s="2" t="s">
        <v>365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155</v>
      </c>
      <c r="CX53" s="2" t="s">
        <v>541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389</v>
      </c>
      <c r="DK53" s="2" t="s">
        <v>144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</v>
      </c>
      <c r="DR53" s="8">
        <v>67.99</v>
      </c>
      <c r="DS53" s="7">
        <v>-1</v>
      </c>
      <c r="DT53" s="7">
        <v>-1</v>
      </c>
      <c r="DU53" s="2" t="s">
        <v>150</v>
      </c>
      <c r="DV53" s="2" t="s">
        <v>141</v>
      </c>
      <c r="DW53" s="2" t="s">
        <v>173</v>
      </c>
      <c r="DX53" s="2" t="s">
        <v>391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141</v>
      </c>
      <c r="EJ53" s="2" t="s">
        <v>392</v>
      </c>
      <c r="EK53" s="2" t="s">
        <v>551</v>
      </c>
      <c r="EL53" s="2" t="s">
        <v>152</v>
      </c>
      <c r="EM53" s="2" t="s">
        <v>152</v>
      </c>
      <c r="EN53" s="2" t="s">
        <v>144</v>
      </c>
      <c r="EO53" s="4"/>
      <c r="EP53" s="8"/>
      <c r="EQ53" s="4">
        <v>1</v>
      </c>
      <c r="ER53" s="8">
        <v>27.3</v>
      </c>
      <c r="ES53" s="7">
        <v>-1</v>
      </c>
      <c r="ET53" s="7">
        <v>-1</v>
      </c>
      <c r="EU53" s="2" t="s">
        <v>150</v>
      </c>
      <c r="EV53" s="2" t="s">
        <v>141</v>
      </c>
      <c r="EW53" s="2" t="s">
        <v>162</v>
      </c>
      <c r="EX53" s="2" t="s">
        <v>552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173</v>
      </c>
      <c r="FK53" s="2" t="s">
        <v>178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144</v>
      </c>
      <c r="FV53" s="2" t="s">
        <v>144</v>
      </c>
      <c r="FW53" s="2" t="s">
        <v>144</v>
      </c>
      <c r="FX53" s="2" t="s">
        <v>144</v>
      </c>
      <c r="FY53" s="2" t="s">
        <v>144</v>
      </c>
      <c r="FZ53" s="2" t="s">
        <v>144</v>
      </c>
      <c r="GA53" s="2" t="s">
        <v>144</v>
      </c>
      <c r="GB53" s="4"/>
      <c r="GC53" s="8"/>
      <c r="GD53" s="4">
        <v>4</v>
      </c>
      <c r="GE53" s="8">
        <v>112.32</v>
      </c>
      <c r="GF53" s="7">
        <v>-1</v>
      </c>
      <c r="GG53" s="7">
        <v>-1</v>
      </c>
      <c r="GH53" s="2" t="s">
        <v>150</v>
      </c>
      <c r="GI53" s="2" t="s">
        <v>141</v>
      </c>
      <c r="GJ53" s="2" t="s">
        <v>166</v>
      </c>
      <c r="GK53" s="2" t="s">
        <v>553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395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196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>
        <v>34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16" t="s">
        <v>554</v>
      </c>
      <c r="B54" s="9" t="s">
        <v>144</v>
      </c>
      <c r="C54" s="9" t="s">
        <v>144</v>
      </c>
      <c r="D54" s="9" t="s">
        <v>144</v>
      </c>
      <c r="E54" s="9" t="s">
        <v>144</v>
      </c>
      <c r="F54" s="9" t="s">
        <v>144</v>
      </c>
      <c r="G54" s="9" t="s">
        <v>144</v>
      </c>
      <c r="H54" s="9" t="s">
        <v>144</v>
      </c>
      <c r="I54" s="9" t="s">
        <v>144</v>
      </c>
      <c r="J54" s="9" t="s">
        <v>144</v>
      </c>
      <c r="K54" s="9" t="s">
        <v>144</v>
      </c>
      <c r="L54" s="10"/>
      <c r="M54" s="10"/>
      <c r="N54" s="10"/>
      <c r="O54" s="9" t="s">
        <v>144</v>
      </c>
      <c r="P54" s="9" t="s">
        <v>144</v>
      </c>
      <c r="Q54" s="9" t="s">
        <v>144</v>
      </c>
      <c r="R54" s="9" t="s">
        <v>144</v>
      </c>
      <c r="S54" s="9" t="s">
        <v>144</v>
      </c>
      <c r="T54" s="9" t="s">
        <v>144</v>
      </c>
      <c r="U54" s="9" t="s">
        <v>144</v>
      </c>
      <c r="V54" s="9" t="s">
        <v>144</v>
      </c>
      <c r="W54" s="9" t="s">
        <v>144</v>
      </c>
      <c r="X54" s="9" t="s">
        <v>144</v>
      </c>
      <c r="Y54" s="9" t="s">
        <v>144</v>
      </c>
      <c r="Z54" s="11">
        <v>4811</v>
      </c>
      <c r="AA54" s="11">
        <f>=ROUNDDOWN({0},0)</f>
      </c>
      <c r="AB54" s="12">
        <v>232.1</v>
      </c>
      <c r="AC54" s="9" t="s">
        <v>144</v>
      </c>
      <c r="AD54" s="11"/>
      <c r="AE54" s="11">
        <v>500</v>
      </c>
      <c r="AF54" s="13"/>
      <c r="AG54" s="13"/>
      <c r="AH54" s="14"/>
      <c r="AI54" s="11"/>
      <c r="AJ54" s="11">
        <f>=ROUNDDOWN({0},0)</f>
      </c>
      <c r="AK54" s="12"/>
      <c r="AL54" s="9" t="s">
        <v>144</v>
      </c>
      <c r="AM54" s="11"/>
      <c r="AN54" s="11"/>
      <c r="AO54" s="14"/>
      <c r="AP54" s="11">
        <v>929</v>
      </c>
      <c r="AQ54" s="15">
        <v>131965.31</v>
      </c>
      <c r="AR54" s="11">
        <v>671</v>
      </c>
      <c r="AS54" s="15">
        <v>98745.26</v>
      </c>
      <c r="AT54" s="14">
        <v>0.3845</v>
      </c>
      <c r="AU54" s="14">
        <v>0.3364</v>
      </c>
      <c r="AV54" s="11">
        <v>929</v>
      </c>
      <c r="AW54" s="15">
        <v>131965.31</v>
      </c>
      <c r="AX54" s="11">
        <v>671</v>
      </c>
      <c r="AY54" s="15">
        <v>98745.26</v>
      </c>
      <c r="AZ54" s="14">
        <v>0.3845</v>
      </c>
      <c r="BA54" s="14">
        <v>0.3364</v>
      </c>
      <c r="BB54" s="14"/>
      <c r="BC54" s="11">
        <v>929</v>
      </c>
      <c r="BD54" s="15">
        <v>131965.31</v>
      </c>
      <c r="BE54" s="11">
        <v>671</v>
      </c>
      <c r="BF54" s="15">
        <v>98745.26</v>
      </c>
      <c r="BG54" s="14">
        <v>0.3845</v>
      </c>
      <c r="BH54" s="14">
        <v>0.3364</v>
      </c>
      <c r="BI54" s="14"/>
      <c r="BJ54" s="11"/>
      <c r="BK54" s="15"/>
      <c r="BL54" s="9" t="s">
        <v>144</v>
      </c>
      <c r="BM54" s="14"/>
      <c r="BN54" s="14"/>
      <c r="BO54" s="11">
        <v>196</v>
      </c>
      <c r="BP54" s="15">
        <v>34200.53</v>
      </c>
      <c r="BQ54" s="11">
        <v>179</v>
      </c>
      <c r="BR54" s="15">
        <v>31864.76</v>
      </c>
      <c r="BS54" s="14">
        <v>0.095</v>
      </c>
      <c r="BT54" s="14">
        <v>0.0733</v>
      </c>
      <c r="BU54" s="9" t="s">
        <v>144</v>
      </c>
      <c r="BV54" s="9" t="s">
        <v>144</v>
      </c>
      <c r="BW54" s="9" t="s">
        <v>144</v>
      </c>
      <c r="BX54" s="9" t="s">
        <v>144</v>
      </c>
      <c r="BY54" s="9" t="s">
        <v>144</v>
      </c>
      <c r="BZ54" s="9" t="s">
        <v>144</v>
      </c>
      <c r="CA54" s="9" t="s">
        <v>144</v>
      </c>
      <c r="CB54" s="11">
        <v>218</v>
      </c>
      <c r="CC54" s="15">
        <v>26989.85</v>
      </c>
      <c r="CD54" s="11">
        <v>187</v>
      </c>
      <c r="CE54" s="15">
        <v>21521.93</v>
      </c>
      <c r="CF54" s="14">
        <v>0.1658</v>
      </c>
      <c r="CG54" s="14">
        <v>0.2541</v>
      </c>
      <c r="CH54" s="9" t="s">
        <v>144</v>
      </c>
      <c r="CI54" s="9" t="s">
        <v>144</v>
      </c>
      <c r="CJ54" s="9" t="s">
        <v>144</v>
      </c>
      <c r="CK54" s="9" t="s">
        <v>144</v>
      </c>
      <c r="CL54" s="9" t="s">
        <v>144</v>
      </c>
      <c r="CM54" s="9" t="s">
        <v>144</v>
      </c>
      <c r="CN54" s="9" t="s">
        <v>144</v>
      </c>
      <c r="CO54" s="11">
        <v>196</v>
      </c>
      <c r="CP54" s="15">
        <v>20154.78</v>
      </c>
      <c r="CQ54" s="11">
        <v>84</v>
      </c>
      <c r="CR54" s="15">
        <v>7696.28</v>
      </c>
      <c r="CS54" s="14">
        <v>1.3333</v>
      </c>
      <c r="CT54" s="14">
        <v>1.6188</v>
      </c>
      <c r="CU54" s="9" t="s">
        <v>144</v>
      </c>
      <c r="CV54" s="9" t="s">
        <v>144</v>
      </c>
      <c r="CW54" s="9" t="s">
        <v>144</v>
      </c>
      <c r="CX54" s="9" t="s">
        <v>144</v>
      </c>
      <c r="CY54" s="9" t="s">
        <v>144</v>
      </c>
      <c r="CZ54" s="9" t="s">
        <v>144</v>
      </c>
      <c r="DA54" s="9" t="s">
        <v>144</v>
      </c>
      <c r="DB54" s="11">
        <v>119</v>
      </c>
      <c r="DC54" s="15">
        <v>19369.5</v>
      </c>
      <c r="DD54" s="11">
        <v>65</v>
      </c>
      <c r="DE54" s="15">
        <v>12205.49</v>
      </c>
      <c r="DF54" s="14">
        <v>0.8308</v>
      </c>
      <c r="DG54" s="14">
        <v>0.5869</v>
      </c>
      <c r="DH54" s="9" t="s">
        <v>144</v>
      </c>
      <c r="DI54" s="9" t="s">
        <v>144</v>
      </c>
      <c r="DJ54" s="9" t="s">
        <v>144</v>
      </c>
      <c r="DK54" s="9" t="s">
        <v>144</v>
      </c>
      <c r="DL54" s="9" t="s">
        <v>144</v>
      </c>
      <c r="DM54" s="9" t="s">
        <v>144</v>
      </c>
      <c r="DN54" s="9" t="s">
        <v>144</v>
      </c>
      <c r="DO54" s="11">
        <v>97</v>
      </c>
      <c r="DP54" s="15">
        <v>15799.02</v>
      </c>
      <c r="DQ54" s="11">
        <v>14</v>
      </c>
      <c r="DR54" s="15">
        <v>3416.86</v>
      </c>
      <c r="DS54" s="14">
        <v>5.9286</v>
      </c>
      <c r="DT54" s="14">
        <v>3.6238</v>
      </c>
      <c r="DU54" s="9" t="s">
        <v>144</v>
      </c>
      <c r="DV54" s="9" t="s">
        <v>144</v>
      </c>
      <c r="DW54" s="9" t="s">
        <v>144</v>
      </c>
      <c r="DX54" s="9" t="s">
        <v>144</v>
      </c>
      <c r="DY54" s="9" t="s">
        <v>144</v>
      </c>
      <c r="DZ54" s="9" t="s">
        <v>144</v>
      </c>
      <c r="EA54" s="9" t="s">
        <v>144</v>
      </c>
      <c r="EB54" s="11">
        <v>36</v>
      </c>
      <c r="EC54" s="15">
        <v>5141.98</v>
      </c>
      <c r="ED54" s="11">
        <v>4</v>
      </c>
      <c r="EE54" s="15">
        <v>597.16</v>
      </c>
      <c r="EF54" s="14">
        <v>8</v>
      </c>
      <c r="EG54" s="14">
        <v>7.6107</v>
      </c>
      <c r="EH54" s="9" t="s">
        <v>144</v>
      </c>
      <c r="EI54" s="9" t="s">
        <v>144</v>
      </c>
      <c r="EJ54" s="9" t="s">
        <v>144</v>
      </c>
      <c r="EK54" s="9" t="s">
        <v>144</v>
      </c>
      <c r="EL54" s="9" t="s">
        <v>144</v>
      </c>
      <c r="EM54" s="9" t="s">
        <v>144</v>
      </c>
      <c r="EN54" s="9" t="s">
        <v>144</v>
      </c>
      <c r="EO54" s="11">
        <v>32</v>
      </c>
      <c r="EP54" s="15">
        <v>5052.62</v>
      </c>
      <c r="EQ54" s="11">
        <v>38</v>
      </c>
      <c r="ER54" s="15">
        <v>5299.47</v>
      </c>
      <c r="ES54" s="14">
        <v>-0.1579</v>
      </c>
      <c r="ET54" s="14">
        <v>-0.0466</v>
      </c>
      <c r="EU54" s="9" t="s">
        <v>144</v>
      </c>
      <c r="EV54" s="9" t="s">
        <v>144</v>
      </c>
      <c r="EW54" s="9" t="s">
        <v>144</v>
      </c>
      <c r="EX54" s="9" t="s">
        <v>144</v>
      </c>
      <c r="EY54" s="9" t="s">
        <v>144</v>
      </c>
      <c r="EZ54" s="9" t="s">
        <v>144</v>
      </c>
      <c r="FA54" s="9" t="s">
        <v>144</v>
      </c>
      <c r="FB54" s="11">
        <v>15</v>
      </c>
      <c r="FC54" s="15">
        <v>2895</v>
      </c>
      <c r="FD54" s="11">
        <v>34</v>
      </c>
      <c r="FE54" s="15">
        <v>3878.18</v>
      </c>
      <c r="FF54" s="14">
        <v>-0.5588</v>
      </c>
      <c r="FG54" s="14">
        <v>-0.2535</v>
      </c>
      <c r="FH54" s="9" t="s">
        <v>144</v>
      </c>
      <c r="FI54" s="9" t="s">
        <v>144</v>
      </c>
      <c r="FJ54" s="9" t="s">
        <v>144</v>
      </c>
      <c r="FK54" s="9" t="s">
        <v>144</v>
      </c>
      <c r="FL54" s="9" t="s">
        <v>144</v>
      </c>
      <c r="FM54" s="9" t="s">
        <v>144</v>
      </c>
      <c r="FN54" s="9" t="s">
        <v>144</v>
      </c>
      <c r="FO54" s="11">
        <v>9</v>
      </c>
      <c r="FP54" s="15">
        <v>1379.58</v>
      </c>
      <c r="FQ54" s="11"/>
      <c r="FR54" s="15"/>
      <c r="FS54" s="14"/>
      <c r="FT54" s="14"/>
      <c r="FU54" s="9" t="s">
        <v>144</v>
      </c>
      <c r="FV54" s="9" t="s">
        <v>144</v>
      </c>
      <c r="FW54" s="9" t="s">
        <v>144</v>
      </c>
      <c r="FX54" s="9" t="s">
        <v>144</v>
      </c>
      <c r="FY54" s="9" t="s">
        <v>144</v>
      </c>
      <c r="FZ54" s="9" t="s">
        <v>144</v>
      </c>
      <c r="GA54" s="9" t="s">
        <v>144</v>
      </c>
      <c r="GB54" s="11">
        <v>11</v>
      </c>
      <c r="GC54" s="15">
        <v>982.45</v>
      </c>
      <c r="GD54" s="11">
        <v>65</v>
      </c>
      <c r="GE54" s="15">
        <v>12072.09</v>
      </c>
      <c r="GF54" s="14">
        <v>-0.8308</v>
      </c>
      <c r="GG54" s="14">
        <v>-0.9186</v>
      </c>
      <c r="GH54" s="9" t="s">
        <v>144</v>
      </c>
      <c r="GI54" s="9" t="s">
        <v>144</v>
      </c>
      <c r="GJ54" s="9" t="s">
        <v>144</v>
      </c>
      <c r="GK54" s="9" t="s">
        <v>144</v>
      </c>
      <c r="GL54" s="9" t="s">
        <v>144</v>
      </c>
      <c r="GM54" s="9" t="s">
        <v>144</v>
      </c>
      <c r="GN54" s="9" t="s">
        <v>144</v>
      </c>
      <c r="GO54" s="11"/>
      <c r="GP54" s="15"/>
      <c r="GQ54" s="11">
        <v>1</v>
      </c>
      <c r="GR54" s="15">
        <v>193.04</v>
      </c>
      <c r="GS54" s="14">
        <v>-1</v>
      </c>
      <c r="GT54" s="14">
        <v>-1</v>
      </c>
      <c r="GU54" s="9" t="s">
        <v>144</v>
      </c>
      <c r="GV54" s="9" t="s">
        <v>144</v>
      </c>
      <c r="GW54" s="9" t="s">
        <v>144</v>
      </c>
      <c r="GX54" s="9" t="s">
        <v>144</v>
      </c>
      <c r="GY54" s="9" t="s">
        <v>144</v>
      </c>
      <c r="GZ54" s="9" t="s">
        <v>144</v>
      </c>
      <c r="HA54" s="9" t="s">
        <v>144</v>
      </c>
      <c r="HB54" s="11"/>
      <c r="HC54" s="15"/>
      <c r="HD54" s="11"/>
      <c r="HE54" s="15"/>
      <c r="HF54" s="14"/>
      <c r="HG54" s="14"/>
      <c r="HH54" s="9" t="s">
        <v>144</v>
      </c>
      <c r="HI54" s="9" t="s">
        <v>144</v>
      </c>
      <c r="HJ54" s="9" t="s">
        <v>144</v>
      </c>
      <c r="HK54" s="9" t="s">
        <v>144</v>
      </c>
      <c r="HL54" s="9" t="s">
        <v>144</v>
      </c>
      <c r="HM54" s="9" t="s">
        <v>144</v>
      </c>
      <c r="HN54" s="9" t="s">
        <v>144</v>
      </c>
      <c r="HO54" s="11"/>
      <c r="HP54" s="15"/>
      <c r="HQ54" s="11"/>
      <c r="HR54" s="15"/>
      <c r="HS54" s="14"/>
      <c r="HT54" s="14"/>
      <c r="HU54" s="9" t="s">
        <v>144</v>
      </c>
      <c r="HV54" s="9" t="s">
        <v>144</v>
      </c>
      <c r="HW54" s="9" t="s">
        <v>144</v>
      </c>
      <c r="HX54" s="9" t="s">
        <v>144</v>
      </c>
      <c r="HY54" s="9" t="s">
        <v>144</v>
      </c>
      <c r="HZ54" s="9" t="s">
        <v>144</v>
      </c>
      <c r="IA54" s="9" t="s">
        <v>144</v>
      </c>
      <c r="IB54" s="11"/>
      <c r="IC54" s="15"/>
      <c r="ID54" s="11"/>
      <c r="IE54" s="15"/>
      <c r="IF54" s="14"/>
      <c r="IG54" s="14"/>
      <c r="IH54" s="9" t="s">
        <v>144</v>
      </c>
      <c r="II54" s="9" t="s">
        <v>144</v>
      </c>
      <c r="IJ54" s="9" t="s">
        <v>144</v>
      </c>
      <c r="IK54" s="9" t="s">
        <v>144</v>
      </c>
      <c r="IL54" s="9" t="s">
        <v>144</v>
      </c>
      <c r="IM54" s="9" t="s">
        <v>144</v>
      </c>
      <c r="IN54" s="9" t="s">
        <v>144</v>
      </c>
      <c r="IO54" s="11"/>
      <c r="IP54" s="15"/>
      <c r="IQ54" s="11"/>
      <c r="IR54" s="15"/>
      <c r="IS54" s="14"/>
      <c r="IT54" s="14"/>
      <c r="IU54" s="9" t="s">
        <v>144</v>
      </c>
      <c r="IV54" s="9" t="s">
        <v>144</v>
      </c>
      <c r="IW54" s="9" t="s">
        <v>144</v>
      </c>
      <c r="IX54" s="9" t="s">
        <v>144</v>
      </c>
      <c r="IY54" s="9" t="s">
        <v>144</v>
      </c>
      <c r="IZ54" s="9" t="s">
        <v>144</v>
      </c>
      <c r="JA54" s="9" t="s">
        <v>144</v>
      </c>
      <c r="JB54" s="11"/>
      <c r="JC54" s="15"/>
      <c r="JD54" s="11"/>
      <c r="JE54" s="15"/>
      <c r="JF54" s="14"/>
      <c r="JG54" s="14"/>
      <c r="JH54" s="9" t="s">
        <v>144</v>
      </c>
      <c r="JI54" s="9" t="s">
        <v>144</v>
      </c>
      <c r="JJ54" s="9" t="s">
        <v>144</v>
      </c>
      <c r="JK54" s="9" t="s">
        <v>144</v>
      </c>
      <c r="JL54" s="9" t="s">
        <v>144</v>
      </c>
      <c r="JM54" s="9" t="s">
        <v>144</v>
      </c>
      <c r="JN54" s="9" t="s">
        <v>144</v>
      </c>
      <c r="JO54" s="11"/>
      <c r="JP54" s="15"/>
      <c r="JQ54" s="11"/>
      <c r="JR54" s="15"/>
      <c r="JS54" s="14"/>
      <c r="JT54" s="14"/>
      <c r="JU54" s="9" t="s">
        <v>144</v>
      </c>
      <c r="JV54" s="9" t="s">
        <v>144</v>
      </c>
      <c r="JW54" s="9" t="s">
        <v>144</v>
      </c>
      <c r="JX54" s="9" t="s">
        <v>144</v>
      </c>
      <c r="JY54" s="9" t="s">
        <v>144</v>
      </c>
      <c r="JZ54" s="9" t="s">
        <v>144</v>
      </c>
      <c r="KA54" s="9" t="s">
        <v>144</v>
      </c>
      <c r="KB54" s="11"/>
      <c r="KC54" s="15"/>
      <c r="KD54" s="11"/>
      <c r="KE54" s="15"/>
      <c r="KF54" s="14"/>
      <c r="KG54" s="14"/>
      <c r="KH54" s="9" t="s">
        <v>144</v>
      </c>
      <c r="KI54" s="9" t="s">
        <v>144</v>
      </c>
      <c r="KJ54" s="9" t="s">
        <v>144</v>
      </c>
      <c r="KK54" s="9" t="s">
        <v>144</v>
      </c>
      <c r="KL54" s="9" t="s">
        <v>144</v>
      </c>
      <c r="KM54" s="9" t="s">
        <v>144</v>
      </c>
      <c r="KN54" s="9" t="s">
        <v>144</v>
      </c>
      <c r="KO54" s="11"/>
      <c r="KP54" s="15"/>
      <c r="KQ54" s="11"/>
      <c r="KR54" s="15"/>
      <c r="KS54" s="14"/>
      <c r="KT54" s="14"/>
      <c r="KU54" s="9" t="s">
        <v>144</v>
      </c>
      <c r="KV54" s="9" t="s">
        <v>144</v>
      </c>
      <c r="KW54" s="9" t="s">
        <v>144</v>
      </c>
      <c r="KX54" s="9" t="s">
        <v>144</v>
      </c>
      <c r="KY54" s="9" t="s">
        <v>144</v>
      </c>
      <c r="KZ54" s="9" t="s">
        <v>144</v>
      </c>
      <c r="LA54" s="9" t="s">
        <v>144</v>
      </c>
      <c r="LB54" s="11"/>
      <c r="LC54" s="15"/>
      <c r="LD54" s="11"/>
      <c r="LE54" s="15"/>
      <c r="LF54" s="14"/>
      <c r="LG54" s="14"/>
      <c r="LH54" s="9" t="s">
        <v>144</v>
      </c>
      <c r="LI54" s="9" t="s">
        <v>144</v>
      </c>
      <c r="LJ54" s="9" t="s">
        <v>144</v>
      </c>
      <c r="LK54" s="9" t="s">
        <v>144</v>
      </c>
      <c r="LL54" s="9" t="s">
        <v>144</v>
      </c>
      <c r="LM54" s="9" t="s">
        <v>144</v>
      </c>
      <c r="LN54" s="9" t="s">
        <v>144</v>
      </c>
      <c r="LO54" s="11"/>
      <c r="LP54" s="15"/>
      <c r="LQ54" s="11"/>
      <c r="LR54" s="15"/>
      <c r="LS54" s="14"/>
      <c r="LT54" s="14"/>
      <c r="LU54" s="9" t="s">
        <v>144</v>
      </c>
      <c r="LV54" s="9" t="s">
        <v>144</v>
      </c>
      <c r="LW54" s="9" t="s">
        <v>144</v>
      </c>
      <c r="LX54" s="9" t="s">
        <v>144</v>
      </c>
      <c r="LY54" s="9" t="s">
        <v>144</v>
      </c>
      <c r="LZ54" s="9" t="s">
        <v>144</v>
      </c>
      <c r="MA54" s="9" t="s">
        <v>144</v>
      </c>
      <c r="MB54" s="11"/>
      <c r="MC54" s="15"/>
      <c r="MD54" s="11"/>
      <c r="ME54" s="15"/>
      <c r="MF54" s="14"/>
      <c r="MG54" s="14"/>
      <c r="MH54" s="9" t="s">
        <v>144</v>
      </c>
      <c r="MI54" s="9" t="s">
        <v>144</v>
      </c>
      <c r="MJ54" s="9" t="s">
        <v>144</v>
      </c>
      <c r="MK54" s="9" t="s">
        <v>144</v>
      </c>
      <c r="ML54" s="9" t="s">
        <v>144</v>
      </c>
      <c r="MM54" s="9" t="s">
        <v>144</v>
      </c>
      <c r="MN54" s="9" t="s">
        <v>144</v>
      </c>
      <c r="MO54" s="11"/>
      <c r="MP54" s="15"/>
      <c r="MQ54" s="11"/>
      <c r="MR54" s="15"/>
      <c r="MS54" s="14"/>
      <c r="MT54" s="14"/>
      <c r="MU54" s="9" t="s">
        <v>144</v>
      </c>
      <c r="MV54" s="9" t="s">
        <v>144</v>
      </c>
      <c r="MW54" s="9" t="s">
        <v>144</v>
      </c>
      <c r="MX54" s="9" t="s">
        <v>144</v>
      </c>
      <c r="MY54" s="9" t="s">
        <v>144</v>
      </c>
      <c r="MZ54" s="9" t="s">
        <v>144</v>
      </c>
      <c r="NA54" s="9" t="s">
        <v>144</v>
      </c>
      <c r="NB54" s="11"/>
      <c r="NC54" s="15"/>
      <c r="ND54" s="11"/>
      <c r="NE54" s="15"/>
      <c r="NF54" s="14"/>
      <c r="NG54" s="14"/>
      <c r="NH54" s="9" t="s">
        <v>144</v>
      </c>
      <c r="NI54" s="9" t="s">
        <v>144</v>
      </c>
      <c r="NJ54" s="9" t="s">
        <v>144</v>
      </c>
      <c r="NK54" s="9" t="s">
        <v>144</v>
      </c>
      <c r="NL54" s="9" t="s">
        <v>144</v>
      </c>
      <c r="NM54" s="9" t="s">
        <v>144</v>
      </c>
      <c r="NN54" s="9" t="s">
        <v>144</v>
      </c>
      <c r="NO54" s="11"/>
      <c r="NP54" s="15"/>
      <c r="NQ54" s="11"/>
      <c r="NR54" s="15"/>
      <c r="NS54" s="14"/>
      <c r="NT54" s="14"/>
      <c r="NU54" s="9" t="s">
        <v>144</v>
      </c>
      <c r="NV54" s="9" t="s">
        <v>144</v>
      </c>
      <c r="NW54" s="9" t="s">
        <v>144</v>
      </c>
      <c r="NX54" s="9" t="s">
        <v>144</v>
      </c>
      <c r="NY54" s="9" t="s">
        <v>144</v>
      </c>
      <c r="NZ54" s="9" t="s">
        <v>144</v>
      </c>
      <c r="OA54" s="9" t="s">
        <v>144</v>
      </c>
      <c r="OB54" s="11"/>
      <c r="OC54" s="15"/>
      <c r="OD54" s="11"/>
      <c r="OE54" s="15"/>
      <c r="OF54" s="14"/>
      <c r="OG54" s="14"/>
      <c r="OH54" s="9" t="s">
        <v>144</v>
      </c>
      <c r="OI54" s="9" t="s">
        <v>144</v>
      </c>
      <c r="OJ54" s="9" t="s">
        <v>144</v>
      </c>
      <c r="OK54" s="9" t="s">
        <v>144</v>
      </c>
      <c r="OL54" s="9" t="s">
        <v>144</v>
      </c>
      <c r="OM54" s="9" t="s">
        <v>144</v>
      </c>
      <c r="ON54" s="9" t="s">
        <v>144</v>
      </c>
      <c r="OO54" s="11"/>
      <c r="OP54" s="15"/>
      <c r="OQ54" s="11"/>
      <c r="OR54" s="15"/>
      <c r="OS54" s="14"/>
      <c r="OT54" s="14"/>
      <c r="OU54" s="9" t="s">
        <v>144</v>
      </c>
      <c r="OV54" s="9" t="s">
        <v>144</v>
      </c>
      <c r="OW54" s="9" t="s">
        <v>144</v>
      </c>
      <c r="OX54" s="9" t="s">
        <v>144</v>
      </c>
      <c r="OY54" s="9" t="s">
        <v>144</v>
      </c>
      <c r="OZ54" s="9" t="s">
        <v>144</v>
      </c>
      <c r="PA54" s="9" t="s">
        <v>144</v>
      </c>
      <c r="PB54" s="11">
        <v>4411</v>
      </c>
      <c r="PC54" s="11"/>
      <c r="PD54" s="11"/>
      <c r="PE54" s="11">
        <v>400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558</v>
      </c>
      <c r="J4" s="1" t="s">
        <v>559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560</v>
      </c>
      <c r="P4" s="1" t="s">
        <v>561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562</v>
      </c>
      <c r="F5" s="1" t="s">
        <v>563</v>
      </c>
      <c r="G5" s="1" t="s">
        <v>562</v>
      </c>
      <c r="H5" s="1" t="s">
        <v>563</v>
      </c>
      <c r="I5" s="1" t="s">
        <v>558</v>
      </c>
      <c r="J5" s="1" t="s">
        <v>559</v>
      </c>
      <c r="K5" s="1" t="s">
        <v>564</v>
      </c>
      <c r="L5" s="1" t="s">
        <v>565</v>
      </c>
      <c r="M5" s="1" t="s">
        <v>564</v>
      </c>
      <c r="N5" s="1" t="s">
        <v>565</v>
      </c>
      <c r="O5" s="1" t="s">
        <v>560</v>
      </c>
      <c r="P5" s="1" t="s">
        <v>561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699</v>
      </c>
      <c r="F6" s="8">
        <v>120951.65</v>
      </c>
      <c r="G6" s="4">
        <v>450</v>
      </c>
      <c r="H6" s="8">
        <v>90338.29</v>
      </c>
      <c r="I6" s="7">
        <v>0.5533</v>
      </c>
      <c r="J6" s="7">
        <v>0.3389</v>
      </c>
      <c r="K6" s="4">
        <v>699</v>
      </c>
      <c r="L6" s="8">
        <v>120951.65</v>
      </c>
      <c r="M6" s="4">
        <v>450</v>
      </c>
      <c r="N6" s="8">
        <v>90338.29</v>
      </c>
      <c r="O6" s="7">
        <v>0.5533</v>
      </c>
      <c r="P6" s="7">
        <v>0.3389</v>
      </c>
    </row>
    <row r="7">
      <c r="A7" s="2" t="s">
        <v>133</v>
      </c>
      <c r="B7" s="2" t="s">
        <v>134</v>
      </c>
      <c r="C7" s="2" t="s">
        <v>379</v>
      </c>
      <c r="D7" s="2" t="s">
        <v>380</v>
      </c>
      <c r="E7" s="4">
        <v>163</v>
      </c>
      <c r="F7" s="8">
        <v>6951.97</v>
      </c>
      <c r="G7" s="4">
        <v>126</v>
      </c>
      <c r="H7" s="8">
        <v>4216.24</v>
      </c>
      <c r="I7" s="7">
        <v>0.2937</v>
      </c>
      <c r="J7" s="7">
        <v>0.6489</v>
      </c>
      <c r="K7" s="4">
        <v>163</v>
      </c>
      <c r="L7" s="8">
        <v>6951.97</v>
      </c>
      <c r="M7" s="4">
        <v>126</v>
      </c>
      <c r="N7" s="8">
        <v>4216.24</v>
      </c>
      <c r="O7" s="7">
        <v>0.2937</v>
      </c>
      <c r="P7" s="7">
        <v>0.6489</v>
      </c>
    </row>
    <row r="8">
      <c r="A8" s="2" t="s">
        <v>133</v>
      </c>
      <c r="B8" s="2" t="s">
        <v>134</v>
      </c>
      <c r="C8" s="2" t="s">
        <v>480</v>
      </c>
      <c r="D8" s="2" t="s">
        <v>481</v>
      </c>
      <c r="E8" s="4">
        <v>27</v>
      </c>
      <c r="F8" s="8">
        <v>2727.66</v>
      </c>
      <c r="G8" s="4">
        <v>29</v>
      </c>
      <c r="H8" s="8">
        <v>2390.23</v>
      </c>
      <c r="I8" s="7">
        <v>-0.069</v>
      </c>
      <c r="J8" s="7">
        <v>0.1412</v>
      </c>
      <c r="K8" s="4">
        <v>27</v>
      </c>
      <c r="L8" s="8">
        <v>2727.66</v>
      </c>
      <c r="M8" s="4">
        <v>29</v>
      </c>
      <c r="N8" s="8">
        <v>2390.23</v>
      </c>
      <c r="O8" s="7">
        <v>-0.069</v>
      </c>
      <c r="P8" s="7">
        <v>0.1412</v>
      </c>
    </row>
    <row r="9">
      <c r="A9" s="2" t="s">
        <v>133</v>
      </c>
      <c r="B9" s="2" t="s">
        <v>134</v>
      </c>
      <c r="C9" s="2" t="s">
        <v>513</v>
      </c>
      <c r="D9" s="2" t="s">
        <v>514</v>
      </c>
      <c r="E9" s="4">
        <v>40</v>
      </c>
      <c r="F9" s="8">
        <v>1334.03</v>
      </c>
      <c r="G9" s="4">
        <v>66</v>
      </c>
      <c r="H9" s="8">
        <v>1800.5</v>
      </c>
      <c r="I9" s="7">
        <v>-0.3939</v>
      </c>
      <c r="J9" s="7">
        <v>-0.2591</v>
      </c>
      <c r="K9" s="4">
        <v>25</v>
      </c>
      <c r="L9" s="8">
        <v>917.82</v>
      </c>
      <c r="M9" s="4">
        <v>31</v>
      </c>
      <c r="N9" s="8">
        <v>852.67</v>
      </c>
      <c r="O9" s="7">
        <v>-0.1935</v>
      </c>
      <c r="P9" s="7">
        <v>0.0764</v>
      </c>
    </row>
    <row r="10">
      <c r="A10" s="2" t="s">
        <v>133</v>
      </c>
      <c r="B10" s="2" t="s">
        <v>134</v>
      </c>
      <c r="C10" s="2" t="s">
        <v>513</v>
      </c>
      <c r="D10" s="2" t="s">
        <v>533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15</v>
      </c>
      <c r="L10" s="8">
        <v>416.21</v>
      </c>
      <c r="M10" s="4">
        <v>35</v>
      </c>
      <c r="N10" s="8">
        <v>947.83</v>
      </c>
      <c r="O10" s="7">
        <v>-0.5714</v>
      </c>
      <c r="P10" s="7">
        <v>-0.5609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555</v>
      </c>
      <c r="D2" s="0" t="s">
        <v>556</v>
      </c>
      <c r="E2" s="0" t="s">
        <v>557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558</v>
      </c>
      <c r="I4" s="1" t="s">
        <v>559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560</v>
      </c>
      <c r="O4" s="1" t="s">
        <v>561</v>
      </c>
    </row>
    <row r="5">
      <c r="A5" s="1" t="s">
        <v>81</v>
      </c>
      <c r="B5" s="1" t="s">
        <v>83</v>
      </c>
      <c r="C5" s="1" t="s">
        <v>84</v>
      </c>
      <c r="D5" s="1" t="s">
        <v>562</v>
      </c>
      <c r="E5" s="1" t="s">
        <v>563</v>
      </c>
      <c r="F5" s="1" t="s">
        <v>562</v>
      </c>
      <c r="G5" s="1" t="s">
        <v>563</v>
      </c>
      <c r="H5" s="1" t="s">
        <v>558</v>
      </c>
      <c r="I5" s="1" t="s">
        <v>559</v>
      </c>
      <c r="J5" s="1" t="s">
        <v>564</v>
      </c>
      <c r="K5" s="1" t="s">
        <v>565</v>
      </c>
      <c r="L5" s="1" t="s">
        <v>564</v>
      </c>
      <c r="M5" s="1" t="s">
        <v>565</v>
      </c>
      <c r="N5" s="1" t="s">
        <v>560</v>
      </c>
      <c r="O5" s="1" t="s">
        <v>561</v>
      </c>
    </row>
    <row r="6">
      <c r="A6" s="2" t="s">
        <v>133</v>
      </c>
      <c r="B6" s="2" t="s">
        <v>135</v>
      </c>
      <c r="C6" s="2" t="s">
        <v>136</v>
      </c>
      <c r="D6" s="4">
        <v>699</v>
      </c>
      <c r="E6" s="8">
        <v>120951.65</v>
      </c>
      <c r="F6" s="4">
        <v>450</v>
      </c>
      <c r="G6" s="8">
        <v>90338.29</v>
      </c>
      <c r="H6" s="7">
        <v>0.5533</v>
      </c>
      <c r="I6" s="7">
        <v>0.3389</v>
      </c>
      <c r="J6" s="4">
        <v>699</v>
      </c>
      <c r="K6" s="8">
        <v>120951.65</v>
      </c>
      <c r="L6" s="4">
        <v>450</v>
      </c>
      <c r="M6" s="8">
        <v>90338.29</v>
      </c>
      <c r="N6" s="7">
        <v>0.5533</v>
      </c>
      <c r="O6" s="7">
        <v>0.3389</v>
      </c>
    </row>
    <row r="7">
      <c r="A7" s="2" t="s">
        <v>133</v>
      </c>
      <c r="B7" s="2" t="s">
        <v>379</v>
      </c>
      <c r="C7" s="2" t="s">
        <v>380</v>
      </c>
      <c r="D7" s="4">
        <v>163</v>
      </c>
      <c r="E7" s="8">
        <v>6951.97</v>
      </c>
      <c r="F7" s="4">
        <v>126</v>
      </c>
      <c r="G7" s="8">
        <v>4216.24</v>
      </c>
      <c r="H7" s="7">
        <v>0.2937</v>
      </c>
      <c r="I7" s="7">
        <v>0.6489</v>
      </c>
      <c r="J7" s="4">
        <v>163</v>
      </c>
      <c r="K7" s="8">
        <v>6951.97</v>
      </c>
      <c r="L7" s="4">
        <v>126</v>
      </c>
      <c r="M7" s="8">
        <v>4216.24</v>
      </c>
      <c r="N7" s="7">
        <v>0.2937</v>
      </c>
      <c r="O7" s="7">
        <v>0.6489</v>
      </c>
    </row>
    <row r="8">
      <c r="A8" s="2" t="s">
        <v>133</v>
      </c>
      <c r="B8" s="2" t="s">
        <v>480</v>
      </c>
      <c r="C8" s="2" t="s">
        <v>481</v>
      </c>
      <c r="D8" s="4">
        <v>27</v>
      </c>
      <c r="E8" s="8">
        <v>2727.66</v>
      </c>
      <c r="F8" s="4">
        <v>29</v>
      </c>
      <c r="G8" s="8">
        <v>2390.23</v>
      </c>
      <c r="H8" s="7">
        <v>-0.069</v>
      </c>
      <c r="I8" s="7">
        <v>0.1412</v>
      </c>
      <c r="J8" s="4">
        <v>27</v>
      </c>
      <c r="K8" s="8">
        <v>2727.66</v>
      </c>
      <c r="L8" s="4">
        <v>29</v>
      </c>
      <c r="M8" s="8">
        <v>2390.23</v>
      </c>
      <c r="N8" s="7">
        <v>-0.069</v>
      </c>
      <c r="O8" s="7">
        <v>0.1412</v>
      </c>
    </row>
    <row r="9">
      <c r="A9" s="2" t="s">
        <v>133</v>
      </c>
      <c r="B9" s="2" t="s">
        <v>513</v>
      </c>
      <c r="C9" s="2" t="s">
        <v>514</v>
      </c>
      <c r="D9" s="4">
        <v>40</v>
      </c>
      <c r="E9" s="8">
        <v>1334.03</v>
      </c>
      <c r="F9" s="4">
        <v>66</v>
      </c>
      <c r="G9" s="8">
        <v>1800.5</v>
      </c>
      <c r="H9" s="7">
        <v>-0.3939</v>
      </c>
      <c r="I9" s="7">
        <v>-0.2591</v>
      </c>
      <c r="J9" s="4">
        <v>25</v>
      </c>
      <c r="K9" s="8">
        <v>917.82</v>
      </c>
      <c r="L9" s="4">
        <v>31</v>
      </c>
      <c r="M9" s="8">
        <v>852.67</v>
      </c>
      <c r="N9" s="7">
        <v>-0.1935</v>
      </c>
      <c r="O9" s="7">
        <v>0.0764</v>
      </c>
    </row>
    <row r="10">
      <c r="A10" s="2" t="s">
        <v>133</v>
      </c>
      <c r="B10" s="2" t="s">
        <v>513</v>
      </c>
      <c r="C10" s="2" t="s">
        <v>533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15</v>
      </c>
      <c r="K10" s="8">
        <v>416.21</v>
      </c>
      <c r="L10" s="4">
        <v>35</v>
      </c>
      <c r="M10" s="8">
        <v>947.83</v>
      </c>
      <c r="N10" s="7">
        <v>-0.5714</v>
      </c>
      <c r="O10" s="7">
        <v>-0.5609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