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<sst xmlns="http://schemas.openxmlformats.org/spreadsheetml/2006/main" count="555" uniqueCount="555">
  <si>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</si>
  <si>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</si>
  <si>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</si>
  <si>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</si>
  <si>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</si>
  <si>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</si>
  <si>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</si>
  <si>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</si>
  <si>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</si>
  <si>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</si>
  <si>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</si>
  <si>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</si>
  <si>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</si>
  <si>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</si>
  <si>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</si>
  <si>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</si>
  <si>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</si>
  <si>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</si>
  <si>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AMAZON</t>
  </si>
  <si>
    <t>OVERSTOCK01</t>
  </si>
  <si>
    <t>DLCROSCILL</t>
  </si>
  <si>
    <t>BLK01</t>
  </si>
  <si>
    <t>JCPENNEY01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</si>
  <si>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</si>
  <si>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</si>
  <si>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</si>
  <si>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</si>
  <si>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</si>
  <si>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</si>
  <si>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</si>
  <si>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</si>
  <si>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</si>
  <si>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</si>
  <si>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</si>
  <si>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</si>
  <si>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</si>
  <si>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</si>
  <si>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</si>
  <si>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</si>
  <si>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</si>
  <si>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</si>
  <si>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</si>
  <si>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</si>
  <si>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</si>
  <si>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</si>
  <si>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</si>
  <si>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</si>
  <si>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</si>
  <si>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</si>
  <si>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</si>
  <si>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</si>
  <si>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</si>
  <si>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</si>
  <si>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</si>
  <si>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</si>
  <si>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</si>
  <si>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</si>
  <si>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</si>
  <si>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</si>
  <si>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</si>
  <si>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</si>
  <si>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</si>
  <si>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</si>
  <si>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</si>
  <si>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</si>
  <si>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</si>
  <si>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</si>
  <si>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</si>
  <si>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</si>
  <si>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</si>
  <si>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</si>
  <si>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</si>
  <si>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</si>
  <si>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</si>
  <si>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</si>
  <si>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</si>
  <si>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</si>
  <si>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</si>
  <si>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</si>
  <si>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</si>
  <si>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</si>
  <si>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</si>
  <si>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</si>
  <si>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</si>
  <si>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</si>
  <si>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</si>
  <si>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</si>
  <si>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</si>
  <si>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</si>
  <si>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</si>
  <si>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</si>
  <si>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</si>
  <si>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</si>
  <si>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</si>
  <si>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</si>
  <si>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</si>
  <si>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</si>
  <si>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</si>
  <si>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</si>
  <si>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</si>
  <si>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</si>
  <si>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</si>
  <si>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</si>
  <si>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</si>
  <si>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</si>
  <si>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</si>
  <si>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</si>
  <si>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</si>
  <si>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</si>
  <si>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</si>
  <si>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</si>
  <si>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</si>
  <si>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</si>
  <si>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</si>
  <si>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</si>
  <si>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</si>
  <si>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</si>
  <si>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</si>
  <si>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</si>
  <si>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</si>
  <si>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</si>
  <si>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</si>
  <si>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</si>
  <si>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</si>
  <si>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</si>
  <si>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</si>
  <si>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</si>
  <si>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</si>
  <si>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</si>
  <si>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</si>
  <si>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</si>
  <si>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</si>
  <si>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</si>
  <si>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</si>
  <si>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</si>
  <si>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</si>
  <si>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</si>
  <si>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</si>
  <si>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</si>
  <si>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</si>
  <si>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</si>
  <si>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</si>
  <si>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</si>
  <si>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</si>
  <si>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</si>
  <si>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</si>
  <si>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</si>
  <si>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</si>
  <si>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</si>
  <si>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CSNSTORES,DLCROSCILL,JCPENNEY01,KOHLDSN,MACY02,OLLIIX,OVERSTOCK01</t>
  </si>
  <si>
    <t>Setup</t>
  </si>
  <si>
    <t>3/30/2023</t>
  </si>
  <si>
    <t>4/19/2023</t>
  </si>
  <si>
    <t>No</t>
  </si>
  <si>
    <t>8/2/2023</t>
  </si>
  <si>
    <t>5/7/2024</t>
  </si>
  <si>
    <t>4/18/2024</t>
  </si>
  <si>
    <t>8/31/2023</t>
  </si>
  <si>
    <t>9/4/2023</t>
  </si>
  <si>
    <t>11/21/2022</t>
  </si>
  <si>
    <t>3/28/2023</t>
  </si>
  <si>
    <t>5/9/2023</t>
  </si>
  <si>
    <t>6/15/2023</t>
  </si>
  <si>
    <t>6/29/2023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</si>
  <si>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</si>
  <si>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</si>
  <si>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</si>
  <si>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</si>
  <si>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</si>
  <si>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</si>
  <si>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</si>
  <si>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</si>
  <si>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</si>
  <si>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</si>
  <si>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AMAZONDS,CSNSTORES,KOHLDSN,MACY02,OVERSTOCK01</t>
  </si>
  <si>
    <t>4/4/2023</t>
  </si>
  <si>
    <t>11/13/2023</t>
  </si>
  <si>
    <t>5/2/2024</t>
  </si>
  <si>
    <t>11/16/2022</t>
  </si>
  <si>
    <t>10/5/2023</t>
  </si>
  <si>
    <t>7/17/2023</t>
  </si>
  <si>
    <t>10/26/2022</t>
  </si>
  <si>
    <t>4/22/2024</t>
  </si>
  <si>
    <t>Hold</t>
  </si>
  <si>
    <t>CCL10-0012</t>
  </si>
  <si>
    <t>Cal King</t>
  </si>
  <si>
    <t>CSNSTORES,JCPENNEY01,MACY02,OLLIIX,OVERSTOCK01</t>
  </si>
  <si>
    <t>4/5/2023</t>
  </si>
  <si>
    <t>4/3/2024</t>
  </si>
  <si>
    <t>6/12/2024</t>
  </si>
  <si>
    <t>4/25/2024</t>
  </si>
  <si>
    <t>4/12/2024</t>
  </si>
  <si>
    <t>11/1/2022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</si>
  <si>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</si>
  <si>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</si>
  <si>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</si>
  <si>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</si>
  <si>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</si>
  <si>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</si>
  <si>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</si>
  <si>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AMAZON,BLK01,CSNSTORES,JCPENNEY01,KOHLDSN,MACY02,OVERSTOCK01</t>
  </si>
  <si>
    <t>4/6/2023</t>
  </si>
  <si>
    <t>5/3/2024</t>
  </si>
  <si>
    <t>4/24/2024</t>
  </si>
  <si>
    <t>9/12/2023</t>
  </si>
  <si>
    <t>11/7/2022</t>
  </si>
  <si>
    <t>2/23/2025</t>
  </si>
  <si>
    <t>7/10/2023</t>
  </si>
  <si>
    <t>11/26/2022</t>
  </si>
  <si>
    <t>4/23/2024</t>
  </si>
  <si>
    <t>3/6/2025</t>
  </si>
  <si>
    <t>7/1/2024</t>
  </si>
  <si>
    <t>CCL10-0014</t>
  </si>
  <si>
    <t>AMAZONDS,BLK01,CSNSTORES,DLCROSCILL,KOHLDSN,MACY02,NRTPORT,OVERSTOCK01</t>
  </si>
  <si>
    <t>4/3/2023</t>
  </si>
  <si>
    <t>11/10/2023</t>
  </si>
  <si>
    <t>11/14/2022</t>
  </si>
  <si>
    <t>5/14/2023</t>
  </si>
  <si>
    <t>7/19/2023</t>
  </si>
  <si>
    <t>CCL10-0015</t>
  </si>
  <si>
    <t>CSNSTORES,KOHLDSN,MACY02,OVERSTOCK01</t>
  </si>
  <si>
    <t>5/6/2024</t>
  </si>
  <si>
    <t>5/8/2024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</si>
  <si>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</si>
  <si>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</si>
  <si>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</si>
  <si>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</si>
  <si>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</si>
  <si>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</si>
  <si>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</si>
  <si>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</si>
  <si>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</si>
  <si>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</si>
  <si>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</si>
  <si>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</si>
  <si>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CSNSTORES,DLCROSCILL,MACY02</t>
  </si>
  <si>
    <t>8/5/2025</t>
  </si>
  <si>
    <t>11/2/2025</t>
  </si>
  <si>
    <t>Open</t>
  </si>
  <si>
    <t>9/3/2025</t>
  </si>
  <si>
    <t>10/7/2025</t>
  </si>
  <si>
    <t>Discontinued</t>
  </si>
  <si>
    <t>CCL10-0072</t>
  </si>
  <si>
    <t>CSNSTORES,OVERSTOCK01</t>
  </si>
  <si>
    <t>8/18/2025</t>
  </si>
  <si>
    <t>8/4/2025</t>
  </si>
  <si>
    <t>10/13/2025</t>
  </si>
  <si>
    <t>CCL10-0073</t>
  </si>
  <si>
    <t>8/1/2025</t>
  </si>
  <si>
    <t>9/29/2025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</si>
  <si>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</si>
  <si>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</si>
  <si>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</si>
  <si>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</si>
  <si>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</si>
  <si>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</si>
  <si>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</si>
  <si>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</si>
  <si>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AMAZON,AMAZONDS,BLK01,CSNSTORES,KOHLDSN,MACY02,OVERSTOCK01</t>
  </si>
  <si>
    <t>7/27/2023</t>
  </si>
  <si>
    <t>8/8/2023</t>
  </si>
  <si>
    <t>11/8/2023</t>
  </si>
  <si>
    <t>7/10/2024</t>
  </si>
  <si>
    <t>1/5/2024</t>
  </si>
  <si>
    <t>9/29/2023</t>
  </si>
  <si>
    <t>7/25/2023</t>
  </si>
  <si>
    <t>8/21/2023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</si>
  <si>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</si>
  <si>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</si>
  <si>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</si>
  <si>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</si>
  <si>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</si>
  <si>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</si>
  <si>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</si>
  <si>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AMAZONDS,CSNSTORES,DLCROSCILL,MACY02,OVERSTOCK01</t>
  </si>
  <si>
    <t>7/22/2024</t>
  </si>
  <si>
    <t>9/7/2023</t>
  </si>
  <si>
    <t>10/9/2023</t>
  </si>
  <si>
    <t>9/5/2023</t>
  </si>
  <si>
    <t>8/4/2023</t>
  </si>
  <si>
    <t>8/23/2023</t>
  </si>
  <si>
    <t>CCL10-0064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</si>
  <si>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</si>
  <si>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</si>
  <si>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</si>
  <si>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</si>
  <si>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</si>
  <si>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</si>
  <si>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</si>
  <si>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</si>
  <si>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</si>
  <si>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AMAZON,AMAZONDS,CSNSTORES,DLCROSCILL,KOHLDSN,MACY02,NRTPORT,OVERSTOCK01</t>
  </si>
  <si>
    <t>4/17/2023</t>
  </si>
  <si>
    <t>11/21/2023</t>
  </si>
  <si>
    <t>8/16/2024</t>
  </si>
  <si>
    <t>9/6/2023</t>
  </si>
  <si>
    <t>11/30/2022</t>
  </si>
  <si>
    <t>6/12/2023</t>
  </si>
  <si>
    <t>8/28/2023</t>
  </si>
  <si>
    <t>11/11/2022</t>
  </si>
  <si>
    <t>6/6/2024</t>
  </si>
  <si>
    <t>8/13/2024</t>
  </si>
  <si>
    <t>3/10/2025</t>
  </si>
  <si>
    <t>CCL10-0002</t>
  </si>
  <si>
    <t>AMAZON,CSNSTORES,JCPENNEY01,KOHLDSN,MACY02,OVERSTOCK01</t>
  </si>
  <si>
    <t>11/9/2023</t>
  </si>
  <si>
    <t>7/26/2024</t>
  </si>
  <si>
    <t>8/11/2023</t>
  </si>
  <si>
    <t>11/6/2022</t>
  </si>
  <si>
    <t>6/21/2024</t>
  </si>
  <si>
    <t>CCL10-0003</t>
  </si>
  <si>
    <t>AMAZON,AMAZONDS,BLK01,DLCROSCILL,MACY02,OVERSTOCK01</t>
  </si>
  <si>
    <t>6/24/2024</t>
  </si>
  <si>
    <t>7/31/2024</t>
  </si>
  <si>
    <t>10/21/2025</t>
  </si>
  <si>
    <t>6/23/2023</t>
  </si>
  <si>
    <t>7/5/2024</t>
  </si>
  <si>
    <t>CCL10-0068</t>
  </si>
  <si>
    <t>Black</t>
  </si>
  <si>
    <t>CSNSTORES,DLCROSCILL,MACY02,OVERSTOCK01</t>
  </si>
  <si>
    <t>8/14/2025</t>
  </si>
  <si>
    <t>10/30/2025</t>
  </si>
  <si>
    <t>8/6/2025</t>
  </si>
  <si>
    <t>10/10/2025</t>
  </si>
  <si>
    <t>CCL10-0069</t>
  </si>
  <si>
    <t>BLK01,CSNSTORES,DLCROSCILL</t>
  </si>
  <si>
    <t>7/31/2025</t>
  </si>
  <si>
    <t>9/15/2025</t>
  </si>
  <si>
    <t>CCL10-0070</t>
  </si>
  <si>
    <t>DLCROSCILL,OVERSTOCK01</t>
  </si>
  <si>
    <t>9/1/2025</t>
  </si>
  <si>
    <t>8/7/2025</t>
  </si>
  <si>
    <t>CCL10-0007</t>
  </si>
  <si>
    <t>Loretta</t>
  </si>
  <si>
    <t>Beige</t>
  </si>
  <si>
    <t>Donation</t>
  </si>
  <si>
    <t>C+</t>
  </si>
  <si>
    <t>Yes</t>
  </si>
  <si>
    <t>10/15/2023</t>
  </si>
  <si>
    <t>11/8/2022</t>
  </si>
  <si>
    <t>7/31/2023</t>
  </si>
  <si>
    <t>9/21/2023</t>
  </si>
  <si>
    <t>CCL10-0008</t>
  </si>
  <si>
    <t>C</t>
  </si>
  <si>
    <t>5/22/2023</t>
  </si>
  <si>
    <t>11/20/2023</t>
  </si>
  <si>
    <t>9/20/2023</t>
  </si>
  <si>
    <t>10/12/2023</t>
  </si>
  <si>
    <t>10/27/2022</t>
  </si>
  <si>
    <t>5/29/2024</t>
  </si>
  <si>
    <t>3/17/2025</t>
  </si>
  <si>
    <t>CCL10-0009</t>
  </si>
  <si>
    <t>CSNSTORES,KOHLDSN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</si>
  <si>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</si>
  <si>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</si>
  <si>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</si>
  <si>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</si>
  <si>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</si>
  <si>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</si>
  <si>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</si>
  <si>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AMAZON,CSNSTORES,KOHLDSN</t>
  </si>
  <si>
    <t>4/18/2023</t>
  </si>
  <si>
    <t>8/17/2023</t>
  </si>
  <si>
    <t>4/24/2023</t>
  </si>
  <si>
    <t>9/11/2023</t>
  </si>
  <si>
    <t>1/30/2023</t>
  </si>
  <si>
    <t>9/25/2024</t>
  </si>
  <si>
    <t>2/2/2025</t>
  </si>
  <si>
    <t>9/19/2023</t>
  </si>
  <si>
    <t>CCL10-0006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</si>
  <si>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</si>
  <si>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</si>
  <si>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</si>
  <si>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</si>
  <si>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</si>
  <si>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</si>
  <si>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</si>
  <si>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</si>
  <si>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</si>
  <si>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</si>
  <si>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</si>
  <si>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</si>
  <si>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DLCROSCILL,MACY02,OVERSTOCK01</t>
  </si>
  <si>
    <t>8/2/2024</t>
  </si>
  <si>
    <t>8/3/2023</t>
  </si>
  <si>
    <t>10/17/2023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</si>
  <si>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</si>
  <si>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</si>
  <si>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</si>
  <si>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</si>
  <si>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</si>
  <si>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</si>
  <si>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</si>
  <si>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CSNSTORES,MACY02</t>
  </si>
  <si>
    <t>7/14/2023</t>
  </si>
  <si>
    <t>11/22/2023</t>
  </si>
  <si>
    <t>8/19/2024</t>
  </si>
  <si>
    <t>Temp Discontinued</t>
  </si>
  <si>
    <t>7/7/2025</t>
  </si>
  <si>
    <t>5/10/2024</t>
  </si>
  <si>
    <t>CCL30-0038</t>
  </si>
  <si>
    <t>Close-out</t>
  </si>
  <si>
    <t>AMAZONDS,MACY02,OLLIIX</t>
  </si>
  <si>
    <t>7/3/2023</t>
  </si>
  <si>
    <t>11/27/2023</t>
  </si>
  <si>
    <t>10/16/2023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</si>
  <si>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</si>
  <si>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</si>
  <si>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</si>
  <si>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</si>
  <si>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</si>
  <si>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</si>
  <si>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</si>
  <si>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</si>
  <si>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</si>
  <si>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4/26/2023</t>
  </si>
  <si>
    <t>1/4/2024</t>
  </si>
  <si>
    <t>10/11/2024</t>
  </si>
  <si>
    <t>8/15/2023</t>
  </si>
  <si>
    <t>10/2/2023</t>
  </si>
  <si>
    <t>CCL30-0027</t>
  </si>
  <si>
    <t>Aumont</t>
  </si>
  <si>
    <t>Oblong Decor Pillow</t>
  </si>
  <si>
    <t>22x15"</t>
  </si>
  <si>
    <t>AMAZONDS,BLK01,CSNSTORES,DLCROSCILL,MACY02</t>
  </si>
  <si>
    <t>5/5/2023</t>
  </si>
  <si>
    <t>1/15/2024</t>
  </si>
  <si>
    <t>6/28/2024</t>
  </si>
  <si>
    <t>10/1/2023</t>
  </si>
  <si>
    <t>8/20/2025</t>
  </si>
  <si>
    <t>5/5/2024</t>
  </si>
  <si>
    <t>6/13/2024</t>
  </si>
  <si>
    <t>CCL30-0026</t>
  </si>
  <si>
    <t>DLCROSCILL,MACY02,NRTPORT</t>
  </si>
  <si>
    <t>8/29/2023</t>
  </si>
  <si>
    <t>12/12/2022</t>
  </si>
  <si>
    <t>10/8/2024</t>
  </si>
  <si>
    <t>10/31/2022</t>
  </si>
  <si>
    <t>12/18/2024</t>
  </si>
  <si>
    <t>CCL30-0061</t>
  </si>
  <si>
    <t>MACY02,NRTPORT</t>
  </si>
  <si>
    <t>6/13/2023</t>
  </si>
  <si>
    <t>9/19/2024</t>
  </si>
  <si>
    <t>2/27/2024</t>
  </si>
  <si>
    <t>1/24/2023</t>
  </si>
  <si>
    <t>11/25/2024</t>
  </si>
  <si>
    <t>CCL30-0029</t>
  </si>
  <si>
    <t>5/29/2023</t>
  </si>
  <si>
    <t>11/24/2023</t>
  </si>
  <si>
    <t>CCL30-0028</t>
  </si>
  <si>
    <t>Inactive</t>
  </si>
  <si>
    <t>5/12/2023</t>
  </si>
  <si>
    <t>8/7/2024</t>
  </si>
  <si>
    <t>CCL30-0031</t>
  </si>
  <si>
    <t>Biron</t>
  </si>
  <si>
    <t>18x18"</t>
  </si>
  <si>
    <t>11/6/2023</t>
  </si>
  <si>
    <t>7/3/2025</t>
  </si>
  <si>
    <t>7/11/2023</t>
  </si>
  <si>
    <t>1/19/2023</t>
  </si>
  <si>
    <t>7/29/2024</t>
  </si>
  <si>
    <t>5/22/2024</t>
  </si>
  <si>
    <t>CCL30-0033</t>
  </si>
  <si>
    <t>8/30/2024</t>
  </si>
  <si>
    <t>7/18/2023</t>
  </si>
  <si>
    <t>11/19/2024</t>
  </si>
  <si>
    <t>CCL30-0030</t>
  </si>
  <si>
    <t>12/29/2023</t>
  </si>
  <si>
    <t>9/27/2023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</si>
  <si>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</si>
  <si>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</si>
  <si>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</si>
  <si>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</si>
  <si>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</si>
  <si>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</si>
  <si>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</si>
  <si>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</si>
  <si>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</si>
  <si>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4/25/2023</t>
  </si>
  <si>
    <t>1/12/2024</t>
  </si>
  <si>
    <t>7/28/2023</t>
  </si>
  <si>
    <t>10/3/2023</t>
  </si>
  <si>
    <t>7/7/2023</t>
  </si>
  <si>
    <t>3/29/2024</t>
  </si>
  <si>
    <t>7/25/2024</t>
  </si>
  <si>
    <t>CCL13-0019</t>
  </si>
  <si>
    <t>BLK01,CSNSTORES,DLCROSCILL,MACY02</t>
  </si>
  <si>
    <t>11/26/2023</t>
  </si>
  <si>
    <t>1/8/2024</t>
  </si>
  <si>
    <t>3/23/2023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</si>
  <si>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</si>
  <si>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</si>
  <si>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</si>
  <si>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</si>
  <si>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</si>
  <si>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</si>
  <si>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</si>
  <si>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</si>
  <si>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</si>
  <si>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</si>
  <si>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</si>
  <si>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</si>
  <si>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</si>
  <si>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</si>
  <si>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</si>
  <si>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</si>
  <si>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</si>
  <si>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</si>
  <si>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</si>
  <si>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</si>
  <si>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</si>
  <si>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</si>
  <si>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</si>
  <si>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</si>
  <si>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</si>
  <si>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</si>
  <si>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</si>
  <si>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</si>
  <si>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CSNSTORES,JCPENNEY01,NRTPORT,OLLIIX</t>
  </si>
  <si>
    <t>4/28/2023</t>
  </si>
  <si>
    <t>7/4/2024</t>
  </si>
  <si>
    <t>2/19/2025</t>
  </si>
  <si>
    <t>3/11/2024</t>
  </si>
  <si>
    <t>CCL11-0022</t>
  </si>
  <si>
    <t>Sham</t>
  </si>
  <si>
    <t>AMAZONDS,OVERSTOCK01</t>
  </si>
  <si>
    <t>5/30/2023</t>
  </si>
  <si>
    <t>11/28/2023</t>
  </si>
  <si>
    <t>3/18/2025</t>
  </si>
  <si>
    <t>CCL11-0025</t>
  </si>
  <si>
    <t>B-</t>
  </si>
  <si>
    <t>5/20/2024</t>
  </si>
  <si>
    <t>10/20/2025</t>
  </si>
  <si>
    <t>CCL11-0024</t>
  </si>
  <si>
    <t>5/15/2023</t>
  </si>
  <si>
    <t>12/12/2023</t>
  </si>
  <si>
    <t>10/4/2024</t>
  </si>
  <si>
    <t>CCL11-0021</t>
  </si>
  <si>
    <t>KOHLDSN,NRTPORT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</si>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</sst>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205</v>
      </c>
      <c r="AA6" s="4">
        <f>=ROUNDDOWN(18.6363636363636,0)</f>
      </c>
      <c r="AB6" s="5">
        <v>11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15</v>
      </c>
      <c r="AQ6" s="8">
        <v>2092.45</v>
      </c>
      <c r="AR6" s="4">
        <v>8</v>
      </c>
      <c r="AS6" s="8">
        <v>1494.27</v>
      </c>
      <c r="AT6" s="7">
        <v>0.875</v>
      </c>
      <c r="AU6" s="7">
        <v>0.4003</v>
      </c>
      <c r="AV6" s="4">
        <v>54</v>
      </c>
      <c r="AW6" s="8">
        <v>8352.26</v>
      </c>
      <c r="AX6" s="4">
        <v>16</v>
      </c>
      <c r="AY6" s="8">
        <v>3289.56</v>
      </c>
      <c r="AZ6" s="7">
        <v>2.375</v>
      </c>
      <c r="BA6" s="7">
        <v>1.539</v>
      </c>
      <c r="BB6" s="7">
        <v>0.2505</v>
      </c>
      <c r="BC6" s="4">
        <v>110</v>
      </c>
      <c r="BD6" s="8">
        <v>17029.18</v>
      </c>
      <c r="BE6" s="4">
        <v>31</v>
      </c>
      <c r="BF6" s="8">
        <v>6465.24</v>
      </c>
      <c r="BG6" s="7">
        <v>2.5484</v>
      </c>
      <c r="BH6" s="7">
        <v>1.634</v>
      </c>
      <c r="BI6" s="7">
        <v>0.4905</v>
      </c>
      <c r="BJ6" s="4">
        <v>15</v>
      </c>
      <c r="BK6" s="8">
        <v>2092.45</v>
      </c>
      <c r="BL6" s="2" t="s">
        <v>149</v>
      </c>
      <c r="BM6" s="7">
        <v>1</v>
      </c>
      <c r="BN6" s="7">
        <v>1</v>
      </c>
      <c r="BO6" s="4">
        <v>8</v>
      </c>
      <c r="BP6" s="8">
        <v>891.25</v>
      </c>
      <c r="BQ6" s="4">
        <v>4</v>
      </c>
      <c r="BR6" s="8">
        <v>714.96</v>
      </c>
      <c r="BS6" s="7">
        <v>1</v>
      </c>
      <c r="BT6" s="7">
        <v>0.2466</v>
      </c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2</v>
      </c>
      <c r="CC6" s="8">
        <v>312</v>
      </c>
      <c r="CD6" s="4">
        <v>1</v>
      </c>
      <c r="CE6" s="8">
        <v>200.19</v>
      </c>
      <c r="CF6" s="7">
        <v>1</v>
      </c>
      <c r="CG6" s="7">
        <v>0.5585</v>
      </c>
      <c r="CH6" s="2" t="s">
        <v>150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/>
      <c r="CR6" s="8"/>
      <c r="CS6" s="7"/>
      <c r="CT6" s="7"/>
      <c r="CU6" s="2" t="s">
        <v>150</v>
      </c>
      <c r="CV6" s="2" t="s">
        <v>141</v>
      </c>
      <c r="CW6" s="2" t="s">
        <v>144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2</v>
      </c>
      <c r="DC6" s="8">
        <v>302.02</v>
      </c>
      <c r="DD6" s="4"/>
      <c r="DE6" s="8"/>
      <c r="DF6" s="7"/>
      <c r="DG6" s="7"/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2</v>
      </c>
      <c r="DP6" s="8">
        <v>388.49</v>
      </c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>
        <v>1</v>
      </c>
      <c r="EP6" s="8">
        <v>198.69</v>
      </c>
      <c r="EQ6" s="4"/>
      <c r="ER6" s="8"/>
      <c r="ES6" s="7"/>
      <c r="ET6" s="7"/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>
        <v>1</v>
      </c>
      <c r="FE6" s="8">
        <v>193.04</v>
      </c>
      <c r="FF6" s="7">
        <v>-1</v>
      </c>
      <c r="FG6" s="7">
        <v>-1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>
        <v>2</v>
      </c>
      <c r="FR6" s="8">
        <v>386.08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144</v>
      </c>
      <c r="KK6" s="2" t="s">
        <v>168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169</v>
      </c>
      <c r="KX6" s="2" t="s">
        <v>170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205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384</v>
      </c>
      <c r="AA7" s="4">
        <f>=ROUNDDOWN(24.3037974683544,0)</f>
      </c>
      <c r="AB7" s="5">
        <v>15.8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29</v>
      </c>
      <c r="AQ7" s="8">
        <v>4641.98</v>
      </c>
      <c r="AR7" s="4">
        <v>5</v>
      </c>
      <c r="AS7" s="8">
        <v>1141.09</v>
      </c>
      <c r="AT7" s="7">
        <v>4.8</v>
      </c>
      <c r="AU7" s="7">
        <v>3.068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0.5558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29</v>
      </c>
      <c r="BK7" s="8">
        <v>4641.98</v>
      </c>
      <c r="BL7" s="2" t="s">
        <v>174</v>
      </c>
      <c r="BM7" s="7">
        <v>1</v>
      </c>
      <c r="BN7" s="7">
        <v>1</v>
      </c>
      <c r="BO7" s="4">
        <v>13</v>
      </c>
      <c r="BP7" s="8">
        <v>1708.88</v>
      </c>
      <c r="BQ7" s="4">
        <v>1</v>
      </c>
      <c r="BR7" s="8">
        <v>214.49</v>
      </c>
      <c r="BS7" s="7">
        <v>12</v>
      </c>
      <c r="BT7" s="7">
        <v>6.9672</v>
      </c>
      <c r="BU7" s="2" t="s">
        <v>150</v>
      </c>
      <c r="BV7" s="2" t="s">
        <v>141</v>
      </c>
      <c r="BW7" s="2" t="s">
        <v>151</v>
      </c>
      <c r="BX7" s="2" t="s">
        <v>175</v>
      </c>
      <c r="BY7" s="2" t="s">
        <v>153</v>
      </c>
      <c r="BZ7" s="2" t="s">
        <v>153</v>
      </c>
      <c r="CA7" s="2" t="s">
        <v>144</v>
      </c>
      <c r="CB7" s="4">
        <v>4</v>
      </c>
      <c r="CC7" s="8">
        <v>741.88</v>
      </c>
      <c r="CD7" s="4"/>
      <c r="CE7" s="8"/>
      <c r="CF7" s="7"/>
      <c r="CG7" s="7"/>
      <c r="CH7" s="2" t="s">
        <v>150</v>
      </c>
      <c r="CI7" s="2" t="s">
        <v>141</v>
      </c>
      <c r="CJ7" s="2" t="s">
        <v>154</v>
      </c>
      <c r="CK7" s="2" t="s">
        <v>176</v>
      </c>
      <c r="CL7" s="2" t="s">
        <v>153</v>
      </c>
      <c r="CM7" s="2" t="s">
        <v>153</v>
      </c>
      <c r="CN7" s="2" t="s">
        <v>144</v>
      </c>
      <c r="CO7" s="4">
        <v>10</v>
      </c>
      <c r="CP7" s="8">
        <v>1832.3</v>
      </c>
      <c r="CQ7" s="4"/>
      <c r="CR7" s="8"/>
      <c r="CS7" s="7"/>
      <c r="CT7" s="7"/>
      <c r="CU7" s="2" t="s">
        <v>150</v>
      </c>
      <c r="CV7" s="2" t="s">
        <v>141</v>
      </c>
      <c r="CW7" s="2" t="s">
        <v>144</v>
      </c>
      <c r="CX7" s="2" t="s">
        <v>177</v>
      </c>
      <c r="CY7" s="2" t="s">
        <v>153</v>
      </c>
      <c r="CZ7" s="2" t="s">
        <v>153</v>
      </c>
      <c r="DA7" s="2" t="s">
        <v>144</v>
      </c>
      <c r="DB7" s="4">
        <v>2</v>
      </c>
      <c r="DC7" s="8">
        <v>358.92</v>
      </c>
      <c r="DD7" s="4">
        <v>1</v>
      </c>
      <c r="DE7" s="8">
        <v>231.65</v>
      </c>
      <c r="DF7" s="7">
        <v>1</v>
      </c>
      <c r="DG7" s="7">
        <v>0.5494</v>
      </c>
      <c r="DH7" s="2" t="s">
        <v>150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173</v>
      </c>
      <c r="DX7" s="2" t="s">
        <v>178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173</v>
      </c>
      <c r="FK7" s="2" t="s">
        <v>181</v>
      </c>
      <c r="FL7" s="2" t="s">
        <v>153</v>
      </c>
      <c r="FM7" s="2" t="s">
        <v>153</v>
      </c>
      <c r="FN7" s="2" t="s">
        <v>144</v>
      </c>
      <c r="FO7" s="4"/>
      <c r="FP7" s="8"/>
      <c r="FQ7" s="4">
        <v>3</v>
      </c>
      <c r="FR7" s="8">
        <v>694.95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183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169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384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185</v>
      </c>
      <c r="AA8" s="4">
        <f>=ROUNDDOWN(37,0)</f>
      </c>
      <c r="AB8" s="5">
        <v>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1617.83</v>
      </c>
      <c r="AR8" s="4">
        <v>3</v>
      </c>
      <c r="AS8" s="8">
        <v>654.2</v>
      </c>
      <c r="AT8" s="7">
        <v>2.3333</v>
      </c>
      <c r="AU8" s="7">
        <v>1.473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0.1937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1617.83</v>
      </c>
      <c r="BL8" s="2" t="s">
        <v>186</v>
      </c>
      <c r="BM8" s="7">
        <v>1</v>
      </c>
      <c r="BN8" s="7">
        <v>1</v>
      </c>
      <c r="BO8" s="4">
        <v>7</v>
      </c>
      <c r="BP8" s="8">
        <v>917.98</v>
      </c>
      <c r="BQ8" s="4">
        <v>2</v>
      </c>
      <c r="BR8" s="8">
        <v>428.98</v>
      </c>
      <c r="BS8" s="7">
        <v>2.5</v>
      </c>
      <c r="BT8" s="7">
        <v>1.1399</v>
      </c>
      <c r="BU8" s="2" t="s">
        <v>150</v>
      </c>
      <c r="BV8" s="2" t="s">
        <v>141</v>
      </c>
      <c r="BW8" s="2" t="s">
        <v>151</v>
      </c>
      <c r="BX8" s="2" t="s">
        <v>187</v>
      </c>
      <c r="BY8" s="2" t="s">
        <v>153</v>
      </c>
      <c r="BZ8" s="2" t="s">
        <v>153</v>
      </c>
      <c r="CA8" s="2" t="s">
        <v>144</v>
      </c>
      <c r="CB8" s="4">
        <v>1</v>
      </c>
      <c r="CC8" s="8">
        <v>185.66</v>
      </c>
      <c r="CD8" s="4"/>
      <c r="CE8" s="8"/>
      <c r="CF8" s="7"/>
      <c r="CG8" s="7"/>
      <c r="CH8" s="2" t="s">
        <v>150</v>
      </c>
      <c r="CI8" s="2" t="s">
        <v>141</v>
      </c>
      <c r="CJ8" s="2" t="s">
        <v>188</v>
      </c>
      <c r="CK8" s="2" t="s">
        <v>189</v>
      </c>
      <c r="CL8" s="2" t="s">
        <v>153</v>
      </c>
      <c r="CM8" s="2" t="s">
        <v>153</v>
      </c>
      <c r="CN8" s="2" t="s">
        <v>144</v>
      </c>
      <c r="CO8" s="4"/>
      <c r="CP8" s="8"/>
      <c r="CQ8" s="4"/>
      <c r="CR8" s="8"/>
      <c r="CS8" s="7"/>
      <c r="CT8" s="7"/>
      <c r="CU8" s="2" t="s">
        <v>150</v>
      </c>
      <c r="CV8" s="2" t="s">
        <v>141</v>
      </c>
      <c r="CW8" s="2" t="s">
        <v>144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/>
      <c r="DE8" s="8"/>
      <c r="DF8" s="7"/>
      <c r="DG8" s="7"/>
      <c r="DH8" s="2" t="s">
        <v>150</v>
      </c>
      <c r="DI8" s="2" t="s">
        <v>141</v>
      </c>
      <c r="DJ8" s="2" t="s">
        <v>165</v>
      </c>
      <c r="DK8" s="2" t="s">
        <v>191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173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160</v>
      </c>
      <c r="EK8" s="2" t="s">
        <v>144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150</v>
      </c>
      <c r="EV8" s="2" t="s">
        <v>141</v>
      </c>
      <c r="EW8" s="2" t="s">
        <v>188</v>
      </c>
      <c r="EX8" s="2" t="s">
        <v>193</v>
      </c>
      <c r="EY8" s="2" t="s">
        <v>153</v>
      </c>
      <c r="EZ8" s="2" t="s">
        <v>153</v>
      </c>
      <c r="FA8" s="2" t="s">
        <v>144</v>
      </c>
      <c r="FB8" s="4">
        <v>1</v>
      </c>
      <c r="FC8" s="8">
        <v>334.53</v>
      </c>
      <c r="FD8" s="4"/>
      <c r="FE8" s="8"/>
      <c r="FF8" s="7"/>
      <c r="FG8" s="7"/>
      <c r="FH8" s="2" t="s">
        <v>150</v>
      </c>
      <c r="FI8" s="2" t="s">
        <v>141</v>
      </c>
      <c r="FJ8" s="2" t="s">
        <v>173</v>
      </c>
      <c r="FK8" s="2" t="s">
        <v>194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196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183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169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185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147</v>
      </c>
      <c r="AA9" s="4">
        <f>=ROUNDDOWN(15.9782608695652,0)</f>
      </c>
      <c r="AB9" s="5">
        <v>9.2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12</v>
      </c>
      <c r="AQ9" s="8">
        <v>1751.67</v>
      </c>
      <c r="AR9" s="4">
        <v>7</v>
      </c>
      <c r="AS9" s="8">
        <v>1356.8</v>
      </c>
      <c r="AT9" s="7">
        <v>0.7143</v>
      </c>
      <c r="AU9" s="7">
        <v>0.291</v>
      </c>
      <c r="AV9" s="4">
        <v>39</v>
      </c>
      <c r="AW9" s="8">
        <v>6374.66</v>
      </c>
      <c r="AX9" s="4">
        <v>15</v>
      </c>
      <c r="AY9" s="8">
        <v>3175.68</v>
      </c>
      <c r="AZ9" s="7">
        <v>1.6</v>
      </c>
      <c r="BA9" s="7">
        <v>1.0073</v>
      </c>
      <c r="BB9" s="7">
        <v>0.2748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0.3743</v>
      </c>
      <c r="BJ9" s="4">
        <v>12</v>
      </c>
      <c r="BK9" s="8">
        <v>1751.67</v>
      </c>
      <c r="BL9" s="2" t="s">
        <v>200</v>
      </c>
      <c r="BM9" s="7">
        <v>1</v>
      </c>
      <c r="BN9" s="7">
        <v>1</v>
      </c>
      <c r="BO9" s="4">
        <v>2</v>
      </c>
      <c r="BP9" s="8">
        <v>217.54</v>
      </c>
      <c r="BQ9" s="4"/>
      <c r="BR9" s="8"/>
      <c r="BS9" s="7"/>
      <c r="BT9" s="7"/>
      <c r="BU9" s="2" t="s">
        <v>150</v>
      </c>
      <c r="BV9" s="2" t="s">
        <v>141</v>
      </c>
      <c r="BW9" s="2" t="s">
        <v>151</v>
      </c>
      <c r="BX9" s="2" t="s">
        <v>201</v>
      </c>
      <c r="BY9" s="2" t="s">
        <v>153</v>
      </c>
      <c r="BZ9" s="2" t="s">
        <v>153</v>
      </c>
      <c r="CA9" s="2" t="s">
        <v>144</v>
      </c>
      <c r="CB9" s="4">
        <v>6</v>
      </c>
      <c r="CC9" s="8">
        <v>936</v>
      </c>
      <c r="CD9" s="4"/>
      <c r="CE9" s="8"/>
      <c r="CF9" s="7"/>
      <c r="CG9" s="7"/>
      <c r="CH9" s="2" t="s">
        <v>150</v>
      </c>
      <c r="CI9" s="2" t="s">
        <v>141</v>
      </c>
      <c r="CJ9" s="2" t="s">
        <v>154</v>
      </c>
      <c r="CK9" s="2" t="s">
        <v>202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4</v>
      </c>
      <c r="CR9" s="8">
        <v>783.04</v>
      </c>
      <c r="CS9" s="7">
        <v>-1</v>
      </c>
      <c r="CT9" s="7">
        <v>-1</v>
      </c>
      <c r="CU9" s="2" t="s">
        <v>150</v>
      </c>
      <c r="CV9" s="2" t="s">
        <v>141</v>
      </c>
      <c r="CW9" s="2" t="s">
        <v>144</v>
      </c>
      <c r="CX9" s="2" t="s">
        <v>203</v>
      </c>
      <c r="CY9" s="2" t="s">
        <v>153</v>
      </c>
      <c r="CZ9" s="2" t="s">
        <v>153</v>
      </c>
      <c r="DA9" s="2" t="s">
        <v>144</v>
      </c>
      <c r="DB9" s="4">
        <v>3</v>
      </c>
      <c r="DC9" s="8">
        <v>453.03</v>
      </c>
      <c r="DD9" s="4"/>
      <c r="DE9" s="8"/>
      <c r="DF9" s="7"/>
      <c r="DG9" s="7"/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181</v>
      </c>
      <c r="DX9" s="2" t="s">
        <v>205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145.1</v>
      </c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153</v>
      </c>
      <c r="EM9" s="2" t="s">
        <v>153</v>
      </c>
      <c r="EN9" s="2" t="s">
        <v>144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162</v>
      </c>
      <c r="EX9" s="2" t="s">
        <v>207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181</v>
      </c>
      <c r="FK9" s="2" t="s">
        <v>208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144</v>
      </c>
      <c r="KK9" s="2" t="s">
        <v>210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169</v>
      </c>
      <c r="KX9" s="2" t="s">
        <v>211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147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178</v>
      </c>
      <c r="AA10" s="4">
        <f>=ROUNDDOWN(18.1632653061224,0)</f>
      </c>
      <c r="AB10" s="5">
        <v>9.8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18</v>
      </c>
      <c r="AQ10" s="8">
        <v>3068.33</v>
      </c>
      <c r="AR10" s="4">
        <v>7</v>
      </c>
      <c r="AS10" s="8">
        <v>1587.23</v>
      </c>
      <c r="AT10" s="7">
        <v>1.5714</v>
      </c>
      <c r="AU10" s="7">
        <v>0.9331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0.4813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18</v>
      </c>
      <c r="BK10" s="8">
        <v>3068.33</v>
      </c>
      <c r="BL10" s="2" t="s">
        <v>213</v>
      </c>
      <c r="BM10" s="7">
        <v>1</v>
      </c>
      <c r="BN10" s="7">
        <v>1</v>
      </c>
      <c r="BO10" s="4">
        <v>7</v>
      </c>
      <c r="BP10" s="8">
        <v>1016.98</v>
      </c>
      <c r="BQ10" s="4">
        <v>2</v>
      </c>
      <c r="BR10" s="8">
        <v>428.98</v>
      </c>
      <c r="BS10" s="7">
        <v>2.5</v>
      </c>
      <c r="BT10" s="7">
        <v>1.3707</v>
      </c>
      <c r="BU10" s="2" t="s">
        <v>150</v>
      </c>
      <c r="BV10" s="2" t="s">
        <v>141</v>
      </c>
      <c r="BW10" s="2" t="s">
        <v>151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2</v>
      </c>
      <c r="CC10" s="8">
        <v>370.94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154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183.71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144</v>
      </c>
      <c r="CX10" s="2" t="s">
        <v>177</v>
      </c>
      <c r="CY10" s="2" t="s">
        <v>153</v>
      </c>
      <c r="CZ10" s="2" t="s">
        <v>153</v>
      </c>
      <c r="DA10" s="2" t="s">
        <v>144</v>
      </c>
      <c r="DB10" s="4">
        <v>6</v>
      </c>
      <c r="DC10" s="8">
        <v>1076.76</v>
      </c>
      <c r="DD10" s="4">
        <v>1</v>
      </c>
      <c r="DE10" s="8">
        <v>231.65</v>
      </c>
      <c r="DF10" s="7">
        <v>5</v>
      </c>
      <c r="DG10" s="7">
        <v>3.6482</v>
      </c>
      <c r="DH10" s="2" t="s">
        <v>150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247.26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181</v>
      </c>
      <c r="DX10" s="2" t="s">
        <v>216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172.68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162</v>
      </c>
      <c r="EX10" s="2" t="s">
        <v>218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181</v>
      </c>
      <c r="FK10" s="2" t="s">
        <v>192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4</v>
      </c>
      <c r="FR10" s="8">
        <v>926.6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202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183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169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73</v>
      </c>
      <c r="AA11" s="4">
        <f>=ROUNDDOWN(24.3333333333333,0)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9</v>
      </c>
      <c r="AQ11" s="8">
        <v>1554.66</v>
      </c>
      <c r="AR11" s="4">
        <v>1</v>
      </c>
      <c r="AS11" s="8">
        <v>231.65</v>
      </c>
      <c r="AT11" s="7">
        <v>8</v>
      </c>
      <c r="AU11" s="7">
        <v>5.7112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0.2439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9</v>
      </c>
      <c r="BK11" s="8">
        <v>1554.66</v>
      </c>
      <c r="BL11" s="2" t="s">
        <v>220</v>
      </c>
      <c r="BM11" s="7">
        <v>1</v>
      </c>
      <c r="BN11" s="7">
        <v>1</v>
      </c>
      <c r="BO11" s="4">
        <v>2</v>
      </c>
      <c r="BP11" s="8">
        <v>267.04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151</v>
      </c>
      <c r="BX11" s="2" t="s">
        <v>221</v>
      </c>
      <c r="BY11" s="2" t="s">
        <v>153</v>
      </c>
      <c r="BZ11" s="2" t="s">
        <v>153</v>
      </c>
      <c r="CA11" s="2" t="s">
        <v>144</v>
      </c>
      <c r="CB11" s="4">
        <v>5</v>
      </c>
      <c r="CC11" s="8">
        <v>928.3</v>
      </c>
      <c r="CD11" s="4"/>
      <c r="CE11" s="8"/>
      <c r="CF11" s="7"/>
      <c r="CG11" s="7"/>
      <c r="CH11" s="2" t="s">
        <v>150</v>
      </c>
      <c r="CI11" s="2" t="s">
        <v>141</v>
      </c>
      <c r="CJ11" s="2" t="s">
        <v>188</v>
      </c>
      <c r="CK11" s="2" t="s">
        <v>222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144</v>
      </c>
      <c r="CX11" s="2" t="s">
        <v>223</v>
      </c>
      <c r="CY11" s="2" t="s">
        <v>153</v>
      </c>
      <c r="CZ11" s="2" t="s">
        <v>153</v>
      </c>
      <c r="DA11" s="2" t="s">
        <v>144</v>
      </c>
      <c r="DB11" s="4">
        <v>2</v>
      </c>
      <c r="DC11" s="8">
        <v>359.32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165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181</v>
      </c>
      <c r="DX11" s="2" t="s">
        <v>224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160</v>
      </c>
      <c r="EK11" s="2" t="s">
        <v>225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188</v>
      </c>
      <c r="EX11" s="2" t="s">
        <v>190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181</v>
      </c>
      <c r="FK11" s="2" t="s">
        <v>226</v>
      </c>
      <c r="FL11" s="2" t="s">
        <v>153</v>
      </c>
      <c r="FM11" s="2" t="s">
        <v>153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196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183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169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297</v>
      </c>
      <c r="AA12" s="4">
        <f>=ROUNDDOWN(29.7,0)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708.61</v>
      </c>
      <c r="AR12" s="4"/>
      <c r="AS12" s="8"/>
      <c r="AT12" s="7"/>
      <c r="AU12" s="7"/>
      <c r="AV12" s="4">
        <v>17</v>
      </c>
      <c r="AW12" s="8">
        <v>2302.26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0.3078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0.1352</v>
      </c>
      <c r="BJ12" s="4">
        <v>5</v>
      </c>
      <c r="BK12" s="8">
        <v>708.61</v>
      </c>
      <c r="BL12" s="2" t="s">
        <v>235</v>
      </c>
      <c r="BM12" s="7">
        <v>1</v>
      </c>
      <c r="BN12" s="7">
        <v>1</v>
      </c>
      <c r="BO12" s="4">
        <v>3</v>
      </c>
      <c r="BP12" s="8">
        <v>350.87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236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156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238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236</v>
      </c>
      <c r="DL12" s="2" t="s">
        <v>153</v>
      </c>
      <c r="DM12" s="2" t="s">
        <v>153</v>
      </c>
      <c r="DN12" s="2" t="s">
        <v>144</v>
      </c>
      <c r="DO12" s="4">
        <v>1</v>
      </c>
      <c r="DP12" s="8">
        <v>201.74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239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238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240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183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238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238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183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183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183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240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238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183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183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238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183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238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183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183</v>
      </c>
      <c r="OI12" s="2" t="s">
        <v>241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238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>
        <v>297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376</v>
      </c>
      <c r="AA13" s="4">
        <f>=ROUNDDOWN(31.3333333333333,0)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5</v>
      </c>
      <c r="AQ13" s="8">
        <v>671.28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0.2916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5</v>
      </c>
      <c r="BK13" s="8">
        <v>671.28</v>
      </c>
      <c r="BL13" s="2" t="s">
        <v>243</v>
      </c>
      <c r="BM13" s="7">
        <v>1</v>
      </c>
      <c r="BN13" s="7">
        <v>1</v>
      </c>
      <c r="BO13" s="4">
        <v>4</v>
      </c>
      <c r="BP13" s="8">
        <v>491.82</v>
      </c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244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238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>
        <v>1</v>
      </c>
      <c r="DC13" s="8">
        <v>179.46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245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236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246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238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183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238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238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183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183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183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238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183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183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238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183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238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183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183</v>
      </c>
      <c r="OI13" s="2" t="s">
        <v>241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238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>
        <v>376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142</v>
      </c>
      <c r="AA14" s="4">
        <f>=ROUNDDOWN(28.4,0)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7</v>
      </c>
      <c r="AQ14" s="8">
        <v>922.37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0.4006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7</v>
      </c>
      <c r="BK14" s="8">
        <v>922.37</v>
      </c>
      <c r="BL14" s="2" t="s">
        <v>243</v>
      </c>
      <c r="BM14" s="7">
        <v>1</v>
      </c>
      <c r="BN14" s="7">
        <v>1</v>
      </c>
      <c r="BO14" s="4">
        <v>6</v>
      </c>
      <c r="BP14" s="8">
        <v>742.71</v>
      </c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248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238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>
        <v>1</v>
      </c>
      <c r="DC14" s="8">
        <v>179.66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249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250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251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238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183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238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238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183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183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183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238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183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183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238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183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238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183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183</v>
      </c>
      <c r="OI14" s="2" t="s">
        <v>241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238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>
        <v>142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252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253</v>
      </c>
      <c r="G15" s="2" t="s">
        <v>253</v>
      </c>
      <c r="H15" s="2" t="s">
        <v>253</v>
      </c>
      <c r="I15" s="2" t="s">
        <v>138</v>
      </c>
      <c r="J15" s="2" t="s">
        <v>139</v>
      </c>
      <c r="K15" s="2" t="s">
        <v>254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255</v>
      </c>
      <c r="W15" s="2" t="s">
        <v>147</v>
      </c>
      <c r="X15" s="2" t="s">
        <v>144</v>
      </c>
      <c r="Y15" s="2" t="s">
        <v>256</v>
      </c>
      <c r="Z15" s="4">
        <v>9</v>
      </c>
      <c r="AA15" s="4">
        <f>=ROUNDDOWN(0.833333333333333,0)</f>
      </c>
      <c r="AB15" s="5">
        <v>10.8</v>
      </c>
      <c r="AC15" s="2" t="s">
        <v>257</v>
      </c>
      <c r="AD15" s="4">
        <v>180</v>
      </c>
      <c r="AE15" s="4">
        <v>180</v>
      </c>
      <c r="AF15" s="6">
        <v>65</v>
      </c>
      <c r="AG15" s="6"/>
      <c r="AH15" s="7">
        <v>0.7143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22</v>
      </c>
      <c r="AQ15" s="8">
        <v>3140.19</v>
      </c>
      <c r="AR15" s="4">
        <v>13</v>
      </c>
      <c r="AS15" s="8">
        <v>2508.9</v>
      </c>
      <c r="AT15" s="7">
        <v>0.6923</v>
      </c>
      <c r="AU15" s="7">
        <v>0.2516</v>
      </c>
      <c r="AV15" s="4">
        <v>36</v>
      </c>
      <c r="AW15" s="8">
        <v>5622.42</v>
      </c>
      <c r="AX15" s="4">
        <v>18</v>
      </c>
      <c r="AY15" s="8">
        <v>3668.38</v>
      </c>
      <c r="AZ15" s="7">
        <v>1</v>
      </c>
      <c r="BA15" s="7">
        <v>0.5327</v>
      </c>
      <c r="BB15" s="7">
        <v>0.5585</v>
      </c>
      <c r="BC15" s="4">
        <v>82</v>
      </c>
      <c r="BD15" s="8">
        <v>13986.89</v>
      </c>
      <c r="BE15" s="4">
        <v>34</v>
      </c>
      <c r="BF15" s="8">
        <v>7624.86</v>
      </c>
      <c r="BG15" s="7">
        <v>1.4118</v>
      </c>
      <c r="BH15" s="7">
        <v>0.8344</v>
      </c>
      <c r="BI15" s="7">
        <v>0.402</v>
      </c>
      <c r="BJ15" s="4">
        <v>22</v>
      </c>
      <c r="BK15" s="8">
        <v>3140.19</v>
      </c>
      <c r="BL15" s="2" t="s">
        <v>258</v>
      </c>
      <c r="BM15" s="7">
        <v>1</v>
      </c>
      <c r="BN15" s="7">
        <v>1</v>
      </c>
      <c r="BO15" s="4">
        <v>8</v>
      </c>
      <c r="BP15" s="8">
        <v>970.64</v>
      </c>
      <c r="BQ15" s="4">
        <v>1</v>
      </c>
      <c r="BR15" s="8">
        <v>178.74</v>
      </c>
      <c r="BS15" s="7">
        <v>7</v>
      </c>
      <c r="BT15" s="7">
        <v>4.4305</v>
      </c>
      <c r="BU15" s="2" t="s">
        <v>150</v>
      </c>
      <c r="BV15" s="2" t="s">
        <v>141</v>
      </c>
      <c r="BW15" s="2" t="s">
        <v>259</v>
      </c>
      <c r="BX15" s="2" t="s">
        <v>260</v>
      </c>
      <c r="BY15" s="2" t="s">
        <v>153</v>
      </c>
      <c r="BZ15" s="2" t="s">
        <v>153</v>
      </c>
      <c r="CA15" s="2" t="s">
        <v>144</v>
      </c>
      <c r="CB15" s="4">
        <v>1</v>
      </c>
      <c r="CC15" s="8">
        <v>158.42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261</v>
      </c>
      <c r="CK15" s="2" t="s">
        <v>262</v>
      </c>
      <c r="CL15" s="2" t="s">
        <v>153</v>
      </c>
      <c r="CM15" s="2" t="s">
        <v>153</v>
      </c>
      <c r="CN15" s="2" t="s">
        <v>144</v>
      </c>
      <c r="CO15" s="4">
        <v>8</v>
      </c>
      <c r="CP15" s="8">
        <v>1256.48</v>
      </c>
      <c r="CQ15" s="4">
        <v>7</v>
      </c>
      <c r="CR15" s="8">
        <v>1370.32</v>
      </c>
      <c r="CS15" s="7">
        <v>0.1429</v>
      </c>
      <c r="CT15" s="7">
        <v>-0.0831</v>
      </c>
      <c r="CU15" s="2" t="s">
        <v>150</v>
      </c>
      <c r="CV15" s="2" t="s">
        <v>141</v>
      </c>
      <c r="CW15" s="2" t="s">
        <v>144</v>
      </c>
      <c r="CX15" s="2" t="s">
        <v>263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460.41</v>
      </c>
      <c r="DD15" s="4">
        <v>2</v>
      </c>
      <c r="DE15" s="8">
        <v>386.08</v>
      </c>
      <c r="DF15" s="7">
        <v>0.5</v>
      </c>
      <c r="DG15" s="7">
        <v>0.1925</v>
      </c>
      <c r="DH15" s="2" t="s">
        <v>150</v>
      </c>
      <c r="DI15" s="2" t="s">
        <v>141</v>
      </c>
      <c r="DJ15" s="2" t="s">
        <v>157</v>
      </c>
      <c r="DK15" s="2" t="s">
        <v>264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150</v>
      </c>
      <c r="DV15" s="2" t="s">
        <v>141</v>
      </c>
      <c r="DW15" s="2" t="s">
        <v>265</v>
      </c>
      <c r="DX15" s="2" t="s">
        <v>266</v>
      </c>
      <c r="DY15" s="2" t="s">
        <v>153</v>
      </c>
      <c r="DZ15" s="2" t="s">
        <v>153</v>
      </c>
      <c r="EA15" s="2" t="s">
        <v>144</v>
      </c>
      <c r="EB15" s="4">
        <v>2</v>
      </c>
      <c r="EC15" s="8">
        <v>294.24</v>
      </c>
      <c r="ED15" s="4">
        <v>1</v>
      </c>
      <c r="EE15" s="8">
        <v>187.68</v>
      </c>
      <c r="EF15" s="7">
        <v>1</v>
      </c>
      <c r="EG15" s="7">
        <v>0.5678</v>
      </c>
      <c r="EH15" s="2" t="s">
        <v>150</v>
      </c>
      <c r="EI15" s="2" t="s">
        <v>141</v>
      </c>
      <c r="EJ15" s="2" t="s">
        <v>265</v>
      </c>
      <c r="EK15" s="2" t="s">
        <v>267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265</v>
      </c>
      <c r="EX15" s="2" t="s">
        <v>158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265</v>
      </c>
      <c r="FK15" s="2" t="s">
        <v>268</v>
      </c>
      <c r="FL15" s="2" t="s">
        <v>153</v>
      </c>
      <c r="FM15" s="2" t="s">
        <v>153</v>
      </c>
      <c r="FN15" s="2" t="s">
        <v>144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269</v>
      </c>
      <c r="FX15" s="2" t="s">
        <v>270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265</v>
      </c>
      <c r="JK15" s="2" t="s">
        <v>271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144</v>
      </c>
      <c r="KK15" s="2" t="s">
        <v>272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253</v>
      </c>
      <c r="G16" s="2" t="s">
        <v>253</v>
      </c>
      <c r="H16" s="2" t="s">
        <v>253</v>
      </c>
      <c r="I16" s="2" t="s">
        <v>138</v>
      </c>
      <c r="J16" s="2" t="s">
        <v>172</v>
      </c>
      <c r="K16" s="2" t="s">
        <v>254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255</v>
      </c>
      <c r="W16" s="2" t="s">
        <v>147</v>
      </c>
      <c r="X16" s="2" t="s">
        <v>144</v>
      </c>
      <c r="Y16" s="2" t="s">
        <v>256</v>
      </c>
      <c r="Z16" s="4">
        <v>18</v>
      </c>
      <c r="AA16" s="4">
        <f>=ROUNDDOWN(1.74757281553398,0)</f>
      </c>
      <c r="AB16" s="5">
        <v>10.3</v>
      </c>
      <c r="AC16" s="2" t="s">
        <v>257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14</v>
      </c>
      <c r="AQ16" s="8">
        <v>2482.23</v>
      </c>
      <c r="AR16" s="4">
        <v>2</v>
      </c>
      <c r="AS16" s="8">
        <v>454.72</v>
      </c>
      <c r="AT16" s="7">
        <v>6</v>
      </c>
      <c r="AU16" s="7">
        <v>4.4588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0.4415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14</v>
      </c>
      <c r="BK16" s="8">
        <v>2482.23</v>
      </c>
      <c r="BL16" s="2" t="s">
        <v>274</v>
      </c>
      <c r="BM16" s="7">
        <v>1</v>
      </c>
      <c r="BN16" s="7">
        <v>1</v>
      </c>
      <c r="BO16" s="4">
        <v>6</v>
      </c>
      <c r="BP16" s="8">
        <v>868.26</v>
      </c>
      <c r="BQ16" s="4">
        <v>1</v>
      </c>
      <c r="BR16" s="8">
        <v>214.49</v>
      </c>
      <c r="BS16" s="7">
        <v>5</v>
      </c>
      <c r="BT16" s="7">
        <v>3.048</v>
      </c>
      <c r="BU16" s="2" t="s">
        <v>150</v>
      </c>
      <c r="BV16" s="2" t="s">
        <v>141</v>
      </c>
      <c r="BW16" s="2" t="s">
        <v>259</v>
      </c>
      <c r="BX16" s="2" t="s">
        <v>158</v>
      </c>
      <c r="BY16" s="2" t="s">
        <v>153</v>
      </c>
      <c r="BZ16" s="2" t="s">
        <v>153</v>
      </c>
      <c r="CA16" s="2" t="s">
        <v>144</v>
      </c>
      <c r="CB16" s="4">
        <v>3</v>
      </c>
      <c r="CC16" s="8">
        <v>567.21</v>
      </c>
      <c r="CD16" s="4">
        <v>1</v>
      </c>
      <c r="CE16" s="8">
        <v>240.23</v>
      </c>
      <c r="CF16" s="7">
        <v>2</v>
      </c>
      <c r="CG16" s="7">
        <v>1.3611</v>
      </c>
      <c r="CH16" s="2" t="s">
        <v>150</v>
      </c>
      <c r="CI16" s="2" t="s">
        <v>141</v>
      </c>
      <c r="CJ16" s="2" t="s">
        <v>261</v>
      </c>
      <c r="CK16" s="2" t="s">
        <v>275</v>
      </c>
      <c r="CL16" s="2" t="s">
        <v>153</v>
      </c>
      <c r="CM16" s="2" t="s">
        <v>153</v>
      </c>
      <c r="CN16" s="2" t="s">
        <v>144</v>
      </c>
      <c r="CO16" s="4">
        <v>2</v>
      </c>
      <c r="CP16" s="8">
        <v>374.58</v>
      </c>
      <c r="CQ16" s="4"/>
      <c r="CR16" s="8"/>
      <c r="CS16" s="7"/>
      <c r="CT16" s="7"/>
      <c r="CU16" s="2" t="s">
        <v>150</v>
      </c>
      <c r="CV16" s="2" t="s">
        <v>141</v>
      </c>
      <c r="CW16" s="2" t="s">
        <v>144</v>
      </c>
      <c r="CX16" s="2" t="s">
        <v>263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/>
      <c r="DE16" s="8"/>
      <c r="DF16" s="7"/>
      <c r="DG16" s="7"/>
      <c r="DH16" s="2" t="s">
        <v>150</v>
      </c>
      <c r="DI16" s="2" t="s">
        <v>141</v>
      </c>
      <c r="DJ16" s="2" t="s">
        <v>157</v>
      </c>
      <c r="DK16" s="2" t="s">
        <v>276</v>
      </c>
      <c r="DL16" s="2" t="s">
        <v>153</v>
      </c>
      <c r="DM16" s="2" t="s">
        <v>153</v>
      </c>
      <c r="DN16" s="2" t="s">
        <v>144</v>
      </c>
      <c r="DO16" s="4">
        <v>2</v>
      </c>
      <c r="DP16" s="8">
        <v>489.07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265</v>
      </c>
      <c r="DX16" s="2" t="s">
        <v>277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150</v>
      </c>
      <c r="EI16" s="2" t="s">
        <v>141</v>
      </c>
      <c r="EJ16" s="2" t="s">
        <v>265</v>
      </c>
      <c r="EK16" s="2" t="s">
        <v>278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265</v>
      </c>
      <c r="EX16" s="2" t="s">
        <v>279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265</v>
      </c>
      <c r="FK16" s="2" t="s">
        <v>280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165</v>
      </c>
      <c r="FX16" s="2" t="s">
        <v>177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265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183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281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253</v>
      </c>
      <c r="G17" s="2" t="s">
        <v>253</v>
      </c>
      <c r="H17" s="2" t="s">
        <v>253</v>
      </c>
      <c r="I17" s="2" t="s">
        <v>138</v>
      </c>
      <c r="J17" s="2" t="s">
        <v>185</v>
      </c>
      <c r="K17" s="2" t="s">
        <v>254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255</v>
      </c>
      <c r="W17" s="2" t="s">
        <v>147</v>
      </c>
      <c r="X17" s="2" t="s">
        <v>144</v>
      </c>
      <c r="Y17" s="2" t="s">
        <v>256</v>
      </c>
      <c r="Z17" s="4"/>
      <c r="AA17" s="4">
        <f>=ROUNDDOWN({0},0)</f>
      </c>
      <c r="AB17" s="5">
        <v>7.5</v>
      </c>
      <c r="AC17" s="2" t="s">
        <v>257</v>
      </c>
      <c r="AD17" s="4">
        <v>160</v>
      </c>
      <c r="AE17" s="4">
        <v>160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/>
      <c r="AQ17" s="8"/>
      <c r="AR17" s="4">
        <v>3</v>
      </c>
      <c r="AS17" s="8">
        <v>704.76</v>
      </c>
      <c r="AT17" s="7">
        <v>-1</v>
      </c>
      <c r="AU17" s="7">
        <v>-1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/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141</v>
      </c>
      <c r="BW17" s="2" t="s">
        <v>259</v>
      </c>
      <c r="BX17" s="2" t="s">
        <v>282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261</v>
      </c>
      <c r="CK17" s="2" t="s">
        <v>283</v>
      </c>
      <c r="CL17" s="2" t="s">
        <v>153</v>
      </c>
      <c r="CM17" s="2" t="s">
        <v>153</v>
      </c>
      <c r="CN17" s="2" t="s">
        <v>144</v>
      </c>
      <c r="CO17" s="4"/>
      <c r="CP17" s="8"/>
      <c r="CQ17" s="4">
        <v>3</v>
      </c>
      <c r="CR17" s="8">
        <v>704.76</v>
      </c>
      <c r="CS17" s="7">
        <v>-1</v>
      </c>
      <c r="CT17" s="7">
        <v>-1</v>
      </c>
      <c r="CU17" s="2" t="s">
        <v>150</v>
      </c>
      <c r="CV17" s="2" t="s">
        <v>141</v>
      </c>
      <c r="CW17" s="2" t="s">
        <v>144</v>
      </c>
      <c r="CX17" s="2" t="s">
        <v>263</v>
      </c>
      <c r="CY17" s="2" t="s">
        <v>153</v>
      </c>
      <c r="CZ17" s="2" t="s">
        <v>153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157</v>
      </c>
      <c r="DK17" s="2" t="s">
        <v>278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265</v>
      </c>
      <c r="DX17" s="2" t="s">
        <v>277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265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265</v>
      </c>
      <c r="EX17" s="2" t="s">
        <v>284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265</v>
      </c>
      <c r="FK17" s="2" t="s">
        <v>285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269</v>
      </c>
      <c r="FX17" s="2" t="s">
        <v>286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265</v>
      </c>
      <c r="JK17" s="2" t="s">
        <v>287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183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288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253</v>
      </c>
      <c r="G18" s="2" t="s">
        <v>253</v>
      </c>
      <c r="H18" s="2" t="s">
        <v>253</v>
      </c>
      <c r="I18" s="2" t="s">
        <v>138</v>
      </c>
      <c r="J18" s="2" t="s">
        <v>139</v>
      </c>
      <c r="K18" s="2" t="s">
        <v>289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290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255</v>
      </c>
      <c r="W18" s="2" t="s">
        <v>147</v>
      </c>
      <c r="X18" s="2" t="s">
        <v>144</v>
      </c>
      <c r="Y18" s="2" t="s">
        <v>148</v>
      </c>
      <c r="Z18" s="4">
        <v>29</v>
      </c>
      <c r="AA18" s="4">
        <f>=ROUNDDOWN(3.625,0)</f>
      </c>
      <c r="AB18" s="5">
        <v>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13</v>
      </c>
      <c r="AQ18" s="8">
        <v>2057.92</v>
      </c>
      <c r="AR18" s="4">
        <v>6</v>
      </c>
      <c r="AS18" s="8">
        <v>1624.86</v>
      </c>
      <c r="AT18" s="7">
        <v>1.1667</v>
      </c>
      <c r="AU18" s="7">
        <v>0.2665</v>
      </c>
      <c r="AV18" s="4">
        <v>30</v>
      </c>
      <c r="AW18" s="8">
        <v>5269.08</v>
      </c>
      <c r="AX18" s="4">
        <v>16</v>
      </c>
      <c r="AY18" s="8">
        <v>3956.48</v>
      </c>
      <c r="AZ18" s="7">
        <v>0.875</v>
      </c>
      <c r="BA18" s="7">
        <v>0.3318</v>
      </c>
      <c r="BB18" s="7">
        <v>0.3906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0.3767</v>
      </c>
      <c r="BJ18" s="4">
        <v>13</v>
      </c>
      <c r="BK18" s="8">
        <v>2057.92</v>
      </c>
      <c r="BL18" s="2" t="s">
        <v>291</v>
      </c>
      <c r="BM18" s="7">
        <v>1</v>
      </c>
      <c r="BN18" s="7">
        <v>1</v>
      </c>
      <c r="BO18" s="4">
        <v>1</v>
      </c>
      <c r="BP18" s="8">
        <v>142.74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151</v>
      </c>
      <c r="BX18" s="2" t="s">
        <v>292</v>
      </c>
      <c r="BY18" s="2" t="s">
        <v>153</v>
      </c>
      <c r="BZ18" s="2" t="s">
        <v>153</v>
      </c>
      <c r="CA18" s="2" t="s">
        <v>144</v>
      </c>
      <c r="CB18" s="4">
        <v>4</v>
      </c>
      <c r="CC18" s="8">
        <v>633.68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154</v>
      </c>
      <c r="CK18" s="2" t="s">
        <v>293</v>
      </c>
      <c r="CL18" s="2" t="s">
        <v>153</v>
      </c>
      <c r="CM18" s="2" t="s">
        <v>153</v>
      </c>
      <c r="CN18" s="2" t="s">
        <v>144</v>
      </c>
      <c r="CO18" s="4">
        <v>3</v>
      </c>
      <c r="CP18" s="8">
        <v>473.37</v>
      </c>
      <c r="CQ18" s="4">
        <v>1</v>
      </c>
      <c r="CR18" s="8">
        <v>195.76</v>
      </c>
      <c r="CS18" s="7">
        <v>2</v>
      </c>
      <c r="CT18" s="7">
        <v>1.4181</v>
      </c>
      <c r="CU18" s="2" t="s">
        <v>150</v>
      </c>
      <c r="CV18" s="2" t="s">
        <v>141</v>
      </c>
      <c r="CW18" s="2" t="s">
        <v>144</v>
      </c>
      <c r="CX18" s="2" t="s">
        <v>294</v>
      </c>
      <c r="CY18" s="2" t="s">
        <v>153</v>
      </c>
      <c r="CZ18" s="2" t="s">
        <v>153</v>
      </c>
      <c r="DA18" s="2" t="s">
        <v>144</v>
      </c>
      <c r="DB18" s="4">
        <v>4</v>
      </c>
      <c r="DC18" s="8">
        <v>613.88</v>
      </c>
      <c r="DD18" s="4">
        <v>2</v>
      </c>
      <c r="DE18" s="8">
        <v>386.08</v>
      </c>
      <c r="DF18" s="7">
        <v>1</v>
      </c>
      <c r="DG18" s="7">
        <v>0.59</v>
      </c>
      <c r="DH18" s="2" t="s">
        <v>150</v>
      </c>
      <c r="DI18" s="2" t="s">
        <v>141</v>
      </c>
      <c r="DJ18" s="2" t="s">
        <v>157</v>
      </c>
      <c r="DK18" s="2" t="s">
        <v>295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194.25</v>
      </c>
      <c r="DQ18" s="4">
        <v>2</v>
      </c>
      <c r="DR18" s="8">
        <v>849.98</v>
      </c>
      <c r="DS18" s="7">
        <v>-0.5</v>
      </c>
      <c r="DT18" s="7">
        <v>-0.7715</v>
      </c>
      <c r="DU18" s="2" t="s">
        <v>150</v>
      </c>
      <c r="DV18" s="2" t="s">
        <v>141</v>
      </c>
      <c r="DW18" s="2" t="s">
        <v>148</v>
      </c>
      <c r="DX18" s="2" t="s">
        <v>296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297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162</v>
      </c>
      <c r="EX18" s="2" t="s">
        <v>298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148</v>
      </c>
      <c r="FK18" s="2" t="s">
        <v>299</v>
      </c>
      <c r="FL18" s="2" t="s">
        <v>153</v>
      </c>
      <c r="FM18" s="2" t="s">
        <v>153</v>
      </c>
      <c r="FN18" s="2" t="s">
        <v>144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300</v>
      </c>
      <c r="FX18" s="2" t="s">
        <v>301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144</v>
      </c>
      <c r="KK18" s="2" t="s">
        <v>302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169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1</v>
      </c>
      <c r="PC18" s="4"/>
      <c r="PD18" s="4"/>
      <c r="PE18" s="4">
        <v>28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303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253</v>
      </c>
      <c r="G19" s="2" t="s">
        <v>253</v>
      </c>
      <c r="H19" s="2" t="s">
        <v>253</v>
      </c>
      <c r="I19" s="2" t="s">
        <v>138</v>
      </c>
      <c r="J19" s="2" t="s">
        <v>172</v>
      </c>
      <c r="K19" s="2" t="s">
        <v>289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290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255</v>
      </c>
      <c r="W19" s="2" t="s">
        <v>147</v>
      </c>
      <c r="X19" s="2" t="s">
        <v>144</v>
      </c>
      <c r="Y19" s="2" t="s">
        <v>148</v>
      </c>
      <c r="Z19" s="4">
        <v>167</v>
      </c>
      <c r="AA19" s="4">
        <f>=ROUNDDOWN(18.3516483516484,0)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1675.19</v>
      </c>
      <c r="AR19" s="4">
        <v>7</v>
      </c>
      <c r="AS19" s="8">
        <v>1621.55</v>
      </c>
      <c r="AT19" s="7">
        <v>0.2857</v>
      </c>
      <c r="AU19" s="7">
        <v>0.0331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0.3179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1675.19</v>
      </c>
      <c r="BL19" s="2" t="s">
        <v>304</v>
      </c>
      <c r="BM19" s="7">
        <v>1</v>
      </c>
      <c r="BN19" s="7">
        <v>1</v>
      </c>
      <c r="BO19" s="4">
        <v>2</v>
      </c>
      <c r="BP19" s="8">
        <v>306.45</v>
      </c>
      <c r="BQ19" s="4">
        <v>1</v>
      </c>
      <c r="BR19" s="8">
        <v>214.49</v>
      </c>
      <c r="BS19" s="7">
        <v>1</v>
      </c>
      <c r="BT19" s="7">
        <v>0.4287</v>
      </c>
      <c r="BU19" s="2" t="s">
        <v>150</v>
      </c>
      <c r="BV19" s="2" t="s">
        <v>141</v>
      </c>
      <c r="BW19" s="2" t="s">
        <v>151</v>
      </c>
      <c r="BX19" s="2" t="s">
        <v>152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189.07</v>
      </c>
      <c r="CD19" s="4">
        <v>2</v>
      </c>
      <c r="CE19" s="8">
        <v>480.46</v>
      </c>
      <c r="CF19" s="7">
        <v>-0.5</v>
      </c>
      <c r="CG19" s="7">
        <v>-0.6065</v>
      </c>
      <c r="CH19" s="2" t="s">
        <v>150</v>
      </c>
      <c r="CI19" s="2" t="s">
        <v>141</v>
      </c>
      <c r="CJ19" s="2" t="s">
        <v>154</v>
      </c>
      <c r="CK19" s="2" t="s">
        <v>305</v>
      </c>
      <c r="CL19" s="2" t="s">
        <v>153</v>
      </c>
      <c r="CM19" s="2" t="s">
        <v>153</v>
      </c>
      <c r="CN19" s="2" t="s">
        <v>144</v>
      </c>
      <c r="CO19" s="4">
        <v>5</v>
      </c>
      <c r="CP19" s="8">
        <v>939.5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144</v>
      </c>
      <c r="CX19" s="2" t="s">
        <v>306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2</v>
      </c>
      <c r="DE19" s="8">
        <v>463.3</v>
      </c>
      <c r="DF19" s="7">
        <v>-1</v>
      </c>
      <c r="DG19" s="7">
        <v>-1</v>
      </c>
      <c r="DH19" s="2" t="s">
        <v>150</v>
      </c>
      <c r="DI19" s="2" t="s">
        <v>141</v>
      </c>
      <c r="DJ19" s="2" t="s">
        <v>157</v>
      </c>
      <c r="DK19" s="2" t="s">
        <v>264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150</v>
      </c>
      <c r="DV19" s="2" t="s">
        <v>141</v>
      </c>
      <c r="DW19" s="2" t="s">
        <v>148</v>
      </c>
      <c r="DX19" s="2" t="s">
        <v>205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305</v>
      </c>
      <c r="EL19" s="2" t="s">
        <v>153</v>
      </c>
      <c r="EM19" s="2" t="s">
        <v>153</v>
      </c>
      <c r="EN19" s="2" t="s">
        <v>144</v>
      </c>
      <c r="EO19" s="4">
        <v>1</v>
      </c>
      <c r="EP19" s="8">
        <v>240.17</v>
      </c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307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308</v>
      </c>
      <c r="FL19" s="2" t="s">
        <v>153</v>
      </c>
      <c r="FM19" s="2" t="s">
        <v>153</v>
      </c>
      <c r="FN19" s="2" t="s">
        <v>144</v>
      </c>
      <c r="FO19" s="4"/>
      <c r="FP19" s="8"/>
      <c r="FQ19" s="4">
        <v>2</v>
      </c>
      <c r="FR19" s="8">
        <v>463.3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309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183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169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126</v>
      </c>
      <c r="PC19" s="4"/>
      <c r="PD19" s="4"/>
      <c r="PE19" s="4">
        <v>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310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253</v>
      </c>
      <c r="G20" s="2" t="s">
        <v>253</v>
      </c>
      <c r="H20" s="2" t="s">
        <v>253</v>
      </c>
      <c r="I20" s="2" t="s">
        <v>138</v>
      </c>
      <c r="J20" s="2" t="s">
        <v>185</v>
      </c>
      <c r="K20" s="2" t="s">
        <v>289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290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255</v>
      </c>
      <c r="W20" s="2" t="s">
        <v>147</v>
      </c>
      <c r="X20" s="2" t="s">
        <v>144</v>
      </c>
      <c r="Y20" s="2" t="s">
        <v>148</v>
      </c>
      <c r="Z20" s="4">
        <v>83</v>
      </c>
      <c r="AA20" s="4">
        <f>=ROUNDDOWN(15.3703703703704,0)</f>
      </c>
      <c r="AB20" s="5">
        <v>5.4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8</v>
      </c>
      <c r="AQ20" s="8">
        <v>1535.97</v>
      </c>
      <c r="AR20" s="4">
        <v>3</v>
      </c>
      <c r="AS20" s="8">
        <v>710.07</v>
      </c>
      <c r="AT20" s="7">
        <v>1.6667</v>
      </c>
      <c r="AU20" s="7">
        <v>1.1631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0.2915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8</v>
      </c>
      <c r="BK20" s="8">
        <v>1535.97</v>
      </c>
      <c r="BL20" s="2" t="s">
        <v>311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141</v>
      </c>
      <c r="BW20" s="2" t="s">
        <v>151</v>
      </c>
      <c r="BX20" s="2" t="s">
        <v>187</v>
      </c>
      <c r="BY20" s="2" t="s">
        <v>153</v>
      </c>
      <c r="BZ20" s="2" t="s">
        <v>153</v>
      </c>
      <c r="CA20" s="2" t="s">
        <v>144</v>
      </c>
      <c r="CB20" s="4">
        <v>1</v>
      </c>
      <c r="CC20" s="8">
        <v>188.81</v>
      </c>
      <c r="CD20" s="4">
        <v>1</v>
      </c>
      <c r="CE20" s="8">
        <v>240.23</v>
      </c>
      <c r="CF20" s="7"/>
      <c r="CG20" s="7">
        <v>-0.214</v>
      </c>
      <c r="CH20" s="2" t="s">
        <v>150</v>
      </c>
      <c r="CI20" s="2" t="s">
        <v>141</v>
      </c>
      <c r="CJ20" s="2" t="s">
        <v>300</v>
      </c>
      <c r="CK20" s="2" t="s">
        <v>270</v>
      </c>
      <c r="CL20" s="2" t="s">
        <v>153</v>
      </c>
      <c r="CM20" s="2" t="s">
        <v>153</v>
      </c>
      <c r="CN20" s="2" t="s">
        <v>144</v>
      </c>
      <c r="CO20" s="4">
        <v>2</v>
      </c>
      <c r="CP20" s="8">
        <v>375.9</v>
      </c>
      <c r="CQ20" s="4">
        <v>2</v>
      </c>
      <c r="CR20" s="8">
        <v>469.84</v>
      </c>
      <c r="CS20" s="7"/>
      <c r="CT20" s="7">
        <v>-0.1999</v>
      </c>
      <c r="CU20" s="2" t="s">
        <v>150</v>
      </c>
      <c r="CV20" s="2" t="s">
        <v>141</v>
      </c>
      <c r="CW20" s="2" t="s">
        <v>144</v>
      </c>
      <c r="CX20" s="2" t="s">
        <v>275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548.55</v>
      </c>
      <c r="DD20" s="4"/>
      <c r="DE20" s="8"/>
      <c r="DF20" s="7"/>
      <c r="DG20" s="7"/>
      <c r="DH20" s="2" t="s">
        <v>150</v>
      </c>
      <c r="DI20" s="2" t="s">
        <v>141</v>
      </c>
      <c r="DJ20" s="2" t="s">
        <v>312</v>
      </c>
      <c r="DK20" s="2" t="s">
        <v>313</v>
      </c>
      <c r="DL20" s="2" t="s">
        <v>153</v>
      </c>
      <c r="DM20" s="2" t="s">
        <v>153</v>
      </c>
      <c r="DN20" s="2" t="s">
        <v>144</v>
      </c>
      <c r="DO20" s="4">
        <v>1</v>
      </c>
      <c r="DP20" s="8">
        <v>247.26</v>
      </c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192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175.45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314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315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181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300</v>
      </c>
      <c r="FX20" s="2" t="s">
        <v>316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196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183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169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83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317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253</v>
      </c>
      <c r="G21" s="2" t="s">
        <v>253</v>
      </c>
      <c r="H21" s="2" t="s">
        <v>253</v>
      </c>
      <c r="I21" s="2" t="s">
        <v>229</v>
      </c>
      <c r="J21" s="2" t="s">
        <v>139</v>
      </c>
      <c r="K21" s="2" t="s">
        <v>318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263</v>
      </c>
      <c r="AA21" s="4">
        <f>=ROUNDDOWN(29.2222222222222,0)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6</v>
      </c>
      <c r="AQ21" s="8">
        <v>939.14</v>
      </c>
      <c r="AR21" s="4"/>
      <c r="AS21" s="8"/>
      <c r="AT21" s="7"/>
      <c r="AU21" s="7"/>
      <c r="AV21" s="4">
        <v>16</v>
      </c>
      <c r="AW21" s="8">
        <v>3095.39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0.3034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0.2213</v>
      </c>
      <c r="BJ21" s="4">
        <v>6</v>
      </c>
      <c r="BK21" s="8">
        <v>939.14</v>
      </c>
      <c r="BL21" s="2" t="s">
        <v>319</v>
      </c>
      <c r="BM21" s="7">
        <v>1</v>
      </c>
      <c r="BN21" s="7">
        <v>1</v>
      </c>
      <c r="BO21" s="4">
        <v>2</v>
      </c>
      <c r="BP21" s="8">
        <v>199.84</v>
      </c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320</v>
      </c>
      <c r="BY21" s="2" t="s">
        <v>153</v>
      </c>
      <c r="BZ21" s="2" t="s">
        <v>153</v>
      </c>
      <c r="CA21" s="2" t="s">
        <v>144</v>
      </c>
      <c r="CB21" s="4">
        <v>2</v>
      </c>
      <c r="CC21" s="8">
        <v>316.84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321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238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236</v>
      </c>
      <c r="DL21" s="2" t="s">
        <v>153</v>
      </c>
      <c r="DM21" s="2" t="s">
        <v>153</v>
      </c>
      <c r="DN21" s="2" t="s">
        <v>144</v>
      </c>
      <c r="DO21" s="4">
        <v>1</v>
      </c>
      <c r="DP21" s="8">
        <v>268.99</v>
      </c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322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238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183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238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238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183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183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183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323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238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183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183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238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183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238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183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183</v>
      </c>
      <c r="OI21" s="2" t="s">
        <v>241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238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>
        <v>263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324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253</v>
      </c>
      <c r="G22" s="2" t="s">
        <v>253</v>
      </c>
      <c r="H22" s="2" t="s">
        <v>253</v>
      </c>
      <c r="I22" s="2" t="s">
        <v>229</v>
      </c>
      <c r="J22" s="2" t="s">
        <v>172</v>
      </c>
      <c r="K22" s="2" t="s">
        <v>318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297</v>
      </c>
      <c r="AA22" s="4">
        <f>=ROUNDDOWN(27,0)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5</v>
      </c>
      <c r="AQ22" s="8">
        <v>979.32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0.3164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5</v>
      </c>
      <c r="BK22" s="8">
        <v>979.32</v>
      </c>
      <c r="BL22" s="2" t="s">
        <v>325</v>
      </c>
      <c r="BM22" s="7">
        <v>1</v>
      </c>
      <c r="BN22" s="7">
        <v>1</v>
      </c>
      <c r="BO22" s="4">
        <v>1</v>
      </c>
      <c r="BP22" s="8">
        <v>127.69</v>
      </c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236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238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245</v>
      </c>
      <c r="DL22" s="2" t="s">
        <v>153</v>
      </c>
      <c r="DM22" s="2" t="s">
        <v>153</v>
      </c>
      <c r="DN22" s="2" t="s">
        <v>144</v>
      </c>
      <c r="DO22" s="4">
        <v>2</v>
      </c>
      <c r="DP22" s="8">
        <v>500.31</v>
      </c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326</v>
      </c>
      <c r="DY22" s="2" t="s">
        <v>153</v>
      </c>
      <c r="DZ22" s="2" t="s">
        <v>153</v>
      </c>
      <c r="EA22" s="2" t="s">
        <v>144</v>
      </c>
      <c r="EB22" s="4">
        <v>2</v>
      </c>
      <c r="EC22" s="8">
        <v>351.32</v>
      </c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327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238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183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238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238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183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183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183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238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183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183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238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183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238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183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183</v>
      </c>
      <c r="OI22" s="2" t="s">
        <v>241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238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>
        <v>297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328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253</v>
      </c>
      <c r="G23" s="2" t="s">
        <v>253</v>
      </c>
      <c r="H23" s="2" t="s">
        <v>253</v>
      </c>
      <c r="I23" s="2" t="s">
        <v>229</v>
      </c>
      <c r="J23" s="2" t="s">
        <v>185</v>
      </c>
      <c r="K23" s="2" t="s">
        <v>318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93</v>
      </c>
      <c r="AA23" s="4">
        <f>=ROUNDDOWN(23.25,0)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5</v>
      </c>
      <c r="AQ23" s="8">
        <v>1176.93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0.3802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5</v>
      </c>
      <c r="BK23" s="8">
        <v>1176.93</v>
      </c>
      <c r="BL23" s="2" t="s">
        <v>329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330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238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>
        <v>1</v>
      </c>
      <c r="DC23" s="8">
        <v>182.85</v>
      </c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236</v>
      </c>
      <c r="DL23" s="2" t="s">
        <v>153</v>
      </c>
      <c r="DM23" s="2" t="s">
        <v>153</v>
      </c>
      <c r="DN23" s="2" t="s">
        <v>144</v>
      </c>
      <c r="DO23" s="4">
        <v>4</v>
      </c>
      <c r="DP23" s="8">
        <v>994.08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331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238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183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238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238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183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183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183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238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183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183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238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183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238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183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183</v>
      </c>
      <c r="OI23" s="2" t="s">
        <v>241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238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>
        <v>93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332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333</v>
      </c>
      <c r="G24" s="2" t="s">
        <v>333</v>
      </c>
      <c r="H24" s="2" t="s">
        <v>333</v>
      </c>
      <c r="I24" s="2" t="s">
        <v>138</v>
      </c>
      <c r="J24" s="2" t="s">
        <v>139</v>
      </c>
      <c r="K24" s="2" t="s">
        <v>334</v>
      </c>
      <c r="L24" s="3">
        <v>170.23</v>
      </c>
      <c r="M24" s="3">
        <v>178.74</v>
      </c>
      <c r="N24" s="3">
        <v>499.99</v>
      </c>
      <c r="O24" s="2" t="s">
        <v>335</v>
      </c>
      <c r="P24" s="2" t="s">
        <v>336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255</v>
      </c>
      <c r="W24" s="2" t="s">
        <v>147</v>
      </c>
      <c r="X24" s="2" t="s">
        <v>144</v>
      </c>
      <c r="Y24" s="2" t="s">
        <v>173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1272.42</v>
      </c>
      <c r="AT24" s="7">
        <v>-1</v>
      </c>
      <c r="AU24" s="7">
        <v>-1</v>
      </c>
      <c r="AV24" s="4">
        <v>3</v>
      </c>
      <c r="AW24" s="8">
        <v>612.14</v>
      </c>
      <c r="AX24" s="4">
        <v>14</v>
      </c>
      <c r="AY24" s="8">
        <v>2499.29</v>
      </c>
      <c r="AZ24" s="7">
        <v>-0.7857</v>
      </c>
      <c r="BA24" s="7">
        <v>-0.7551</v>
      </c>
      <c r="BB24" s="7"/>
      <c r="BC24" s="4">
        <v>3</v>
      </c>
      <c r="BD24" s="8">
        <v>612.14</v>
      </c>
      <c r="BE24" s="4">
        <v>14</v>
      </c>
      <c r="BF24" s="8">
        <v>2499.29</v>
      </c>
      <c r="BG24" s="7">
        <v>-0.7857</v>
      </c>
      <c r="BH24" s="7">
        <v>-0.7551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241</v>
      </c>
      <c r="BW24" s="2" t="s">
        <v>151</v>
      </c>
      <c r="BX24" s="2" t="s">
        <v>201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241</v>
      </c>
      <c r="CJ24" s="2" t="s">
        <v>154</v>
      </c>
      <c r="CK24" s="2" t="s">
        <v>215</v>
      </c>
      <c r="CL24" s="2" t="s">
        <v>337</v>
      </c>
      <c r="CM24" s="2" t="s">
        <v>153</v>
      </c>
      <c r="CN24" s="2" t="s">
        <v>144</v>
      </c>
      <c r="CO24" s="4"/>
      <c r="CP24" s="8"/>
      <c r="CQ24" s="4">
        <v>7</v>
      </c>
      <c r="CR24" s="8">
        <v>1272.42</v>
      </c>
      <c r="CS24" s="7">
        <v>-1</v>
      </c>
      <c r="CT24" s="7">
        <v>-1</v>
      </c>
      <c r="CU24" s="2" t="s">
        <v>150</v>
      </c>
      <c r="CV24" s="2" t="s">
        <v>241</v>
      </c>
      <c r="CW24" s="2" t="s">
        <v>144</v>
      </c>
      <c r="CX24" s="2" t="s">
        <v>263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241</v>
      </c>
      <c r="DJ24" s="2" t="s">
        <v>280</v>
      </c>
      <c r="DK24" s="2" t="s">
        <v>338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150</v>
      </c>
      <c r="DV24" s="2" t="s">
        <v>241</v>
      </c>
      <c r="DW24" s="2" t="s">
        <v>173</v>
      </c>
      <c r="DX24" s="2" t="s">
        <v>339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241</v>
      </c>
      <c r="EJ24" s="2" t="s">
        <v>160</v>
      </c>
      <c r="EK24" s="2" t="s">
        <v>340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241</v>
      </c>
      <c r="EW24" s="2" t="s">
        <v>162</v>
      </c>
      <c r="EX24" s="2" t="s">
        <v>341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241</v>
      </c>
      <c r="FJ24" s="2" t="s">
        <v>173</v>
      </c>
      <c r="FK24" s="2" t="s">
        <v>181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241</v>
      </c>
      <c r="FW24" s="2" t="s">
        <v>165</v>
      </c>
      <c r="FX24" s="2" t="s">
        <v>144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241</v>
      </c>
      <c r="JJ24" s="2" t="s">
        <v>167</v>
      </c>
      <c r="JK24" s="2" t="s">
        <v>144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241</v>
      </c>
      <c r="KW24" s="2" t="s">
        <v>169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342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333</v>
      </c>
      <c r="G25" s="2" t="s">
        <v>333</v>
      </c>
      <c r="H25" s="2" t="s">
        <v>333</v>
      </c>
      <c r="I25" s="2" t="s">
        <v>138</v>
      </c>
      <c r="J25" s="2" t="s">
        <v>172</v>
      </c>
      <c r="K25" s="2" t="s">
        <v>334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343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255</v>
      </c>
      <c r="W25" s="2" t="s">
        <v>147</v>
      </c>
      <c r="X25" s="2" t="s">
        <v>144</v>
      </c>
      <c r="Y25" s="2" t="s">
        <v>173</v>
      </c>
      <c r="Z25" s="4">
        <v>102</v>
      </c>
      <c r="AA25" s="4">
        <f>=ROUNDDOWN(20.4,0)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462</v>
      </c>
      <c r="AR25" s="4">
        <v>6</v>
      </c>
      <c r="AS25" s="8">
        <v>995.22</v>
      </c>
      <c r="AT25" s="7">
        <v>-0.6667</v>
      </c>
      <c r="AU25" s="7">
        <v>-0.5358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0.7547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462</v>
      </c>
      <c r="BL25" s="2" t="s">
        <v>235</v>
      </c>
      <c r="BM25" s="7">
        <v>1</v>
      </c>
      <c r="BN25" s="7">
        <v>1</v>
      </c>
      <c r="BO25" s="4"/>
      <c r="BP25" s="8"/>
      <c r="BQ25" s="4">
        <v>4</v>
      </c>
      <c r="BR25" s="8">
        <v>514.76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151</v>
      </c>
      <c r="BX25" s="2" t="s">
        <v>344</v>
      </c>
      <c r="BY25" s="2" t="s">
        <v>153</v>
      </c>
      <c r="BZ25" s="2" t="s">
        <v>153</v>
      </c>
      <c r="CA25" s="2" t="s">
        <v>144</v>
      </c>
      <c r="CB25" s="4"/>
      <c r="CC25" s="8"/>
      <c r="CD25" s="4">
        <v>2</v>
      </c>
      <c r="CE25" s="8">
        <v>480.46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154</v>
      </c>
      <c r="CK25" s="2" t="s">
        <v>345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150</v>
      </c>
      <c r="CV25" s="2" t="s">
        <v>141</v>
      </c>
      <c r="CW25" s="2" t="s">
        <v>144</v>
      </c>
      <c r="CX25" s="2" t="s">
        <v>263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280</v>
      </c>
      <c r="DK25" s="2" t="s">
        <v>346</v>
      </c>
      <c r="DL25" s="2" t="s">
        <v>153</v>
      </c>
      <c r="DM25" s="2" t="s">
        <v>153</v>
      </c>
      <c r="DN25" s="2" t="s">
        <v>144</v>
      </c>
      <c r="DO25" s="4">
        <v>2</v>
      </c>
      <c r="DP25" s="8">
        <v>462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173</v>
      </c>
      <c r="DX25" s="2" t="s">
        <v>205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347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298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173</v>
      </c>
      <c r="FK25" s="2" t="s">
        <v>348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349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144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169</v>
      </c>
      <c r="KX25" s="2" t="s">
        <v>350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102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351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333</v>
      </c>
      <c r="G26" s="2" t="s">
        <v>333</v>
      </c>
      <c r="H26" s="2" t="s">
        <v>333</v>
      </c>
      <c r="I26" s="2" t="s">
        <v>138</v>
      </c>
      <c r="J26" s="2" t="s">
        <v>185</v>
      </c>
      <c r="K26" s="2" t="s">
        <v>334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343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255</v>
      </c>
      <c r="W26" s="2" t="s">
        <v>147</v>
      </c>
      <c r="X26" s="2" t="s">
        <v>144</v>
      </c>
      <c r="Y26" s="2" t="s">
        <v>173</v>
      </c>
      <c r="Z26" s="4">
        <v>32</v>
      </c>
      <c r="AA26" s="4">
        <f>=ROUNDDOWN(32,0)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150.14</v>
      </c>
      <c r="AR26" s="4">
        <v>1</v>
      </c>
      <c r="AS26" s="8">
        <v>231.65</v>
      </c>
      <c r="AT26" s="7"/>
      <c r="AU26" s="7">
        <v>-0.3519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0.2453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150.14</v>
      </c>
      <c r="BL26" s="2" t="s">
        <v>352</v>
      </c>
      <c r="BM26" s="7">
        <v>1</v>
      </c>
      <c r="BN26" s="7">
        <v>1</v>
      </c>
      <c r="BO26" s="4">
        <v>1</v>
      </c>
      <c r="BP26" s="8">
        <v>150.14</v>
      </c>
      <c r="BQ26" s="4"/>
      <c r="BR26" s="8"/>
      <c r="BS26" s="7"/>
      <c r="BT26" s="7"/>
      <c r="BU26" s="2" t="s">
        <v>150</v>
      </c>
      <c r="BV26" s="2" t="s">
        <v>141</v>
      </c>
      <c r="BW26" s="2" t="s">
        <v>151</v>
      </c>
      <c r="BX26" s="2" t="s">
        <v>353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141</v>
      </c>
      <c r="CJ26" s="2" t="s">
        <v>154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238</v>
      </c>
      <c r="CV26" s="2" t="s">
        <v>141</v>
      </c>
      <c r="CW26" s="2" t="s">
        <v>144</v>
      </c>
      <c r="CX26" s="2" t="s">
        <v>144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141</v>
      </c>
      <c r="DJ26" s="2" t="s">
        <v>280</v>
      </c>
      <c r="DK26" s="2" t="s">
        <v>354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141</v>
      </c>
      <c r="DW26" s="2" t="s">
        <v>173</v>
      </c>
      <c r="DX26" s="2" t="s">
        <v>161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141</v>
      </c>
      <c r="EW26" s="2" t="s">
        <v>162</v>
      </c>
      <c r="EX26" s="2" t="s">
        <v>267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173</v>
      </c>
      <c r="FK26" s="2" t="s">
        <v>355</v>
      </c>
      <c r="FL26" s="2" t="s">
        <v>153</v>
      </c>
      <c r="FM26" s="2" t="s">
        <v>153</v>
      </c>
      <c r="FN26" s="2" t="s">
        <v>144</v>
      </c>
      <c r="FO26" s="4"/>
      <c r="FP26" s="8"/>
      <c r="FQ26" s="4">
        <v>1</v>
      </c>
      <c r="FR26" s="8">
        <v>231.65</v>
      </c>
      <c r="FS26" s="7">
        <v>-1</v>
      </c>
      <c r="FT26" s="7">
        <v>-1</v>
      </c>
      <c r="FU26" s="2" t="s">
        <v>150</v>
      </c>
      <c r="FV26" s="2" t="s">
        <v>141</v>
      </c>
      <c r="FW26" s="2" t="s">
        <v>356</v>
      </c>
      <c r="FX26" s="2" t="s">
        <v>357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141</v>
      </c>
      <c r="JJ26" s="2" t="s">
        <v>196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141</v>
      </c>
      <c r="KW26" s="2" t="s">
        <v>169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32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359</v>
      </c>
      <c r="G27" s="2" t="s">
        <v>359</v>
      </c>
      <c r="H27" s="2" t="s">
        <v>359</v>
      </c>
      <c r="I27" s="2" t="s">
        <v>138</v>
      </c>
      <c r="J27" s="2" t="s">
        <v>172</v>
      </c>
      <c r="K27" s="2" t="s">
        <v>230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343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255</v>
      </c>
      <c r="W27" s="2" t="s">
        <v>147</v>
      </c>
      <c r="X27" s="2" t="s">
        <v>144</v>
      </c>
      <c r="Y27" s="2" t="s">
        <v>205</v>
      </c>
      <c r="Z27" s="4">
        <v>12</v>
      </c>
      <c r="AA27" s="4">
        <f>=ROUNDDOWN(3,0)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234.92</v>
      </c>
      <c r="AR27" s="4">
        <v>8</v>
      </c>
      <c r="AS27" s="8">
        <v>1238.71</v>
      </c>
      <c r="AT27" s="7">
        <v>-0.875</v>
      </c>
      <c r="AU27" s="7">
        <v>-0.8104</v>
      </c>
      <c r="AV27" s="4">
        <v>1</v>
      </c>
      <c r="AW27" s="8">
        <v>234.92</v>
      </c>
      <c r="AX27" s="4">
        <v>9</v>
      </c>
      <c r="AY27" s="8">
        <v>1478.94</v>
      </c>
      <c r="AZ27" s="7">
        <v>-0.8889</v>
      </c>
      <c r="BA27" s="7">
        <v>-0.8412</v>
      </c>
      <c r="BB27" s="7">
        <v>1</v>
      </c>
      <c r="BC27" s="4">
        <v>1</v>
      </c>
      <c r="BD27" s="8">
        <v>234.92</v>
      </c>
      <c r="BE27" s="4">
        <v>9</v>
      </c>
      <c r="BF27" s="8">
        <v>1478.94</v>
      </c>
      <c r="BG27" s="7">
        <v>-0.8889</v>
      </c>
      <c r="BH27" s="7">
        <v>-0.8412</v>
      </c>
      <c r="BI27" s="7">
        <v>1</v>
      </c>
      <c r="BJ27" s="4">
        <v>1</v>
      </c>
      <c r="BK27" s="8">
        <v>234.92</v>
      </c>
      <c r="BL27" s="2" t="s">
        <v>360</v>
      </c>
      <c r="BM27" s="7">
        <v>1</v>
      </c>
      <c r="BN27" s="7">
        <v>1</v>
      </c>
      <c r="BO27" s="4"/>
      <c r="BP27" s="8"/>
      <c r="BQ27" s="4">
        <v>6</v>
      </c>
      <c r="BR27" s="8">
        <v>772.14</v>
      </c>
      <c r="BS27" s="7">
        <v>-1</v>
      </c>
      <c r="BT27" s="7">
        <v>-1</v>
      </c>
      <c r="BU27" s="2" t="s">
        <v>150</v>
      </c>
      <c r="BV27" s="2" t="s">
        <v>141</v>
      </c>
      <c r="BW27" s="2" t="s">
        <v>151</v>
      </c>
      <c r="BX27" s="2" t="s">
        <v>361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141</v>
      </c>
      <c r="CJ27" s="2" t="s">
        <v>154</v>
      </c>
      <c r="CK27" s="2" t="s">
        <v>293</v>
      </c>
      <c r="CL27" s="2" t="s">
        <v>153</v>
      </c>
      <c r="CM27" s="2" t="s">
        <v>153</v>
      </c>
      <c r="CN27" s="2" t="s">
        <v>144</v>
      </c>
      <c r="CO27" s="4">
        <v>1</v>
      </c>
      <c r="CP27" s="8">
        <v>234.92</v>
      </c>
      <c r="CQ27" s="4">
        <v>1</v>
      </c>
      <c r="CR27" s="8">
        <v>234.92</v>
      </c>
      <c r="CS27" s="7"/>
      <c r="CT27" s="7"/>
      <c r="CU27" s="2" t="s">
        <v>150</v>
      </c>
      <c r="CV27" s="2" t="s">
        <v>141</v>
      </c>
      <c r="CW27" s="2" t="s">
        <v>144</v>
      </c>
      <c r="CX27" s="2" t="s">
        <v>263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141</v>
      </c>
      <c r="DJ27" s="2" t="s">
        <v>282</v>
      </c>
      <c r="DK27" s="2" t="s">
        <v>362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141</v>
      </c>
      <c r="DW27" s="2" t="s">
        <v>205</v>
      </c>
      <c r="DX27" s="2" t="s">
        <v>226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141</v>
      </c>
      <c r="EJ27" s="2" t="s">
        <v>160</v>
      </c>
      <c r="EK27" s="2" t="s">
        <v>363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141</v>
      </c>
      <c r="EW27" s="2" t="s">
        <v>162</v>
      </c>
      <c r="EX27" s="2" t="s">
        <v>364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205</v>
      </c>
      <c r="FK27" s="2" t="s">
        <v>365</v>
      </c>
      <c r="FL27" s="2" t="s">
        <v>153</v>
      </c>
      <c r="FM27" s="2" t="s">
        <v>153</v>
      </c>
      <c r="FN27" s="2" t="s">
        <v>144</v>
      </c>
      <c r="FO27" s="4"/>
      <c r="FP27" s="8"/>
      <c r="FQ27" s="4">
        <v>1</v>
      </c>
      <c r="FR27" s="8">
        <v>231.65</v>
      </c>
      <c r="FS27" s="7">
        <v>-1</v>
      </c>
      <c r="FT27" s="7">
        <v>-1</v>
      </c>
      <c r="FU27" s="2" t="s">
        <v>150</v>
      </c>
      <c r="FV27" s="2" t="s">
        <v>141</v>
      </c>
      <c r="FW27" s="2" t="s">
        <v>165</v>
      </c>
      <c r="FX27" s="2" t="s">
        <v>366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141</v>
      </c>
      <c r="JJ27" s="2" t="s">
        <v>167</v>
      </c>
      <c r="JK27" s="2" t="s">
        <v>367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141</v>
      </c>
      <c r="KW27" s="2" t="s">
        <v>169</v>
      </c>
      <c r="KX27" s="2" t="s">
        <v>368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12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369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359</v>
      </c>
      <c r="G28" s="2" t="s">
        <v>359</v>
      </c>
      <c r="H28" s="2" t="s">
        <v>359</v>
      </c>
      <c r="I28" s="2" t="s">
        <v>138</v>
      </c>
      <c r="J28" s="2" t="s">
        <v>185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335</v>
      </c>
      <c r="P28" s="2" t="s">
        <v>336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255</v>
      </c>
      <c r="W28" s="2" t="s">
        <v>147</v>
      </c>
      <c r="X28" s="2" t="s">
        <v>144</v>
      </c>
      <c r="Y28" s="2" t="s">
        <v>205</v>
      </c>
      <c r="Z28" s="4"/>
      <c r="AA28" s="4">
        <f>=ROUNDDOWN({0},0)</f>
      </c>
      <c r="AB28" s="5">
        <v>1</v>
      </c>
      <c r="AC28" s="2" t="s">
        <v>144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241</v>
      </c>
      <c r="BW28" s="2" t="s">
        <v>151</v>
      </c>
      <c r="BX28" s="2" t="s">
        <v>370</v>
      </c>
      <c r="BY28" s="2" t="s">
        <v>153</v>
      </c>
      <c r="BZ28" s="2" t="s">
        <v>153</v>
      </c>
      <c r="CA28" s="2" t="s">
        <v>144</v>
      </c>
      <c r="CB28" s="4"/>
      <c r="CC28" s="8"/>
      <c r="CD28" s="4">
        <v>1</v>
      </c>
      <c r="CE28" s="8">
        <v>240.23</v>
      </c>
      <c r="CF28" s="7">
        <v>-1</v>
      </c>
      <c r="CG28" s="7">
        <v>-1</v>
      </c>
      <c r="CH28" s="2" t="s">
        <v>150</v>
      </c>
      <c r="CI28" s="2" t="s">
        <v>241</v>
      </c>
      <c r="CJ28" s="2" t="s">
        <v>154</v>
      </c>
      <c r="CK28" s="2" t="s">
        <v>227</v>
      </c>
      <c r="CL28" s="2" t="s">
        <v>153</v>
      </c>
      <c r="CM28" s="2" t="s">
        <v>153</v>
      </c>
      <c r="CN28" s="2" t="s">
        <v>144</v>
      </c>
      <c r="CO28" s="4"/>
      <c r="CP28" s="8"/>
      <c r="CQ28" s="4"/>
      <c r="CR28" s="8"/>
      <c r="CS28" s="7"/>
      <c r="CT28" s="7"/>
      <c r="CU28" s="2" t="s">
        <v>238</v>
      </c>
      <c r="CV28" s="2" t="s">
        <v>241</v>
      </c>
      <c r="CW28" s="2" t="s">
        <v>144</v>
      </c>
      <c r="CX28" s="2" t="s">
        <v>144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241</v>
      </c>
      <c r="DJ28" s="2" t="s">
        <v>282</v>
      </c>
      <c r="DK28" s="2" t="s">
        <v>266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241</v>
      </c>
      <c r="DW28" s="2" t="s">
        <v>205</v>
      </c>
      <c r="DX28" s="2" t="s">
        <v>355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241</v>
      </c>
      <c r="EJ28" s="2" t="s">
        <v>160</v>
      </c>
      <c r="EK28" s="2" t="s">
        <v>144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241</v>
      </c>
      <c r="EW28" s="2" t="s">
        <v>162</v>
      </c>
      <c r="EX28" s="2" t="s">
        <v>315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241</v>
      </c>
      <c r="FJ28" s="2" t="s">
        <v>205</v>
      </c>
      <c r="FK28" s="2" t="s">
        <v>371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241</v>
      </c>
      <c r="FW28" s="2" t="s">
        <v>316</v>
      </c>
      <c r="FX28" s="2" t="s">
        <v>372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241</v>
      </c>
      <c r="JJ28" s="2" t="s">
        <v>196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241</v>
      </c>
      <c r="KW28" s="2" t="s">
        <v>169</v>
      </c>
      <c r="KX28" s="2" t="s">
        <v>144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373</v>
      </c>
      <c r="B29" s="2" t="s">
        <v>133</v>
      </c>
      <c r="C29" s="2" t="s">
        <v>134</v>
      </c>
      <c r="D29" s="2" t="s">
        <v>374</v>
      </c>
      <c r="E29" s="2" t="s">
        <v>375</v>
      </c>
      <c r="F29" s="2" t="s">
        <v>376</v>
      </c>
      <c r="G29" s="2" t="s">
        <v>376</v>
      </c>
      <c r="H29" s="2" t="s">
        <v>376</v>
      </c>
      <c r="I29" s="2" t="s">
        <v>377</v>
      </c>
      <c r="J29" s="2" t="s">
        <v>378</v>
      </c>
      <c r="K29" s="2" t="s">
        <v>379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290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380</v>
      </c>
      <c r="V29" s="2" t="s">
        <v>381</v>
      </c>
      <c r="W29" s="2" t="s">
        <v>147</v>
      </c>
      <c r="X29" s="2" t="s">
        <v>144</v>
      </c>
      <c r="Y29" s="2" t="s">
        <v>181</v>
      </c>
      <c r="Z29" s="4">
        <v>67</v>
      </c>
      <c r="AA29" s="4">
        <f>=ROUNDDOWN(11.1666666666667,0)</f>
      </c>
      <c r="AB29" s="5">
        <v>6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7</v>
      </c>
      <c r="AQ29" s="8">
        <v>359.66</v>
      </c>
      <c r="AR29" s="4">
        <v>4</v>
      </c>
      <c r="AS29" s="8">
        <v>158.69</v>
      </c>
      <c r="AT29" s="7">
        <v>0.75</v>
      </c>
      <c r="AU29" s="7">
        <v>1.2664</v>
      </c>
      <c r="AV29" s="4">
        <v>7</v>
      </c>
      <c r="AW29" s="8">
        <v>359.66</v>
      </c>
      <c r="AX29" s="4">
        <v>4</v>
      </c>
      <c r="AY29" s="8">
        <v>158.69</v>
      </c>
      <c r="AZ29" s="7">
        <v>0.75</v>
      </c>
      <c r="BA29" s="7">
        <v>1.2664</v>
      </c>
      <c r="BB29" s="7">
        <v>1</v>
      </c>
      <c r="BC29" s="4">
        <v>19</v>
      </c>
      <c r="BD29" s="8">
        <v>866.42</v>
      </c>
      <c r="BE29" s="4">
        <v>14</v>
      </c>
      <c r="BF29" s="8">
        <v>558.99</v>
      </c>
      <c r="BG29" s="7">
        <v>0.3571</v>
      </c>
      <c r="BH29" s="7">
        <v>0.55</v>
      </c>
      <c r="BI29" s="7">
        <v>0.4151</v>
      </c>
      <c r="BJ29" s="4">
        <v>7</v>
      </c>
      <c r="BK29" s="8">
        <v>359.66</v>
      </c>
      <c r="BL29" s="2" t="s">
        <v>382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141</v>
      </c>
      <c r="BW29" s="2" t="s">
        <v>151</v>
      </c>
      <c r="BX29" s="2" t="s">
        <v>364</v>
      </c>
      <c r="BY29" s="2" t="s">
        <v>153</v>
      </c>
      <c r="BZ29" s="2" t="s">
        <v>153</v>
      </c>
      <c r="CA29" s="2" t="s">
        <v>144</v>
      </c>
      <c r="CB29" s="4">
        <v>4</v>
      </c>
      <c r="CC29" s="8">
        <v>179.64</v>
      </c>
      <c r="CD29" s="4">
        <v>3</v>
      </c>
      <c r="CE29" s="8">
        <v>120.09</v>
      </c>
      <c r="CF29" s="7">
        <v>0.3333</v>
      </c>
      <c r="CG29" s="7">
        <v>0.4959</v>
      </c>
      <c r="CH29" s="2" t="s">
        <v>150</v>
      </c>
      <c r="CI29" s="2" t="s">
        <v>141</v>
      </c>
      <c r="CJ29" s="2" t="s">
        <v>154</v>
      </c>
      <c r="CK29" s="2" t="s">
        <v>293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144</v>
      </c>
      <c r="CX29" s="2" t="s">
        <v>383</v>
      </c>
      <c r="CY29" s="2" t="s">
        <v>153</v>
      </c>
      <c r="CZ29" s="2" t="s">
        <v>153</v>
      </c>
      <c r="DA29" s="2" t="s">
        <v>144</v>
      </c>
      <c r="DB29" s="4">
        <v>1</v>
      </c>
      <c r="DC29" s="8">
        <v>43.54</v>
      </c>
      <c r="DD29" s="4">
        <v>1</v>
      </c>
      <c r="DE29" s="8">
        <v>38.6</v>
      </c>
      <c r="DF29" s="7"/>
      <c r="DG29" s="7">
        <v>0.128</v>
      </c>
      <c r="DH29" s="2" t="s">
        <v>150</v>
      </c>
      <c r="DI29" s="2" t="s">
        <v>141</v>
      </c>
      <c r="DJ29" s="2" t="s">
        <v>384</v>
      </c>
      <c r="DK29" s="2" t="s">
        <v>385</v>
      </c>
      <c r="DL29" s="2" t="s">
        <v>153</v>
      </c>
      <c r="DM29" s="2" t="s">
        <v>153</v>
      </c>
      <c r="DN29" s="2" t="s">
        <v>144</v>
      </c>
      <c r="DO29" s="4">
        <v>2</v>
      </c>
      <c r="DP29" s="8">
        <v>136.48</v>
      </c>
      <c r="DQ29" s="4"/>
      <c r="DR29" s="8"/>
      <c r="DS29" s="7"/>
      <c r="DT29" s="7"/>
      <c r="DU29" s="2" t="s">
        <v>150</v>
      </c>
      <c r="DV29" s="2" t="s">
        <v>141</v>
      </c>
      <c r="DW29" s="2" t="s">
        <v>199</v>
      </c>
      <c r="DX29" s="2" t="s">
        <v>386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387</v>
      </c>
      <c r="EK29" s="2" t="s">
        <v>248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388</v>
      </c>
      <c r="EX29" s="2" t="s">
        <v>298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199</v>
      </c>
      <c r="FK29" s="2" t="s">
        <v>152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221</v>
      </c>
      <c r="FX29" s="2" t="s">
        <v>389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196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390</v>
      </c>
      <c r="KX29" s="2" t="s">
        <v>391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67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392</v>
      </c>
      <c r="B30" s="2" t="s">
        <v>133</v>
      </c>
      <c r="C30" s="2" t="s">
        <v>134</v>
      </c>
      <c r="D30" s="2" t="s">
        <v>374</v>
      </c>
      <c r="E30" s="2" t="s">
        <v>375</v>
      </c>
      <c r="F30" s="2" t="s">
        <v>376</v>
      </c>
      <c r="G30" s="2" t="s">
        <v>376</v>
      </c>
      <c r="H30" s="2" t="s">
        <v>376</v>
      </c>
      <c r="I30" s="2" t="s">
        <v>377</v>
      </c>
      <c r="J30" s="2" t="s">
        <v>378</v>
      </c>
      <c r="K30" s="2" t="s">
        <v>230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290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380</v>
      </c>
      <c r="V30" s="2" t="s">
        <v>381</v>
      </c>
      <c r="W30" s="2" t="s">
        <v>147</v>
      </c>
      <c r="X30" s="2" t="s">
        <v>144</v>
      </c>
      <c r="Y30" s="2" t="s">
        <v>181</v>
      </c>
      <c r="Z30" s="4">
        <v>152</v>
      </c>
      <c r="AA30" s="4">
        <f>=ROUNDDOWN(50.6666666666667,0)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6</v>
      </c>
      <c r="AQ30" s="8">
        <v>254.95</v>
      </c>
      <c r="AR30" s="4">
        <v>2</v>
      </c>
      <c r="AS30" s="8">
        <v>80.06</v>
      </c>
      <c r="AT30" s="7">
        <v>2</v>
      </c>
      <c r="AU30" s="7">
        <v>2.1845</v>
      </c>
      <c r="AV30" s="4">
        <v>6</v>
      </c>
      <c r="AW30" s="8">
        <v>254.95</v>
      </c>
      <c r="AX30" s="4">
        <v>2</v>
      </c>
      <c r="AY30" s="8">
        <v>80.06</v>
      </c>
      <c r="AZ30" s="7">
        <v>2</v>
      </c>
      <c r="BA30" s="7">
        <v>2.1845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0.2943</v>
      </c>
      <c r="BJ30" s="4">
        <v>6</v>
      </c>
      <c r="BK30" s="8">
        <v>254.95</v>
      </c>
      <c r="BL30" s="2" t="s">
        <v>393</v>
      </c>
      <c r="BM30" s="7">
        <v>1</v>
      </c>
      <c r="BN30" s="7">
        <v>1</v>
      </c>
      <c r="BO30" s="4">
        <v>1</v>
      </c>
      <c r="BP30" s="8">
        <v>30.4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151</v>
      </c>
      <c r="BX30" s="2" t="s">
        <v>394</v>
      </c>
      <c r="BY30" s="2" t="s">
        <v>153</v>
      </c>
      <c r="BZ30" s="2" t="s">
        <v>153</v>
      </c>
      <c r="CA30" s="2" t="s">
        <v>144</v>
      </c>
      <c r="CB30" s="4">
        <v>5</v>
      </c>
      <c r="CC30" s="8">
        <v>224.55</v>
      </c>
      <c r="CD30" s="4">
        <v>2</v>
      </c>
      <c r="CE30" s="8">
        <v>80.06</v>
      </c>
      <c r="CF30" s="7">
        <v>1.5</v>
      </c>
      <c r="CG30" s="7">
        <v>1.8048</v>
      </c>
      <c r="CH30" s="2" t="s">
        <v>150</v>
      </c>
      <c r="CI30" s="2" t="s">
        <v>141</v>
      </c>
      <c r="CJ30" s="2" t="s">
        <v>154</v>
      </c>
      <c r="CK30" s="2" t="s">
        <v>395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144</v>
      </c>
      <c r="CX30" s="2" t="s">
        <v>396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397</v>
      </c>
      <c r="DJ30" s="2" t="s">
        <v>384</v>
      </c>
      <c r="DK30" s="2" t="s">
        <v>385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348</v>
      </c>
      <c r="DX30" s="2" t="s">
        <v>164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387</v>
      </c>
      <c r="EK30" s="2" t="s">
        <v>398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388</v>
      </c>
      <c r="EX30" s="2" t="s">
        <v>364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181</v>
      </c>
      <c r="FK30" s="2" t="s">
        <v>152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221</v>
      </c>
      <c r="FX30" s="2" t="s">
        <v>144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196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390</v>
      </c>
      <c r="KX30" s="2" t="s">
        <v>399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37</v>
      </c>
      <c r="PC30" s="4"/>
      <c r="PD30" s="4"/>
      <c r="PE30" s="4">
        <v>115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400</v>
      </c>
      <c r="B31" s="2" t="s">
        <v>133</v>
      </c>
      <c r="C31" s="2" t="s">
        <v>134</v>
      </c>
      <c r="D31" s="2" t="s">
        <v>374</v>
      </c>
      <c r="E31" s="2" t="s">
        <v>375</v>
      </c>
      <c r="F31" s="2" t="s">
        <v>376</v>
      </c>
      <c r="G31" s="2" t="s">
        <v>376</v>
      </c>
      <c r="H31" s="2" t="s">
        <v>376</v>
      </c>
      <c r="I31" s="2" t="s">
        <v>377</v>
      </c>
      <c r="J31" s="2" t="s">
        <v>378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401</v>
      </c>
      <c r="P31" s="2" t="s">
        <v>343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380</v>
      </c>
      <c r="V31" s="2" t="s">
        <v>381</v>
      </c>
      <c r="W31" s="2" t="s">
        <v>147</v>
      </c>
      <c r="X31" s="2" t="s">
        <v>144</v>
      </c>
      <c r="Y31" s="2" t="s">
        <v>181</v>
      </c>
      <c r="Z31" s="4">
        <v>48</v>
      </c>
      <c r="AA31" s="4">
        <f>=ROUNDDOWN(24,0)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251.81</v>
      </c>
      <c r="AR31" s="4">
        <v>2</v>
      </c>
      <c r="AS31" s="8">
        <v>80.06</v>
      </c>
      <c r="AT31" s="7">
        <v>2</v>
      </c>
      <c r="AU31" s="7">
        <v>2.1453</v>
      </c>
      <c r="AV31" s="4">
        <v>6</v>
      </c>
      <c r="AW31" s="8">
        <v>251.81</v>
      </c>
      <c r="AX31" s="4">
        <v>2</v>
      </c>
      <c r="AY31" s="8">
        <v>80.06</v>
      </c>
      <c r="AZ31" s="7">
        <v>2</v>
      </c>
      <c r="BA31" s="7">
        <v>2.1453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0.2906</v>
      </c>
      <c r="BJ31" s="4">
        <v>6</v>
      </c>
      <c r="BK31" s="8">
        <v>251.81</v>
      </c>
      <c r="BL31" s="2" t="s">
        <v>402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151</v>
      </c>
      <c r="BX31" s="2" t="s">
        <v>403</v>
      </c>
      <c r="BY31" s="2" t="s">
        <v>153</v>
      </c>
      <c r="BZ31" s="2" t="s">
        <v>153</v>
      </c>
      <c r="CA31" s="2" t="s">
        <v>144</v>
      </c>
      <c r="CB31" s="4">
        <v>4</v>
      </c>
      <c r="CC31" s="8">
        <v>160.12</v>
      </c>
      <c r="CD31" s="4">
        <v>2</v>
      </c>
      <c r="CE31" s="8">
        <v>80.06</v>
      </c>
      <c r="CF31" s="7">
        <v>1</v>
      </c>
      <c r="CG31" s="7">
        <v>1</v>
      </c>
      <c r="CH31" s="2" t="s">
        <v>150</v>
      </c>
      <c r="CI31" s="2" t="s">
        <v>141</v>
      </c>
      <c r="CJ31" s="2" t="s">
        <v>154</v>
      </c>
      <c r="CK31" s="2" t="s">
        <v>404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39.15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144</v>
      </c>
      <c r="CX31" s="2" t="s">
        <v>283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384</v>
      </c>
      <c r="DK31" s="2" t="s">
        <v>405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181</v>
      </c>
      <c r="DX31" s="2" t="s">
        <v>406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387</v>
      </c>
      <c r="EK31" s="2" t="s">
        <v>144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388</v>
      </c>
      <c r="EX31" s="2" t="s">
        <v>259</v>
      </c>
      <c r="EY31" s="2" t="s">
        <v>153</v>
      </c>
      <c r="EZ31" s="2" t="s">
        <v>153</v>
      </c>
      <c r="FA31" s="2" t="s">
        <v>144</v>
      </c>
      <c r="FB31" s="4">
        <v>1</v>
      </c>
      <c r="FC31" s="8">
        <v>52.54</v>
      </c>
      <c r="FD31" s="4"/>
      <c r="FE31" s="8"/>
      <c r="FF31" s="7"/>
      <c r="FG31" s="7"/>
      <c r="FH31" s="2" t="s">
        <v>150</v>
      </c>
      <c r="FI31" s="2" t="s">
        <v>141</v>
      </c>
      <c r="FJ31" s="2" t="s">
        <v>199</v>
      </c>
      <c r="FK31" s="2" t="s">
        <v>407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221</v>
      </c>
      <c r="FX31" s="2" t="s">
        <v>408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196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390</v>
      </c>
      <c r="KX31" s="2" t="s">
        <v>372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48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409</v>
      </c>
      <c r="B32" s="2" t="s">
        <v>133</v>
      </c>
      <c r="C32" s="2" t="s">
        <v>134</v>
      </c>
      <c r="D32" s="2" t="s">
        <v>374</v>
      </c>
      <c r="E32" s="2" t="s">
        <v>375</v>
      </c>
      <c r="F32" s="2" t="s">
        <v>376</v>
      </c>
      <c r="G32" s="2" t="s">
        <v>376</v>
      </c>
      <c r="H32" s="2" t="s">
        <v>376</v>
      </c>
      <c r="I32" s="2" t="s">
        <v>377</v>
      </c>
      <c r="J32" s="2" t="s">
        <v>378</v>
      </c>
      <c r="K32" s="2" t="s">
        <v>289</v>
      </c>
      <c r="L32" s="3">
        <v>34.04</v>
      </c>
      <c r="M32" s="3">
        <v>35.74</v>
      </c>
      <c r="N32" s="3">
        <v>109.99</v>
      </c>
      <c r="O32" s="2" t="s">
        <v>335</v>
      </c>
      <c r="P32" s="2" t="s">
        <v>336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380</v>
      </c>
      <c r="V32" s="2" t="s">
        <v>381</v>
      </c>
      <c r="W32" s="2" t="s">
        <v>147</v>
      </c>
      <c r="X32" s="2" t="s">
        <v>144</v>
      </c>
      <c r="Y32" s="2" t="s">
        <v>181</v>
      </c>
      <c r="Z32" s="4"/>
      <c r="AA32" s="4">
        <f>=ROUNDDOWN({0},0)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6</v>
      </c>
      <c r="AS32" s="8">
        <v>240.18</v>
      </c>
      <c r="AT32" s="7">
        <v>-1</v>
      </c>
      <c r="AU32" s="7">
        <v>-1</v>
      </c>
      <c r="AV32" s="4"/>
      <c r="AW32" s="8"/>
      <c r="AX32" s="4">
        <v>6</v>
      </c>
      <c r="AY32" s="8">
        <v>240.18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241</v>
      </c>
      <c r="BW32" s="2" t="s">
        <v>151</v>
      </c>
      <c r="BX32" s="2" t="s">
        <v>410</v>
      </c>
      <c r="BY32" s="2" t="s">
        <v>153</v>
      </c>
      <c r="BZ32" s="2" t="s">
        <v>153</v>
      </c>
      <c r="CA32" s="2" t="s">
        <v>144</v>
      </c>
      <c r="CB32" s="4"/>
      <c r="CC32" s="8"/>
      <c r="CD32" s="4">
        <v>6</v>
      </c>
      <c r="CE32" s="8">
        <v>240.18</v>
      </c>
      <c r="CF32" s="7">
        <v>-1</v>
      </c>
      <c r="CG32" s="7">
        <v>-1</v>
      </c>
      <c r="CH32" s="2" t="s">
        <v>150</v>
      </c>
      <c r="CI32" s="2" t="s">
        <v>241</v>
      </c>
      <c r="CJ32" s="2" t="s">
        <v>154</v>
      </c>
      <c r="CK32" s="2" t="s">
        <v>345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241</v>
      </c>
      <c r="CW32" s="2" t="s">
        <v>144</v>
      </c>
      <c r="CX32" s="2" t="s">
        <v>294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241</v>
      </c>
      <c r="DJ32" s="2" t="s">
        <v>384</v>
      </c>
      <c r="DK32" s="2" t="s">
        <v>282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241</v>
      </c>
      <c r="DW32" s="2" t="s">
        <v>199</v>
      </c>
      <c r="DX32" s="2" t="s">
        <v>296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241</v>
      </c>
      <c r="EJ32" s="2" t="s">
        <v>387</v>
      </c>
      <c r="EK32" s="2" t="s">
        <v>144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241</v>
      </c>
      <c r="EW32" s="2" t="s">
        <v>388</v>
      </c>
      <c r="EX32" s="2" t="s">
        <v>411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241</v>
      </c>
      <c r="FJ32" s="2" t="s">
        <v>199</v>
      </c>
      <c r="FK32" s="2" t="s">
        <v>407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241</v>
      </c>
      <c r="FW32" s="2" t="s">
        <v>221</v>
      </c>
      <c r="FX32" s="2" t="s">
        <v>412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241</v>
      </c>
      <c r="JJ32" s="2" t="s">
        <v>196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241</v>
      </c>
      <c r="KW32" s="2" t="s">
        <v>390</v>
      </c>
      <c r="KX32" s="2" t="s">
        <v>151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413</v>
      </c>
      <c r="B33" s="2" t="s">
        <v>133</v>
      </c>
      <c r="C33" s="2" t="s">
        <v>134</v>
      </c>
      <c r="D33" s="2" t="s">
        <v>374</v>
      </c>
      <c r="E33" s="2" t="s">
        <v>375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414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290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380</v>
      </c>
      <c r="V33" s="2" t="s">
        <v>381</v>
      </c>
      <c r="W33" s="2" t="s">
        <v>147</v>
      </c>
      <c r="X33" s="2" t="s">
        <v>144</v>
      </c>
      <c r="Y33" s="2" t="s">
        <v>181</v>
      </c>
      <c r="Z33" s="4">
        <v>1</v>
      </c>
      <c r="AA33" s="4">
        <f>=ROUNDDOWN(0.416666666666667,0)</f>
      </c>
      <c r="AB33" s="5">
        <v>2.4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144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415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154</v>
      </c>
      <c r="CK33" s="2" t="s">
        <v>416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144</v>
      </c>
      <c r="CX33" s="2" t="s">
        <v>417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384</v>
      </c>
      <c r="DK33" s="2" t="s">
        <v>418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181</v>
      </c>
      <c r="DX33" s="2" t="s">
        <v>339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387</v>
      </c>
      <c r="EK33" s="2" t="s">
        <v>144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388</v>
      </c>
      <c r="EX33" s="2" t="s">
        <v>419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199</v>
      </c>
      <c r="FK33" s="2" t="s">
        <v>181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221</v>
      </c>
      <c r="FX33" s="2" t="s">
        <v>246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196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390</v>
      </c>
      <c r="KX33" s="2" t="s">
        <v>391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420</v>
      </c>
      <c r="B34" s="2" t="s">
        <v>133</v>
      </c>
      <c r="C34" s="2" t="s">
        <v>134</v>
      </c>
      <c r="D34" s="2" t="s">
        <v>374</v>
      </c>
      <c r="E34" s="2" t="s">
        <v>375</v>
      </c>
      <c r="F34" s="2" t="s">
        <v>421</v>
      </c>
      <c r="G34" s="2" t="s">
        <v>421</v>
      </c>
      <c r="H34" s="2" t="s">
        <v>421</v>
      </c>
      <c r="I34" s="2" t="s">
        <v>422</v>
      </c>
      <c r="J34" s="2" t="s">
        <v>423</v>
      </c>
      <c r="K34" s="2" t="s">
        <v>379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290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380</v>
      </c>
      <c r="V34" s="2" t="s">
        <v>255</v>
      </c>
      <c r="W34" s="2" t="s">
        <v>147</v>
      </c>
      <c r="X34" s="2" t="s">
        <v>144</v>
      </c>
      <c r="Y34" s="2" t="s">
        <v>173</v>
      </c>
      <c r="Z34" s="4">
        <v>107</v>
      </c>
      <c r="AA34" s="4">
        <f>=ROUNDDOWN(28.9189189189189,0)</f>
      </c>
      <c r="AB34" s="5">
        <v>3.7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11</v>
      </c>
      <c r="AQ34" s="8">
        <v>388.97</v>
      </c>
      <c r="AR34" s="4"/>
      <c r="AS34" s="8"/>
      <c r="AT34" s="7"/>
      <c r="AU34" s="7"/>
      <c r="AV34" s="4">
        <v>11</v>
      </c>
      <c r="AW34" s="8">
        <v>388.97</v>
      </c>
      <c r="AX34" s="4"/>
      <c r="AY34" s="8"/>
      <c r="AZ34" s="7"/>
      <c r="BA34" s="7"/>
      <c r="BB34" s="7">
        <v>1</v>
      </c>
      <c r="BC34" s="4">
        <v>16</v>
      </c>
      <c r="BD34" s="8">
        <v>599</v>
      </c>
      <c r="BE34" s="4">
        <v>12</v>
      </c>
      <c r="BF34" s="8">
        <v>254.8</v>
      </c>
      <c r="BG34" s="7">
        <v>0.3333</v>
      </c>
      <c r="BH34" s="7">
        <v>1.3509</v>
      </c>
      <c r="BI34" s="7">
        <v>0.6494</v>
      </c>
      <c r="BJ34" s="4">
        <v>11</v>
      </c>
      <c r="BK34" s="8">
        <v>388.97</v>
      </c>
      <c r="BL34" s="2" t="s">
        <v>424</v>
      </c>
      <c r="BM34" s="7">
        <v>1</v>
      </c>
      <c r="BN34" s="7">
        <v>1</v>
      </c>
      <c r="BO34" s="4">
        <v>5</v>
      </c>
      <c r="BP34" s="8">
        <v>139.8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169</v>
      </c>
      <c r="BX34" s="2" t="s">
        <v>425</v>
      </c>
      <c r="BY34" s="2" t="s">
        <v>153</v>
      </c>
      <c r="BZ34" s="2" t="s">
        <v>153</v>
      </c>
      <c r="CA34" s="2" t="s">
        <v>144</v>
      </c>
      <c r="CB34" s="4">
        <v>1</v>
      </c>
      <c r="CC34" s="8">
        <v>41.26</v>
      </c>
      <c r="CD34" s="4"/>
      <c r="CE34" s="8"/>
      <c r="CF34" s="7"/>
      <c r="CG34" s="7"/>
      <c r="CH34" s="2" t="s">
        <v>150</v>
      </c>
      <c r="CI34" s="2" t="s">
        <v>141</v>
      </c>
      <c r="CJ34" s="2" t="s">
        <v>154</v>
      </c>
      <c r="CK34" s="2" t="s">
        <v>426</v>
      </c>
      <c r="CL34" s="2" t="s">
        <v>153</v>
      </c>
      <c r="CM34" s="2" t="s">
        <v>153</v>
      </c>
      <c r="CN34" s="2" t="s">
        <v>144</v>
      </c>
      <c r="CO34" s="4">
        <v>2</v>
      </c>
      <c r="CP34" s="8">
        <v>79.72</v>
      </c>
      <c r="CQ34" s="4"/>
      <c r="CR34" s="8"/>
      <c r="CS34" s="7"/>
      <c r="CT34" s="7"/>
      <c r="CU34" s="2" t="s">
        <v>150</v>
      </c>
      <c r="CV34" s="2" t="s">
        <v>141</v>
      </c>
      <c r="CW34" s="2" t="s">
        <v>144</v>
      </c>
      <c r="CX34" s="2" t="s">
        <v>427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397</v>
      </c>
      <c r="DJ34" s="2" t="s">
        <v>384</v>
      </c>
      <c r="DK34" s="2" t="s">
        <v>428</v>
      </c>
      <c r="DL34" s="2" t="s">
        <v>153</v>
      </c>
      <c r="DM34" s="2" t="s">
        <v>153</v>
      </c>
      <c r="DN34" s="2" t="s">
        <v>144</v>
      </c>
      <c r="DO34" s="4">
        <v>2</v>
      </c>
      <c r="DP34" s="8">
        <v>89.98</v>
      </c>
      <c r="DQ34" s="4"/>
      <c r="DR34" s="8"/>
      <c r="DS34" s="7"/>
      <c r="DT34" s="7"/>
      <c r="DU34" s="2" t="s">
        <v>150</v>
      </c>
      <c r="DV34" s="2" t="s">
        <v>141</v>
      </c>
      <c r="DW34" s="2" t="s">
        <v>199</v>
      </c>
      <c r="DX34" s="2" t="s">
        <v>386</v>
      </c>
      <c r="DY34" s="2" t="s">
        <v>153</v>
      </c>
      <c r="DZ34" s="2" t="s">
        <v>153</v>
      </c>
      <c r="EA34" s="2" t="s">
        <v>144</v>
      </c>
      <c r="EB34" s="4">
        <v>1</v>
      </c>
      <c r="EC34" s="8">
        <v>38.21</v>
      </c>
      <c r="ED34" s="4"/>
      <c r="EE34" s="8"/>
      <c r="EF34" s="7"/>
      <c r="EG34" s="7"/>
      <c r="EH34" s="2" t="s">
        <v>150</v>
      </c>
      <c r="EI34" s="2" t="s">
        <v>141</v>
      </c>
      <c r="EJ34" s="2" t="s">
        <v>387</v>
      </c>
      <c r="EK34" s="2" t="s">
        <v>429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388</v>
      </c>
      <c r="EX34" s="2" t="s">
        <v>340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199</v>
      </c>
      <c r="FK34" s="2" t="s">
        <v>430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221</v>
      </c>
      <c r="FX34" s="2" t="s">
        <v>431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196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390</v>
      </c>
      <c r="KX34" s="2" t="s">
        <v>391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107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432</v>
      </c>
      <c r="B35" s="2" t="s">
        <v>133</v>
      </c>
      <c r="C35" s="2" t="s">
        <v>134</v>
      </c>
      <c r="D35" s="2" t="s">
        <v>374</v>
      </c>
      <c r="E35" s="2" t="s">
        <v>375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414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290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380</v>
      </c>
      <c r="V35" s="2" t="s">
        <v>255</v>
      </c>
      <c r="W35" s="2" t="s">
        <v>147</v>
      </c>
      <c r="X35" s="2" t="s">
        <v>144</v>
      </c>
      <c r="Y35" s="2" t="s">
        <v>173</v>
      </c>
      <c r="Z35" s="4">
        <v>119</v>
      </c>
      <c r="AA35" s="4">
        <f>=ROUNDDOWN(85,0)</f>
      </c>
      <c r="AB35" s="5">
        <v>1.4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168.77</v>
      </c>
      <c r="AR35" s="4"/>
      <c r="AS35" s="8"/>
      <c r="AT35" s="7"/>
      <c r="AU35" s="7"/>
      <c r="AV35" s="4">
        <v>4</v>
      </c>
      <c r="AW35" s="8">
        <v>168.77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0.2818</v>
      </c>
      <c r="BJ35" s="4">
        <v>4</v>
      </c>
      <c r="BK35" s="8">
        <v>168.77</v>
      </c>
      <c r="BL35" s="2" t="s">
        <v>433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141</v>
      </c>
      <c r="BW35" s="2" t="s">
        <v>169</v>
      </c>
      <c r="BX35" s="2" t="s">
        <v>344</v>
      </c>
      <c r="BY35" s="2" t="s">
        <v>153</v>
      </c>
      <c r="BZ35" s="2" t="s">
        <v>153</v>
      </c>
      <c r="CA35" s="2" t="s">
        <v>144</v>
      </c>
      <c r="CB35" s="4">
        <v>3</v>
      </c>
      <c r="CC35" s="8">
        <v>123.78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154</v>
      </c>
      <c r="CK35" s="2" t="s">
        <v>293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144</v>
      </c>
      <c r="CX35" s="2" t="s">
        <v>211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397</v>
      </c>
      <c r="DJ35" s="2" t="s">
        <v>384</v>
      </c>
      <c r="DK35" s="2" t="s">
        <v>434</v>
      </c>
      <c r="DL35" s="2" t="s">
        <v>153</v>
      </c>
      <c r="DM35" s="2" t="s">
        <v>153</v>
      </c>
      <c r="DN35" s="2" t="s">
        <v>144</v>
      </c>
      <c r="DO35" s="4">
        <v>1</v>
      </c>
      <c r="DP35" s="8">
        <v>44.99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199</v>
      </c>
      <c r="DX35" s="2" t="s">
        <v>435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387</v>
      </c>
      <c r="EK35" s="2" t="s">
        <v>436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388</v>
      </c>
      <c r="EX35" s="2" t="s">
        <v>282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199</v>
      </c>
      <c r="FK35" s="2" t="s">
        <v>437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221</v>
      </c>
      <c r="FX35" s="2" t="s">
        <v>438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196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390</v>
      </c>
      <c r="KX35" s="2" t="s">
        <v>391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119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439</v>
      </c>
      <c r="B36" s="2" t="s">
        <v>133</v>
      </c>
      <c r="C36" s="2" t="s">
        <v>134</v>
      </c>
      <c r="D36" s="2" t="s">
        <v>374</v>
      </c>
      <c r="E36" s="2" t="s">
        <v>375</v>
      </c>
      <c r="F36" s="2" t="s">
        <v>421</v>
      </c>
      <c r="G36" s="2" t="s">
        <v>421</v>
      </c>
      <c r="H36" s="2" t="s">
        <v>421</v>
      </c>
      <c r="I36" s="2" t="s">
        <v>422</v>
      </c>
      <c r="J36" s="2" t="s">
        <v>423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290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380</v>
      </c>
      <c r="V36" s="2" t="s">
        <v>255</v>
      </c>
      <c r="W36" s="2" t="s">
        <v>147</v>
      </c>
      <c r="X36" s="2" t="s">
        <v>144</v>
      </c>
      <c r="Y36" s="2" t="s">
        <v>181</v>
      </c>
      <c r="Z36" s="4">
        <v>89</v>
      </c>
      <c r="AA36" s="4">
        <f>=ROUNDDOWN(26.969696969697,0)</f>
      </c>
      <c r="AB36" s="5">
        <v>3.3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41.26</v>
      </c>
      <c r="AR36" s="4"/>
      <c r="AS36" s="8"/>
      <c r="AT36" s="7"/>
      <c r="AU36" s="7"/>
      <c r="AV36" s="4">
        <v>1</v>
      </c>
      <c r="AW36" s="8">
        <v>41.26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0.0689</v>
      </c>
      <c r="BJ36" s="4">
        <v>1</v>
      </c>
      <c r="BK36" s="8">
        <v>41.26</v>
      </c>
      <c r="BL36" s="2" t="s">
        <v>440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169</v>
      </c>
      <c r="BX36" s="2" t="s">
        <v>441</v>
      </c>
      <c r="BY36" s="2" t="s">
        <v>153</v>
      </c>
      <c r="BZ36" s="2" t="s">
        <v>153</v>
      </c>
      <c r="CA36" s="2" t="s">
        <v>144</v>
      </c>
      <c r="CB36" s="4">
        <v>1</v>
      </c>
      <c r="CC36" s="8">
        <v>41.26</v>
      </c>
      <c r="CD36" s="4"/>
      <c r="CE36" s="8"/>
      <c r="CF36" s="7"/>
      <c r="CG36" s="7"/>
      <c r="CH36" s="2" t="s">
        <v>150</v>
      </c>
      <c r="CI36" s="2" t="s">
        <v>141</v>
      </c>
      <c r="CJ36" s="2" t="s">
        <v>154</v>
      </c>
      <c r="CK36" s="2" t="s">
        <v>404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141</v>
      </c>
      <c r="CW36" s="2" t="s">
        <v>144</v>
      </c>
      <c r="CX36" s="2" t="s">
        <v>442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397</v>
      </c>
      <c r="DJ36" s="2" t="s">
        <v>384</v>
      </c>
      <c r="DK36" s="2" t="s">
        <v>418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199</v>
      </c>
      <c r="DX36" s="2" t="s">
        <v>355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387</v>
      </c>
      <c r="EK36" s="2" t="s">
        <v>248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388</v>
      </c>
      <c r="EX36" s="2" t="s">
        <v>443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199</v>
      </c>
      <c r="FK36" s="2" t="s">
        <v>444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221</v>
      </c>
      <c r="FX36" s="2" t="s">
        <v>445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141</v>
      </c>
      <c r="JJ36" s="2" t="s">
        <v>196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141</v>
      </c>
      <c r="KW36" s="2" t="s">
        <v>390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446</v>
      </c>
      <c r="B37" s="2" t="s">
        <v>133</v>
      </c>
      <c r="C37" s="2" t="s">
        <v>134</v>
      </c>
      <c r="D37" s="2" t="s">
        <v>374</v>
      </c>
      <c r="E37" s="2" t="s">
        <v>375</v>
      </c>
      <c r="F37" s="2" t="s">
        <v>421</v>
      </c>
      <c r="G37" s="2" t="s">
        <v>421</v>
      </c>
      <c r="H37" s="2" t="s">
        <v>421</v>
      </c>
      <c r="I37" s="2" t="s">
        <v>422</v>
      </c>
      <c r="J37" s="2" t="s">
        <v>423</v>
      </c>
      <c r="K37" s="2" t="s">
        <v>198</v>
      </c>
      <c r="L37" s="3">
        <v>30.95</v>
      </c>
      <c r="M37" s="3">
        <v>32.5</v>
      </c>
      <c r="N37" s="3">
        <v>99.99</v>
      </c>
      <c r="O37" s="2" t="s">
        <v>335</v>
      </c>
      <c r="P37" s="2" t="s">
        <v>336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380</v>
      </c>
      <c r="V37" s="2" t="s">
        <v>255</v>
      </c>
      <c r="W37" s="2" t="s">
        <v>147</v>
      </c>
      <c r="X37" s="2" t="s">
        <v>144</v>
      </c>
      <c r="Y37" s="2" t="s">
        <v>181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7</v>
      </c>
      <c r="AS37" s="8">
        <v>113.75</v>
      </c>
      <c r="AT37" s="7">
        <v>-1</v>
      </c>
      <c r="AU37" s="7">
        <v>-1</v>
      </c>
      <c r="AV37" s="4"/>
      <c r="AW37" s="8"/>
      <c r="AX37" s="4">
        <v>7</v>
      </c>
      <c r="AY37" s="8">
        <v>113.75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7</v>
      </c>
      <c r="BR37" s="8">
        <v>113.75</v>
      </c>
      <c r="BS37" s="7">
        <v>-1</v>
      </c>
      <c r="BT37" s="7">
        <v>-1</v>
      </c>
      <c r="BU37" s="2" t="s">
        <v>150</v>
      </c>
      <c r="BV37" s="2" t="s">
        <v>241</v>
      </c>
      <c r="BW37" s="2" t="s">
        <v>169</v>
      </c>
      <c r="BX37" s="2" t="s">
        <v>447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241</v>
      </c>
      <c r="CJ37" s="2" t="s">
        <v>154</v>
      </c>
      <c r="CK37" s="2" t="s">
        <v>448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241</v>
      </c>
      <c r="CW37" s="2" t="s">
        <v>144</v>
      </c>
      <c r="CX37" s="2" t="s">
        <v>275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241</v>
      </c>
      <c r="DJ37" s="2" t="s">
        <v>384</v>
      </c>
      <c r="DK37" s="2" t="s">
        <v>261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241</v>
      </c>
      <c r="DW37" s="2" t="s">
        <v>199</v>
      </c>
      <c r="DX37" s="2" t="s">
        <v>205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241</v>
      </c>
      <c r="EJ37" s="2" t="s">
        <v>387</v>
      </c>
      <c r="EK37" s="2" t="s">
        <v>144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241</v>
      </c>
      <c r="EW37" s="2" t="s">
        <v>388</v>
      </c>
      <c r="EX37" s="2" t="s">
        <v>298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241</v>
      </c>
      <c r="FJ37" s="2" t="s">
        <v>199</v>
      </c>
      <c r="FK37" s="2" t="s">
        <v>226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241</v>
      </c>
      <c r="FW37" s="2" t="s">
        <v>221</v>
      </c>
      <c r="FX37" s="2" t="s">
        <v>408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241</v>
      </c>
      <c r="JJ37" s="2" t="s">
        <v>196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241</v>
      </c>
      <c r="KW37" s="2" t="s">
        <v>390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449</v>
      </c>
      <c r="B38" s="2" t="s">
        <v>133</v>
      </c>
      <c r="C38" s="2" t="s">
        <v>134</v>
      </c>
      <c r="D38" s="2" t="s">
        <v>374</v>
      </c>
      <c r="E38" s="2" t="s">
        <v>375</v>
      </c>
      <c r="F38" s="2" t="s">
        <v>421</v>
      </c>
      <c r="G38" s="2" t="s">
        <v>421</v>
      </c>
      <c r="H38" s="2" t="s">
        <v>421</v>
      </c>
      <c r="I38" s="2" t="s">
        <v>422</v>
      </c>
      <c r="J38" s="2" t="s">
        <v>423</v>
      </c>
      <c r="K38" s="2" t="s">
        <v>289</v>
      </c>
      <c r="L38" s="3">
        <v>30.95</v>
      </c>
      <c r="M38" s="3">
        <v>32.5</v>
      </c>
      <c r="N38" s="3">
        <v>99.99</v>
      </c>
      <c r="O38" s="2" t="s">
        <v>450</v>
      </c>
      <c r="P38" s="2" t="s">
        <v>336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380</v>
      </c>
      <c r="V38" s="2" t="s">
        <v>255</v>
      </c>
      <c r="W38" s="2" t="s">
        <v>147</v>
      </c>
      <c r="X38" s="2" t="s">
        <v>144</v>
      </c>
      <c r="Y38" s="2" t="s">
        <v>173</v>
      </c>
      <c r="Z38" s="4"/>
      <c r="AA38" s="4">
        <f>=ROUNDDOWN({0},0)</f>
      </c>
      <c r="AB38" s="5">
        <v>0.5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5</v>
      </c>
      <c r="AS38" s="8">
        <v>141.05</v>
      </c>
      <c r="AT38" s="7">
        <v>-1</v>
      </c>
      <c r="AU38" s="7">
        <v>-1</v>
      </c>
      <c r="AV38" s="4"/>
      <c r="AW38" s="8"/>
      <c r="AX38" s="4">
        <v>5</v>
      </c>
      <c r="AY38" s="8">
        <v>141.05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393</v>
      </c>
      <c r="BM38" s="7"/>
      <c r="BN38" s="7"/>
      <c r="BO38" s="4"/>
      <c r="BP38" s="8"/>
      <c r="BQ38" s="4">
        <v>3</v>
      </c>
      <c r="BR38" s="8">
        <v>68.25</v>
      </c>
      <c r="BS38" s="7">
        <v>-1</v>
      </c>
      <c r="BT38" s="7">
        <v>-1</v>
      </c>
      <c r="BU38" s="2" t="s">
        <v>150</v>
      </c>
      <c r="BV38" s="2" t="s">
        <v>241</v>
      </c>
      <c r="BW38" s="2" t="s">
        <v>169</v>
      </c>
      <c r="BX38" s="2" t="s">
        <v>451</v>
      </c>
      <c r="BY38" s="2" t="s">
        <v>153</v>
      </c>
      <c r="BZ38" s="2" t="s">
        <v>153</v>
      </c>
      <c r="CA38" s="2" t="s">
        <v>144</v>
      </c>
      <c r="CB38" s="4"/>
      <c r="CC38" s="8"/>
      <c r="CD38" s="4">
        <v>2</v>
      </c>
      <c r="CE38" s="8">
        <v>72.8</v>
      </c>
      <c r="CF38" s="7">
        <v>-1</v>
      </c>
      <c r="CG38" s="7">
        <v>-1</v>
      </c>
      <c r="CH38" s="2" t="s">
        <v>150</v>
      </c>
      <c r="CI38" s="2" t="s">
        <v>241</v>
      </c>
      <c r="CJ38" s="2" t="s">
        <v>154</v>
      </c>
      <c r="CK38" s="2" t="s">
        <v>395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241</v>
      </c>
      <c r="CW38" s="2" t="s">
        <v>144</v>
      </c>
      <c r="CX38" s="2" t="s">
        <v>452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241</v>
      </c>
      <c r="DJ38" s="2" t="s">
        <v>384</v>
      </c>
      <c r="DK38" s="2" t="s">
        <v>266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241</v>
      </c>
      <c r="DW38" s="2" t="s">
        <v>199</v>
      </c>
      <c r="DX38" s="2" t="s">
        <v>435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241</v>
      </c>
      <c r="EJ38" s="2" t="s">
        <v>387</v>
      </c>
      <c r="EK38" s="2" t="s">
        <v>144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241</v>
      </c>
      <c r="EW38" s="2" t="s">
        <v>388</v>
      </c>
      <c r="EX38" s="2" t="s">
        <v>404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241</v>
      </c>
      <c r="FJ38" s="2" t="s">
        <v>199</v>
      </c>
      <c r="FK38" s="2" t="s">
        <v>181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241</v>
      </c>
      <c r="FW38" s="2" t="s">
        <v>221</v>
      </c>
      <c r="FX38" s="2" t="s">
        <v>427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241</v>
      </c>
      <c r="JJ38" s="2" t="s">
        <v>196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241</v>
      </c>
      <c r="KW38" s="2" t="s">
        <v>390</v>
      </c>
      <c r="KX38" s="2" t="s">
        <v>144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453</v>
      </c>
      <c r="B39" s="2" t="s">
        <v>133</v>
      </c>
      <c r="C39" s="2" t="s">
        <v>134</v>
      </c>
      <c r="D39" s="2" t="s">
        <v>374</v>
      </c>
      <c r="E39" s="2" t="s">
        <v>375</v>
      </c>
      <c r="F39" s="2" t="s">
        <v>454</v>
      </c>
      <c r="G39" s="2" t="s">
        <v>454</v>
      </c>
      <c r="H39" s="2" t="s">
        <v>454</v>
      </c>
      <c r="I39" s="2" t="s">
        <v>377</v>
      </c>
      <c r="J39" s="2" t="s">
        <v>455</v>
      </c>
      <c r="K39" s="2" t="s">
        <v>379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290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380</v>
      </c>
      <c r="V39" s="2" t="s">
        <v>255</v>
      </c>
      <c r="W39" s="2" t="s">
        <v>147</v>
      </c>
      <c r="X39" s="2" t="s">
        <v>144</v>
      </c>
      <c r="Y39" s="2" t="s">
        <v>181</v>
      </c>
      <c r="Z39" s="4">
        <v>167</v>
      </c>
      <c r="AA39" s="4">
        <f>=ROUNDDOWN(59.6428571428571,0)</f>
      </c>
      <c r="AB39" s="5">
        <v>2.8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6</v>
      </c>
      <c r="AQ39" s="8">
        <v>180.19</v>
      </c>
      <c r="AR39" s="4">
        <v>2</v>
      </c>
      <c r="AS39" s="8">
        <v>58.24</v>
      </c>
      <c r="AT39" s="7">
        <v>2</v>
      </c>
      <c r="AU39" s="7">
        <v>2.0939</v>
      </c>
      <c r="AV39" s="4">
        <v>6</v>
      </c>
      <c r="AW39" s="8">
        <v>180.19</v>
      </c>
      <c r="AX39" s="4">
        <v>2</v>
      </c>
      <c r="AY39" s="8">
        <v>58.24</v>
      </c>
      <c r="AZ39" s="7">
        <v>2</v>
      </c>
      <c r="BA39" s="7">
        <v>2.0939</v>
      </c>
      <c r="BB39" s="7">
        <v>1</v>
      </c>
      <c r="BC39" s="4">
        <v>6</v>
      </c>
      <c r="BD39" s="8">
        <v>180.19</v>
      </c>
      <c r="BE39" s="4">
        <v>4</v>
      </c>
      <c r="BF39" s="8">
        <v>116.48</v>
      </c>
      <c r="BG39" s="7">
        <v>0.5</v>
      </c>
      <c r="BH39" s="7">
        <v>0.547</v>
      </c>
      <c r="BI39" s="7">
        <v>1</v>
      </c>
      <c r="BJ39" s="4">
        <v>6</v>
      </c>
      <c r="BK39" s="8">
        <v>180.19</v>
      </c>
      <c r="BL39" s="2" t="s">
        <v>424</v>
      </c>
      <c r="BM39" s="7">
        <v>1</v>
      </c>
      <c r="BN39" s="7">
        <v>1</v>
      </c>
      <c r="BO39" s="4">
        <v>3</v>
      </c>
      <c r="BP39" s="8">
        <v>66.84</v>
      </c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297</v>
      </c>
      <c r="BY39" s="2" t="s">
        <v>153</v>
      </c>
      <c r="BZ39" s="2" t="s">
        <v>153</v>
      </c>
      <c r="CA39" s="2" t="s">
        <v>144</v>
      </c>
      <c r="CB39" s="4"/>
      <c r="CC39" s="8"/>
      <c r="CD39" s="4">
        <v>2</v>
      </c>
      <c r="CE39" s="8">
        <v>58.24</v>
      </c>
      <c r="CF39" s="7">
        <v>-1</v>
      </c>
      <c r="CG39" s="7">
        <v>-1</v>
      </c>
      <c r="CH39" s="2" t="s">
        <v>150</v>
      </c>
      <c r="CI39" s="2" t="s">
        <v>141</v>
      </c>
      <c r="CJ39" s="2" t="s">
        <v>154</v>
      </c>
      <c r="CK39" s="2" t="s">
        <v>293</v>
      </c>
      <c r="CL39" s="2" t="s">
        <v>153</v>
      </c>
      <c r="CM39" s="2" t="s">
        <v>153</v>
      </c>
      <c r="CN39" s="2" t="s">
        <v>144</v>
      </c>
      <c r="CO39" s="4">
        <v>1</v>
      </c>
      <c r="CP39" s="8">
        <v>31.89</v>
      </c>
      <c r="CQ39" s="4"/>
      <c r="CR39" s="8"/>
      <c r="CS39" s="7"/>
      <c r="CT39" s="7"/>
      <c r="CU39" s="2" t="s">
        <v>150</v>
      </c>
      <c r="CV39" s="2" t="s">
        <v>141</v>
      </c>
      <c r="CW39" s="2" t="s">
        <v>144</v>
      </c>
      <c r="CX39" s="2" t="s">
        <v>227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397</v>
      </c>
      <c r="DJ39" s="2" t="s">
        <v>384</v>
      </c>
      <c r="DK39" s="2" t="s">
        <v>456</v>
      </c>
      <c r="DL39" s="2" t="s">
        <v>153</v>
      </c>
      <c r="DM39" s="2" t="s">
        <v>153</v>
      </c>
      <c r="DN39" s="2" t="s">
        <v>144</v>
      </c>
      <c r="DO39" s="4">
        <v>1</v>
      </c>
      <c r="DP39" s="8">
        <v>50.99</v>
      </c>
      <c r="DQ39" s="4"/>
      <c r="DR39" s="8"/>
      <c r="DS39" s="7"/>
      <c r="DT39" s="7"/>
      <c r="DU39" s="2" t="s">
        <v>150</v>
      </c>
      <c r="DV39" s="2" t="s">
        <v>141</v>
      </c>
      <c r="DW39" s="2" t="s">
        <v>199</v>
      </c>
      <c r="DX39" s="2" t="s">
        <v>296</v>
      </c>
      <c r="DY39" s="2" t="s">
        <v>153</v>
      </c>
      <c r="DZ39" s="2" t="s">
        <v>153</v>
      </c>
      <c r="EA39" s="2" t="s">
        <v>144</v>
      </c>
      <c r="EB39" s="4">
        <v>1</v>
      </c>
      <c r="EC39" s="8">
        <v>30.47</v>
      </c>
      <c r="ED39" s="4"/>
      <c r="EE39" s="8"/>
      <c r="EF39" s="7"/>
      <c r="EG39" s="7"/>
      <c r="EH39" s="2" t="s">
        <v>150</v>
      </c>
      <c r="EI39" s="2" t="s">
        <v>141</v>
      </c>
      <c r="EJ39" s="2" t="s">
        <v>387</v>
      </c>
      <c r="EK39" s="2" t="s">
        <v>457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388</v>
      </c>
      <c r="EX39" s="2" t="s">
        <v>458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199</v>
      </c>
      <c r="FK39" s="2" t="s">
        <v>459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221</v>
      </c>
      <c r="FX39" s="2" t="s">
        <v>460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196</v>
      </c>
      <c r="JK39" s="2" t="s">
        <v>461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390</v>
      </c>
      <c r="KX39" s="2" t="s">
        <v>391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167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462</v>
      </c>
      <c r="B40" s="2" t="s">
        <v>133</v>
      </c>
      <c r="C40" s="2" t="s">
        <v>134</v>
      </c>
      <c r="D40" s="2" t="s">
        <v>374</v>
      </c>
      <c r="E40" s="2" t="s">
        <v>375</v>
      </c>
      <c r="F40" s="2" t="s">
        <v>454</v>
      </c>
      <c r="G40" s="2" t="s">
        <v>454</v>
      </c>
      <c r="H40" s="2" t="s">
        <v>454</v>
      </c>
      <c r="I40" s="2" t="s">
        <v>377</v>
      </c>
      <c r="J40" s="2" t="s">
        <v>455</v>
      </c>
      <c r="K40" s="2" t="s">
        <v>198</v>
      </c>
      <c r="L40" s="3">
        <v>24.76</v>
      </c>
      <c r="M40" s="3">
        <v>26</v>
      </c>
      <c r="N40" s="3">
        <v>79.99</v>
      </c>
      <c r="O40" s="2" t="s">
        <v>450</v>
      </c>
      <c r="P40" s="2" t="s">
        <v>336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380</v>
      </c>
      <c r="V40" s="2" t="s">
        <v>255</v>
      </c>
      <c r="W40" s="2" t="s">
        <v>147</v>
      </c>
      <c r="X40" s="2" t="s">
        <v>144</v>
      </c>
      <c r="Y40" s="2" t="s">
        <v>181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2</v>
      </c>
      <c r="AS40" s="8">
        <v>58.24</v>
      </c>
      <c r="AT40" s="7">
        <v>-1</v>
      </c>
      <c r="AU40" s="7">
        <v>-1</v>
      </c>
      <c r="AV40" s="4"/>
      <c r="AW40" s="8"/>
      <c r="AX40" s="4">
        <v>2</v>
      </c>
      <c r="AY40" s="8">
        <v>58.24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241</v>
      </c>
      <c r="BW40" s="2" t="s">
        <v>151</v>
      </c>
      <c r="BX40" s="2" t="s">
        <v>154</v>
      </c>
      <c r="BY40" s="2" t="s">
        <v>153</v>
      </c>
      <c r="BZ40" s="2" t="s">
        <v>153</v>
      </c>
      <c r="CA40" s="2" t="s">
        <v>144</v>
      </c>
      <c r="CB40" s="4"/>
      <c r="CC40" s="8"/>
      <c r="CD40" s="4">
        <v>2</v>
      </c>
      <c r="CE40" s="8">
        <v>58.24</v>
      </c>
      <c r="CF40" s="7">
        <v>-1</v>
      </c>
      <c r="CG40" s="7">
        <v>-1</v>
      </c>
      <c r="CH40" s="2" t="s">
        <v>150</v>
      </c>
      <c r="CI40" s="2" t="s">
        <v>241</v>
      </c>
      <c r="CJ40" s="2" t="s">
        <v>154</v>
      </c>
      <c r="CK40" s="2" t="s">
        <v>293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241</v>
      </c>
      <c r="CW40" s="2" t="s">
        <v>144</v>
      </c>
      <c r="CX40" s="2" t="s">
        <v>463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241</v>
      </c>
      <c r="DJ40" s="2" t="s">
        <v>384</v>
      </c>
      <c r="DK40" s="2" t="s">
        <v>261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241</v>
      </c>
      <c r="DW40" s="2" t="s">
        <v>199</v>
      </c>
      <c r="DX40" s="2" t="s">
        <v>205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241</v>
      </c>
      <c r="EJ40" s="2" t="s">
        <v>387</v>
      </c>
      <c r="EK40" s="2" t="s">
        <v>144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241</v>
      </c>
      <c r="EW40" s="2" t="s">
        <v>388</v>
      </c>
      <c r="EX40" s="2" t="s">
        <v>464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241</v>
      </c>
      <c r="FJ40" s="2" t="s">
        <v>199</v>
      </c>
      <c r="FK40" s="2" t="s">
        <v>226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241</v>
      </c>
      <c r="FW40" s="2" t="s">
        <v>221</v>
      </c>
      <c r="FX40" s="2" t="s">
        <v>465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241</v>
      </c>
      <c r="JJ40" s="2" t="s">
        <v>196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241</v>
      </c>
      <c r="KW40" s="2" t="s">
        <v>390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466</v>
      </c>
      <c r="B41" s="2" t="s">
        <v>133</v>
      </c>
      <c r="C41" s="2" t="s">
        <v>134</v>
      </c>
      <c r="D41" s="2" t="s">
        <v>374</v>
      </c>
      <c r="E41" s="2" t="s">
        <v>375</v>
      </c>
      <c r="F41" s="2" t="s">
        <v>454</v>
      </c>
      <c r="G41" s="2" t="s">
        <v>454</v>
      </c>
      <c r="H41" s="2" t="s">
        <v>454</v>
      </c>
      <c r="I41" s="2" t="s">
        <v>377</v>
      </c>
      <c r="J41" s="2" t="s">
        <v>455</v>
      </c>
      <c r="K41" s="2" t="s">
        <v>414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290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380</v>
      </c>
      <c r="V41" s="2" t="s">
        <v>255</v>
      </c>
      <c r="W41" s="2" t="s">
        <v>147</v>
      </c>
      <c r="X41" s="2" t="s">
        <v>144</v>
      </c>
      <c r="Y41" s="2" t="s">
        <v>181</v>
      </c>
      <c r="Z41" s="4">
        <v>67</v>
      </c>
      <c r="AA41" s="4">
        <f>=ROUNDDOWN(35.2631578947368,0)</f>
      </c>
      <c r="AB41" s="5">
        <v>1.9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144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151</v>
      </c>
      <c r="BX41" s="2" t="s">
        <v>292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154</v>
      </c>
      <c r="CK41" s="2" t="s">
        <v>467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141</v>
      </c>
      <c r="CW41" s="2" t="s">
        <v>144</v>
      </c>
      <c r="CX41" s="2" t="s">
        <v>227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397</v>
      </c>
      <c r="DJ41" s="2" t="s">
        <v>384</v>
      </c>
      <c r="DK41" s="2" t="s">
        <v>468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141</v>
      </c>
      <c r="DW41" s="2" t="s">
        <v>199</v>
      </c>
      <c r="DX41" s="2" t="s">
        <v>435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387</v>
      </c>
      <c r="EK41" s="2" t="s">
        <v>144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388</v>
      </c>
      <c r="EX41" s="2" t="s">
        <v>276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199</v>
      </c>
      <c r="FK41" s="2" t="s">
        <v>348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221</v>
      </c>
      <c r="FX41" s="2" t="s">
        <v>469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196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390</v>
      </c>
      <c r="KX41" s="2" t="s">
        <v>391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470</v>
      </c>
      <c r="B42" s="2" t="s">
        <v>133</v>
      </c>
      <c r="C42" s="2" t="s">
        <v>134</v>
      </c>
      <c r="D42" s="2" t="s">
        <v>471</v>
      </c>
      <c r="E42" s="2" t="s">
        <v>472</v>
      </c>
      <c r="F42" s="2" t="s">
        <v>473</v>
      </c>
      <c r="G42" s="2" t="s">
        <v>473</v>
      </c>
      <c r="H42" s="2" t="s">
        <v>473</v>
      </c>
      <c r="I42" s="2" t="s">
        <v>474</v>
      </c>
      <c r="J42" s="2" t="s">
        <v>139</v>
      </c>
      <c r="K42" s="2" t="s">
        <v>475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343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476</v>
      </c>
      <c r="V42" s="2" t="s">
        <v>381</v>
      </c>
      <c r="W42" s="2" t="s">
        <v>147</v>
      </c>
      <c r="X42" s="2" t="s">
        <v>144</v>
      </c>
      <c r="Y42" s="2" t="s">
        <v>199</v>
      </c>
      <c r="Z42" s="4">
        <v>114</v>
      </c>
      <c r="AA42" s="4">
        <f>=ROUNDDOWN(87.6923076923077,0)</f>
      </c>
      <c r="AB42" s="5">
        <v>1.3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2</v>
      </c>
      <c r="AQ42" s="8">
        <v>189.84</v>
      </c>
      <c r="AR42" s="4"/>
      <c r="AS42" s="8"/>
      <c r="AT42" s="7"/>
      <c r="AU42" s="7"/>
      <c r="AV42" s="4">
        <v>4</v>
      </c>
      <c r="AW42" s="8">
        <v>407.44</v>
      </c>
      <c r="AX42" s="4">
        <v>2</v>
      </c>
      <c r="AY42" s="8">
        <v>184.47</v>
      </c>
      <c r="AZ42" s="7">
        <v>1</v>
      </c>
      <c r="BA42" s="7">
        <v>1.2087</v>
      </c>
      <c r="BB42" s="7">
        <v>0.4659</v>
      </c>
      <c r="BC42" s="4">
        <v>5</v>
      </c>
      <c r="BD42" s="8">
        <v>513.84</v>
      </c>
      <c r="BE42" s="4">
        <v>5</v>
      </c>
      <c r="BF42" s="8">
        <v>370.38</v>
      </c>
      <c r="BG42" s="7" t="s">
        <v>144</v>
      </c>
      <c r="BH42" s="7">
        <v>0.3873</v>
      </c>
      <c r="BI42" s="7">
        <v>0.7929</v>
      </c>
      <c r="BJ42" s="4">
        <v>2</v>
      </c>
      <c r="BK42" s="8">
        <v>189.84</v>
      </c>
      <c r="BL42" s="2" t="s">
        <v>477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150</v>
      </c>
      <c r="BV42" s="2" t="s">
        <v>141</v>
      </c>
      <c r="BW42" s="2" t="s">
        <v>151</v>
      </c>
      <c r="BX42" s="2" t="s">
        <v>478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154</v>
      </c>
      <c r="CK42" s="2" t="s">
        <v>448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144</v>
      </c>
      <c r="CX42" s="2" t="s">
        <v>479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480</v>
      </c>
      <c r="DK42" s="2" t="s">
        <v>307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96</v>
      </c>
      <c r="DQ42" s="4"/>
      <c r="DR42" s="8"/>
      <c r="DS42" s="7"/>
      <c r="DT42" s="7"/>
      <c r="DU42" s="2" t="s">
        <v>150</v>
      </c>
      <c r="DV42" s="2" t="s">
        <v>141</v>
      </c>
      <c r="DW42" s="2" t="s">
        <v>181</v>
      </c>
      <c r="DX42" s="2" t="s">
        <v>339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481</v>
      </c>
      <c r="EL42" s="2" t="s">
        <v>153</v>
      </c>
      <c r="EM42" s="2" t="s">
        <v>153</v>
      </c>
      <c r="EN42" s="2" t="s">
        <v>144</v>
      </c>
      <c r="EO42" s="4">
        <v>1</v>
      </c>
      <c r="EP42" s="8">
        <v>93.84</v>
      </c>
      <c r="EQ42" s="4"/>
      <c r="ER42" s="8"/>
      <c r="ES42" s="7"/>
      <c r="ET42" s="7"/>
      <c r="EU42" s="2" t="s">
        <v>150</v>
      </c>
      <c r="EV42" s="2" t="s">
        <v>141</v>
      </c>
      <c r="EW42" s="2" t="s">
        <v>162</v>
      </c>
      <c r="EX42" s="2" t="s">
        <v>482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199</v>
      </c>
      <c r="FK42" s="2" t="s">
        <v>437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483</v>
      </c>
      <c r="FX42" s="2" t="s">
        <v>484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196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169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114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485</v>
      </c>
      <c r="B43" s="2" t="s">
        <v>133</v>
      </c>
      <c r="C43" s="2" t="s">
        <v>134</v>
      </c>
      <c r="D43" s="2" t="s">
        <v>471</v>
      </c>
      <c r="E43" s="2" t="s">
        <v>472</v>
      </c>
      <c r="F43" s="2" t="s">
        <v>473</v>
      </c>
      <c r="G43" s="2" t="s">
        <v>473</v>
      </c>
      <c r="H43" s="2" t="s">
        <v>473</v>
      </c>
      <c r="I43" s="2" t="s">
        <v>474</v>
      </c>
      <c r="J43" s="2" t="s">
        <v>172</v>
      </c>
      <c r="K43" s="2" t="s">
        <v>475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343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476</v>
      </c>
      <c r="V43" s="2" t="s">
        <v>381</v>
      </c>
      <c r="W43" s="2" t="s">
        <v>147</v>
      </c>
      <c r="X43" s="2" t="s">
        <v>144</v>
      </c>
      <c r="Y43" s="2" t="s">
        <v>199</v>
      </c>
      <c r="Z43" s="4">
        <v>108</v>
      </c>
      <c r="AA43" s="4">
        <f>=ROUNDDOWN(60,0)</f>
      </c>
      <c r="AB43" s="5">
        <v>1.8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2</v>
      </c>
      <c r="AQ43" s="8">
        <v>217.6</v>
      </c>
      <c r="AR43" s="4">
        <v>2</v>
      </c>
      <c r="AS43" s="8">
        <v>184.47</v>
      </c>
      <c r="AT43" s="7"/>
      <c r="AU43" s="7">
        <v>0.1796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0.5341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2</v>
      </c>
      <c r="BK43" s="8">
        <v>217.6</v>
      </c>
      <c r="BL43" s="2" t="s">
        <v>486</v>
      </c>
      <c r="BM43" s="7">
        <v>1</v>
      </c>
      <c r="BN43" s="7">
        <v>1</v>
      </c>
      <c r="BO43" s="4"/>
      <c r="BP43" s="8"/>
      <c r="BQ43" s="4">
        <v>1</v>
      </c>
      <c r="BR43" s="8">
        <v>64.35</v>
      </c>
      <c r="BS43" s="7">
        <v>-1</v>
      </c>
      <c r="BT43" s="7">
        <v>-1</v>
      </c>
      <c r="BU43" s="2" t="s">
        <v>150</v>
      </c>
      <c r="BV43" s="2" t="s">
        <v>141</v>
      </c>
      <c r="BW43" s="2" t="s">
        <v>151</v>
      </c>
      <c r="BX43" s="2" t="s">
        <v>415</v>
      </c>
      <c r="BY43" s="2" t="s">
        <v>153</v>
      </c>
      <c r="BZ43" s="2" t="s">
        <v>153</v>
      </c>
      <c r="CA43" s="2" t="s">
        <v>144</v>
      </c>
      <c r="CB43" s="4"/>
      <c r="CC43" s="8"/>
      <c r="CD43" s="4">
        <v>1</v>
      </c>
      <c r="CE43" s="8">
        <v>120.12</v>
      </c>
      <c r="CF43" s="7">
        <v>-1</v>
      </c>
      <c r="CG43" s="7">
        <v>-1</v>
      </c>
      <c r="CH43" s="2" t="s">
        <v>150</v>
      </c>
      <c r="CI43" s="2" t="s">
        <v>141</v>
      </c>
      <c r="CJ43" s="2" t="s">
        <v>154</v>
      </c>
      <c r="CK43" s="2" t="s">
        <v>487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141</v>
      </c>
      <c r="CW43" s="2" t="s">
        <v>144</v>
      </c>
      <c r="CX43" s="2" t="s">
        <v>488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480</v>
      </c>
      <c r="DK43" s="2" t="s">
        <v>347</v>
      </c>
      <c r="DL43" s="2" t="s">
        <v>153</v>
      </c>
      <c r="DM43" s="2" t="s">
        <v>153</v>
      </c>
      <c r="DN43" s="2" t="s">
        <v>144</v>
      </c>
      <c r="DO43" s="4">
        <v>1</v>
      </c>
      <c r="DP43" s="8">
        <v>104.99</v>
      </c>
      <c r="DQ43" s="4"/>
      <c r="DR43" s="8"/>
      <c r="DS43" s="7"/>
      <c r="DT43" s="7"/>
      <c r="DU43" s="2" t="s">
        <v>150</v>
      </c>
      <c r="DV43" s="2" t="s">
        <v>141</v>
      </c>
      <c r="DW43" s="2" t="s">
        <v>181</v>
      </c>
      <c r="DX43" s="2" t="s">
        <v>489</v>
      </c>
      <c r="DY43" s="2" t="s">
        <v>153</v>
      </c>
      <c r="DZ43" s="2" t="s">
        <v>153</v>
      </c>
      <c r="EA43" s="2" t="s">
        <v>144</v>
      </c>
      <c r="EB43" s="4">
        <v>1</v>
      </c>
      <c r="EC43" s="8">
        <v>112.61</v>
      </c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490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162</v>
      </c>
      <c r="EX43" s="2" t="s">
        <v>282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141</v>
      </c>
      <c r="FJ43" s="2" t="s">
        <v>199</v>
      </c>
      <c r="FK43" s="2" t="s">
        <v>178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483</v>
      </c>
      <c r="FX43" s="2" t="s">
        <v>491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196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169</v>
      </c>
      <c r="KX43" s="2" t="s">
        <v>391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108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471</v>
      </c>
      <c r="E44" s="2" t="s">
        <v>472</v>
      </c>
      <c r="F44" s="2" t="s">
        <v>473</v>
      </c>
      <c r="G44" s="2" t="s">
        <v>473</v>
      </c>
      <c r="H44" s="2" t="s">
        <v>473</v>
      </c>
      <c r="I44" s="2" t="s">
        <v>474</v>
      </c>
      <c r="J44" s="2" t="s">
        <v>139</v>
      </c>
      <c r="K44" s="2" t="s">
        <v>493</v>
      </c>
      <c r="L44" s="3">
        <v>85.12</v>
      </c>
      <c r="M44" s="3">
        <v>89.38</v>
      </c>
      <c r="N44" s="3">
        <v>249.99</v>
      </c>
      <c r="O44" s="2" t="s">
        <v>335</v>
      </c>
      <c r="P44" s="2" t="s">
        <v>336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476</v>
      </c>
      <c r="V44" s="2" t="s">
        <v>381</v>
      </c>
      <c r="W44" s="2" t="s">
        <v>147</v>
      </c>
      <c r="X44" s="2" t="s">
        <v>144</v>
      </c>
      <c r="Y44" s="2" t="s">
        <v>199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3</v>
      </c>
      <c r="AS44" s="8">
        <v>185.91</v>
      </c>
      <c r="AT44" s="7">
        <v>-1</v>
      </c>
      <c r="AU44" s="7">
        <v>-1</v>
      </c>
      <c r="AV44" s="4">
        <v>1</v>
      </c>
      <c r="AW44" s="8">
        <v>106.4</v>
      </c>
      <c r="AX44" s="4">
        <v>3</v>
      </c>
      <c r="AY44" s="8">
        <v>185.91</v>
      </c>
      <c r="AZ44" s="7">
        <v>-0.6667</v>
      </c>
      <c r="BA44" s="7">
        <v>-0.4277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0.2071</v>
      </c>
      <c r="BJ44" s="4"/>
      <c r="BK44" s="8"/>
      <c r="BL44" s="2" t="s">
        <v>243</v>
      </c>
      <c r="BM44" s="7"/>
      <c r="BN44" s="7"/>
      <c r="BO44" s="4"/>
      <c r="BP44" s="8"/>
      <c r="BQ44" s="4">
        <v>2</v>
      </c>
      <c r="BR44" s="8">
        <v>89.38</v>
      </c>
      <c r="BS44" s="7">
        <v>-1</v>
      </c>
      <c r="BT44" s="7">
        <v>-1</v>
      </c>
      <c r="BU44" s="2" t="s">
        <v>150</v>
      </c>
      <c r="BV44" s="2" t="s">
        <v>241</v>
      </c>
      <c r="BW44" s="2" t="s">
        <v>151</v>
      </c>
      <c r="BX44" s="2" t="s">
        <v>292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241</v>
      </c>
      <c r="CJ44" s="2" t="s">
        <v>154</v>
      </c>
      <c r="CK44" s="2" t="s">
        <v>395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238</v>
      </c>
      <c r="CV44" s="2" t="s">
        <v>241</v>
      </c>
      <c r="CW44" s="2" t="s">
        <v>144</v>
      </c>
      <c r="CX44" s="2" t="s">
        <v>144</v>
      </c>
      <c r="CY44" s="2" t="s">
        <v>153</v>
      </c>
      <c r="CZ44" s="2" t="s">
        <v>153</v>
      </c>
      <c r="DA44" s="2" t="s">
        <v>144</v>
      </c>
      <c r="DB44" s="4"/>
      <c r="DC44" s="8"/>
      <c r="DD44" s="4">
        <v>1</v>
      </c>
      <c r="DE44" s="8">
        <v>96.53</v>
      </c>
      <c r="DF44" s="7">
        <v>-1</v>
      </c>
      <c r="DG44" s="7">
        <v>-1</v>
      </c>
      <c r="DH44" s="2" t="s">
        <v>150</v>
      </c>
      <c r="DI44" s="2" t="s">
        <v>241</v>
      </c>
      <c r="DJ44" s="2" t="s">
        <v>480</v>
      </c>
      <c r="DK44" s="2" t="s">
        <v>278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241</v>
      </c>
      <c r="DW44" s="2" t="s">
        <v>181</v>
      </c>
      <c r="DX44" s="2" t="s">
        <v>494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241</v>
      </c>
      <c r="EJ44" s="2" t="s">
        <v>160</v>
      </c>
      <c r="EK44" s="2" t="s">
        <v>278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241</v>
      </c>
      <c r="EW44" s="2" t="s">
        <v>162</v>
      </c>
      <c r="EX44" s="2" t="s">
        <v>265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241</v>
      </c>
      <c r="FJ44" s="2" t="s">
        <v>199</v>
      </c>
      <c r="FK44" s="2" t="s">
        <v>495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241</v>
      </c>
      <c r="FW44" s="2" t="s">
        <v>483</v>
      </c>
      <c r="FX44" s="2" t="s">
        <v>496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241</v>
      </c>
      <c r="JJ44" s="2" t="s">
        <v>167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241</v>
      </c>
      <c r="KW44" s="2" t="s">
        <v>169</v>
      </c>
      <c r="KX44" s="2" t="s">
        <v>497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498</v>
      </c>
      <c r="B45" s="2" t="s">
        <v>133</v>
      </c>
      <c r="C45" s="2" t="s">
        <v>134</v>
      </c>
      <c r="D45" s="2" t="s">
        <v>471</v>
      </c>
      <c r="E45" s="2" t="s">
        <v>472</v>
      </c>
      <c r="F45" s="2" t="s">
        <v>473</v>
      </c>
      <c r="G45" s="2" t="s">
        <v>473</v>
      </c>
      <c r="H45" s="2" t="s">
        <v>473</v>
      </c>
      <c r="I45" s="2" t="s">
        <v>474</v>
      </c>
      <c r="J45" s="2" t="s">
        <v>172</v>
      </c>
      <c r="K45" s="2" t="s">
        <v>493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343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476</v>
      </c>
      <c r="V45" s="2" t="s">
        <v>381</v>
      </c>
      <c r="W45" s="2" t="s">
        <v>147</v>
      </c>
      <c r="X45" s="2" t="s">
        <v>144</v>
      </c>
      <c r="Y45" s="2" t="s">
        <v>199</v>
      </c>
      <c r="Z45" s="4">
        <v>29</v>
      </c>
      <c r="AA45" s="4">
        <f>=ROUNDDOWN(9.66666666666667,0)</f>
      </c>
      <c r="AB45" s="5">
        <v>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106.4</v>
      </c>
      <c r="AR45" s="4"/>
      <c r="AS45" s="8"/>
      <c r="AT45" s="7"/>
      <c r="AU45" s="7"/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1</v>
      </c>
      <c r="BK45" s="8">
        <v>106.4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151</v>
      </c>
      <c r="BX45" s="2" t="s">
        <v>499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154</v>
      </c>
      <c r="CK45" s="2" t="s">
        <v>293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238</v>
      </c>
      <c r="CV45" s="2" t="s">
        <v>141</v>
      </c>
      <c r="CW45" s="2" t="s">
        <v>144</v>
      </c>
      <c r="CX45" s="2" t="s">
        <v>144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480</v>
      </c>
      <c r="DK45" s="2" t="s">
        <v>295</v>
      </c>
      <c r="DL45" s="2" t="s">
        <v>153</v>
      </c>
      <c r="DM45" s="2" t="s">
        <v>153</v>
      </c>
      <c r="DN45" s="2" t="s">
        <v>144</v>
      </c>
      <c r="DO45" s="4">
        <v>1</v>
      </c>
      <c r="DP45" s="8">
        <v>106.4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181</v>
      </c>
      <c r="DX45" s="2" t="s">
        <v>500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490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162</v>
      </c>
      <c r="EX45" s="2" t="s">
        <v>501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199</v>
      </c>
      <c r="FK45" s="2" t="s">
        <v>181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483</v>
      </c>
      <c r="FX45" s="2" t="s">
        <v>182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141</v>
      </c>
      <c r="JJ45" s="2" t="s">
        <v>167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141</v>
      </c>
      <c r="KW45" s="2" t="s">
        <v>169</v>
      </c>
      <c r="KX45" s="2" t="s">
        <v>391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29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502</v>
      </c>
      <c r="B46" s="2" t="s">
        <v>133</v>
      </c>
      <c r="C46" s="2" t="s">
        <v>134</v>
      </c>
      <c r="D46" s="2" t="s">
        <v>503</v>
      </c>
      <c r="E46" s="2" t="s">
        <v>504</v>
      </c>
      <c r="F46" s="2" t="s">
        <v>505</v>
      </c>
      <c r="G46" s="2" t="s">
        <v>505</v>
      </c>
      <c r="H46" s="2" t="s">
        <v>505</v>
      </c>
      <c r="I46" s="2" t="s">
        <v>506</v>
      </c>
      <c r="J46" s="2" t="s">
        <v>507</v>
      </c>
      <c r="K46" s="2" t="s">
        <v>379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290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380</v>
      </c>
      <c r="V46" s="2" t="s">
        <v>508</v>
      </c>
      <c r="W46" s="2" t="s">
        <v>147</v>
      </c>
      <c r="X46" s="2" t="s">
        <v>144</v>
      </c>
      <c r="Y46" s="2" t="s">
        <v>173</v>
      </c>
      <c r="Z46" s="4">
        <v>138</v>
      </c>
      <c r="AA46" s="4">
        <f>=ROUNDDOWN(18.4,0)</f>
      </c>
      <c r="AB46" s="5">
        <v>7.5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5</v>
      </c>
      <c r="AQ46" s="8">
        <v>180.46</v>
      </c>
      <c r="AR46" s="4">
        <v>4</v>
      </c>
      <c r="AS46" s="8">
        <v>104</v>
      </c>
      <c r="AT46" s="7">
        <v>0.25</v>
      </c>
      <c r="AU46" s="7">
        <v>0.7352</v>
      </c>
      <c r="AV46" s="4">
        <v>5</v>
      </c>
      <c r="AW46" s="8">
        <v>180.46</v>
      </c>
      <c r="AX46" s="4">
        <v>4</v>
      </c>
      <c r="AY46" s="8">
        <v>104</v>
      </c>
      <c r="AZ46" s="7">
        <v>0.25</v>
      </c>
      <c r="BA46" s="7">
        <v>0.7352</v>
      </c>
      <c r="BB46" s="7">
        <v>1</v>
      </c>
      <c r="BC46" s="4">
        <v>5</v>
      </c>
      <c r="BD46" s="8">
        <v>180.46</v>
      </c>
      <c r="BE46" s="4">
        <v>4</v>
      </c>
      <c r="BF46" s="8">
        <v>104</v>
      </c>
      <c r="BG46" s="7">
        <v>0.25</v>
      </c>
      <c r="BH46" s="7">
        <v>0.7352</v>
      </c>
      <c r="BI46" s="7">
        <v>1</v>
      </c>
      <c r="BJ46" s="4">
        <v>5</v>
      </c>
      <c r="BK46" s="8">
        <v>180.46</v>
      </c>
      <c r="BL46" s="2" t="s">
        <v>509</v>
      </c>
      <c r="BM46" s="7">
        <v>1</v>
      </c>
      <c r="BN46" s="7">
        <v>1</v>
      </c>
      <c r="BO46" s="4">
        <v>2</v>
      </c>
      <c r="BP46" s="8">
        <v>45.48</v>
      </c>
      <c r="BQ46" s="4"/>
      <c r="BR46" s="8"/>
      <c r="BS46" s="7"/>
      <c r="BT46" s="7"/>
      <c r="BU46" s="2" t="s">
        <v>150</v>
      </c>
      <c r="BV46" s="2" t="s">
        <v>141</v>
      </c>
      <c r="BW46" s="2" t="s">
        <v>151</v>
      </c>
      <c r="BX46" s="2" t="s">
        <v>447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241</v>
      </c>
      <c r="CJ46" s="2" t="s">
        <v>154</v>
      </c>
      <c r="CK46" s="2" t="s">
        <v>404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150</v>
      </c>
      <c r="CV46" s="2" t="s">
        <v>141</v>
      </c>
      <c r="CW46" s="2" t="s">
        <v>144</v>
      </c>
      <c r="CX46" s="2" t="s">
        <v>211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384</v>
      </c>
      <c r="DK46" s="2" t="s">
        <v>456</v>
      </c>
      <c r="DL46" s="2" t="s">
        <v>153</v>
      </c>
      <c r="DM46" s="2" t="s">
        <v>153</v>
      </c>
      <c r="DN46" s="2" t="s">
        <v>144</v>
      </c>
      <c r="DO46" s="4">
        <v>3</v>
      </c>
      <c r="DP46" s="8">
        <v>134.98</v>
      </c>
      <c r="DQ46" s="4"/>
      <c r="DR46" s="8"/>
      <c r="DS46" s="7"/>
      <c r="DT46" s="7"/>
      <c r="DU46" s="2" t="s">
        <v>150</v>
      </c>
      <c r="DV46" s="2" t="s">
        <v>141</v>
      </c>
      <c r="DW46" s="2" t="s">
        <v>199</v>
      </c>
      <c r="DX46" s="2" t="s">
        <v>296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387</v>
      </c>
      <c r="EK46" s="2" t="s">
        <v>510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162</v>
      </c>
      <c r="EX46" s="2" t="s">
        <v>204</v>
      </c>
      <c r="EY46" s="2" t="s">
        <v>153</v>
      </c>
      <c r="EZ46" s="2" t="s">
        <v>153</v>
      </c>
      <c r="FA46" s="2" t="s">
        <v>144</v>
      </c>
      <c r="FB46" s="4"/>
      <c r="FC46" s="8"/>
      <c r="FD46" s="4">
        <v>4</v>
      </c>
      <c r="FE46" s="8">
        <v>104</v>
      </c>
      <c r="FF46" s="7">
        <v>-1</v>
      </c>
      <c r="FG46" s="7">
        <v>-1</v>
      </c>
      <c r="FH46" s="2" t="s">
        <v>150</v>
      </c>
      <c r="FI46" s="2" t="s">
        <v>141</v>
      </c>
      <c r="FJ46" s="2" t="s">
        <v>173</v>
      </c>
      <c r="FK46" s="2" t="s">
        <v>511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165</v>
      </c>
      <c r="FX46" s="2" t="s">
        <v>275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196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150</v>
      </c>
      <c r="KV46" s="2" t="s">
        <v>141</v>
      </c>
      <c r="KW46" s="2" t="s">
        <v>390</v>
      </c>
      <c r="KX46" s="2" t="s">
        <v>512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138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513</v>
      </c>
      <c r="B47" s="2" t="s">
        <v>133</v>
      </c>
      <c r="C47" s="2" t="s">
        <v>134</v>
      </c>
      <c r="D47" s="2" t="s">
        <v>503</v>
      </c>
      <c r="E47" s="2" t="s">
        <v>504</v>
      </c>
      <c r="F47" s="2" t="s">
        <v>137</v>
      </c>
      <c r="G47" s="2" t="s">
        <v>144</v>
      </c>
      <c r="H47" s="2" t="s">
        <v>144</v>
      </c>
      <c r="I47" s="2" t="s">
        <v>514</v>
      </c>
      <c r="J47" s="2" t="s">
        <v>507</v>
      </c>
      <c r="K47" s="2" t="s">
        <v>230</v>
      </c>
      <c r="L47" s="3">
        <v>30.86</v>
      </c>
      <c r="M47" s="3">
        <v>32.4</v>
      </c>
      <c r="N47" s="3">
        <v>89.99</v>
      </c>
      <c r="O47" s="2" t="s">
        <v>141</v>
      </c>
      <c r="P47" s="2" t="s">
        <v>231</v>
      </c>
      <c r="Q47" s="2" t="s">
        <v>143</v>
      </c>
      <c r="R47" s="2" t="s">
        <v>144</v>
      </c>
      <c r="S47" s="2" t="s">
        <v>144</v>
      </c>
      <c r="T47" s="2" t="s">
        <v>232</v>
      </c>
      <c r="U47" s="2" t="s">
        <v>380</v>
      </c>
      <c r="V47" s="2" t="s">
        <v>233</v>
      </c>
      <c r="W47" s="2" t="s">
        <v>144</v>
      </c>
      <c r="X47" s="2" t="s">
        <v>144</v>
      </c>
      <c r="Y47" s="2" t="s">
        <v>515</v>
      </c>
      <c r="Z47" s="4">
        <v>198</v>
      </c>
      <c r="AA47" s="4">
        <f>=ROUNDDOWN(220,0)</f>
      </c>
      <c r="AB47" s="5">
        <v>0.9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144</v>
      </c>
      <c r="BW47" s="2" t="s">
        <v>144</v>
      </c>
      <c r="BX47" s="2" t="s">
        <v>144</v>
      </c>
      <c r="BY47" s="2" t="s">
        <v>144</v>
      </c>
      <c r="BZ47" s="2" t="s">
        <v>144</v>
      </c>
      <c r="CA47" s="2" t="s">
        <v>144</v>
      </c>
      <c r="CB47" s="4"/>
      <c r="CC47" s="8"/>
      <c r="CD47" s="4"/>
      <c r="CE47" s="8"/>
      <c r="CF47" s="7"/>
      <c r="CG47" s="7"/>
      <c r="CH47" s="2" t="s">
        <v>144</v>
      </c>
      <c r="CI47" s="2" t="s">
        <v>144</v>
      </c>
      <c r="CJ47" s="2" t="s">
        <v>144</v>
      </c>
      <c r="CK47" s="2" t="s">
        <v>144</v>
      </c>
      <c r="CL47" s="2" t="s">
        <v>144</v>
      </c>
      <c r="CM47" s="2" t="s">
        <v>144</v>
      </c>
      <c r="CN47" s="2" t="s">
        <v>144</v>
      </c>
      <c r="CO47" s="4"/>
      <c r="CP47" s="8"/>
      <c r="CQ47" s="4"/>
      <c r="CR47" s="8"/>
      <c r="CS47" s="7"/>
      <c r="CT47" s="7"/>
      <c r="CU47" s="2" t="s">
        <v>144</v>
      </c>
      <c r="CV47" s="2" t="s">
        <v>144</v>
      </c>
      <c r="CW47" s="2" t="s">
        <v>144</v>
      </c>
      <c r="CX47" s="2" t="s">
        <v>144</v>
      </c>
      <c r="CY47" s="2" t="s">
        <v>144</v>
      </c>
      <c r="CZ47" s="2" t="s">
        <v>144</v>
      </c>
      <c r="DA47" s="2" t="s">
        <v>144</v>
      </c>
      <c r="DB47" s="4"/>
      <c r="DC47" s="8"/>
      <c r="DD47" s="4"/>
      <c r="DE47" s="8"/>
      <c r="DF47" s="7"/>
      <c r="DG47" s="7"/>
      <c r="DH47" s="2" t="s">
        <v>144</v>
      </c>
      <c r="DI47" s="2" t="s">
        <v>144</v>
      </c>
      <c r="DJ47" s="2" t="s">
        <v>144</v>
      </c>
      <c r="DK47" s="2" t="s">
        <v>144</v>
      </c>
      <c r="DL47" s="2" t="s">
        <v>144</v>
      </c>
      <c r="DM47" s="2" t="s">
        <v>144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141</v>
      </c>
      <c r="DW47" s="2" t="s">
        <v>144</v>
      </c>
      <c r="DX47" s="2" t="s">
        <v>244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144</v>
      </c>
      <c r="EI47" s="2" t="s">
        <v>144</v>
      </c>
      <c r="EJ47" s="2" t="s">
        <v>144</v>
      </c>
      <c r="EK47" s="2" t="s">
        <v>144</v>
      </c>
      <c r="EL47" s="2" t="s">
        <v>144</v>
      </c>
      <c r="EM47" s="2" t="s">
        <v>144</v>
      </c>
      <c r="EN47" s="2" t="s">
        <v>144</v>
      </c>
      <c r="EO47" s="4"/>
      <c r="EP47" s="8"/>
      <c r="EQ47" s="4"/>
      <c r="ER47" s="8"/>
      <c r="ES47" s="7"/>
      <c r="ET47" s="7"/>
      <c r="EU47" s="2" t="s">
        <v>144</v>
      </c>
      <c r="EV47" s="2" t="s">
        <v>144</v>
      </c>
      <c r="EW47" s="2" t="s">
        <v>144</v>
      </c>
      <c r="EX47" s="2" t="s">
        <v>144</v>
      </c>
      <c r="EY47" s="2" t="s">
        <v>144</v>
      </c>
      <c r="EZ47" s="2" t="s">
        <v>144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144</v>
      </c>
      <c r="FK47" s="2" t="s">
        <v>144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144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>
        <v>198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516</v>
      </c>
      <c r="B48" s="2" t="s">
        <v>133</v>
      </c>
      <c r="C48" s="2" t="s">
        <v>134</v>
      </c>
      <c r="D48" s="2" t="s">
        <v>503</v>
      </c>
      <c r="E48" s="2" t="s">
        <v>504</v>
      </c>
      <c r="F48" s="2" t="s">
        <v>517</v>
      </c>
      <c r="G48" s="2" t="s">
        <v>517</v>
      </c>
      <c r="H48" s="2" t="s">
        <v>517</v>
      </c>
      <c r="I48" s="2" t="s">
        <v>506</v>
      </c>
      <c r="J48" s="2" t="s">
        <v>507</v>
      </c>
      <c r="K48" s="2" t="s">
        <v>493</v>
      </c>
      <c r="L48" s="3">
        <v>24.76</v>
      </c>
      <c r="M48" s="3">
        <v>26</v>
      </c>
      <c r="N48" s="3">
        <v>79.99</v>
      </c>
      <c r="O48" s="2" t="s">
        <v>335</v>
      </c>
      <c r="P48" s="2" t="s">
        <v>336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380</v>
      </c>
      <c r="V48" s="2" t="s">
        <v>255</v>
      </c>
      <c r="W48" s="2" t="s">
        <v>147</v>
      </c>
      <c r="X48" s="2" t="s">
        <v>144</v>
      </c>
      <c r="Y48" s="2" t="s">
        <v>173</v>
      </c>
      <c r="Z48" s="4"/>
      <c r="AA48" s="4">
        <f>=ROUNDDOWN({0},0)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8</v>
      </c>
      <c r="AS48" s="8">
        <v>204.1</v>
      </c>
      <c r="AT48" s="7">
        <v>-1</v>
      </c>
      <c r="AU48" s="7">
        <v>-1</v>
      </c>
      <c r="AV48" s="4"/>
      <c r="AW48" s="8"/>
      <c r="AX48" s="4">
        <v>8</v>
      </c>
      <c r="AY48" s="8">
        <v>204.1</v>
      </c>
      <c r="AZ48" s="7">
        <v>-1</v>
      </c>
      <c r="BA48" s="7">
        <v>-1</v>
      </c>
      <c r="BB48" s="7"/>
      <c r="BC48" s="4"/>
      <c r="BD48" s="8"/>
      <c r="BE48" s="4">
        <v>8</v>
      </c>
      <c r="BF48" s="8">
        <v>204.1</v>
      </c>
      <c r="BG48" s="7">
        <v>-1</v>
      </c>
      <c r="BH48" s="7">
        <v>-1</v>
      </c>
      <c r="BI48" s="7"/>
      <c r="BJ48" s="4"/>
      <c r="BK48" s="8"/>
      <c r="BL48" s="2" t="s">
        <v>518</v>
      </c>
      <c r="BM48" s="7"/>
      <c r="BN48" s="7"/>
      <c r="BO48" s="4"/>
      <c r="BP48" s="8"/>
      <c r="BQ48" s="4">
        <v>2</v>
      </c>
      <c r="BR48" s="8">
        <v>46.8</v>
      </c>
      <c r="BS48" s="7">
        <v>-1</v>
      </c>
      <c r="BT48" s="7">
        <v>-1</v>
      </c>
      <c r="BU48" s="2" t="s">
        <v>150</v>
      </c>
      <c r="BV48" s="2" t="s">
        <v>241</v>
      </c>
      <c r="BW48" s="2" t="s">
        <v>151</v>
      </c>
      <c r="BX48" s="2" t="s">
        <v>519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241</v>
      </c>
      <c r="CJ48" s="2" t="s">
        <v>154</v>
      </c>
      <c r="CK48" s="2" t="s">
        <v>345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241</v>
      </c>
      <c r="CW48" s="2" t="s">
        <v>144</v>
      </c>
      <c r="CX48" s="2" t="s">
        <v>520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150</v>
      </c>
      <c r="DI48" s="2" t="s">
        <v>241</v>
      </c>
      <c r="DJ48" s="2" t="s">
        <v>384</v>
      </c>
      <c r="DK48" s="2" t="s">
        <v>144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241</v>
      </c>
      <c r="DW48" s="2" t="s">
        <v>173</v>
      </c>
      <c r="DX48" s="2" t="s">
        <v>339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241</v>
      </c>
      <c r="EJ48" s="2" t="s">
        <v>387</v>
      </c>
      <c r="EK48" s="2" t="s">
        <v>144</v>
      </c>
      <c r="EL48" s="2" t="s">
        <v>153</v>
      </c>
      <c r="EM48" s="2" t="s">
        <v>153</v>
      </c>
      <c r="EN48" s="2" t="s">
        <v>144</v>
      </c>
      <c r="EO48" s="4"/>
      <c r="EP48" s="8"/>
      <c r="EQ48" s="4">
        <v>1</v>
      </c>
      <c r="ER48" s="8">
        <v>27.3</v>
      </c>
      <c r="ES48" s="7">
        <v>-1</v>
      </c>
      <c r="ET48" s="7">
        <v>-1</v>
      </c>
      <c r="EU48" s="2" t="s">
        <v>150</v>
      </c>
      <c r="EV48" s="2" t="s">
        <v>241</v>
      </c>
      <c r="EW48" s="2" t="s">
        <v>162</v>
      </c>
      <c r="EX48" s="2" t="s">
        <v>267</v>
      </c>
      <c r="EY48" s="2" t="s">
        <v>153</v>
      </c>
      <c r="EZ48" s="2" t="s">
        <v>153</v>
      </c>
      <c r="FA48" s="2" t="s">
        <v>144</v>
      </c>
      <c r="FB48" s="4"/>
      <c r="FC48" s="8"/>
      <c r="FD48" s="4">
        <v>5</v>
      </c>
      <c r="FE48" s="8">
        <v>130</v>
      </c>
      <c r="FF48" s="7">
        <v>-1</v>
      </c>
      <c r="FG48" s="7">
        <v>-1</v>
      </c>
      <c r="FH48" s="2" t="s">
        <v>150</v>
      </c>
      <c r="FI48" s="2" t="s">
        <v>241</v>
      </c>
      <c r="FJ48" s="2" t="s">
        <v>173</v>
      </c>
      <c r="FK48" s="2" t="s">
        <v>181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241</v>
      </c>
      <c r="FW48" s="2" t="s">
        <v>165</v>
      </c>
      <c r="FX48" s="2" t="s">
        <v>521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241</v>
      </c>
      <c r="JJ48" s="2" t="s">
        <v>196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241</v>
      </c>
      <c r="KW48" s="2" t="s">
        <v>390</v>
      </c>
      <c r="KX48" s="2" t="s">
        <v>522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523</v>
      </c>
      <c r="B49" s="2" t="s">
        <v>133</v>
      </c>
      <c r="C49" s="2" t="s">
        <v>134</v>
      </c>
      <c r="D49" s="2" t="s">
        <v>503</v>
      </c>
      <c r="E49" s="2" t="s">
        <v>524</v>
      </c>
      <c r="F49" s="2" t="s">
        <v>505</v>
      </c>
      <c r="G49" s="2" t="s">
        <v>505</v>
      </c>
      <c r="H49" s="2" t="s">
        <v>505</v>
      </c>
      <c r="I49" s="2" t="s">
        <v>506</v>
      </c>
      <c r="J49" s="2" t="s">
        <v>507</v>
      </c>
      <c r="K49" s="2" t="s">
        <v>230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290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380</v>
      </c>
      <c r="V49" s="2" t="s">
        <v>508</v>
      </c>
      <c r="W49" s="2" t="s">
        <v>147</v>
      </c>
      <c r="X49" s="2" t="s">
        <v>144</v>
      </c>
      <c r="Y49" s="2" t="s">
        <v>173</v>
      </c>
      <c r="Z49" s="4">
        <v>141</v>
      </c>
      <c r="AA49" s="4">
        <f>=ROUNDDOWN(54.2307692307692,0)</f>
      </c>
      <c r="AB49" s="5">
        <v>2.6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4</v>
      </c>
      <c r="AQ49" s="8">
        <v>121.54</v>
      </c>
      <c r="AR49" s="4"/>
      <c r="AS49" s="8"/>
      <c r="AT49" s="7"/>
      <c r="AU49" s="7"/>
      <c r="AV49" s="4">
        <v>4</v>
      </c>
      <c r="AW49" s="8">
        <v>121.54</v>
      </c>
      <c r="AX49" s="4"/>
      <c r="AY49" s="8"/>
      <c r="AZ49" s="7"/>
      <c r="BA49" s="7"/>
      <c r="BB49" s="7">
        <v>1</v>
      </c>
      <c r="BC49" s="4">
        <v>6</v>
      </c>
      <c r="BD49" s="8">
        <v>179.53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0.677</v>
      </c>
      <c r="BJ49" s="4">
        <v>4</v>
      </c>
      <c r="BK49" s="8">
        <v>121.54</v>
      </c>
      <c r="BL49" s="2" t="s">
        <v>525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151</v>
      </c>
      <c r="BX49" s="2" t="s">
        <v>526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150</v>
      </c>
      <c r="CI49" s="2" t="s">
        <v>241</v>
      </c>
      <c r="CJ49" s="2" t="s">
        <v>154</v>
      </c>
      <c r="CK49" s="2" t="s">
        <v>527</v>
      </c>
      <c r="CL49" s="2" t="s">
        <v>153</v>
      </c>
      <c r="CM49" s="2" t="s">
        <v>153</v>
      </c>
      <c r="CN49" s="2" t="s">
        <v>144</v>
      </c>
      <c r="CO49" s="4">
        <v>2</v>
      </c>
      <c r="CP49" s="8">
        <v>60.36</v>
      </c>
      <c r="CQ49" s="4"/>
      <c r="CR49" s="8"/>
      <c r="CS49" s="7"/>
      <c r="CT49" s="7"/>
      <c r="CU49" s="2" t="s">
        <v>150</v>
      </c>
      <c r="CV49" s="2" t="s">
        <v>141</v>
      </c>
      <c r="CW49" s="2" t="s">
        <v>144</v>
      </c>
      <c r="CX49" s="2" t="s">
        <v>144</v>
      </c>
      <c r="CY49" s="2" t="s">
        <v>153</v>
      </c>
      <c r="CZ49" s="2" t="s">
        <v>153</v>
      </c>
      <c r="DA49" s="2" t="s">
        <v>144</v>
      </c>
      <c r="DB49" s="4">
        <v>2</v>
      </c>
      <c r="DC49" s="8">
        <v>61.18</v>
      </c>
      <c r="DD49" s="4"/>
      <c r="DE49" s="8"/>
      <c r="DF49" s="7"/>
      <c r="DG49" s="7"/>
      <c r="DH49" s="2" t="s">
        <v>150</v>
      </c>
      <c r="DI49" s="2" t="s">
        <v>141</v>
      </c>
      <c r="DJ49" s="2" t="s">
        <v>384</v>
      </c>
      <c r="DK49" s="2" t="s">
        <v>418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199</v>
      </c>
      <c r="DX49" s="2" t="s">
        <v>355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387</v>
      </c>
      <c r="EK49" s="2" t="s">
        <v>521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162</v>
      </c>
      <c r="EX49" s="2" t="s">
        <v>403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173</v>
      </c>
      <c r="FK49" s="2" t="s">
        <v>459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141</v>
      </c>
      <c r="FW49" s="2" t="s">
        <v>165</v>
      </c>
      <c r="FX49" s="2" t="s">
        <v>528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196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150</v>
      </c>
      <c r="KV49" s="2" t="s">
        <v>141</v>
      </c>
      <c r="KW49" s="2" t="s">
        <v>390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141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529</v>
      </c>
      <c r="B50" s="2" t="s">
        <v>133</v>
      </c>
      <c r="C50" s="2" t="s">
        <v>134</v>
      </c>
      <c r="D50" s="2" t="s">
        <v>503</v>
      </c>
      <c r="E50" s="2" t="s">
        <v>524</v>
      </c>
      <c r="F50" s="2" t="s">
        <v>505</v>
      </c>
      <c r="G50" s="2" t="s">
        <v>505</v>
      </c>
      <c r="H50" s="2" t="s">
        <v>505</v>
      </c>
      <c r="I50" s="2" t="s">
        <v>506</v>
      </c>
      <c r="J50" s="2" t="s">
        <v>507</v>
      </c>
      <c r="K50" s="2" t="s">
        <v>289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530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380</v>
      </c>
      <c r="V50" s="2" t="s">
        <v>508</v>
      </c>
      <c r="W50" s="2" t="s">
        <v>147</v>
      </c>
      <c r="X50" s="2" t="s">
        <v>144</v>
      </c>
      <c r="Y50" s="2" t="s">
        <v>173</v>
      </c>
      <c r="Z50" s="4">
        <v>43</v>
      </c>
      <c r="AA50" s="4">
        <f>=ROUNDDOWN(18.695652173913,0)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1</v>
      </c>
      <c r="AQ50" s="8">
        <v>44.99</v>
      </c>
      <c r="AR50" s="4"/>
      <c r="AS50" s="8"/>
      <c r="AT50" s="7"/>
      <c r="AU50" s="7"/>
      <c r="AV50" s="4">
        <v>1</v>
      </c>
      <c r="AW50" s="8">
        <v>44.99</v>
      </c>
      <c r="AX50" s="4"/>
      <c r="AY50" s="8"/>
      <c r="AZ50" s="7"/>
      <c r="BA50" s="7"/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0.2506</v>
      </c>
      <c r="BJ50" s="4">
        <v>1</v>
      </c>
      <c r="BK50" s="8">
        <v>44.99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151</v>
      </c>
      <c r="BX50" s="2" t="s">
        <v>403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241</v>
      </c>
      <c r="CJ50" s="2" t="s">
        <v>154</v>
      </c>
      <c r="CK50" s="2" t="s">
        <v>404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141</v>
      </c>
      <c r="CW50" s="2" t="s">
        <v>144</v>
      </c>
      <c r="CX50" s="2" t="s">
        <v>144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384</v>
      </c>
      <c r="DK50" s="2" t="s">
        <v>531</v>
      </c>
      <c r="DL50" s="2" t="s">
        <v>153</v>
      </c>
      <c r="DM50" s="2" t="s">
        <v>153</v>
      </c>
      <c r="DN50" s="2" t="s">
        <v>144</v>
      </c>
      <c r="DO50" s="4">
        <v>1</v>
      </c>
      <c r="DP50" s="8">
        <v>44.99</v>
      </c>
      <c r="DQ50" s="4"/>
      <c r="DR50" s="8"/>
      <c r="DS50" s="7"/>
      <c r="DT50" s="7"/>
      <c r="DU50" s="2" t="s">
        <v>150</v>
      </c>
      <c r="DV50" s="2" t="s">
        <v>141</v>
      </c>
      <c r="DW50" s="2" t="s">
        <v>199</v>
      </c>
      <c r="DX50" s="2" t="s">
        <v>178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387</v>
      </c>
      <c r="EK50" s="2" t="s">
        <v>144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162</v>
      </c>
      <c r="EX50" s="2" t="s">
        <v>403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173</v>
      </c>
      <c r="FK50" s="2" t="s">
        <v>181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532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141</v>
      </c>
      <c r="JJ50" s="2" t="s">
        <v>196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141</v>
      </c>
      <c r="KW50" s="2" t="s">
        <v>390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43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533</v>
      </c>
      <c r="B51" s="2" t="s">
        <v>133</v>
      </c>
      <c r="C51" s="2" t="s">
        <v>134</v>
      </c>
      <c r="D51" s="2" t="s">
        <v>503</v>
      </c>
      <c r="E51" s="2" t="s">
        <v>524</v>
      </c>
      <c r="F51" s="2" t="s">
        <v>505</v>
      </c>
      <c r="G51" s="2" t="s">
        <v>505</v>
      </c>
      <c r="H51" s="2" t="s">
        <v>505</v>
      </c>
      <c r="I51" s="2" t="s">
        <v>506</v>
      </c>
      <c r="J51" s="2" t="s">
        <v>507</v>
      </c>
      <c r="K51" s="2" t="s">
        <v>198</v>
      </c>
      <c r="L51" s="3">
        <v>24.76</v>
      </c>
      <c r="M51" s="3">
        <v>26</v>
      </c>
      <c r="N51" s="3">
        <v>79.99</v>
      </c>
      <c r="O51" s="2" t="s">
        <v>401</v>
      </c>
      <c r="P51" s="2" t="s">
        <v>343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380</v>
      </c>
      <c r="V51" s="2" t="s">
        <v>508</v>
      </c>
      <c r="W51" s="2" t="s">
        <v>147</v>
      </c>
      <c r="X51" s="2" t="s">
        <v>144</v>
      </c>
      <c r="Y51" s="2" t="s">
        <v>173</v>
      </c>
      <c r="Z51" s="4">
        <v>97</v>
      </c>
      <c r="AA51" s="4">
        <f>=ROUNDDOWN(161.666666666667,0)</f>
      </c>
      <c r="AB51" s="5">
        <v>0.6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1</v>
      </c>
      <c r="AQ51" s="8">
        <v>13</v>
      </c>
      <c r="AR51" s="4"/>
      <c r="AS51" s="8"/>
      <c r="AT51" s="7"/>
      <c r="AU51" s="7"/>
      <c r="AV51" s="4">
        <v>1</v>
      </c>
      <c r="AW51" s="8">
        <v>13</v>
      </c>
      <c r="AX51" s="4"/>
      <c r="AY51" s="8"/>
      <c r="AZ51" s="7"/>
      <c r="BA51" s="7"/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0.0724</v>
      </c>
      <c r="BJ51" s="4">
        <v>1</v>
      </c>
      <c r="BK51" s="8">
        <v>13</v>
      </c>
      <c r="BL51" s="2" t="s">
        <v>16</v>
      </c>
      <c r="BM51" s="7">
        <v>1</v>
      </c>
      <c r="BN51" s="7">
        <v>1</v>
      </c>
      <c r="BO51" s="4">
        <v>1</v>
      </c>
      <c r="BP51" s="8">
        <v>13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151</v>
      </c>
      <c r="BX51" s="2" t="s">
        <v>534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241</v>
      </c>
      <c r="CJ51" s="2" t="s">
        <v>154</v>
      </c>
      <c r="CK51" s="2" t="s">
        <v>535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144</v>
      </c>
      <c r="CX51" s="2" t="s">
        <v>536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150</v>
      </c>
      <c r="DI51" s="2" t="s">
        <v>141</v>
      </c>
      <c r="DJ51" s="2" t="s">
        <v>384</v>
      </c>
      <c r="DK51" s="2" t="s">
        <v>404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173</v>
      </c>
      <c r="DX51" s="2" t="s">
        <v>205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387</v>
      </c>
      <c r="EK51" s="2" t="s">
        <v>144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162</v>
      </c>
      <c r="EX51" s="2" t="s">
        <v>368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173</v>
      </c>
      <c r="FK51" s="2" t="s">
        <v>226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165</v>
      </c>
      <c r="FX51" s="2" t="s">
        <v>301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150</v>
      </c>
      <c r="JI51" s="2" t="s">
        <v>141</v>
      </c>
      <c r="JJ51" s="2" t="s">
        <v>196</v>
      </c>
      <c r="JK51" s="2" t="s">
        <v>144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150</v>
      </c>
      <c r="KV51" s="2" t="s">
        <v>141</v>
      </c>
      <c r="KW51" s="2" t="s">
        <v>390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97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537</v>
      </c>
      <c r="B52" s="2" t="s">
        <v>133</v>
      </c>
      <c r="C52" s="2" t="s">
        <v>134</v>
      </c>
      <c r="D52" s="2" t="s">
        <v>503</v>
      </c>
      <c r="E52" s="2" t="s">
        <v>524</v>
      </c>
      <c r="F52" s="2" t="s">
        <v>517</v>
      </c>
      <c r="G52" s="2" t="s">
        <v>517</v>
      </c>
      <c r="H52" s="2" t="s">
        <v>517</v>
      </c>
      <c r="I52" s="2" t="s">
        <v>506</v>
      </c>
      <c r="J52" s="2" t="s">
        <v>507</v>
      </c>
      <c r="K52" s="2" t="s">
        <v>414</v>
      </c>
      <c r="L52" s="3">
        <v>24.76</v>
      </c>
      <c r="M52" s="3">
        <v>26</v>
      </c>
      <c r="N52" s="3">
        <v>79.99</v>
      </c>
      <c r="O52" s="2" t="s">
        <v>401</v>
      </c>
      <c r="P52" s="2" t="s">
        <v>343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380</v>
      </c>
      <c r="V52" s="2" t="s">
        <v>255</v>
      </c>
      <c r="W52" s="2" t="s">
        <v>147</v>
      </c>
      <c r="X52" s="2" t="s">
        <v>144</v>
      </c>
      <c r="Y52" s="2" t="s">
        <v>173</v>
      </c>
      <c r="Z52" s="4">
        <v>34</v>
      </c>
      <c r="AA52" s="4">
        <f>=ROUNDDOWN(28.3333333333333,0)</f>
      </c>
      <c r="AB52" s="5">
        <v>1.2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1</v>
      </c>
      <c r="AS52" s="8">
        <v>28.08</v>
      </c>
      <c r="AT52" s="7">
        <v>-1</v>
      </c>
      <c r="AU52" s="7">
        <v>-1</v>
      </c>
      <c r="AV52" s="4"/>
      <c r="AW52" s="8"/>
      <c r="AX52" s="4">
        <v>1</v>
      </c>
      <c r="AY52" s="8">
        <v>28.08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28.08</v>
      </c>
      <c r="BG52" s="7">
        <v>-1</v>
      </c>
      <c r="BH52" s="7">
        <v>-1</v>
      </c>
      <c r="BI52" s="7"/>
      <c r="BJ52" s="4"/>
      <c r="BK52" s="8"/>
      <c r="BL52" s="2" t="s">
        <v>538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151</v>
      </c>
      <c r="BX52" s="2" t="s">
        <v>344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154</v>
      </c>
      <c r="CK52" s="2" t="s">
        <v>527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144</v>
      </c>
      <c r="CX52" s="2" t="s">
        <v>539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384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141</v>
      </c>
      <c r="DW52" s="2" t="s">
        <v>173</v>
      </c>
      <c r="DX52" s="2" t="s">
        <v>386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387</v>
      </c>
      <c r="EK52" s="2" t="s">
        <v>540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162</v>
      </c>
      <c r="EX52" s="2" t="s">
        <v>541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173</v>
      </c>
      <c r="FK52" s="2" t="s">
        <v>178</v>
      </c>
      <c r="FL52" s="2" t="s">
        <v>153</v>
      </c>
      <c r="FM52" s="2" t="s">
        <v>153</v>
      </c>
      <c r="FN52" s="2" t="s">
        <v>144</v>
      </c>
      <c r="FO52" s="4"/>
      <c r="FP52" s="8"/>
      <c r="FQ52" s="4">
        <v>1</v>
      </c>
      <c r="FR52" s="8">
        <v>28.08</v>
      </c>
      <c r="FS52" s="7">
        <v>-1</v>
      </c>
      <c r="FT52" s="7">
        <v>-1</v>
      </c>
      <c r="FU52" s="2" t="s">
        <v>150</v>
      </c>
      <c r="FV52" s="2" t="s">
        <v>141</v>
      </c>
      <c r="FW52" s="2" t="s">
        <v>165</v>
      </c>
      <c r="FX52" s="2" t="s">
        <v>542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150</v>
      </c>
      <c r="JI52" s="2" t="s">
        <v>141</v>
      </c>
      <c r="JJ52" s="2" t="s">
        <v>196</v>
      </c>
      <c r="JK52" s="2" t="s">
        <v>144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150</v>
      </c>
      <c r="KV52" s="2" t="s">
        <v>141</v>
      </c>
      <c r="KW52" s="2" t="s">
        <v>390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34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16" t="s">
        <v>543</v>
      </c>
      <c r="B53" s="9" t="s">
        <v>144</v>
      </c>
      <c r="C53" s="9" t="s">
        <v>144</v>
      </c>
      <c r="D53" s="9" t="s">
        <v>144</v>
      </c>
      <c r="E53" s="9" t="s">
        <v>144</v>
      </c>
      <c r="F53" s="9" t="s">
        <v>144</v>
      </c>
      <c r="G53" s="9" t="s">
        <v>144</v>
      </c>
      <c r="H53" s="9" t="s">
        <v>144</v>
      </c>
      <c r="I53" s="9" t="s">
        <v>144</v>
      </c>
      <c r="J53" s="9" t="s">
        <v>144</v>
      </c>
      <c r="K53" s="9" t="s">
        <v>144</v>
      </c>
      <c r="L53" s="10"/>
      <c r="M53" s="10"/>
      <c r="N53" s="10"/>
      <c r="O53" s="9" t="s">
        <v>144</v>
      </c>
      <c r="P53" s="9" t="s">
        <v>144</v>
      </c>
      <c r="Q53" s="9" t="s">
        <v>144</v>
      </c>
      <c r="R53" s="9" t="s">
        <v>144</v>
      </c>
      <c r="S53" s="9" t="s">
        <v>144</v>
      </c>
      <c r="T53" s="9" t="s">
        <v>144</v>
      </c>
      <c r="U53" s="9" t="s">
        <v>144</v>
      </c>
      <c r="V53" s="9" t="s">
        <v>144</v>
      </c>
      <c r="W53" s="9" t="s">
        <v>144</v>
      </c>
      <c r="X53" s="9" t="s">
        <v>144</v>
      </c>
      <c r="Y53" s="9" t="s">
        <v>144</v>
      </c>
      <c r="Z53" s="11">
        <v>4811</v>
      </c>
      <c r="AA53" s="11">
        <f>=ROUNDDOWN({0},0)</f>
      </c>
      <c r="AB53" s="12">
        <v>230.1</v>
      </c>
      <c r="AC53" s="9" t="s">
        <v>144</v>
      </c>
      <c r="AD53" s="11"/>
      <c r="AE53" s="11">
        <v>500</v>
      </c>
      <c r="AF53" s="13"/>
      <c r="AG53" s="13"/>
      <c r="AH53" s="14"/>
      <c r="AI53" s="11"/>
      <c r="AJ53" s="11">
        <f>=ROUNDDOWN({0},0)</f>
      </c>
      <c r="AK53" s="12"/>
      <c r="AL53" s="9" t="s">
        <v>144</v>
      </c>
      <c r="AM53" s="11"/>
      <c r="AN53" s="11"/>
      <c r="AO53" s="14"/>
      <c r="AP53" s="11">
        <v>253</v>
      </c>
      <c r="AQ53" s="15">
        <v>34382.57</v>
      </c>
      <c r="AR53" s="11">
        <v>136</v>
      </c>
      <c r="AS53" s="15">
        <v>19705.16</v>
      </c>
      <c r="AT53" s="14">
        <v>0.8603</v>
      </c>
      <c r="AU53" s="14">
        <v>0.7449</v>
      </c>
      <c r="AV53" s="11">
        <v>253</v>
      </c>
      <c r="AW53" s="15">
        <v>34382.57</v>
      </c>
      <c r="AX53" s="11">
        <v>136</v>
      </c>
      <c r="AY53" s="15">
        <v>19705.16</v>
      </c>
      <c r="AZ53" s="14">
        <v>0.8603</v>
      </c>
      <c r="BA53" s="14">
        <v>0.7449</v>
      </c>
      <c r="BB53" s="14"/>
      <c r="BC53" s="11">
        <v>253</v>
      </c>
      <c r="BD53" s="15">
        <v>34382.57</v>
      </c>
      <c r="BE53" s="11">
        <v>136</v>
      </c>
      <c r="BF53" s="15">
        <v>19705.16</v>
      </c>
      <c r="BG53" s="14">
        <v>0.8603</v>
      </c>
      <c r="BH53" s="14">
        <v>0.7449</v>
      </c>
      <c r="BI53" s="14"/>
      <c r="BJ53" s="11"/>
      <c r="BK53" s="15"/>
      <c r="BL53" s="9" t="s">
        <v>144</v>
      </c>
      <c r="BM53" s="14"/>
      <c r="BN53" s="14"/>
      <c r="BO53" s="11">
        <v>85</v>
      </c>
      <c r="BP53" s="15">
        <v>9666.35</v>
      </c>
      <c r="BQ53" s="11">
        <v>37</v>
      </c>
      <c r="BR53" s="15">
        <v>4064.56</v>
      </c>
      <c r="BS53" s="14">
        <v>1.2973</v>
      </c>
      <c r="BT53" s="14">
        <v>1.3782</v>
      </c>
      <c r="BU53" s="9" t="s">
        <v>144</v>
      </c>
      <c r="BV53" s="9" t="s">
        <v>144</v>
      </c>
      <c r="BW53" s="9" t="s">
        <v>144</v>
      </c>
      <c r="BX53" s="9" t="s">
        <v>144</v>
      </c>
      <c r="BY53" s="9" t="s">
        <v>144</v>
      </c>
      <c r="BZ53" s="9" t="s">
        <v>144</v>
      </c>
      <c r="CA53" s="9" t="s">
        <v>144</v>
      </c>
      <c r="CB53" s="11">
        <v>51</v>
      </c>
      <c r="CC53" s="15">
        <v>6455.42</v>
      </c>
      <c r="CD53" s="11">
        <v>28</v>
      </c>
      <c r="CE53" s="15">
        <v>2711.59</v>
      </c>
      <c r="CF53" s="14">
        <v>0.8214</v>
      </c>
      <c r="CG53" s="14">
        <v>1.3807</v>
      </c>
      <c r="CH53" s="9" t="s">
        <v>144</v>
      </c>
      <c r="CI53" s="9" t="s">
        <v>144</v>
      </c>
      <c r="CJ53" s="9" t="s">
        <v>144</v>
      </c>
      <c r="CK53" s="9" t="s">
        <v>144</v>
      </c>
      <c r="CL53" s="9" t="s">
        <v>144</v>
      </c>
      <c r="CM53" s="9" t="s">
        <v>144</v>
      </c>
      <c r="CN53" s="9" t="s">
        <v>144</v>
      </c>
      <c r="CO53" s="11">
        <v>38</v>
      </c>
      <c r="CP53" s="15">
        <v>5881.88</v>
      </c>
      <c r="CQ53" s="11">
        <v>25</v>
      </c>
      <c r="CR53" s="15">
        <v>5031.06</v>
      </c>
      <c r="CS53" s="14">
        <v>0.52</v>
      </c>
      <c r="CT53" s="14">
        <v>0.1691</v>
      </c>
      <c r="CU53" s="9" t="s">
        <v>144</v>
      </c>
      <c r="CV53" s="9" t="s">
        <v>144</v>
      </c>
      <c r="CW53" s="9" t="s">
        <v>144</v>
      </c>
      <c r="CX53" s="9" t="s">
        <v>144</v>
      </c>
      <c r="CY53" s="9" t="s">
        <v>144</v>
      </c>
      <c r="CZ53" s="9" t="s">
        <v>144</v>
      </c>
      <c r="DA53" s="9" t="s">
        <v>144</v>
      </c>
      <c r="DB53" s="11">
        <v>34</v>
      </c>
      <c r="DC53" s="15">
        <v>5335.82</v>
      </c>
      <c r="DD53" s="11">
        <v>10</v>
      </c>
      <c r="DE53" s="15">
        <v>1833.89</v>
      </c>
      <c r="DF53" s="14">
        <v>2.4</v>
      </c>
      <c r="DG53" s="14">
        <v>1.9096</v>
      </c>
      <c r="DH53" s="9" t="s">
        <v>144</v>
      </c>
      <c r="DI53" s="9" t="s">
        <v>144</v>
      </c>
      <c r="DJ53" s="9" t="s">
        <v>144</v>
      </c>
      <c r="DK53" s="9" t="s">
        <v>144</v>
      </c>
      <c r="DL53" s="9" t="s">
        <v>144</v>
      </c>
      <c r="DM53" s="9" t="s">
        <v>144</v>
      </c>
      <c r="DN53" s="9" t="s">
        <v>144</v>
      </c>
      <c r="DO53" s="11">
        <v>30</v>
      </c>
      <c r="DP53" s="15">
        <v>4803.25</v>
      </c>
      <c r="DQ53" s="11">
        <v>2</v>
      </c>
      <c r="DR53" s="15">
        <v>849.98</v>
      </c>
      <c r="DS53" s="14">
        <v>14</v>
      </c>
      <c r="DT53" s="14">
        <v>4.651</v>
      </c>
      <c r="DU53" s="9" t="s">
        <v>144</v>
      </c>
      <c r="DV53" s="9" t="s">
        <v>144</v>
      </c>
      <c r="DW53" s="9" t="s">
        <v>144</v>
      </c>
      <c r="DX53" s="9" t="s">
        <v>144</v>
      </c>
      <c r="DY53" s="9" t="s">
        <v>144</v>
      </c>
      <c r="DZ53" s="9" t="s">
        <v>144</v>
      </c>
      <c r="EA53" s="9" t="s">
        <v>144</v>
      </c>
      <c r="EB53" s="11">
        <v>10</v>
      </c>
      <c r="EC53" s="15">
        <v>1320.08</v>
      </c>
      <c r="ED53" s="11">
        <v>1</v>
      </c>
      <c r="EE53" s="15">
        <v>187.68</v>
      </c>
      <c r="EF53" s="14">
        <v>9</v>
      </c>
      <c r="EG53" s="14">
        <v>6.0337</v>
      </c>
      <c r="EH53" s="9" t="s">
        <v>144</v>
      </c>
      <c r="EI53" s="9" t="s">
        <v>144</v>
      </c>
      <c r="EJ53" s="9" t="s">
        <v>144</v>
      </c>
      <c r="EK53" s="9" t="s">
        <v>144</v>
      </c>
      <c r="EL53" s="9" t="s">
        <v>144</v>
      </c>
      <c r="EM53" s="9" t="s">
        <v>144</v>
      </c>
      <c r="EN53" s="9" t="s">
        <v>144</v>
      </c>
      <c r="EO53" s="11">
        <v>3</v>
      </c>
      <c r="EP53" s="15">
        <v>532.7</v>
      </c>
      <c r="EQ53" s="11">
        <v>3</v>
      </c>
      <c r="ER53" s="15">
        <v>440.2</v>
      </c>
      <c r="ES53" s="14"/>
      <c r="ET53" s="14">
        <v>0.2101</v>
      </c>
      <c r="EU53" s="9" t="s">
        <v>144</v>
      </c>
      <c r="EV53" s="9" t="s">
        <v>144</v>
      </c>
      <c r="EW53" s="9" t="s">
        <v>144</v>
      </c>
      <c r="EX53" s="9" t="s">
        <v>144</v>
      </c>
      <c r="EY53" s="9" t="s">
        <v>144</v>
      </c>
      <c r="EZ53" s="9" t="s">
        <v>144</v>
      </c>
      <c r="FA53" s="9" t="s">
        <v>144</v>
      </c>
      <c r="FB53" s="11">
        <v>2</v>
      </c>
      <c r="FC53" s="15">
        <v>387.07</v>
      </c>
      <c r="FD53" s="11">
        <v>10</v>
      </c>
      <c r="FE53" s="15">
        <v>427.04</v>
      </c>
      <c r="FF53" s="14">
        <v>-0.8</v>
      </c>
      <c r="FG53" s="14">
        <v>-0.0936</v>
      </c>
      <c r="FH53" s="9" t="s">
        <v>144</v>
      </c>
      <c r="FI53" s="9" t="s">
        <v>144</v>
      </c>
      <c r="FJ53" s="9" t="s">
        <v>144</v>
      </c>
      <c r="FK53" s="9" t="s">
        <v>144</v>
      </c>
      <c r="FL53" s="9" t="s">
        <v>144</v>
      </c>
      <c r="FM53" s="9" t="s">
        <v>144</v>
      </c>
      <c r="FN53" s="9" t="s">
        <v>144</v>
      </c>
      <c r="FO53" s="11"/>
      <c r="FP53" s="15"/>
      <c r="FQ53" s="11">
        <v>20</v>
      </c>
      <c r="FR53" s="15">
        <v>4159.16</v>
      </c>
      <c r="FS53" s="14">
        <v>-1</v>
      </c>
      <c r="FT53" s="14">
        <v>-1</v>
      </c>
      <c r="FU53" s="9" t="s">
        <v>144</v>
      </c>
      <c r="FV53" s="9" t="s">
        <v>144</v>
      </c>
      <c r="FW53" s="9" t="s">
        <v>144</v>
      </c>
      <c r="FX53" s="9" t="s">
        <v>144</v>
      </c>
      <c r="FY53" s="9" t="s">
        <v>144</v>
      </c>
      <c r="FZ53" s="9" t="s">
        <v>144</v>
      </c>
      <c r="GA53" s="9" t="s">
        <v>144</v>
      </c>
      <c r="GB53" s="11"/>
      <c r="GC53" s="15"/>
      <c r="GD53" s="11"/>
      <c r="GE53" s="15"/>
      <c r="GF53" s="14"/>
      <c r="GG53" s="14"/>
      <c r="GH53" s="9" t="s">
        <v>144</v>
      </c>
      <c r="GI53" s="9" t="s">
        <v>144</v>
      </c>
      <c r="GJ53" s="9" t="s">
        <v>144</v>
      </c>
      <c r="GK53" s="9" t="s">
        <v>144</v>
      </c>
      <c r="GL53" s="9" t="s">
        <v>144</v>
      </c>
      <c r="GM53" s="9" t="s">
        <v>144</v>
      </c>
      <c r="GN53" s="9" t="s">
        <v>144</v>
      </c>
      <c r="GO53" s="11"/>
      <c r="GP53" s="15"/>
      <c r="GQ53" s="11"/>
      <c r="GR53" s="15"/>
      <c r="GS53" s="14"/>
      <c r="GT53" s="14"/>
      <c r="GU53" s="9" t="s">
        <v>144</v>
      </c>
      <c r="GV53" s="9" t="s">
        <v>144</v>
      </c>
      <c r="GW53" s="9" t="s">
        <v>144</v>
      </c>
      <c r="GX53" s="9" t="s">
        <v>144</v>
      </c>
      <c r="GY53" s="9" t="s">
        <v>144</v>
      </c>
      <c r="GZ53" s="9" t="s">
        <v>144</v>
      </c>
      <c r="HA53" s="9" t="s">
        <v>144</v>
      </c>
      <c r="HB53" s="11"/>
      <c r="HC53" s="15"/>
      <c r="HD53" s="11"/>
      <c r="HE53" s="15"/>
      <c r="HF53" s="14"/>
      <c r="HG53" s="14"/>
      <c r="HH53" s="9" t="s">
        <v>144</v>
      </c>
      <c r="HI53" s="9" t="s">
        <v>144</v>
      </c>
      <c r="HJ53" s="9" t="s">
        <v>144</v>
      </c>
      <c r="HK53" s="9" t="s">
        <v>144</v>
      </c>
      <c r="HL53" s="9" t="s">
        <v>144</v>
      </c>
      <c r="HM53" s="9" t="s">
        <v>144</v>
      </c>
      <c r="HN53" s="9" t="s">
        <v>144</v>
      </c>
      <c r="HO53" s="11"/>
      <c r="HP53" s="15"/>
      <c r="HQ53" s="11"/>
      <c r="HR53" s="15"/>
      <c r="HS53" s="14"/>
      <c r="HT53" s="14"/>
      <c r="HU53" s="9" t="s">
        <v>144</v>
      </c>
      <c r="HV53" s="9" t="s">
        <v>144</v>
      </c>
      <c r="HW53" s="9" t="s">
        <v>144</v>
      </c>
      <c r="HX53" s="9" t="s">
        <v>144</v>
      </c>
      <c r="HY53" s="9" t="s">
        <v>144</v>
      </c>
      <c r="HZ53" s="9" t="s">
        <v>144</v>
      </c>
      <c r="IA53" s="9" t="s">
        <v>144</v>
      </c>
      <c r="IB53" s="11"/>
      <c r="IC53" s="15"/>
      <c r="ID53" s="11"/>
      <c r="IE53" s="15"/>
      <c r="IF53" s="14"/>
      <c r="IG53" s="14"/>
      <c r="IH53" s="9" t="s">
        <v>144</v>
      </c>
      <c r="II53" s="9" t="s">
        <v>144</v>
      </c>
      <c r="IJ53" s="9" t="s">
        <v>144</v>
      </c>
      <c r="IK53" s="9" t="s">
        <v>144</v>
      </c>
      <c r="IL53" s="9" t="s">
        <v>144</v>
      </c>
      <c r="IM53" s="9" t="s">
        <v>144</v>
      </c>
      <c r="IN53" s="9" t="s">
        <v>144</v>
      </c>
      <c r="IO53" s="11"/>
      <c r="IP53" s="15"/>
      <c r="IQ53" s="11"/>
      <c r="IR53" s="15"/>
      <c r="IS53" s="14"/>
      <c r="IT53" s="14"/>
      <c r="IU53" s="9" t="s">
        <v>144</v>
      </c>
      <c r="IV53" s="9" t="s">
        <v>144</v>
      </c>
      <c r="IW53" s="9" t="s">
        <v>144</v>
      </c>
      <c r="IX53" s="9" t="s">
        <v>144</v>
      </c>
      <c r="IY53" s="9" t="s">
        <v>144</v>
      </c>
      <c r="IZ53" s="9" t="s">
        <v>144</v>
      </c>
      <c r="JA53" s="9" t="s">
        <v>144</v>
      </c>
      <c r="JB53" s="11"/>
      <c r="JC53" s="15"/>
      <c r="JD53" s="11"/>
      <c r="JE53" s="15"/>
      <c r="JF53" s="14"/>
      <c r="JG53" s="14"/>
      <c r="JH53" s="9" t="s">
        <v>144</v>
      </c>
      <c r="JI53" s="9" t="s">
        <v>144</v>
      </c>
      <c r="JJ53" s="9" t="s">
        <v>144</v>
      </c>
      <c r="JK53" s="9" t="s">
        <v>144</v>
      </c>
      <c r="JL53" s="9" t="s">
        <v>144</v>
      </c>
      <c r="JM53" s="9" t="s">
        <v>144</v>
      </c>
      <c r="JN53" s="9" t="s">
        <v>144</v>
      </c>
      <c r="JO53" s="11"/>
      <c r="JP53" s="15"/>
      <c r="JQ53" s="11"/>
      <c r="JR53" s="15"/>
      <c r="JS53" s="14"/>
      <c r="JT53" s="14"/>
      <c r="JU53" s="9" t="s">
        <v>144</v>
      </c>
      <c r="JV53" s="9" t="s">
        <v>144</v>
      </c>
      <c r="JW53" s="9" t="s">
        <v>144</v>
      </c>
      <c r="JX53" s="9" t="s">
        <v>144</v>
      </c>
      <c r="JY53" s="9" t="s">
        <v>144</v>
      </c>
      <c r="JZ53" s="9" t="s">
        <v>144</v>
      </c>
      <c r="KA53" s="9" t="s">
        <v>144</v>
      </c>
      <c r="KB53" s="11"/>
      <c r="KC53" s="15"/>
      <c r="KD53" s="11"/>
      <c r="KE53" s="15"/>
      <c r="KF53" s="14"/>
      <c r="KG53" s="14"/>
      <c r="KH53" s="9" t="s">
        <v>144</v>
      </c>
      <c r="KI53" s="9" t="s">
        <v>144</v>
      </c>
      <c r="KJ53" s="9" t="s">
        <v>144</v>
      </c>
      <c r="KK53" s="9" t="s">
        <v>144</v>
      </c>
      <c r="KL53" s="9" t="s">
        <v>144</v>
      </c>
      <c r="KM53" s="9" t="s">
        <v>144</v>
      </c>
      <c r="KN53" s="9" t="s">
        <v>144</v>
      </c>
      <c r="KO53" s="11"/>
      <c r="KP53" s="15"/>
      <c r="KQ53" s="11"/>
      <c r="KR53" s="15"/>
      <c r="KS53" s="14"/>
      <c r="KT53" s="14"/>
      <c r="KU53" s="9" t="s">
        <v>144</v>
      </c>
      <c r="KV53" s="9" t="s">
        <v>144</v>
      </c>
      <c r="KW53" s="9" t="s">
        <v>144</v>
      </c>
      <c r="KX53" s="9" t="s">
        <v>144</v>
      </c>
      <c r="KY53" s="9" t="s">
        <v>144</v>
      </c>
      <c r="KZ53" s="9" t="s">
        <v>144</v>
      </c>
      <c r="LA53" s="9" t="s">
        <v>144</v>
      </c>
      <c r="LB53" s="11"/>
      <c r="LC53" s="15"/>
      <c r="LD53" s="11"/>
      <c r="LE53" s="15"/>
      <c r="LF53" s="14"/>
      <c r="LG53" s="14"/>
      <c r="LH53" s="9" t="s">
        <v>144</v>
      </c>
      <c r="LI53" s="9" t="s">
        <v>144</v>
      </c>
      <c r="LJ53" s="9" t="s">
        <v>144</v>
      </c>
      <c r="LK53" s="9" t="s">
        <v>144</v>
      </c>
      <c r="LL53" s="9" t="s">
        <v>144</v>
      </c>
      <c r="LM53" s="9" t="s">
        <v>144</v>
      </c>
      <c r="LN53" s="9" t="s">
        <v>144</v>
      </c>
      <c r="LO53" s="11"/>
      <c r="LP53" s="15"/>
      <c r="LQ53" s="11"/>
      <c r="LR53" s="15"/>
      <c r="LS53" s="14"/>
      <c r="LT53" s="14"/>
      <c r="LU53" s="9" t="s">
        <v>144</v>
      </c>
      <c r="LV53" s="9" t="s">
        <v>144</v>
      </c>
      <c r="LW53" s="9" t="s">
        <v>144</v>
      </c>
      <c r="LX53" s="9" t="s">
        <v>144</v>
      </c>
      <c r="LY53" s="9" t="s">
        <v>144</v>
      </c>
      <c r="LZ53" s="9" t="s">
        <v>144</v>
      </c>
      <c r="MA53" s="9" t="s">
        <v>144</v>
      </c>
      <c r="MB53" s="11"/>
      <c r="MC53" s="15"/>
      <c r="MD53" s="11"/>
      <c r="ME53" s="15"/>
      <c r="MF53" s="14"/>
      <c r="MG53" s="14"/>
      <c r="MH53" s="9" t="s">
        <v>144</v>
      </c>
      <c r="MI53" s="9" t="s">
        <v>144</v>
      </c>
      <c r="MJ53" s="9" t="s">
        <v>144</v>
      </c>
      <c r="MK53" s="9" t="s">
        <v>144</v>
      </c>
      <c r="ML53" s="9" t="s">
        <v>144</v>
      </c>
      <c r="MM53" s="9" t="s">
        <v>144</v>
      </c>
      <c r="MN53" s="9" t="s">
        <v>144</v>
      </c>
      <c r="MO53" s="11"/>
      <c r="MP53" s="15"/>
      <c r="MQ53" s="11"/>
      <c r="MR53" s="15"/>
      <c r="MS53" s="14"/>
      <c r="MT53" s="14"/>
      <c r="MU53" s="9" t="s">
        <v>144</v>
      </c>
      <c r="MV53" s="9" t="s">
        <v>144</v>
      </c>
      <c r="MW53" s="9" t="s">
        <v>144</v>
      </c>
      <c r="MX53" s="9" t="s">
        <v>144</v>
      </c>
      <c r="MY53" s="9" t="s">
        <v>144</v>
      </c>
      <c r="MZ53" s="9" t="s">
        <v>144</v>
      </c>
      <c r="NA53" s="9" t="s">
        <v>144</v>
      </c>
      <c r="NB53" s="11"/>
      <c r="NC53" s="15"/>
      <c r="ND53" s="11"/>
      <c r="NE53" s="15"/>
      <c r="NF53" s="14"/>
      <c r="NG53" s="14"/>
      <c r="NH53" s="9" t="s">
        <v>144</v>
      </c>
      <c r="NI53" s="9" t="s">
        <v>144</v>
      </c>
      <c r="NJ53" s="9" t="s">
        <v>144</v>
      </c>
      <c r="NK53" s="9" t="s">
        <v>144</v>
      </c>
      <c r="NL53" s="9" t="s">
        <v>144</v>
      </c>
      <c r="NM53" s="9" t="s">
        <v>144</v>
      </c>
      <c r="NN53" s="9" t="s">
        <v>144</v>
      </c>
      <c r="NO53" s="11"/>
      <c r="NP53" s="15"/>
      <c r="NQ53" s="11"/>
      <c r="NR53" s="15"/>
      <c r="NS53" s="14"/>
      <c r="NT53" s="14"/>
      <c r="NU53" s="9" t="s">
        <v>144</v>
      </c>
      <c r="NV53" s="9" t="s">
        <v>144</v>
      </c>
      <c r="NW53" s="9" t="s">
        <v>144</v>
      </c>
      <c r="NX53" s="9" t="s">
        <v>144</v>
      </c>
      <c r="NY53" s="9" t="s">
        <v>144</v>
      </c>
      <c r="NZ53" s="9" t="s">
        <v>144</v>
      </c>
      <c r="OA53" s="9" t="s">
        <v>144</v>
      </c>
      <c r="OB53" s="11"/>
      <c r="OC53" s="15"/>
      <c r="OD53" s="11"/>
      <c r="OE53" s="15"/>
      <c r="OF53" s="14"/>
      <c r="OG53" s="14"/>
      <c r="OH53" s="9" t="s">
        <v>144</v>
      </c>
      <c r="OI53" s="9" t="s">
        <v>144</v>
      </c>
      <c r="OJ53" s="9" t="s">
        <v>144</v>
      </c>
      <c r="OK53" s="9" t="s">
        <v>144</v>
      </c>
      <c r="OL53" s="9" t="s">
        <v>144</v>
      </c>
      <c r="OM53" s="9" t="s">
        <v>144</v>
      </c>
      <c r="ON53" s="9" t="s">
        <v>144</v>
      </c>
      <c r="OO53" s="11"/>
      <c r="OP53" s="15"/>
      <c r="OQ53" s="11"/>
      <c r="OR53" s="15"/>
      <c r="OS53" s="14"/>
      <c r="OT53" s="14"/>
      <c r="OU53" s="9" t="s">
        <v>144</v>
      </c>
      <c r="OV53" s="9" t="s">
        <v>144</v>
      </c>
      <c r="OW53" s="9" t="s">
        <v>144</v>
      </c>
      <c r="OX53" s="9" t="s">
        <v>144</v>
      </c>
      <c r="OY53" s="9" t="s">
        <v>144</v>
      </c>
      <c r="OZ53" s="9" t="s">
        <v>144</v>
      </c>
      <c r="PA53" s="9" t="s">
        <v>144</v>
      </c>
      <c r="PB53" s="11">
        <v>4411</v>
      </c>
      <c r="PC53" s="11"/>
      <c r="PD53" s="11"/>
      <c r="PE53" s="11">
        <v>400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3"/>
    <mergeCell ref="BD29:BD33"/>
    <mergeCell ref="BE29:BE33"/>
    <mergeCell ref="BF29:BF33"/>
    <mergeCell ref="BG29:BG33"/>
    <mergeCell ref="BH29:BH33"/>
    <mergeCell ref="BC34:BC38"/>
    <mergeCell ref="BD34:BD38"/>
    <mergeCell ref="BE34:BE38"/>
    <mergeCell ref="BF34:BF38"/>
    <mergeCell ref="BG34:BG38"/>
    <mergeCell ref="BH34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544</v>
      </c>
      <c r="D2" s="0" t="s">
        <v>545</v>
      </c>
      <c r="E2" s="0" t="s">
        <v>546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547</v>
      </c>
      <c r="J4" s="1" t="s">
        <v>548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549</v>
      </c>
      <c r="P4" s="1" t="s">
        <v>550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551</v>
      </c>
      <c r="F5" s="1" t="s">
        <v>552</v>
      </c>
      <c r="G5" s="1" t="s">
        <v>551</v>
      </c>
      <c r="H5" s="1" t="s">
        <v>552</v>
      </c>
      <c r="I5" s="1" t="s">
        <v>547</v>
      </c>
      <c r="J5" s="1" t="s">
        <v>548</v>
      </c>
      <c r="K5" s="1" t="s">
        <v>553</v>
      </c>
      <c r="L5" s="1" t="s">
        <v>554</v>
      </c>
      <c r="M5" s="1" t="s">
        <v>553</v>
      </c>
      <c r="N5" s="1" t="s">
        <v>554</v>
      </c>
      <c r="O5" s="1" t="s">
        <v>549</v>
      </c>
      <c r="P5" s="1" t="s">
        <v>550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196</v>
      </c>
      <c r="F6" s="8">
        <v>31863.13</v>
      </c>
      <c r="G6" s="4">
        <v>88</v>
      </c>
      <c r="H6" s="8">
        <v>18068.33</v>
      </c>
      <c r="I6" s="7">
        <v>1.2273</v>
      </c>
      <c r="J6" s="7">
        <v>0.7635</v>
      </c>
      <c r="K6" s="4">
        <v>196</v>
      </c>
      <c r="L6" s="8">
        <v>31863.13</v>
      </c>
      <c r="M6" s="4">
        <v>88</v>
      </c>
      <c r="N6" s="8">
        <v>18068.33</v>
      </c>
      <c r="O6" s="7">
        <v>1.2273</v>
      </c>
      <c r="P6" s="7">
        <v>0.7635</v>
      </c>
    </row>
    <row r="7">
      <c r="A7" s="2" t="s">
        <v>133</v>
      </c>
      <c r="B7" s="2" t="s">
        <v>134</v>
      </c>
      <c r="C7" s="2" t="s">
        <v>374</v>
      </c>
      <c r="D7" s="2" t="s">
        <v>375</v>
      </c>
      <c r="E7" s="4">
        <v>41</v>
      </c>
      <c r="F7" s="8">
        <v>1645.61</v>
      </c>
      <c r="G7" s="4">
        <v>30</v>
      </c>
      <c r="H7" s="8">
        <v>930.27</v>
      </c>
      <c r="I7" s="7">
        <v>0.3667</v>
      </c>
      <c r="J7" s="7">
        <v>0.769</v>
      </c>
      <c r="K7" s="4">
        <v>41</v>
      </c>
      <c r="L7" s="8">
        <v>1645.61</v>
      </c>
      <c r="M7" s="4">
        <v>30</v>
      </c>
      <c r="N7" s="8">
        <v>930.27</v>
      </c>
      <c r="O7" s="7">
        <v>0.3667</v>
      </c>
      <c r="P7" s="7">
        <v>0.769</v>
      </c>
    </row>
    <row r="8">
      <c r="A8" s="2" t="s">
        <v>133</v>
      </c>
      <c r="B8" s="2" t="s">
        <v>134</v>
      </c>
      <c r="C8" s="2" t="s">
        <v>471</v>
      </c>
      <c r="D8" s="2" t="s">
        <v>472</v>
      </c>
      <c r="E8" s="4">
        <v>5</v>
      </c>
      <c r="F8" s="8">
        <v>513.84</v>
      </c>
      <c r="G8" s="4">
        <v>5</v>
      </c>
      <c r="H8" s="8">
        <v>370.38</v>
      </c>
      <c r="I8" s="7"/>
      <c r="J8" s="7">
        <v>0.3873</v>
      </c>
      <c r="K8" s="4">
        <v>5</v>
      </c>
      <c r="L8" s="8">
        <v>513.84</v>
      </c>
      <c r="M8" s="4">
        <v>5</v>
      </c>
      <c r="N8" s="8">
        <v>370.38</v>
      </c>
      <c r="O8" s="7"/>
      <c r="P8" s="7">
        <v>0.3873</v>
      </c>
    </row>
    <row r="9">
      <c r="A9" s="2" t="s">
        <v>133</v>
      </c>
      <c r="B9" s="2" t="s">
        <v>134</v>
      </c>
      <c r="C9" s="2" t="s">
        <v>503</v>
      </c>
      <c r="D9" s="2" t="s">
        <v>504</v>
      </c>
      <c r="E9" s="4">
        <v>11</v>
      </c>
      <c r="F9" s="8">
        <v>359.99</v>
      </c>
      <c r="G9" s="4">
        <v>13</v>
      </c>
      <c r="H9" s="8">
        <v>336.18</v>
      </c>
      <c r="I9" s="7">
        <v>-0.1538</v>
      </c>
      <c r="J9" s="7">
        <v>0.0708</v>
      </c>
      <c r="K9" s="4">
        <v>5</v>
      </c>
      <c r="L9" s="8">
        <v>180.46</v>
      </c>
      <c r="M9" s="4">
        <v>12</v>
      </c>
      <c r="N9" s="8">
        <v>308.1</v>
      </c>
      <c r="O9" s="7">
        <v>-0.5833</v>
      </c>
      <c r="P9" s="7">
        <v>-0.4143</v>
      </c>
    </row>
    <row r="10">
      <c r="A10" s="2" t="s">
        <v>133</v>
      </c>
      <c r="B10" s="2" t="s">
        <v>134</v>
      </c>
      <c r="C10" s="2" t="s">
        <v>503</v>
      </c>
      <c r="D10" s="2" t="s">
        <v>524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6</v>
      </c>
      <c r="L10" s="8">
        <v>179.53</v>
      </c>
      <c r="M10" s="4">
        <v>1</v>
      </c>
      <c r="N10" s="8">
        <v>28.08</v>
      </c>
      <c r="O10" s="7">
        <v>5</v>
      </c>
      <c r="P10" s="7">
        <v>5.3935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544</v>
      </c>
      <c r="D2" s="0" t="s">
        <v>545</v>
      </c>
      <c r="E2" s="0" t="s">
        <v>546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547</v>
      </c>
      <c r="I4" s="1" t="s">
        <v>548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549</v>
      </c>
      <c r="O4" s="1" t="s">
        <v>550</v>
      </c>
    </row>
    <row r="5">
      <c r="A5" s="1" t="s">
        <v>81</v>
      </c>
      <c r="B5" s="1" t="s">
        <v>83</v>
      </c>
      <c r="C5" s="1" t="s">
        <v>84</v>
      </c>
      <c r="D5" s="1" t="s">
        <v>551</v>
      </c>
      <c r="E5" s="1" t="s">
        <v>552</v>
      </c>
      <c r="F5" s="1" t="s">
        <v>551</v>
      </c>
      <c r="G5" s="1" t="s">
        <v>552</v>
      </c>
      <c r="H5" s="1" t="s">
        <v>547</v>
      </c>
      <c r="I5" s="1" t="s">
        <v>548</v>
      </c>
      <c r="J5" s="1" t="s">
        <v>553</v>
      </c>
      <c r="K5" s="1" t="s">
        <v>554</v>
      </c>
      <c r="L5" s="1" t="s">
        <v>553</v>
      </c>
      <c r="M5" s="1" t="s">
        <v>554</v>
      </c>
      <c r="N5" s="1" t="s">
        <v>549</v>
      </c>
      <c r="O5" s="1" t="s">
        <v>550</v>
      </c>
    </row>
    <row r="6">
      <c r="A6" s="2" t="s">
        <v>133</v>
      </c>
      <c r="B6" s="2" t="s">
        <v>135</v>
      </c>
      <c r="C6" s="2" t="s">
        <v>136</v>
      </c>
      <c r="D6" s="4">
        <v>196</v>
      </c>
      <c r="E6" s="8">
        <v>31863.13</v>
      </c>
      <c r="F6" s="4">
        <v>88</v>
      </c>
      <c r="G6" s="8">
        <v>18068.33</v>
      </c>
      <c r="H6" s="7">
        <v>1.2273</v>
      </c>
      <c r="I6" s="7">
        <v>0.7635</v>
      </c>
      <c r="J6" s="4">
        <v>196</v>
      </c>
      <c r="K6" s="8">
        <v>31863.13</v>
      </c>
      <c r="L6" s="4">
        <v>88</v>
      </c>
      <c r="M6" s="8">
        <v>18068.33</v>
      </c>
      <c r="N6" s="7">
        <v>1.2273</v>
      </c>
      <c r="O6" s="7">
        <v>0.7635</v>
      </c>
    </row>
    <row r="7">
      <c r="A7" s="2" t="s">
        <v>133</v>
      </c>
      <c r="B7" s="2" t="s">
        <v>374</v>
      </c>
      <c r="C7" s="2" t="s">
        <v>375</v>
      </c>
      <c r="D7" s="4">
        <v>41</v>
      </c>
      <c r="E7" s="8">
        <v>1645.61</v>
      </c>
      <c r="F7" s="4">
        <v>30</v>
      </c>
      <c r="G7" s="8">
        <v>930.27</v>
      </c>
      <c r="H7" s="7">
        <v>0.3667</v>
      </c>
      <c r="I7" s="7">
        <v>0.769</v>
      </c>
      <c r="J7" s="4">
        <v>41</v>
      </c>
      <c r="K7" s="8">
        <v>1645.61</v>
      </c>
      <c r="L7" s="4">
        <v>30</v>
      </c>
      <c r="M7" s="8">
        <v>930.27</v>
      </c>
      <c r="N7" s="7">
        <v>0.3667</v>
      </c>
      <c r="O7" s="7">
        <v>0.769</v>
      </c>
    </row>
    <row r="8">
      <c r="A8" s="2" t="s">
        <v>133</v>
      </c>
      <c r="B8" s="2" t="s">
        <v>471</v>
      </c>
      <c r="C8" s="2" t="s">
        <v>472</v>
      </c>
      <c r="D8" s="4">
        <v>5</v>
      </c>
      <c r="E8" s="8">
        <v>513.84</v>
      </c>
      <c r="F8" s="4">
        <v>5</v>
      </c>
      <c r="G8" s="8">
        <v>370.38</v>
      </c>
      <c r="H8" s="7"/>
      <c r="I8" s="7">
        <v>0.3873</v>
      </c>
      <c r="J8" s="4">
        <v>5</v>
      </c>
      <c r="K8" s="8">
        <v>513.84</v>
      </c>
      <c r="L8" s="4">
        <v>5</v>
      </c>
      <c r="M8" s="8">
        <v>370.38</v>
      </c>
      <c r="N8" s="7"/>
      <c r="O8" s="7">
        <v>0.3873</v>
      </c>
    </row>
    <row r="9">
      <c r="A9" s="2" t="s">
        <v>133</v>
      </c>
      <c r="B9" s="2" t="s">
        <v>503</v>
      </c>
      <c r="C9" s="2" t="s">
        <v>504</v>
      </c>
      <c r="D9" s="4">
        <v>11</v>
      </c>
      <c r="E9" s="8">
        <v>359.99</v>
      </c>
      <c r="F9" s="4">
        <v>13</v>
      </c>
      <c r="G9" s="8">
        <v>336.18</v>
      </c>
      <c r="H9" s="7">
        <v>-0.1538</v>
      </c>
      <c r="I9" s="7">
        <v>0.0708</v>
      </c>
      <c r="J9" s="4">
        <v>5</v>
      </c>
      <c r="K9" s="8">
        <v>180.46</v>
      </c>
      <c r="L9" s="4">
        <v>12</v>
      </c>
      <c r="M9" s="8">
        <v>308.1</v>
      </c>
      <c r="N9" s="7">
        <v>-0.5833</v>
      </c>
      <c r="O9" s="7">
        <v>-0.4143</v>
      </c>
    </row>
    <row r="10">
      <c r="A10" s="2" t="s">
        <v>133</v>
      </c>
      <c r="B10" s="2" t="s">
        <v>503</v>
      </c>
      <c r="C10" s="2" t="s">
        <v>524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6</v>
      </c>
      <c r="K10" s="8">
        <v>179.53</v>
      </c>
      <c r="L10" s="4">
        <v>1</v>
      </c>
      <c r="M10" s="8">
        <v>28.08</v>
      </c>
      <c r="N10" s="7">
        <v>5</v>
      </c>
      <c r="O10" s="7">
        <v>5.3935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