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<sst xmlns="http://schemas.openxmlformats.org/spreadsheetml/2006/main" count="653" uniqueCount="653">
  <si>
    <t>Date Type:</t>
  </si>
  <si>
    <t>Shipped Date</t>
  </si>
  <si>
    <t>Start Date:</t>
  </si>
  <si>
    <t>09/29/2025</t>
  </si>
  <si>
    <t>End Date:</t>
  </si>
  <si>
    <t>10/05/2025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</si>
  <si>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</si>
  <si>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</si>
  <si>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</si>
  <si>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</si>
  <si>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</si>
  <si>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</si>
  <si>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</si>
  <si>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</si>
  <si>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</si>
  <si>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</si>
  <si>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</si>
  <si>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</si>
  <si>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</si>
  <si>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DLCROSCILL</t>
  </si>
  <si>
    <t>MACY02</t>
  </si>
  <si>
    <t>JCPENNEY01</t>
  </si>
  <si>
    <t>OLLIIX</t>
  </si>
  <si>
    <t>HDDS</t>
  </si>
  <si>
    <t>BLK01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</si>
  <si>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</si>
  <si>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</si>
  <si>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</si>
  <si>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</si>
  <si>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</si>
  <si>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</si>
  <si>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</si>
  <si>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</si>
  <si>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</si>
  <si>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</si>
  <si>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</si>
  <si>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</si>
  <si>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</si>
  <si>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</si>
  <si>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</si>
  <si>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</si>
  <si>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</si>
  <si>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</si>
  <si>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</si>
  <si>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</si>
  <si>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</si>
  <si>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</si>
  <si>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</si>
  <si>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</si>
  <si>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</si>
  <si>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</si>
  <si>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</si>
  <si>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</si>
  <si>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</si>
  <si>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</si>
  <si>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</si>
  <si>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</si>
  <si>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</si>
  <si>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</si>
  <si>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</si>
  <si>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</si>
  <si>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</si>
  <si>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</si>
  <si>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</si>
  <si>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</si>
  <si>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</si>
  <si>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</si>
  <si>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</si>
  <si>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</si>
  <si>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</si>
  <si>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</si>
  <si>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</si>
  <si>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</si>
  <si>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</si>
  <si>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</si>
  <si>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</si>
  <si>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</si>
  <si>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</si>
  <si>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</si>
  <si>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</si>
  <si>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</si>
  <si>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</si>
  <si>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</si>
  <si>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</si>
  <si>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</si>
  <si>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</si>
  <si>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</si>
  <si>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</si>
  <si>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</si>
  <si>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</si>
  <si>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</si>
  <si>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</si>
  <si>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</si>
  <si>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</si>
  <si>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</si>
  <si>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</si>
  <si>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</si>
  <si>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</si>
  <si>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</si>
  <si>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</si>
  <si>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</si>
  <si>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</si>
  <si>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</si>
  <si>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</si>
  <si>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</si>
  <si>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</si>
  <si>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</si>
  <si>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</si>
  <si>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</si>
  <si>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</si>
  <si>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</si>
  <si>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</si>
  <si>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</si>
  <si>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</si>
  <si>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</si>
  <si>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</si>
  <si>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</si>
  <si>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</si>
  <si>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</si>
  <si>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</si>
  <si>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</si>
  <si>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</si>
  <si>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</si>
  <si>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</si>
  <si>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</si>
  <si>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</si>
  <si>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</si>
  <si>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</si>
  <si>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</si>
  <si>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</si>
  <si>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</si>
  <si>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01/28/2026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</si>
  <si>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</si>
  <si>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</si>
  <si>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</si>
  <si>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</si>
  <si>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</si>
  <si>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</si>
  <si>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</si>
  <si>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</si>
  <si>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</si>
  <si>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</si>
  <si>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</si>
  <si>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</si>
  <si>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</si>
  <si>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</si>
  <si>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</si>
  <si>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</si>
  <si>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</si>
  <si>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AMAZON,CSNSTORES,DLCROSCILL,JCPENNEY01,KOHLDSN</t>
  </si>
  <si>
    <t>Setup</t>
  </si>
  <si>
    <t>4/18/2024</t>
  </si>
  <si>
    <t>No</t>
  </si>
  <si>
    <t>3/30/2023</t>
  </si>
  <si>
    <t>4/19/2023</t>
  </si>
  <si>
    <t>8/31/2023</t>
  </si>
  <si>
    <t>9/4/2023</t>
  </si>
  <si>
    <t>11/21/2022</t>
  </si>
  <si>
    <t>8/2/2023</t>
  </si>
  <si>
    <t>5/7/2024</t>
  </si>
  <si>
    <t>6/15/2023</t>
  </si>
  <si>
    <t>6/29/2023</t>
  </si>
  <si>
    <t>12/1/2022</t>
  </si>
  <si>
    <t>3/5/2025</t>
  </si>
  <si>
    <t>3/28/2023</t>
  </si>
  <si>
    <t>5/9/2023</t>
  </si>
  <si>
    <t>4/7/2024</t>
  </si>
  <si>
    <t>5/15/2024</t>
  </si>
  <si>
    <t>3/20/2023</t>
  </si>
  <si>
    <t>5/30/2024</t>
  </si>
  <si>
    <t>4/10/2023</t>
  </si>
  <si>
    <t>CCL10-0011</t>
  </si>
  <si>
    <t>King</t>
  </si>
  <si>
    <t>10/24/2022</t>
  </si>
  <si>
    <t>AMAZON,CSNSTORES,KOHLDSN,OVERSTOCK01</t>
  </si>
  <si>
    <t>5/2/2024</t>
  </si>
  <si>
    <t>4/4/2023</t>
  </si>
  <si>
    <t>11/16/2022</t>
  </si>
  <si>
    <t>11/13/2023</t>
  </si>
  <si>
    <t>7/17/2023</t>
  </si>
  <si>
    <t>10/26/2022</t>
  </si>
  <si>
    <t>Hold</t>
  </si>
  <si>
    <t>10/5/2023</t>
  </si>
  <si>
    <t>4/22/2024</t>
  </si>
  <si>
    <t>CCL10-0012</t>
  </si>
  <si>
    <t>Cal King</t>
  </si>
  <si>
    <t>AMAZON,CSNSTORES,MACY02,OLLIIX,OVERSTOCK01</t>
  </si>
  <si>
    <t>4/25/2024</t>
  </si>
  <si>
    <t>4/5/2023</t>
  </si>
  <si>
    <t>4/12/2024</t>
  </si>
  <si>
    <t>11/1/2022</t>
  </si>
  <si>
    <t>4/3/2024</t>
  </si>
  <si>
    <t>6/12/2024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</si>
  <si>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</si>
  <si>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</si>
  <si>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</si>
  <si>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</si>
  <si>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</si>
  <si>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</si>
  <si>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</si>
  <si>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AMAZON,BLK01,CSNSTORES,HDDS,KOHLDSN,MACY02,OLLIIX,OVERSTOCK01</t>
  </si>
  <si>
    <t>4/24/2024</t>
  </si>
  <si>
    <t>4/6/2023</t>
  </si>
  <si>
    <t>9/12/2023</t>
  </si>
  <si>
    <t>11/7/2022</t>
  </si>
  <si>
    <t>5/3/2024</t>
  </si>
  <si>
    <t>7/10/2023</t>
  </si>
  <si>
    <t>11/26/2022</t>
  </si>
  <si>
    <t>3/6/2025</t>
  </si>
  <si>
    <t>2/23/2025</t>
  </si>
  <si>
    <t>4/23/2024</t>
  </si>
  <si>
    <t>7/1/2024</t>
  </si>
  <si>
    <t>CCL10-0014</t>
  </si>
  <si>
    <t>AMAZON,CSNSTORES,DLCROSCILL,JCPENNEY01,KOHLDSN,MACY02,OLLIIX,OVERSTOCK01</t>
  </si>
  <si>
    <t>4/3/2023</t>
  </si>
  <si>
    <t>11/14/2022</t>
  </si>
  <si>
    <t>11/10/2023</t>
  </si>
  <si>
    <t>7/19/2023</t>
  </si>
  <si>
    <t>5/14/2023</t>
  </si>
  <si>
    <t>CCL10-0015</t>
  </si>
  <si>
    <t>AMAZON,MACY02,OLLIIX</t>
  </si>
  <si>
    <t>4/26/2024</t>
  </si>
  <si>
    <t>5/6/2024</t>
  </si>
  <si>
    <t>11/25/2022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</si>
  <si>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</si>
  <si>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</si>
  <si>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</si>
  <si>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</si>
  <si>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</si>
  <si>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</si>
  <si>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</si>
  <si>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</si>
  <si>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</si>
  <si>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</si>
  <si>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</si>
  <si>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CSNSTORES,DLCROSCILL,OVERSTOCK01</t>
  </si>
  <si>
    <t>Open</t>
  </si>
  <si>
    <t>8/5/2025</t>
  </si>
  <si>
    <t>9/3/2025</t>
  </si>
  <si>
    <t>Offered</t>
  </si>
  <si>
    <t>Temp Discontinued</t>
  </si>
  <si>
    <t>CCL10-0072</t>
  </si>
  <si>
    <t>8/18/2025</t>
  </si>
  <si>
    <t>8/4/2025</t>
  </si>
  <si>
    <t>CCL10-0073</t>
  </si>
  <si>
    <t>8/1/2025</t>
  </si>
  <si>
    <t>9/29/2025</t>
  </si>
  <si>
    <t>8/12/2025</t>
  </si>
  <si>
    <t>CCL10-0062</t>
  </si>
  <si>
    <t>Julius</t>
  </si>
  <si>
    <t>Blue/Grey</t>
  </si>
  <si>
    <t>Vintage</t>
  </si>
  <si>
    <t>7/24/2023</t>
  </si>
  <si>
    <t>1/28/2026</t>
  </si>
  <si>
    <t>AMAZON,CSNSTORES,DLCROSCILL,MACY02,OVERSTOCK01</t>
  </si>
  <si>
    <t>1/5/2024</t>
  </si>
  <si>
    <t>7/27/2023</t>
  </si>
  <si>
    <t>8/8/2023</t>
  </si>
  <si>
    <t>9/29/2023</t>
  </si>
  <si>
    <t>7/25/2023</t>
  </si>
  <si>
    <t>8/21/2023</t>
  </si>
  <si>
    <t>11/8/2023</t>
  </si>
  <si>
    <t>7/10/2024</t>
  </si>
  <si>
    <t>7/3/2024</t>
  </si>
  <si>
    <t>3/19/2025</t>
  </si>
  <si>
    <t>10/11/2023</t>
  </si>
  <si>
    <t>7/2/2024</t>
  </si>
  <si>
    <t>7/15/2024</t>
  </si>
  <si>
    <t>12/19/2023</t>
  </si>
  <si>
    <t>CCL10-0063</t>
  </si>
  <si>
    <t>AMAZONDS,CSNSTORES,KOHLDSN,MACY02,OVERSTOCK01</t>
  </si>
  <si>
    <t>9/7/2023</t>
  </si>
  <si>
    <t>10/9/2023</t>
  </si>
  <si>
    <t>7/22/2024</t>
  </si>
  <si>
    <t>8/4/2023</t>
  </si>
  <si>
    <t>8/23/2023</t>
  </si>
  <si>
    <t>9/5/2023</t>
  </si>
  <si>
    <t>CCL10-0064</t>
  </si>
  <si>
    <t>AMAZON,AMAZONDS,CSNSTORES,NRTPORT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</si>
  <si>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</si>
  <si>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</si>
  <si>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</si>
  <si>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</si>
  <si>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</si>
  <si>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</si>
  <si>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</si>
  <si>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</si>
  <si>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</si>
  <si>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AMAZON,AMAZONDS,CSNSTORES,JCPENNEY01,MACY02,OVERSTOCK01</t>
  </si>
  <si>
    <t>8/16/2024</t>
  </si>
  <si>
    <t>4/17/2023</t>
  </si>
  <si>
    <t>9/6/2023</t>
  </si>
  <si>
    <t>11/30/2022</t>
  </si>
  <si>
    <t>11/21/2023</t>
  </si>
  <si>
    <t>8/28/2023</t>
  </si>
  <si>
    <t>11/11/2022</t>
  </si>
  <si>
    <t>3/10/2025</t>
  </si>
  <si>
    <t>6/12/2023</t>
  </si>
  <si>
    <t>6/6/2024</t>
  </si>
  <si>
    <t>8/13/2024</t>
  </si>
  <si>
    <t>CCL10-0002</t>
  </si>
  <si>
    <t>AMAZON,DLCROSCILL,JCPENNEY01,KOHLDSN,MACY02,OVERSTOCK01</t>
  </si>
  <si>
    <t>7/26/2024</t>
  </si>
  <si>
    <t>11/9/2023</t>
  </si>
  <si>
    <t>8/11/2023</t>
  </si>
  <si>
    <t>11/6/2022</t>
  </si>
  <si>
    <t>6/21/2024</t>
  </si>
  <si>
    <t>CCL10-0003</t>
  </si>
  <si>
    <t>AMAZON,MACY02,OVERSTOCK01</t>
  </si>
  <si>
    <t>6/24/2024</t>
  </si>
  <si>
    <t>7/31/2024</t>
  </si>
  <si>
    <t>6/23/2023</t>
  </si>
  <si>
    <t>7/5/2024</t>
  </si>
  <si>
    <t>CCL10-0068</t>
  </si>
  <si>
    <t>Black</t>
  </si>
  <si>
    <t>8/14/2025</t>
  </si>
  <si>
    <t>8/6/2025</t>
  </si>
  <si>
    <t>CCL10-0069</t>
  </si>
  <si>
    <t>7/31/2025</t>
  </si>
  <si>
    <t>9/15/2025</t>
  </si>
  <si>
    <t>CCL10-0070</t>
  </si>
  <si>
    <t>9/1/2025</t>
  </si>
  <si>
    <t>8/7/2025</t>
  </si>
  <si>
    <t>CCL10-0004</t>
  </si>
  <si>
    <t>Valentina</t>
  </si>
  <si>
    <t>Donation</t>
  </si>
  <si>
    <t>C+</t>
  </si>
  <si>
    <t>CSNSTORES,HOUZZ,JCPENNEY01,MACY02</t>
  </si>
  <si>
    <t>Discontinued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</si>
  <si>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</si>
  <si>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</si>
  <si>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</si>
  <si>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</si>
  <si>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</si>
  <si>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</si>
  <si>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</si>
  <si>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AMAZON,AMAZONDS,CSNSTORES,DLCROSCILL,JCPENNEY01,KOHLDSN,OVERSTOCK01</t>
  </si>
  <si>
    <t>4/18/2023</t>
  </si>
  <si>
    <t>8/17/2023</t>
  </si>
  <si>
    <t>9/11/2023</t>
  </si>
  <si>
    <t>1/30/2023</t>
  </si>
  <si>
    <t>4/24/2023</t>
  </si>
  <si>
    <t>9/19/2023</t>
  </si>
  <si>
    <t>2/2/2025</t>
  </si>
  <si>
    <t>CCL10-0006</t>
  </si>
  <si>
    <t>5/1/2023</t>
  </si>
  <si>
    <t>11/15/2022</t>
  </si>
  <si>
    <t>8/1/2023</t>
  </si>
  <si>
    <t>12/13/2024</t>
  </si>
  <si>
    <t>CCL10-0007</t>
  </si>
  <si>
    <t>Loretta</t>
  </si>
  <si>
    <t>Beige</t>
  </si>
  <si>
    <t>AMAZON,DLCROSCILL</t>
  </si>
  <si>
    <t>10/15/2023</t>
  </si>
  <si>
    <t>Yes</t>
  </si>
  <si>
    <t>9/21/2023</t>
  </si>
  <si>
    <t>7/31/2023</t>
  </si>
  <si>
    <t>CCL10-0008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</si>
  <si>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</si>
  <si>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</si>
  <si>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</si>
  <si>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</si>
  <si>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</si>
  <si>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</si>
  <si>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</si>
  <si>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</si>
  <si>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4/7/2023</t>
  </si>
  <si>
    <t>9/3/2023</t>
  </si>
  <si>
    <t>7/12/2024</t>
  </si>
  <si>
    <t>10/21/2024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</si>
  <si>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</si>
  <si>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</si>
  <si>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</si>
  <si>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</si>
  <si>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</si>
  <si>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</si>
  <si>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</si>
  <si>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</si>
  <si>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Solid</t>
  </si>
  <si>
    <t>CSNSTORES,DLCROSCILL,MACY02,OVERSTOCK01</t>
  </si>
  <si>
    <t>10/11/2024</t>
  </si>
  <si>
    <t>4/26/2023</t>
  </si>
  <si>
    <t>8/3/2023</t>
  </si>
  <si>
    <t>1/4/2024</t>
  </si>
  <si>
    <t>6/21/2023</t>
  </si>
  <si>
    <t>10/2/2023</t>
  </si>
  <si>
    <t>3/20/2024</t>
  </si>
  <si>
    <t>1/10/2023</t>
  </si>
  <si>
    <t>2/13/2025</t>
  </si>
  <si>
    <t>CCL30-0036</t>
  </si>
  <si>
    <t>Gold</t>
  </si>
  <si>
    <t>DLCROSCILL,MACY02,OVERSTOCK01</t>
  </si>
  <si>
    <t>8/2/2024</t>
  </si>
  <si>
    <t>10/17/2023</t>
  </si>
  <si>
    <t>11/28/2022</t>
  </si>
  <si>
    <t>8/26/2024</t>
  </si>
  <si>
    <t>CCL30-0038</t>
  </si>
  <si>
    <t>Close-out</t>
  </si>
  <si>
    <t>7/3/2023</t>
  </si>
  <si>
    <t>10/16/2023</t>
  </si>
  <si>
    <t>2/13/2023</t>
  </si>
  <si>
    <t>11/27/2023</t>
  </si>
  <si>
    <t>3/21/2023</t>
  </si>
  <si>
    <t>8/28/2024</t>
  </si>
  <si>
    <t>CCL30-0037</t>
  </si>
  <si>
    <t>6/19/2023</t>
  </si>
  <si>
    <t>8/9/2023</t>
  </si>
  <si>
    <t>7/23/2024</t>
  </si>
  <si>
    <t>CCL30-0035</t>
  </si>
  <si>
    <t>8/19/2024</t>
  </si>
  <si>
    <t>7/14/2023</t>
  </si>
  <si>
    <t>11/22/2023</t>
  </si>
  <si>
    <t>7/7/2025</t>
  </si>
  <si>
    <t>5/10/2024</t>
  </si>
  <si>
    <t>CCL30-0030</t>
  </si>
  <si>
    <t>Biron</t>
  </si>
  <si>
    <t>18x18"</t>
  </si>
  <si>
    <t>9/27/2023</t>
  </si>
  <si>
    <t>12/12/2022</t>
  </si>
  <si>
    <t>12/29/2023</t>
  </si>
  <si>
    <t>11/14/2024</t>
  </si>
  <si>
    <t>CCL30-0031</t>
  </si>
  <si>
    <t>11/6/2023</t>
  </si>
  <si>
    <t>7/11/2023</t>
  </si>
  <si>
    <t>1/19/2023</t>
  </si>
  <si>
    <t>7/3/2025</t>
  </si>
  <si>
    <t>7/29/2024</t>
  </si>
  <si>
    <t>5/22/2024</t>
  </si>
  <si>
    <t>CCL30-0033</t>
  </si>
  <si>
    <t>Inactive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</si>
  <si>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</si>
  <si>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</si>
  <si>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</si>
  <si>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</si>
  <si>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</si>
  <si>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</si>
  <si>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</si>
  <si>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CCL30-0061</t>
  </si>
  <si>
    <t>Aumont</t>
  </si>
  <si>
    <t>Oblong Decor Pillow</t>
  </si>
  <si>
    <t>22x15"</t>
  </si>
  <si>
    <t>AMAZON,DLCROSCILL,MACY02,NRTPORT</t>
  </si>
  <si>
    <t>9/19/2024</t>
  </si>
  <si>
    <t>6/13/2023</t>
  </si>
  <si>
    <t>2/27/2024</t>
  </si>
  <si>
    <t>1/24/2023</t>
  </si>
  <si>
    <t>11/25/2024</t>
  </si>
  <si>
    <t>CCL30-0027</t>
  </si>
  <si>
    <t>AMAZONDS,CSNSTORES,KOHLDSN,NRTPORT</t>
  </si>
  <si>
    <t>6/28/2024</t>
  </si>
  <si>
    <t>5/5/2023</t>
  </si>
  <si>
    <t>10/1/2023</t>
  </si>
  <si>
    <t>1/15/2024</t>
  </si>
  <si>
    <t>5/5/2024</t>
  </si>
  <si>
    <t>8/20/2025</t>
  </si>
  <si>
    <t>6/13/2024</t>
  </si>
  <si>
    <t>CCL30-0029</t>
  </si>
  <si>
    <t>5/29/2023</t>
  </si>
  <si>
    <t>11/24/2023</t>
  </si>
  <si>
    <t>CCL30-0028</t>
  </si>
  <si>
    <t>AMAZONDS</t>
  </si>
  <si>
    <t>8/7/2024</t>
  </si>
  <si>
    <t>5/12/2023</t>
  </si>
  <si>
    <t>CCL30-0026</t>
  </si>
  <si>
    <t>8/29/2023</t>
  </si>
  <si>
    <t>10/31/2022</t>
  </si>
  <si>
    <t>10/8/2024</t>
  </si>
  <si>
    <t>12/18/2024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</si>
  <si>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</si>
  <si>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</si>
  <si>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</si>
  <si>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</si>
  <si>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</si>
  <si>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</si>
  <si>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</si>
  <si>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CSNSTORES,MACY02,OVERSTOCK01</t>
  </si>
  <si>
    <t>7/28/2023</t>
  </si>
  <si>
    <t>2/27/2023</t>
  </si>
  <si>
    <t>1/25/2023</t>
  </si>
  <si>
    <t>3/29/2024</t>
  </si>
  <si>
    <t>5/25/2023</t>
  </si>
  <si>
    <t>CCL13-0017</t>
  </si>
  <si>
    <t>DLCROSCILL,KOHLDSN,MACY02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</si>
  <si>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</si>
  <si>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</si>
  <si>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</si>
  <si>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</si>
  <si>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</si>
  <si>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</si>
  <si>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</si>
  <si>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</si>
  <si>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</si>
  <si>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</si>
  <si>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</si>
  <si>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</si>
  <si>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CSNSTORES,MACY02</t>
  </si>
  <si>
    <t>1/8/2024</t>
  </si>
  <si>
    <t>3/23/2023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</si>
  <si>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</si>
  <si>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</si>
  <si>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</si>
  <si>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</si>
  <si>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</si>
  <si>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</si>
  <si>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</si>
  <si>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</si>
  <si>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</si>
  <si>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</si>
  <si>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</si>
  <si>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</si>
  <si>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</si>
  <si>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</si>
  <si>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</si>
  <si>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</si>
  <si>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</si>
  <si>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</si>
  <si>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</si>
  <si>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</si>
  <si>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</si>
  <si>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CCL11-0022</t>
  </si>
  <si>
    <t>Sham</t>
  </si>
  <si>
    <t>5/30/2023</t>
  </si>
  <si>
    <t>11/28/2023</t>
  </si>
  <si>
    <t>3/18/2025</t>
  </si>
  <si>
    <t>CCL11-0024</t>
  </si>
  <si>
    <t>NRTPORT</t>
  </si>
  <si>
    <t>10/4/2024</t>
  </si>
  <si>
    <t>5/15/2023</t>
  </si>
  <si>
    <t>12/12/2023</t>
  </si>
  <si>
    <t>CCL11-0025</t>
  </si>
  <si>
    <t>5/20/2024</t>
  </si>
  <si>
    <t>CCL11-0021</t>
  </si>
  <si>
    <t>7/30/2024</t>
  </si>
  <si>
    <t>9/22/2023</t>
  </si>
  <si>
    <t>4/2/2024</t>
  </si>
  <si>
    <t>10/16/2024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</si>
  <si>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</si>
  <si>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</si>
  <si>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</si>
  <si>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</si>
  <si>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</si>
  <si>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</si>
  <si>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</si>
  <si>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</si>
  <si>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</si>
  <si>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</si>
  <si>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CHM13-0010</t>
  </si>
  <si>
    <t>King/Cal King</t>
  </si>
  <si>
    <t>1/16/2023</t>
  </si>
  <si>
    <t>6/22/2023</t>
  </si>
  <si>
    <t>11/2/2022</t>
  </si>
  <si>
    <t>CHM30-0013</t>
  </si>
  <si>
    <t>Canova</t>
  </si>
  <si>
    <t>12x24"</t>
  </si>
  <si>
    <t>White</t>
  </si>
  <si>
    <t>10/20/2022</t>
  </si>
  <si>
    <t>CSNSTORES,JCPENNEY01,MACY02</t>
  </si>
  <si>
    <t>1/18/2023</t>
  </si>
  <si>
    <t>6/26/2023</t>
  </si>
  <si>
    <t>CHM30-0015</t>
  </si>
  <si>
    <t>Melodia</t>
  </si>
  <si>
    <t>Linen</t>
  </si>
  <si>
    <t>Botanical</t>
  </si>
  <si>
    <t>12/6/2022</t>
  </si>
  <si>
    <t>10/21/2023</t>
  </si>
  <si>
    <t>12/7/2022</t>
  </si>
  <si>
    <t>2/20/2023</t>
  </si>
  <si>
    <t>10/20/2023</t>
  </si>
  <si>
    <t>2/16/2024</t>
  </si>
  <si>
    <t>CHM30-0019</t>
  </si>
  <si>
    <t>Tan</t>
  </si>
  <si>
    <t>7/20/2023</t>
  </si>
  <si>
    <t>3/18/2024</t>
  </si>
  <si>
    <t>3/17/2023</t>
  </si>
  <si>
    <t>CHM30-0014</t>
  </si>
  <si>
    <t>Florio</t>
  </si>
  <si>
    <t>Figurative</t>
  </si>
  <si>
    <t>CHM11-0011</t>
  </si>
  <si>
    <t>Perla</t>
  </si>
  <si>
    <t>Pieced</t>
  </si>
  <si>
    <t>Modern/Contemporary</t>
  </si>
  <si>
    <t>4/17/2024</t>
  </si>
  <si>
    <t>CHM12-0008</t>
  </si>
  <si>
    <t>DUVET&amp;DUVET SET</t>
  </si>
  <si>
    <t>Duvet&amp;Duvet Set</t>
  </si>
  <si>
    <t>Bernini</t>
  </si>
  <si>
    <t>3 Piece Duvet Set</t>
  </si>
  <si>
    <t>Gray</t>
  </si>
  <si>
    <t>Damask</t>
  </si>
  <si>
    <t>HOUZZ,JCPENNEY01,MACY02</t>
  </si>
  <si>
    <t>9/25/2023</t>
  </si>
  <si>
    <t>9/24/2024</t>
  </si>
  <si>
    <t>CCA13-0009</t>
  </si>
  <si>
    <t>Croscill Casual</t>
  </si>
  <si>
    <t>Gema</t>
  </si>
  <si>
    <t>3 Piece Grey Coverlet Set</t>
  </si>
  <si>
    <t>10/14/2022</t>
  </si>
  <si>
    <t>7/6/2023</t>
  </si>
  <si>
    <t>2/5/2024</t>
  </si>
  <si>
    <t>CCA13-0007</t>
  </si>
  <si>
    <t>3 Piece White Coverlet Set</t>
  </si>
  <si>
    <t>Soft White</t>
  </si>
  <si>
    <t>5/28/2024</t>
  </si>
  <si>
    <t>CCA12-0001</t>
  </si>
  <si>
    <t>Anders</t>
  </si>
  <si>
    <t>Charcoal</t>
  </si>
  <si>
    <t>7/4/2023</t>
  </si>
  <si>
    <t>10/17/2022</t>
  </si>
  <si>
    <t>11/17/2023</t>
  </si>
  <si>
    <t>CCA12-0002</t>
  </si>
  <si>
    <t>MACY02,OLLIIX</t>
  </si>
  <si>
    <t>12/14/2023</t>
  </si>
  <si>
    <t>CCA12-0005</t>
  </si>
  <si>
    <t>Callista</t>
  </si>
  <si>
    <t>Blue</t>
  </si>
  <si>
    <t>Striped</t>
  </si>
  <si>
    <t>6/5/2023</t>
  </si>
  <si>
    <t>10/25/2023</t>
  </si>
  <si>
    <t>1/9/2023</t>
  </si>
  <si>
    <t>11/18/2023</t>
  </si>
  <si>
    <t>12/17/2024</t>
  </si>
  <si>
    <t>CCA12-0006</t>
  </si>
  <si>
    <t>3/27/2023</t>
  </si>
  <si>
    <t>5/1/2024</t>
  </si>
  <si>
    <t>CCA12-0003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</si>
  <si>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</si>
  <si>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</si>
  <si>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</si>
  <si>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</si>
  <si>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</si>
  <si>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</si>
  <si>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</si>
  <si>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</si>
  <si>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CSNSTORES,OLLIIX</t>
  </si>
  <si>
    <t>1/26/2023</t>
  </si>
  <si>
    <t>CCA30-0013</t>
  </si>
  <si>
    <t>Sedona Boucle</t>
  </si>
  <si>
    <t>Boucle Oblong Decor Pillow</t>
  </si>
  <si>
    <t>CSNSTORES,JCPENNEY01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</si>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</sst>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260</v>
      </c>
      <c r="AA6" s="4">
        <f>=ROUNDDOWN(28.8888888888889,0)</f>
      </c>
      <c r="AB6" s="5">
        <v>9</v>
      </c>
      <c r="AC6" s="2" t="s">
        <v>144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26</v>
      </c>
      <c r="AQ6" s="8">
        <v>3962.33</v>
      </c>
      <c r="AR6" s="4">
        <v>8</v>
      </c>
      <c r="AS6" s="8">
        <v>1552.56</v>
      </c>
      <c r="AT6" s="7">
        <v>2.25</v>
      </c>
      <c r="AU6" s="7">
        <v>1.5521</v>
      </c>
      <c r="AV6" s="4">
        <v>55</v>
      </c>
      <c r="AW6" s="8">
        <v>8828.39</v>
      </c>
      <c r="AX6" s="4">
        <v>15</v>
      </c>
      <c r="AY6" s="8">
        <v>3170.03</v>
      </c>
      <c r="AZ6" s="7">
        <v>2.6667</v>
      </c>
      <c r="BA6" s="7">
        <v>1.785</v>
      </c>
      <c r="BB6" s="7">
        <v>0.4488</v>
      </c>
      <c r="BC6" s="4">
        <v>91</v>
      </c>
      <c r="BD6" s="8">
        <v>14877.92</v>
      </c>
      <c r="BE6" s="4">
        <v>34</v>
      </c>
      <c r="BF6" s="8">
        <v>7709.97</v>
      </c>
      <c r="BG6" s="7">
        <v>1.6765</v>
      </c>
      <c r="BH6" s="7">
        <v>0.9297</v>
      </c>
      <c r="BI6" s="7">
        <v>0.5934</v>
      </c>
      <c r="BJ6" s="4">
        <v>26</v>
      </c>
      <c r="BK6" s="8">
        <v>3962.33</v>
      </c>
      <c r="BL6" s="2" t="s">
        <v>149</v>
      </c>
      <c r="BM6" s="7">
        <v>1</v>
      </c>
      <c r="BN6" s="7">
        <v>1</v>
      </c>
      <c r="BO6" s="4">
        <v>21</v>
      </c>
      <c r="BP6" s="8">
        <v>3245.13</v>
      </c>
      <c r="BQ6" s="4">
        <v>5</v>
      </c>
      <c r="BR6" s="8">
        <v>978.8</v>
      </c>
      <c r="BS6" s="7">
        <v>3.2</v>
      </c>
      <c r="BT6" s="7">
        <v>2.3154</v>
      </c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152</v>
      </c>
      <c r="CA6" s="2" t="s">
        <v>144</v>
      </c>
      <c r="CB6" s="4">
        <v>4</v>
      </c>
      <c r="CC6" s="8">
        <v>477.2</v>
      </c>
      <c r="CD6" s="4"/>
      <c r="CE6" s="8"/>
      <c r="CF6" s="7"/>
      <c r="CG6" s="7"/>
      <c r="CH6" s="2" t="s">
        <v>150</v>
      </c>
      <c r="CI6" s="2" t="s">
        <v>141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144</v>
      </c>
      <c r="CO6" s="4"/>
      <c r="CP6" s="8"/>
      <c r="CQ6" s="4"/>
      <c r="CR6" s="8"/>
      <c r="CS6" s="7"/>
      <c r="CT6" s="7"/>
      <c r="CU6" s="2" t="s">
        <v>150</v>
      </c>
      <c r="CV6" s="2" t="s">
        <v>141</v>
      </c>
      <c r="CW6" s="2" t="s">
        <v>155</v>
      </c>
      <c r="CX6" s="2" t="s">
        <v>156</v>
      </c>
      <c r="CY6" s="2" t="s">
        <v>152</v>
      </c>
      <c r="CZ6" s="2" t="s">
        <v>152</v>
      </c>
      <c r="DA6" s="2" t="s">
        <v>144</v>
      </c>
      <c r="DB6" s="4">
        <v>1</v>
      </c>
      <c r="DC6" s="8">
        <v>240</v>
      </c>
      <c r="DD6" s="4"/>
      <c r="DE6" s="8"/>
      <c r="DF6" s="7"/>
      <c r="DG6" s="7"/>
      <c r="DH6" s="2" t="s">
        <v>150</v>
      </c>
      <c r="DI6" s="2" t="s">
        <v>141</v>
      </c>
      <c r="DJ6" s="2" t="s">
        <v>148</v>
      </c>
      <c r="DK6" s="2" t="s">
        <v>157</v>
      </c>
      <c r="DL6" s="2" t="s">
        <v>152</v>
      </c>
      <c r="DM6" s="2" t="s">
        <v>152</v>
      </c>
      <c r="DN6" s="2" t="s">
        <v>144</v>
      </c>
      <c r="DO6" s="4"/>
      <c r="DP6" s="8"/>
      <c r="DQ6" s="4"/>
      <c r="DR6" s="8"/>
      <c r="DS6" s="7"/>
      <c r="DT6" s="7"/>
      <c r="DU6" s="2" t="s">
        <v>150</v>
      </c>
      <c r="DV6" s="2" t="s">
        <v>141</v>
      </c>
      <c r="DW6" s="2" t="s">
        <v>158</v>
      </c>
      <c r="DX6" s="2" t="s">
        <v>159</v>
      </c>
      <c r="DY6" s="2" t="s">
        <v>152</v>
      </c>
      <c r="DZ6" s="2" t="s">
        <v>152</v>
      </c>
      <c r="EA6" s="2" t="s">
        <v>144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/>
      <c r="EP6" s="8"/>
      <c r="EQ6" s="4"/>
      <c r="ER6" s="8"/>
      <c r="ES6" s="7"/>
      <c r="ET6" s="7"/>
      <c r="EU6" s="2" t="s">
        <v>150</v>
      </c>
      <c r="EV6" s="2" t="s">
        <v>141</v>
      </c>
      <c r="EW6" s="2" t="s">
        <v>148</v>
      </c>
      <c r="EX6" s="2" t="s">
        <v>162</v>
      </c>
      <c r="EY6" s="2" t="s">
        <v>152</v>
      </c>
      <c r="EZ6" s="2" t="s">
        <v>152</v>
      </c>
      <c r="FA6" s="2" t="s">
        <v>144</v>
      </c>
      <c r="FB6" s="4"/>
      <c r="FC6" s="8"/>
      <c r="FD6" s="4"/>
      <c r="FE6" s="8"/>
      <c r="FF6" s="7"/>
      <c r="FG6" s="7"/>
      <c r="FH6" s="2" t="s">
        <v>150</v>
      </c>
      <c r="FI6" s="2" t="s">
        <v>141</v>
      </c>
      <c r="FJ6" s="2" t="s">
        <v>144</v>
      </c>
      <c r="FK6" s="2" t="s">
        <v>163</v>
      </c>
      <c r="FL6" s="2" t="s">
        <v>152</v>
      </c>
      <c r="FM6" s="2" t="s">
        <v>152</v>
      </c>
      <c r="FN6" s="2" t="s">
        <v>144</v>
      </c>
      <c r="FO6" s="4"/>
      <c r="FP6" s="8"/>
      <c r="FQ6" s="4"/>
      <c r="FR6" s="8"/>
      <c r="FS6" s="7"/>
      <c r="FT6" s="7"/>
      <c r="FU6" s="2" t="s">
        <v>150</v>
      </c>
      <c r="FV6" s="2" t="s">
        <v>141</v>
      </c>
      <c r="FW6" s="2" t="s">
        <v>164</v>
      </c>
      <c r="FX6" s="2" t="s">
        <v>165</v>
      </c>
      <c r="FY6" s="2" t="s">
        <v>152</v>
      </c>
      <c r="FZ6" s="2" t="s">
        <v>152</v>
      </c>
      <c r="GA6" s="2" t="s">
        <v>144</v>
      </c>
      <c r="GB6" s="4"/>
      <c r="GC6" s="8"/>
      <c r="GD6" s="4">
        <v>2</v>
      </c>
      <c r="GE6" s="8">
        <v>386.08</v>
      </c>
      <c r="GF6" s="7">
        <v>-1</v>
      </c>
      <c r="GG6" s="7">
        <v>-1</v>
      </c>
      <c r="GH6" s="2" t="s">
        <v>150</v>
      </c>
      <c r="GI6" s="2" t="s">
        <v>141</v>
      </c>
      <c r="GJ6" s="2" t="s">
        <v>166</v>
      </c>
      <c r="GK6" s="2" t="s">
        <v>167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150</v>
      </c>
      <c r="GV6" s="2" t="s">
        <v>141</v>
      </c>
      <c r="GW6" s="2" t="s">
        <v>168</v>
      </c>
      <c r="GX6" s="2" t="s">
        <v>169</v>
      </c>
      <c r="GY6" s="2" t="s">
        <v>152</v>
      </c>
      <c r="GZ6" s="2" t="s">
        <v>152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170</v>
      </c>
      <c r="KK6" s="2" t="s">
        <v>144</v>
      </c>
      <c r="KL6" s="2" t="s">
        <v>152</v>
      </c>
      <c r="KM6" s="2" t="s">
        <v>152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259</v>
      </c>
      <c r="PC6" s="4">
        <v>1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474</v>
      </c>
      <c r="AA7" s="4">
        <f>=ROUNDDOWN(36.4615384615385,0)</f>
      </c>
      <c r="AB7" s="5">
        <v>13</v>
      </c>
      <c r="AC7" s="2" t="s">
        <v>144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19</v>
      </c>
      <c r="AQ7" s="8">
        <v>2969.01</v>
      </c>
      <c r="AR7" s="4">
        <v>6</v>
      </c>
      <c r="AS7" s="8">
        <v>1385.82</v>
      </c>
      <c r="AT7" s="7">
        <v>2.1667</v>
      </c>
      <c r="AU7" s="7">
        <v>1.1424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0.3363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19</v>
      </c>
      <c r="BK7" s="8">
        <v>2969.01</v>
      </c>
      <c r="BL7" s="2" t="s">
        <v>174</v>
      </c>
      <c r="BM7" s="7">
        <v>1</v>
      </c>
      <c r="BN7" s="7">
        <v>1</v>
      </c>
      <c r="BO7" s="4"/>
      <c r="BP7" s="8"/>
      <c r="BQ7" s="4">
        <v>4</v>
      </c>
      <c r="BR7" s="8">
        <v>939.68</v>
      </c>
      <c r="BS7" s="7">
        <v>-1</v>
      </c>
      <c r="BT7" s="7">
        <v>-1</v>
      </c>
      <c r="BU7" s="2" t="s">
        <v>150</v>
      </c>
      <c r="BV7" s="2" t="s">
        <v>141</v>
      </c>
      <c r="BW7" s="2" t="s">
        <v>144</v>
      </c>
      <c r="BX7" s="2" t="s">
        <v>175</v>
      </c>
      <c r="BY7" s="2" t="s">
        <v>152</v>
      </c>
      <c r="BZ7" s="2" t="s">
        <v>152</v>
      </c>
      <c r="CA7" s="2" t="s">
        <v>144</v>
      </c>
      <c r="CB7" s="4">
        <v>13</v>
      </c>
      <c r="CC7" s="8">
        <v>1892.25</v>
      </c>
      <c r="CD7" s="4">
        <v>1</v>
      </c>
      <c r="CE7" s="8">
        <v>214.49</v>
      </c>
      <c r="CF7" s="7">
        <v>12</v>
      </c>
      <c r="CG7" s="7">
        <v>7.8221</v>
      </c>
      <c r="CH7" s="2" t="s">
        <v>150</v>
      </c>
      <c r="CI7" s="2" t="s">
        <v>141</v>
      </c>
      <c r="CJ7" s="2" t="s">
        <v>153</v>
      </c>
      <c r="CK7" s="2" t="s">
        <v>176</v>
      </c>
      <c r="CL7" s="2" t="s">
        <v>152</v>
      </c>
      <c r="CM7" s="2" t="s">
        <v>152</v>
      </c>
      <c r="CN7" s="2" t="s">
        <v>144</v>
      </c>
      <c r="CO7" s="4">
        <v>6</v>
      </c>
      <c r="CP7" s="8">
        <v>1076.76</v>
      </c>
      <c r="CQ7" s="4"/>
      <c r="CR7" s="8"/>
      <c r="CS7" s="7"/>
      <c r="CT7" s="7"/>
      <c r="CU7" s="2" t="s">
        <v>150</v>
      </c>
      <c r="CV7" s="2" t="s">
        <v>141</v>
      </c>
      <c r="CW7" s="2" t="s">
        <v>155</v>
      </c>
      <c r="CX7" s="2" t="s">
        <v>156</v>
      </c>
      <c r="CY7" s="2" t="s">
        <v>152</v>
      </c>
      <c r="CZ7" s="2" t="s">
        <v>152</v>
      </c>
      <c r="DA7" s="2" t="s">
        <v>144</v>
      </c>
      <c r="DB7" s="4"/>
      <c r="DC7" s="8"/>
      <c r="DD7" s="4"/>
      <c r="DE7" s="8"/>
      <c r="DF7" s="7"/>
      <c r="DG7" s="7"/>
      <c r="DH7" s="2" t="s">
        <v>150</v>
      </c>
      <c r="DI7" s="2" t="s">
        <v>141</v>
      </c>
      <c r="DJ7" s="2" t="s">
        <v>173</v>
      </c>
      <c r="DK7" s="2" t="s">
        <v>177</v>
      </c>
      <c r="DL7" s="2" t="s">
        <v>152</v>
      </c>
      <c r="DM7" s="2" t="s">
        <v>152</v>
      </c>
      <c r="DN7" s="2" t="s">
        <v>144</v>
      </c>
      <c r="DO7" s="4"/>
      <c r="DP7" s="8"/>
      <c r="DQ7" s="4"/>
      <c r="DR7" s="8"/>
      <c r="DS7" s="7"/>
      <c r="DT7" s="7"/>
      <c r="DU7" s="2" t="s">
        <v>150</v>
      </c>
      <c r="DV7" s="2" t="s">
        <v>141</v>
      </c>
      <c r="DW7" s="2" t="s">
        <v>158</v>
      </c>
      <c r="DX7" s="2" t="s">
        <v>178</v>
      </c>
      <c r="DY7" s="2" t="s">
        <v>152</v>
      </c>
      <c r="DZ7" s="2" t="s">
        <v>152</v>
      </c>
      <c r="EA7" s="2" t="s">
        <v>144</v>
      </c>
      <c r="EB7" s="4"/>
      <c r="EC7" s="8"/>
      <c r="ED7" s="4"/>
      <c r="EE7" s="8"/>
      <c r="EF7" s="7"/>
      <c r="EG7" s="7"/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152</v>
      </c>
      <c r="EM7" s="2" t="s">
        <v>152</v>
      </c>
      <c r="EN7" s="2" t="s">
        <v>144</v>
      </c>
      <c r="EO7" s="4"/>
      <c r="EP7" s="8"/>
      <c r="EQ7" s="4"/>
      <c r="ER7" s="8"/>
      <c r="ES7" s="7"/>
      <c r="ET7" s="7"/>
      <c r="EU7" s="2" t="s">
        <v>150</v>
      </c>
      <c r="EV7" s="2" t="s">
        <v>141</v>
      </c>
      <c r="EW7" s="2" t="s">
        <v>173</v>
      </c>
      <c r="EX7" s="2" t="s">
        <v>180</v>
      </c>
      <c r="EY7" s="2" t="s">
        <v>152</v>
      </c>
      <c r="EZ7" s="2" t="s">
        <v>152</v>
      </c>
      <c r="FA7" s="2" t="s">
        <v>144</v>
      </c>
      <c r="FB7" s="4"/>
      <c r="FC7" s="8"/>
      <c r="FD7" s="4"/>
      <c r="FE7" s="8"/>
      <c r="FF7" s="7"/>
      <c r="FG7" s="7"/>
      <c r="FH7" s="2" t="s">
        <v>181</v>
      </c>
      <c r="FI7" s="2" t="s">
        <v>141</v>
      </c>
      <c r="FJ7" s="2" t="s">
        <v>144</v>
      </c>
      <c r="FK7" s="2" t="s">
        <v>144</v>
      </c>
      <c r="FL7" s="2" t="s">
        <v>152</v>
      </c>
      <c r="FM7" s="2" t="s">
        <v>152</v>
      </c>
      <c r="FN7" s="2" t="s">
        <v>144</v>
      </c>
      <c r="FO7" s="4"/>
      <c r="FP7" s="8"/>
      <c r="FQ7" s="4"/>
      <c r="FR7" s="8"/>
      <c r="FS7" s="7"/>
      <c r="FT7" s="7"/>
      <c r="FU7" s="2" t="s">
        <v>150</v>
      </c>
      <c r="FV7" s="2" t="s">
        <v>141</v>
      </c>
      <c r="FW7" s="2" t="s">
        <v>164</v>
      </c>
      <c r="FX7" s="2" t="s">
        <v>182</v>
      </c>
      <c r="FY7" s="2" t="s">
        <v>152</v>
      </c>
      <c r="FZ7" s="2" t="s">
        <v>152</v>
      </c>
      <c r="GA7" s="2" t="s">
        <v>144</v>
      </c>
      <c r="GB7" s="4"/>
      <c r="GC7" s="8"/>
      <c r="GD7" s="4">
        <v>1</v>
      </c>
      <c r="GE7" s="8">
        <v>231.65</v>
      </c>
      <c r="GF7" s="7">
        <v>-1</v>
      </c>
      <c r="GG7" s="7">
        <v>-1</v>
      </c>
      <c r="GH7" s="2" t="s">
        <v>150</v>
      </c>
      <c r="GI7" s="2" t="s">
        <v>141</v>
      </c>
      <c r="GJ7" s="2" t="s">
        <v>166</v>
      </c>
      <c r="GK7" s="2" t="s">
        <v>183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150</v>
      </c>
      <c r="GV7" s="2" t="s">
        <v>141</v>
      </c>
      <c r="GW7" s="2" t="s">
        <v>168</v>
      </c>
      <c r="GX7" s="2" t="s">
        <v>144</v>
      </c>
      <c r="GY7" s="2" t="s">
        <v>152</v>
      </c>
      <c r="GZ7" s="2" t="s">
        <v>152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150</v>
      </c>
      <c r="KI7" s="2" t="s">
        <v>141</v>
      </c>
      <c r="KJ7" s="2" t="s">
        <v>170</v>
      </c>
      <c r="KK7" s="2" t="s">
        <v>144</v>
      </c>
      <c r="KL7" s="2" t="s">
        <v>152</v>
      </c>
      <c r="KM7" s="2" t="s">
        <v>152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474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206</v>
      </c>
      <c r="AA8" s="4">
        <f>=ROUNDDOWN(68.6666666666667,0)</f>
      </c>
      <c r="AB8" s="5">
        <v>3</v>
      </c>
      <c r="AC8" s="2" t="s">
        <v>144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10</v>
      </c>
      <c r="AQ8" s="8">
        <v>1897.05</v>
      </c>
      <c r="AR8" s="4">
        <v>1</v>
      </c>
      <c r="AS8" s="8">
        <v>231.65</v>
      </c>
      <c r="AT8" s="7">
        <v>9</v>
      </c>
      <c r="AU8" s="7">
        <v>7.1893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0.2149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10</v>
      </c>
      <c r="BK8" s="8">
        <v>1897.05</v>
      </c>
      <c r="BL8" s="2" t="s">
        <v>186</v>
      </c>
      <c r="BM8" s="7">
        <v>1</v>
      </c>
      <c r="BN8" s="7">
        <v>1</v>
      </c>
      <c r="BO8" s="4">
        <v>4</v>
      </c>
      <c r="BP8" s="8">
        <v>733.8</v>
      </c>
      <c r="BQ8" s="4"/>
      <c r="BR8" s="8"/>
      <c r="BS8" s="7"/>
      <c r="BT8" s="7"/>
      <c r="BU8" s="2" t="s">
        <v>150</v>
      </c>
      <c r="BV8" s="2" t="s">
        <v>141</v>
      </c>
      <c r="BW8" s="2" t="s">
        <v>144</v>
      </c>
      <c r="BX8" s="2" t="s">
        <v>187</v>
      </c>
      <c r="BY8" s="2" t="s">
        <v>152</v>
      </c>
      <c r="BZ8" s="2" t="s">
        <v>152</v>
      </c>
      <c r="CA8" s="2" t="s">
        <v>144</v>
      </c>
      <c r="CB8" s="4">
        <v>2</v>
      </c>
      <c r="CC8" s="8">
        <v>283.74</v>
      </c>
      <c r="CD8" s="4"/>
      <c r="CE8" s="8"/>
      <c r="CF8" s="7"/>
      <c r="CG8" s="7"/>
      <c r="CH8" s="2" t="s">
        <v>150</v>
      </c>
      <c r="CI8" s="2" t="s">
        <v>141</v>
      </c>
      <c r="CJ8" s="2" t="s">
        <v>153</v>
      </c>
      <c r="CK8" s="2" t="s">
        <v>188</v>
      </c>
      <c r="CL8" s="2" t="s">
        <v>152</v>
      </c>
      <c r="CM8" s="2" t="s">
        <v>152</v>
      </c>
      <c r="CN8" s="2" t="s">
        <v>144</v>
      </c>
      <c r="CO8" s="4">
        <v>2</v>
      </c>
      <c r="CP8" s="8">
        <v>359.32</v>
      </c>
      <c r="CQ8" s="4">
        <v>1</v>
      </c>
      <c r="CR8" s="8">
        <v>231.65</v>
      </c>
      <c r="CS8" s="7">
        <v>1</v>
      </c>
      <c r="CT8" s="7">
        <v>0.5511</v>
      </c>
      <c r="CU8" s="2" t="s">
        <v>150</v>
      </c>
      <c r="CV8" s="2" t="s">
        <v>141</v>
      </c>
      <c r="CW8" s="2" t="s">
        <v>166</v>
      </c>
      <c r="CX8" s="2" t="s">
        <v>189</v>
      </c>
      <c r="CY8" s="2" t="s">
        <v>152</v>
      </c>
      <c r="CZ8" s="2" t="s">
        <v>152</v>
      </c>
      <c r="DA8" s="2" t="s">
        <v>144</v>
      </c>
      <c r="DB8" s="4"/>
      <c r="DC8" s="8"/>
      <c r="DD8" s="4"/>
      <c r="DE8" s="8"/>
      <c r="DF8" s="7"/>
      <c r="DG8" s="7"/>
      <c r="DH8" s="2" t="s">
        <v>150</v>
      </c>
      <c r="DI8" s="2" t="s">
        <v>141</v>
      </c>
      <c r="DJ8" s="2" t="s">
        <v>173</v>
      </c>
      <c r="DK8" s="2" t="s">
        <v>190</v>
      </c>
      <c r="DL8" s="2" t="s">
        <v>152</v>
      </c>
      <c r="DM8" s="2" t="s">
        <v>152</v>
      </c>
      <c r="DN8" s="2" t="s">
        <v>144</v>
      </c>
      <c r="DO8" s="4">
        <v>1</v>
      </c>
      <c r="DP8" s="8">
        <v>185.66</v>
      </c>
      <c r="DQ8" s="4"/>
      <c r="DR8" s="8"/>
      <c r="DS8" s="7"/>
      <c r="DT8" s="7"/>
      <c r="DU8" s="2" t="s">
        <v>150</v>
      </c>
      <c r="DV8" s="2" t="s">
        <v>141</v>
      </c>
      <c r="DW8" s="2" t="s">
        <v>191</v>
      </c>
      <c r="DX8" s="2" t="s">
        <v>192</v>
      </c>
      <c r="DY8" s="2" t="s">
        <v>152</v>
      </c>
      <c r="DZ8" s="2" t="s">
        <v>152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191</v>
      </c>
      <c r="EK8" s="2" t="s">
        <v>193</v>
      </c>
      <c r="EL8" s="2" t="s">
        <v>152</v>
      </c>
      <c r="EM8" s="2" t="s">
        <v>152</v>
      </c>
      <c r="EN8" s="2" t="s">
        <v>144</v>
      </c>
      <c r="EO8" s="4">
        <v>1</v>
      </c>
      <c r="EP8" s="8">
        <v>334.53</v>
      </c>
      <c r="EQ8" s="4"/>
      <c r="ER8" s="8"/>
      <c r="ES8" s="7"/>
      <c r="ET8" s="7"/>
      <c r="EU8" s="2" t="s">
        <v>150</v>
      </c>
      <c r="EV8" s="2" t="s">
        <v>141</v>
      </c>
      <c r="EW8" s="2" t="s">
        <v>173</v>
      </c>
      <c r="EX8" s="2" t="s">
        <v>194</v>
      </c>
      <c r="EY8" s="2" t="s">
        <v>152</v>
      </c>
      <c r="EZ8" s="2" t="s">
        <v>152</v>
      </c>
      <c r="FA8" s="2" t="s">
        <v>144</v>
      </c>
      <c r="FB8" s="4"/>
      <c r="FC8" s="8"/>
      <c r="FD8" s="4"/>
      <c r="FE8" s="8"/>
      <c r="FF8" s="7"/>
      <c r="FG8" s="7"/>
      <c r="FH8" s="2" t="s">
        <v>181</v>
      </c>
      <c r="FI8" s="2" t="s">
        <v>141</v>
      </c>
      <c r="FJ8" s="2" t="s">
        <v>144</v>
      </c>
      <c r="FK8" s="2" t="s">
        <v>144</v>
      </c>
      <c r="FL8" s="2" t="s">
        <v>152</v>
      </c>
      <c r="FM8" s="2" t="s">
        <v>152</v>
      </c>
      <c r="FN8" s="2" t="s">
        <v>144</v>
      </c>
      <c r="FO8" s="4"/>
      <c r="FP8" s="8"/>
      <c r="FQ8" s="4"/>
      <c r="FR8" s="8"/>
      <c r="FS8" s="7"/>
      <c r="FT8" s="7"/>
      <c r="FU8" s="2" t="s">
        <v>150</v>
      </c>
      <c r="FV8" s="2" t="s">
        <v>141</v>
      </c>
      <c r="FW8" s="2" t="s">
        <v>164</v>
      </c>
      <c r="FX8" s="2" t="s">
        <v>144</v>
      </c>
      <c r="FY8" s="2" t="s">
        <v>152</v>
      </c>
      <c r="FZ8" s="2" t="s">
        <v>152</v>
      </c>
      <c r="GA8" s="2" t="s">
        <v>144</v>
      </c>
      <c r="GB8" s="4"/>
      <c r="GC8" s="8"/>
      <c r="GD8" s="4"/>
      <c r="GE8" s="8"/>
      <c r="GF8" s="7"/>
      <c r="GG8" s="7"/>
      <c r="GH8" s="2" t="s">
        <v>150</v>
      </c>
      <c r="GI8" s="2" t="s">
        <v>141</v>
      </c>
      <c r="GJ8" s="2" t="s">
        <v>166</v>
      </c>
      <c r="GK8" s="2" t="s">
        <v>195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150</v>
      </c>
      <c r="GV8" s="2" t="s">
        <v>141</v>
      </c>
      <c r="GW8" s="2" t="s">
        <v>168</v>
      </c>
      <c r="GX8" s="2" t="s">
        <v>144</v>
      </c>
      <c r="GY8" s="2" t="s">
        <v>152</v>
      </c>
      <c r="GZ8" s="2" t="s">
        <v>152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150</v>
      </c>
      <c r="KI8" s="2" t="s">
        <v>141</v>
      </c>
      <c r="KJ8" s="2" t="s">
        <v>196</v>
      </c>
      <c r="KK8" s="2" t="s">
        <v>144</v>
      </c>
      <c r="KL8" s="2" t="s">
        <v>152</v>
      </c>
      <c r="KM8" s="2" t="s">
        <v>152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206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184</v>
      </c>
      <c r="AA9" s="4">
        <f>=ROUNDDOWN(23.5897435897436,0)</f>
      </c>
      <c r="AB9" s="5">
        <v>7.8</v>
      </c>
      <c r="AC9" s="2" t="s">
        <v>144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21</v>
      </c>
      <c r="AQ9" s="8">
        <v>3040.5</v>
      </c>
      <c r="AR9" s="4">
        <v>4</v>
      </c>
      <c r="AS9" s="8">
        <v>760.58</v>
      </c>
      <c r="AT9" s="7">
        <v>4.25</v>
      </c>
      <c r="AU9" s="7">
        <v>2.9976</v>
      </c>
      <c r="AV9" s="4">
        <v>28</v>
      </c>
      <c r="AW9" s="8">
        <v>4514.92</v>
      </c>
      <c r="AX9" s="4">
        <v>19</v>
      </c>
      <c r="AY9" s="8">
        <v>4539.94</v>
      </c>
      <c r="AZ9" s="7">
        <v>0.4737</v>
      </c>
      <c r="BA9" s="7">
        <v>-0.0055</v>
      </c>
      <c r="BB9" s="7">
        <v>0.6734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0.3035</v>
      </c>
      <c r="BJ9" s="4">
        <v>21</v>
      </c>
      <c r="BK9" s="8">
        <v>3040.5</v>
      </c>
      <c r="BL9" s="2" t="s">
        <v>200</v>
      </c>
      <c r="BM9" s="7">
        <v>1</v>
      </c>
      <c r="BN9" s="7">
        <v>1</v>
      </c>
      <c r="BO9" s="4">
        <v>8</v>
      </c>
      <c r="BP9" s="8">
        <v>1234.64</v>
      </c>
      <c r="BQ9" s="4">
        <v>1</v>
      </c>
      <c r="BR9" s="8">
        <v>195.76</v>
      </c>
      <c r="BS9" s="7">
        <v>7</v>
      </c>
      <c r="BT9" s="7">
        <v>5.3069</v>
      </c>
      <c r="BU9" s="2" t="s">
        <v>150</v>
      </c>
      <c r="BV9" s="2" t="s">
        <v>141</v>
      </c>
      <c r="BW9" s="2" t="s">
        <v>144</v>
      </c>
      <c r="BX9" s="2" t="s">
        <v>201</v>
      </c>
      <c r="BY9" s="2" t="s">
        <v>152</v>
      </c>
      <c r="BZ9" s="2" t="s">
        <v>152</v>
      </c>
      <c r="CA9" s="2" t="s">
        <v>144</v>
      </c>
      <c r="CB9" s="4">
        <v>7</v>
      </c>
      <c r="CC9" s="8">
        <v>898.25</v>
      </c>
      <c r="CD9" s="4">
        <v>1</v>
      </c>
      <c r="CE9" s="8">
        <v>178.74</v>
      </c>
      <c r="CF9" s="7">
        <v>6</v>
      </c>
      <c r="CG9" s="7">
        <v>4.0255</v>
      </c>
      <c r="CH9" s="2" t="s">
        <v>150</v>
      </c>
      <c r="CI9" s="2" t="s">
        <v>141</v>
      </c>
      <c r="CJ9" s="2" t="s">
        <v>153</v>
      </c>
      <c r="CK9" s="2" t="s">
        <v>202</v>
      </c>
      <c r="CL9" s="2" t="s">
        <v>152</v>
      </c>
      <c r="CM9" s="2" t="s">
        <v>152</v>
      </c>
      <c r="CN9" s="2" t="s">
        <v>144</v>
      </c>
      <c r="CO9" s="4">
        <v>3</v>
      </c>
      <c r="CP9" s="8">
        <v>453.03</v>
      </c>
      <c r="CQ9" s="4"/>
      <c r="CR9" s="8"/>
      <c r="CS9" s="7"/>
      <c r="CT9" s="7"/>
      <c r="CU9" s="2" t="s">
        <v>150</v>
      </c>
      <c r="CV9" s="2" t="s">
        <v>141</v>
      </c>
      <c r="CW9" s="2" t="s">
        <v>155</v>
      </c>
      <c r="CX9" s="2" t="s">
        <v>203</v>
      </c>
      <c r="CY9" s="2" t="s">
        <v>152</v>
      </c>
      <c r="CZ9" s="2" t="s">
        <v>152</v>
      </c>
      <c r="DA9" s="2" t="s">
        <v>144</v>
      </c>
      <c r="DB9" s="4"/>
      <c r="DC9" s="8"/>
      <c r="DD9" s="4"/>
      <c r="DE9" s="8"/>
      <c r="DF9" s="7"/>
      <c r="DG9" s="7"/>
      <c r="DH9" s="2" t="s">
        <v>150</v>
      </c>
      <c r="DI9" s="2" t="s">
        <v>141</v>
      </c>
      <c r="DJ9" s="2" t="s">
        <v>180</v>
      </c>
      <c r="DK9" s="2" t="s">
        <v>204</v>
      </c>
      <c r="DL9" s="2" t="s">
        <v>152</v>
      </c>
      <c r="DM9" s="2" t="s">
        <v>152</v>
      </c>
      <c r="DN9" s="2" t="s">
        <v>144</v>
      </c>
      <c r="DO9" s="4">
        <v>1</v>
      </c>
      <c r="DP9" s="8">
        <v>156</v>
      </c>
      <c r="DQ9" s="4"/>
      <c r="DR9" s="8"/>
      <c r="DS9" s="7"/>
      <c r="DT9" s="7"/>
      <c r="DU9" s="2" t="s">
        <v>150</v>
      </c>
      <c r="DV9" s="2" t="s">
        <v>141</v>
      </c>
      <c r="DW9" s="2" t="s">
        <v>158</v>
      </c>
      <c r="DX9" s="2" t="s">
        <v>205</v>
      </c>
      <c r="DY9" s="2" t="s">
        <v>152</v>
      </c>
      <c r="DZ9" s="2" t="s">
        <v>152</v>
      </c>
      <c r="EA9" s="2" t="s">
        <v>144</v>
      </c>
      <c r="EB9" s="4"/>
      <c r="EC9" s="8"/>
      <c r="ED9" s="4"/>
      <c r="EE9" s="8"/>
      <c r="EF9" s="7"/>
      <c r="EG9" s="7"/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152</v>
      </c>
      <c r="EM9" s="2" t="s">
        <v>152</v>
      </c>
      <c r="EN9" s="2" t="s">
        <v>144</v>
      </c>
      <c r="EO9" s="4"/>
      <c r="EP9" s="8"/>
      <c r="EQ9" s="4">
        <v>1</v>
      </c>
      <c r="ER9" s="8">
        <v>193.04</v>
      </c>
      <c r="ES9" s="7">
        <v>-1</v>
      </c>
      <c r="ET9" s="7">
        <v>-1</v>
      </c>
      <c r="EU9" s="2" t="s">
        <v>150</v>
      </c>
      <c r="EV9" s="2" t="s">
        <v>141</v>
      </c>
      <c r="EW9" s="2" t="s">
        <v>180</v>
      </c>
      <c r="EX9" s="2" t="s">
        <v>207</v>
      </c>
      <c r="EY9" s="2" t="s">
        <v>152</v>
      </c>
      <c r="EZ9" s="2" t="s">
        <v>152</v>
      </c>
      <c r="FA9" s="2" t="s">
        <v>144</v>
      </c>
      <c r="FB9" s="4">
        <v>1</v>
      </c>
      <c r="FC9" s="8">
        <v>153.48</v>
      </c>
      <c r="FD9" s="4"/>
      <c r="FE9" s="8"/>
      <c r="FF9" s="7"/>
      <c r="FG9" s="7"/>
      <c r="FH9" s="2" t="s">
        <v>150</v>
      </c>
      <c r="FI9" s="2" t="s">
        <v>141</v>
      </c>
      <c r="FJ9" s="2" t="s">
        <v>144</v>
      </c>
      <c r="FK9" s="2" t="s">
        <v>208</v>
      </c>
      <c r="FL9" s="2" t="s">
        <v>152</v>
      </c>
      <c r="FM9" s="2" t="s">
        <v>152</v>
      </c>
      <c r="FN9" s="2" t="s">
        <v>144</v>
      </c>
      <c r="FO9" s="4">
        <v>1</v>
      </c>
      <c r="FP9" s="8">
        <v>145.1</v>
      </c>
      <c r="FQ9" s="4"/>
      <c r="FR9" s="8"/>
      <c r="FS9" s="7"/>
      <c r="FT9" s="7"/>
      <c r="FU9" s="2" t="s">
        <v>150</v>
      </c>
      <c r="FV9" s="2" t="s">
        <v>141</v>
      </c>
      <c r="FW9" s="2" t="s">
        <v>164</v>
      </c>
      <c r="FX9" s="2" t="s">
        <v>209</v>
      </c>
      <c r="FY9" s="2" t="s">
        <v>152</v>
      </c>
      <c r="FZ9" s="2" t="s">
        <v>152</v>
      </c>
      <c r="GA9" s="2" t="s">
        <v>144</v>
      </c>
      <c r="GB9" s="4"/>
      <c r="GC9" s="8"/>
      <c r="GD9" s="4">
        <v>1</v>
      </c>
      <c r="GE9" s="8">
        <v>193.04</v>
      </c>
      <c r="GF9" s="7">
        <v>-1</v>
      </c>
      <c r="GG9" s="7">
        <v>-1</v>
      </c>
      <c r="GH9" s="2" t="s">
        <v>150</v>
      </c>
      <c r="GI9" s="2" t="s">
        <v>141</v>
      </c>
      <c r="GJ9" s="2" t="s">
        <v>166</v>
      </c>
      <c r="GK9" s="2" t="s">
        <v>210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150</v>
      </c>
      <c r="GV9" s="2" t="s">
        <v>141</v>
      </c>
      <c r="GW9" s="2" t="s">
        <v>168</v>
      </c>
      <c r="GX9" s="2" t="s">
        <v>211</v>
      </c>
      <c r="GY9" s="2" t="s">
        <v>152</v>
      </c>
      <c r="GZ9" s="2" t="s">
        <v>152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170</v>
      </c>
      <c r="KK9" s="2" t="s">
        <v>144</v>
      </c>
      <c r="KL9" s="2" t="s">
        <v>152</v>
      </c>
      <c r="KM9" s="2" t="s">
        <v>152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184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229</v>
      </c>
      <c r="AA10" s="4">
        <f>=ROUNDDOWN(27.5903614457831,0)</f>
      </c>
      <c r="AB10" s="5">
        <v>8.3</v>
      </c>
      <c r="AC10" s="2" t="s">
        <v>144</v>
      </c>
      <c r="AD10" s="4"/>
      <c r="AE10" s="4"/>
      <c r="AF10" s="6">
        <v>65</v>
      </c>
      <c r="AG10" s="6"/>
      <c r="AH10" s="7">
        <v>0.8571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6</v>
      </c>
      <c r="AQ10" s="8">
        <v>1288.76</v>
      </c>
      <c r="AR10" s="4">
        <v>8</v>
      </c>
      <c r="AS10" s="8">
        <v>2127.46</v>
      </c>
      <c r="AT10" s="7">
        <v>-0.25</v>
      </c>
      <c r="AU10" s="7">
        <v>-0.3942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0.2854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6</v>
      </c>
      <c r="BK10" s="8">
        <v>1288.76</v>
      </c>
      <c r="BL10" s="2" t="s">
        <v>213</v>
      </c>
      <c r="BM10" s="7">
        <v>1</v>
      </c>
      <c r="BN10" s="7">
        <v>1</v>
      </c>
      <c r="BO10" s="4"/>
      <c r="BP10" s="8"/>
      <c r="BQ10" s="4">
        <v>4</v>
      </c>
      <c r="BR10" s="8">
        <v>939.68</v>
      </c>
      <c r="BS10" s="7">
        <v>-1</v>
      </c>
      <c r="BT10" s="7">
        <v>-1</v>
      </c>
      <c r="BU10" s="2" t="s">
        <v>150</v>
      </c>
      <c r="BV10" s="2" t="s">
        <v>141</v>
      </c>
      <c r="BW10" s="2" t="s">
        <v>144</v>
      </c>
      <c r="BX10" s="2" t="s">
        <v>175</v>
      </c>
      <c r="BY10" s="2" t="s">
        <v>152</v>
      </c>
      <c r="BZ10" s="2" t="s">
        <v>152</v>
      </c>
      <c r="CA10" s="2" t="s">
        <v>144</v>
      </c>
      <c r="CB10" s="4">
        <v>1</v>
      </c>
      <c r="CC10" s="8">
        <v>141.71</v>
      </c>
      <c r="CD10" s="4">
        <v>1</v>
      </c>
      <c r="CE10" s="8">
        <v>214.49</v>
      </c>
      <c r="CF10" s="7"/>
      <c r="CG10" s="7">
        <v>-0.3393</v>
      </c>
      <c r="CH10" s="2" t="s">
        <v>150</v>
      </c>
      <c r="CI10" s="2" t="s">
        <v>141</v>
      </c>
      <c r="CJ10" s="2" t="s">
        <v>153</v>
      </c>
      <c r="CK10" s="2" t="s">
        <v>214</v>
      </c>
      <c r="CL10" s="2" t="s">
        <v>152</v>
      </c>
      <c r="CM10" s="2" t="s">
        <v>152</v>
      </c>
      <c r="CN10" s="2" t="s">
        <v>144</v>
      </c>
      <c r="CO10" s="4">
        <v>1</v>
      </c>
      <c r="CP10" s="8">
        <v>179.46</v>
      </c>
      <c r="CQ10" s="4"/>
      <c r="CR10" s="8"/>
      <c r="CS10" s="7"/>
      <c r="CT10" s="7"/>
      <c r="CU10" s="2" t="s">
        <v>150</v>
      </c>
      <c r="CV10" s="2" t="s">
        <v>141</v>
      </c>
      <c r="CW10" s="2" t="s">
        <v>155</v>
      </c>
      <c r="CX10" s="2" t="s">
        <v>156</v>
      </c>
      <c r="CY10" s="2" t="s">
        <v>152</v>
      </c>
      <c r="CZ10" s="2" t="s">
        <v>152</v>
      </c>
      <c r="DA10" s="2" t="s">
        <v>144</v>
      </c>
      <c r="DB10" s="4">
        <v>2</v>
      </c>
      <c r="DC10" s="8">
        <v>545.29</v>
      </c>
      <c r="DD10" s="4">
        <v>1</v>
      </c>
      <c r="DE10" s="8">
        <v>509.99</v>
      </c>
      <c r="DF10" s="7">
        <v>1</v>
      </c>
      <c r="DG10" s="7">
        <v>0.0692</v>
      </c>
      <c r="DH10" s="2" t="s">
        <v>150</v>
      </c>
      <c r="DI10" s="2" t="s">
        <v>141</v>
      </c>
      <c r="DJ10" s="2" t="s">
        <v>180</v>
      </c>
      <c r="DK10" s="2" t="s">
        <v>215</v>
      </c>
      <c r="DL10" s="2" t="s">
        <v>152</v>
      </c>
      <c r="DM10" s="2" t="s">
        <v>152</v>
      </c>
      <c r="DN10" s="2" t="s">
        <v>144</v>
      </c>
      <c r="DO10" s="4">
        <v>1</v>
      </c>
      <c r="DP10" s="8">
        <v>185.47</v>
      </c>
      <c r="DQ10" s="4"/>
      <c r="DR10" s="8"/>
      <c r="DS10" s="7"/>
      <c r="DT10" s="7"/>
      <c r="DU10" s="2" t="s">
        <v>150</v>
      </c>
      <c r="DV10" s="2" t="s">
        <v>141</v>
      </c>
      <c r="DW10" s="2" t="s">
        <v>158</v>
      </c>
      <c r="DX10" s="2" t="s">
        <v>216</v>
      </c>
      <c r="DY10" s="2" t="s">
        <v>152</v>
      </c>
      <c r="DZ10" s="2" t="s">
        <v>152</v>
      </c>
      <c r="EA10" s="2" t="s">
        <v>144</v>
      </c>
      <c r="EB10" s="4">
        <v>1</v>
      </c>
      <c r="EC10" s="8">
        <v>236.83</v>
      </c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152</v>
      </c>
      <c r="EM10" s="2" t="s">
        <v>152</v>
      </c>
      <c r="EN10" s="2" t="s">
        <v>144</v>
      </c>
      <c r="EO10" s="4"/>
      <c r="EP10" s="8"/>
      <c r="EQ10" s="4">
        <v>1</v>
      </c>
      <c r="ER10" s="8">
        <v>231.65</v>
      </c>
      <c r="ES10" s="7">
        <v>-1</v>
      </c>
      <c r="ET10" s="7">
        <v>-1</v>
      </c>
      <c r="EU10" s="2" t="s">
        <v>150</v>
      </c>
      <c r="EV10" s="2" t="s">
        <v>141</v>
      </c>
      <c r="EW10" s="2" t="s">
        <v>180</v>
      </c>
      <c r="EX10" s="2" t="s">
        <v>190</v>
      </c>
      <c r="EY10" s="2" t="s">
        <v>152</v>
      </c>
      <c r="EZ10" s="2" t="s">
        <v>152</v>
      </c>
      <c r="FA10" s="2" t="s">
        <v>144</v>
      </c>
      <c r="FB10" s="4"/>
      <c r="FC10" s="8"/>
      <c r="FD10" s="4"/>
      <c r="FE10" s="8"/>
      <c r="FF10" s="7"/>
      <c r="FG10" s="7"/>
      <c r="FH10" s="2" t="s">
        <v>181</v>
      </c>
      <c r="FI10" s="2" t="s">
        <v>141</v>
      </c>
      <c r="FJ10" s="2" t="s">
        <v>144</v>
      </c>
      <c r="FK10" s="2" t="s">
        <v>144</v>
      </c>
      <c r="FL10" s="2" t="s">
        <v>152</v>
      </c>
      <c r="FM10" s="2" t="s">
        <v>152</v>
      </c>
      <c r="FN10" s="2" t="s">
        <v>144</v>
      </c>
      <c r="FO10" s="4"/>
      <c r="FP10" s="8"/>
      <c r="FQ10" s="4"/>
      <c r="FR10" s="8"/>
      <c r="FS10" s="7"/>
      <c r="FT10" s="7"/>
      <c r="FU10" s="2" t="s">
        <v>150</v>
      </c>
      <c r="FV10" s="2" t="s">
        <v>141</v>
      </c>
      <c r="FW10" s="2" t="s">
        <v>164</v>
      </c>
      <c r="FX10" s="2" t="s">
        <v>218</v>
      </c>
      <c r="FY10" s="2" t="s">
        <v>152</v>
      </c>
      <c r="FZ10" s="2" t="s">
        <v>152</v>
      </c>
      <c r="GA10" s="2" t="s">
        <v>144</v>
      </c>
      <c r="GB10" s="4"/>
      <c r="GC10" s="8"/>
      <c r="GD10" s="4">
        <v>1</v>
      </c>
      <c r="GE10" s="8">
        <v>231.65</v>
      </c>
      <c r="GF10" s="7">
        <v>-1</v>
      </c>
      <c r="GG10" s="7">
        <v>-1</v>
      </c>
      <c r="GH10" s="2" t="s">
        <v>150</v>
      </c>
      <c r="GI10" s="2" t="s">
        <v>141</v>
      </c>
      <c r="GJ10" s="2" t="s">
        <v>166</v>
      </c>
      <c r="GK10" s="2" t="s">
        <v>205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150</v>
      </c>
      <c r="GV10" s="2" t="s">
        <v>141</v>
      </c>
      <c r="GW10" s="2" t="s">
        <v>168</v>
      </c>
      <c r="GX10" s="2" t="s">
        <v>144</v>
      </c>
      <c r="GY10" s="2" t="s">
        <v>152</v>
      </c>
      <c r="GZ10" s="2" t="s">
        <v>152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150</v>
      </c>
      <c r="KI10" s="2" t="s">
        <v>141</v>
      </c>
      <c r="KJ10" s="2" t="s">
        <v>170</v>
      </c>
      <c r="KK10" s="2" t="s">
        <v>144</v>
      </c>
      <c r="KL10" s="2" t="s">
        <v>152</v>
      </c>
      <c r="KM10" s="2" t="s">
        <v>152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229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96</v>
      </c>
      <c r="AA11" s="4">
        <f>=ROUNDDOWN(48,0)</f>
      </c>
      <c r="AB11" s="5">
        <v>2</v>
      </c>
      <c r="AC11" s="2" t="s">
        <v>144</v>
      </c>
      <c r="AD11" s="4"/>
      <c r="AE11" s="4"/>
      <c r="AF11" s="6">
        <v>65</v>
      </c>
      <c r="AG11" s="6"/>
      <c r="AH11" s="7">
        <v>0.8571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</v>
      </c>
      <c r="AQ11" s="8">
        <v>185.66</v>
      </c>
      <c r="AR11" s="4">
        <v>7</v>
      </c>
      <c r="AS11" s="8">
        <v>1651.9</v>
      </c>
      <c r="AT11" s="7">
        <v>-0.8571</v>
      </c>
      <c r="AU11" s="7">
        <v>-0.8876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0.0411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</v>
      </c>
      <c r="BK11" s="8">
        <v>185.66</v>
      </c>
      <c r="BL11" s="2" t="s">
        <v>220</v>
      </c>
      <c r="BM11" s="7">
        <v>1</v>
      </c>
      <c r="BN11" s="7">
        <v>1</v>
      </c>
      <c r="BO11" s="4"/>
      <c r="BP11" s="8"/>
      <c r="BQ11" s="4">
        <v>6</v>
      </c>
      <c r="BR11" s="8">
        <v>1409.52</v>
      </c>
      <c r="BS11" s="7">
        <v>-1</v>
      </c>
      <c r="BT11" s="7">
        <v>-1</v>
      </c>
      <c r="BU11" s="2" t="s">
        <v>150</v>
      </c>
      <c r="BV11" s="2" t="s">
        <v>141</v>
      </c>
      <c r="BW11" s="2" t="s">
        <v>144</v>
      </c>
      <c r="BX11" s="2" t="s">
        <v>221</v>
      </c>
      <c r="BY11" s="2" t="s">
        <v>152</v>
      </c>
      <c r="BZ11" s="2" t="s">
        <v>152</v>
      </c>
      <c r="CA11" s="2" t="s">
        <v>144</v>
      </c>
      <c r="CB11" s="4"/>
      <c r="CC11" s="8"/>
      <c r="CD11" s="4"/>
      <c r="CE11" s="8"/>
      <c r="CF11" s="7"/>
      <c r="CG11" s="7"/>
      <c r="CH11" s="2" t="s">
        <v>150</v>
      </c>
      <c r="CI11" s="2" t="s">
        <v>141</v>
      </c>
      <c r="CJ11" s="2" t="s">
        <v>153</v>
      </c>
      <c r="CK11" s="2" t="s">
        <v>222</v>
      </c>
      <c r="CL11" s="2" t="s">
        <v>152</v>
      </c>
      <c r="CM11" s="2" t="s">
        <v>152</v>
      </c>
      <c r="CN11" s="2" t="s">
        <v>144</v>
      </c>
      <c r="CO11" s="4"/>
      <c r="CP11" s="8"/>
      <c r="CQ11" s="4"/>
      <c r="CR11" s="8"/>
      <c r="CS11" s="7"/>
      <c r="CT11" s="7"/>
      <c r="CU11" s="2" t="s">
        <v>150</v>
      </c>
      <c r="CV11" s="2" t="s">
        <v>141</v>
      </c>
      <c r="CW11" s="2" t="s">
        <v>166</v>
      </c>
      <c r="CX11" s="2" t="s">
        <v>189</v>
      </c>
      <c r="CY11" s="2" t="s">
        <v>152</v>
      </c>
      <c r="CZ11" s="2" t="s">
        <v>152</v>
      </c>
      <c r="DA11" s="2" t="s">
        <v>144</v>
      </c>
      <c r="DB11" s="4"/>
      <c r="DC11" s="8"/>
      <c r="DD11" s="4"/>
      <c r="DE11" s="8"/>
      <c r="DF11" s="7"/>
      <c r="DG11" s="7"/>
      <c r="DH11" s="2" t="s">
        <v>150</v>
      </c>
      <c r="DI11" s="2" t="s">
        <v>141</v>
      </c>
      <c r="DJ11" s="2" t="s">
        <v>180</v>
      </c>
      <c r="DK11" s="2" t="s">
        <v>223</v>
      </c>
      <c r="DL11" s="2" t="s">
        <v>152</v>
      </c>
      <c r="DM11" s="2" t="s">
        <v>152</v>
      </c>
      <c r="DN11" s="2" t="s">
        <v>144</v>
      </c>
      <c r="DO11" s="4">
        <v>1</v>
      </c>
      <c r="DP11" s="8">
        <v>185.66</v>
      </c>
      <c r="DQ11" s="4"/>
      <c r="DR11" s="8"/>
      <c r="DS11" s="7"/>
      <c r="DT11" s="7"/>
      <c r="DU11" s="2" t="s">
        <v>150</v>
      </c>
      <c r="DV11" s="2" t="s">
        <v>141</v>
      </c>
      <c r="DW11" s="2" t="s">
        <v>191</v>
      </c>
      <c r="DX11" s="2" t="s">
        <v>224</v>
      </c>
      <c r="DY11" s="2" t="s">
        <v>152</v>
      </c>
      <c r="DZ11" s="2" t="s">
        <v>152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191</v>
      </c>
      <c r="EK11" s="2" t="s">
        <v>187</v>
      </c>
      <c r="EL11" s="2" t="s">
        <v>152</v>
      </c>
      <c r="EM11" s="2" t="s">
        <v>152</v>
      </c>
      <c r="EN11" s="2" t="s">
        <v>144</v>
      </c>
      <c r="EO11" s="4"/>
      <c r="EP11" s="8"/>
      <c r="EQ11" s="4">
        <v>1</v>
      </c>
      <c r="ER11" s="8">
        <v>242.38</v>
      </c>
      <c r="ES11" s="7">
        <v>-1</v>
      </c>
      <c r="ET11" s="7">
        <v>-1</v>
      </c>
      <c r="EU11" s="2" t="s">
        <v>150</v>
      </c>
      <c r="EV11" s="2" t="s">
        <v>141</v>
      </c>
      <c r="EW11" s="2" t="s">
        <v>180</v>
      </c>
      <c r="EX11" s="2" t="s">
        <v>225</v>
      </c>
      <c r="EY11" s="2" t="s">
        <v>152</v>
      </c>
      <c r="EZ11" s="2" t="s">
        <v>152</v>
      </c>
      <c r="FA11" s="2" t="s">
        <v>144</v>
      </c>
      <c r="FB11" s="4"/>
      <c r="FC11" s="8"/>
      <c r="FD11" s="4"/>
      <c r="FE11" s="8"/>
      <c r="FF11" s="7"/>
      <c r="FG11" s="7"/>
      <c r="FH11" s="2" t="s">
        <v>181</v>
      </c>
      <c r="FI11" s="2" t="s">
        <v>141</v>
      </c>
      <c r="FJ11" s="2" t="s">
        <v>144</v>
      </c>
      <c r="FK11" s="2" t="s">
        <v>144</v>
      </c>
      <c r="FL11" s="2" t="s">
        <v>152</v>
      </c>
      <c r="FM11" s="2" t="s">
        <v>152</v>
      </c>
      <c r="FN11" s="2" t="s">
        <v>144</v>
      </c>
      <c r="FO11" s="4"/>
      <c r="FP11" s="8"/>
      <c r="FQ11" s="4"/>
      <c r="FR11" s="8"/>
      <c r="FS11" s="7"/>
      <c r="FT11" s="7"/>
      <c r="FU11" s="2" t="s">
        <v>150</v>
      </c>
      <c r="FV11" s="2" t="s">
        <v>141</v>
      </c>
      <c r="FW11" s="2" t="s">
        <v>164</v>
      </c>
      <c r="FX11" s="2" t="s">
        <v>226</v>
      </c>
      <c r="FY11" s="2" t="s">
        <v>152</v>
      </c>
      <c r="FZ11" s="2" t="s">
        <v>152</v>
      </c>
      <c r="GA11" s="2" t="s">
        <v>144</v>
      </c>
      <c r="GB11" s="4"/>
      <c r="GC11" s="8"/>
      <c r="GD11" s="4"/>
      <c r="GE11" s="8"/>
      <c r="GF11" s="7"/>
      <c r="GG11" s="7"/>
      <c r="GH11" s="2" t="s">
        <v>150</v>
      </c>
      <c r="GI11" s="2" t="s">
        <v>141</v>
      </c>
      <c r="GJ11" s="2" t="s">
        <v>166</v>
      </c>
      <c r="GK11" s="2" t="s">
        <v>227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150</v>
      </c>
      <c r="GV11" s="2" t="s">
        <v>141</v>
      </c>
      <c r="GW11" s="2" t="s">
        <v>168</v>
      </c>
      <c r="GX11" s="2" t="s">
        <v>144</v>
      </c>
      <c r="GY11" s="2" t="s">
        <v>152</v>
      </c>
      <c r="GZ11" s="2" t="s">
        <v>152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150</v>
      </c>
      <c r="KI11" s="2" t="s">
        <v>141</v>
      </c>
      <c r="KJ11" s="2" t="s">
        <v>196</v>
      </c>
      <c r="KK11" s="2" t="s">
        <v>144</v>
      </c>
      <c r="KL11" s="2" t="s">
        <v>152</v>
      </c>
      <c r="KM11" s="2" t="s">
        <v>152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96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313</v>
      </c>
      <c r="AA12" s="4">
        <f>=ROUNDDOWN(31.3,0)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3</v>
      </c>
      <c r="AQ12" s="8">
        <v>546.52</v>
      </c>
      <c r="AR12" s="4"/>
      <c r="AS12" s="8"/>
      <c r="AT12" s="7"/>
      <c r="AU12" s="7"/>
      <c r="AV12" s="4">
        <v>8</v>
      </c>
      <c r="AW12" s="8">
        <v>1534.61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0.3561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0.1031</v>
      </c>
      <c r="BJ12" s="4">
        <v>3</v>
      </c>
      <c r="BK12" s="8">
        <v>546.52</v>
      </c>
      <c r="BL12" s="2" t="s">
        <v>235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236</v>
      </c>
      <c r="BV12" s="2" t="s">
        <v>141</v>
      </c>
      <c r="BW12" s="2" t="s">
        <v>144</v>
      </c>
      <c r="BX12" s="2" t="s">
        <v>144</v>
      </c>
      <c r="BY12" s="2" t="s">
        <v>152</v>
      </c>
      <c r="BZ12" s="2" t="s">
        <v>152</v>
      </c>
      <c r="CA12" s="2" t="s">
        <v>144</v>
      </c>
      <c r="CB12" s="4">
        <v>1</v>
      </c>
      <c r="CC12" s="8">
        <v>123.51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237</v>
      </c>
      <c r="CL12" s="2" t="s">
        <v>152</v>
      </c>
      <c r="CM12" s="2" t="s">
        <v>152</v>
      </c>
      <c r="CN12" s="2" t="s">
        <v>144</v>
      </c>
      <c r="CO12" s="4">
        <v>1</v>
      </c>
      <c r="CP12" s="8">
        <v>151.01</v>
      </c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237</v>
      </c>
      <c r="CY12" s="2" t="s">
        <v>152</v>
      </c>
      <c r="CZ12" s="2" t="s">
        <v>152</v>
      </c>
      <c r="DA12" s="2" t="s">
        <v>144</v>
      </c>
      <c r="DB12" s="4">
        <v>1</v>
      </c>
      <c r="DC12" s="8">
        <v>272</v>
      </c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234</v>
      </c>
      <c r="DL12" s="2" t="s">
        <v>152</v>
      </c>
      <c r="DM12" s="2" t="s">
        <v>152</v>
      </c>
      <c r="DN12" s="2" t="s">
        <v>144</v>
      </c>
      <c r="DO12" s="4"/>
      <c r="DP12" s="8"/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144</v>
      </c>
      <c r="DY12" s="2" t="s">
        <v>152</v>
      </c>
      <c r="DZ12" s="2" t="s">
        <v>152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152</v>
      </c>
      <c r="EM12" s="2" t="s">
        <v>152</v>
      </c>
      <c r="EN12" s="2" t="s">
        <v>144</v>
      </c>
      <c r="EO12" s="4"/>
      <c r="EP12" s="8"/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144</v>
      </c>
      <c r="EY12" s="2" t="s">
        <v>152</v>
      </c>
      <c r="EZ12" s="2" t="s">
        <v>152</v>
      </c>
      <c r="FA12" s="2" t="s">
        <v>144</v>
      </c>
      <c r="FB12" s="4"/>
      <c r="FC12" s="8"/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144</v>
      </c>
      <c r="FL12" s="2" t="s">
        <v>152</v>
      </c>
      <c r="FM12" s="2" t="s">
        <v>152</v>
      </c>
      <c r="FN12" s="2" t="s">
        <v>144</v>
      </c>
      <c r="FO12" s="4"/>
      <c r="FP12" s="8"/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238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239</v>
      </c>
      <c r="GI12" s="2" t="s">
        <v>141</v>
      </c>
      <c r="GJ12" s="2" t="s">
        <v>144</v>
      </c>
      <c r="GK12" s="2" t="s">
        <v>144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181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181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181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236</v>
      </c>
      <c r="JV12" s="2" t="s">
        <v>141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240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181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181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181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181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181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181</v>
      </c>
      <c r="OI12" s="2" t="s">
        <v>141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>
        <v>313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241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396</v>
      </c>
      <c r="AA13" s="4">
        <f>=ROUNDDOWN(33,0)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0.8571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2</v>
      </c>
      <c r="AQ13" s="8">
        <v>358.92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0.2339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</v>
      </c>
      <c r="BK13" s="8">
        <v>358.92</v>
      </c>
      <c r="BL13" s="2" t="s">
        <v>18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236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242</v>
      </c>
      <c r="CL13" s="2" t="s">
        <v>152</v>
      </c>
      <c r="CM13" s="2" t="s">
        <v>152</v>
      </c>
      <c r="CN13" s="2" t="s">
        <v>144</v>
      </c>
      <c r="CO13" s="4">
        <v>2</v>
      </c>
      <c r="CP13" s="8">
        <v>358.92</v>
      </c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243</v>
      </c>
      <c r="CY13" s="2" t="s">
        <v>152</v>
      </c>
      <c r="CZ13" s="2" t="s">
        <v>152</v>
      </c>
      <c r="DA13" s="2" t="s">
        <v>144</v>
      </c>
      <c r="DB13" s="4"/>
      <c r="DC13" s="8"/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237</v>
      </c>
      <c r="DL13" s="2" t="s">
        <v>152</v>
      </c>
      <c r="DM13" s="2" t="s">
        <v>152</v>
      </c>
      <c r="DN13" s="2" t="s">
        <v>144</v>
      </c>
      <c r="DO13" s="4"/>
      <c r="DP13" s="8"/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144</v>
      </c>
      <c r="DY13" s="2" t="s">
        <v>152</v>
      </c>
      <c r="DZ13" s="2" t="s">
        <v>152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152</v>
      </c>
      <c r="EM13" s="2" t="s">
        <v>152</v>
      </c>
      <c r="EN13" s="2" t="s">
        <v>144</v>
      </c>
      <c r="EO13" s="4"/>
      <c r="EP13" s="8"/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144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239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181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181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181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236</v>
      </c>
      <c r="JV13" s="2" t="s">
        <v>141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240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181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181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181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181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181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181</v>
      </c>
      <c r="OI13" s="2" t="s">
        <v>141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>
        <v>396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244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155</v>
      </c>
      <c r="AA14" s="4">
        <f>=ROUNDDOWN(31,0)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3</v>
      </c>
      <c r="AQ14" s="8">
        <v>629.17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0.41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3</v>
      </c>
      <c r="BK14" s="8">
        <v>629.17</v>
      </c>
      <c r="BL14" s="2" t="s">
        <v>235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236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>
        <v>1</v>
      </c>
      <c r="CC14" s="8">
        <v>146.87</v>
      </c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245</v>
      </c>
      <c r="CL14" s="2" t="s">
        <v>152</v>
      </c>
      <c r="CM14" s="2" t="s">
        <v>152</v>
      </c>
      <c r="CN14" s="2" t="s">
        <v>144</v>
      </c>
      <c r="CO14" s="4">
        <v>1</v>
      </c>
      <c r="CP14" s="8">
        <v>179.66</v>
      </c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246</v>
      </c>
      <c r="CY14" s="2" t="s">
        <v>152</v>
      </c>
      <c r="CZ14" s="2" t="s">
        <v>152</v>
      </c>
      <c r="DA14" s="2" t="s">
        <v>144</v>
      </c>
      <c r="DB14" s="4">
        <v>1</v>
      </c>
      <c r="DC14" s="8">
        <v>302.64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247</v>
      </c>
      <c r="DL14" s="2" t="s">
        <v>152</v>
      </c>
      <c r="DM14" s="2" t="s">
        <v>152</v>
      </c>
      <c r="DN14" s="2" t="s">
        <v>144</v>
      </c>
      <c r="DO14" s="4"/>
      <c r="DP14" s="8"/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144</v>
      </c>
      <c r="DY14" s="2" t="s">
        <v>152</v>
      </c>
      <c r="DZ14" s="2" t="s">
        <v>152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152</v>
      </c>
      <c r="EM14" s="2" t="s">
        <v>152</v>
      </c>
      <c r="EN14" s="2" t="s">
        <v>144</v>
      </c>
      <c r="EO14" s="4"/>
      <c r="EP14" s="8"/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144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239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181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181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181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236</v>
      </c>
      <c r="JV14" s="2" t="s">
        <v>141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240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181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181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181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181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181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181</v>
      </c>
      <c r="OI14" s="2" t="s">
        <v>141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>
        <v>155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248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249</v>
      </c>
      <c r="G15" s="2" t="s">
        <v>249</v>
      </c>
      <c r="H15" s="2" t="s">
        <v>249</v>
      </c>
      <c r="I15" s="2" t="s">
        <v>138</v>
      </c>
      <c r="J15" s="2" t="s">
        <v>139</v>
      </c>
      <c r="K15" s="2" t="s">
        <v>250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251</v>
      </c>
      <c r="W15" s="2" t="s">
        <v>147</v>
      </c>
      <c r="X15" s="2" t="s">
        <v>144</v>
      </c>
      <c r="Y15" s="2" t="s">
        <v>252</v>
      </c>
      <c r="Z15" s="4">
        <v>72</v>
      </c>
      <c r="AA15" s="4">
        <f>=ROUNDDOWN(9,0)</f>
      </c>
      <c r="AB15" s="5">
        <v>8</v>
      </c>
      <c r="AC15" s="2" t="s">
        <v>253</v>
      </c>
      <c r="AD15" s="4">
        <v>180</v>
      </c>
      <c r="AE15" s="4">
        <v>180</v>
      </c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5</v>
      </c>
      <c r="AQ15" s="8">
        <v>820.02</v>
      </c>
      <c r="AR15" s="4">
        <v>2</v>
      </c>
      <c r="AS15" s="8">
        <v>395.95</v>
      </c>
      <c r="AT15" s="7">
        <v>1.5</v>
      </c>
      <c r="AU15" s="7">
        <v>1.071</v>
      </c>
      <c r="AV15" s="4">
        <v>34</v>
      </c>
      <c r="AW15" s="8">
        <v>6093.06</v>
      </c>
      <c r="AX15" s="4">
        <v>5</v>
      </c>
      <c r="AY15" s="8">
        <v>1073.74</v>
      </c>
      <c r="AZ15" s="7">
        <v>5.8</v>
      </c>
      <c r="BA15" s="7">
        <v>4.6746</v>
      </c>
      <c r="BB15" s="7">
        <v>0.1346</v>
      </c>
      <c r="BC15" s="4">
        <v>55</v>
      </c>
      <c r="BD15" s="8">
        <v>9907.73</v>
      </c>
      <c r="BE15" s="4">
        <v>22</v>
      </c>
      <c r="BF15" s="8">
        <v>4750.84</v>
      </c>
      <c r="BG15" s="7">
        <v>1.5</v>
      </c>
      <c r="BH15" s="7">
        <v>1.0855</v>
      </c>
      <c r="BI15" s="7">
        <v>0.615</v>
      </c>
      <c r="BJ15" s="4">
        <v>5</v>
      </c>
      <c r="BK15" s="8">
        <v>820.02</v>
      </c>
      <c r="BL15" s="2" t="s">
        <v>254</v>
      </c>
      <c r="BM15" s="7">
        <v>1</v>
      </c>
      <c r="BN15" s="7">
        <v>1</v>
      </c>
      <c r="BO15" s="4"/>
      <c r="BP15" s="8"/>
      <c r="BQ15" s="4">
        <v>1</v>
      </c>
      <c r="BR15" s="8">
        <v>195.76</v>
      </c>
      <c r="BS15" s="7">
        <v>-1</v>
      </c>
      <c r="BT15" s="7">
        <v>-1</v>
      </c>
      <c r="BU15" s="2" t="s">
        <v>150</v>
      </c>
      <c r="BV15" s="2" t="s">
        <v>141</v>
      </c>
      <c r="BW15" s="2" t="s">
        <v>144</v>
      </c>
      <c r="BX15" s="2" t="s">
        <v>255</v>
      </c>
      <c r="BY15" s="2" t="s">
        <v>152</v>
      </c>
      <c r="BZ15" s="2" t="s">
        <v>152</v>
      </c>
      <c r="CA15" s="2" t="s">
        <v>144</v>
      </c>
      <c r="CB15" s="4">
        <v>1</v>
      </c>
      <c r="CC15" s="8">
        <v>125.61</v>
      </c>
      <c r="CD15" s="4"/>
      <c r="CE15" s="8"/>
      <c r="CF15" s="7"/>
      <c r="CG15" s="7"/>
      <c r="CH15" s="2" t="s">
        <v>150</v>
      </c>
      <c r="CI15" s="2" t="s">
        <v>141</v>
      </c>
      <c r="CJ15" s="2" t="s">
        <v>256</v>
      </c>
      <c r="CK15" s="2" t="s">
        <v>257</v>
      </c>
      <c r="CL15" s="2" t="s">
        <v>152</v>
      </c>
      <c r="CM15" s="2" t="s">
        <v>152</v>
      </c>
      <c r="CN15" s="2" t="s">
        <v>144</v>
      </c>
      <c r="CO15" s="4">
        <v>3</v>
      </c>
      <c r="CP15" s="8">
        <v>460.41</v>
      </c>
      <c r="CQ15" s="4"/>
      <c r="CR15" s="8"/>
      <c r="CS15" s="7"/>
      <c r="CT15" s="7"/>
      <c r="CU15" s="2" t="s">
        <v>150</v>
      </c>
      <c r="CV15" s="2" t="s">
        <v>141</v>
      </c>
      <c r="CW15" s="2" t="s">
        <v>155</v>
      </c>
      <c r="CX15" s="2" t="s">
        <v>258</v>
      </c>
      <c r="CY15" s="2" t="s">
        <v>152</v>
      </c>
      <c r="CZ15" s="2" t="s">
        <v>152</v>
      </c>
      <c r="DA15" s="2" t="s">
        <v>144</v>
      </c>
      <c r="DB15" s="4">
        <v>1</v>
      </c>
      <c r="DC15" s="8">
        <v>234</v>
      </c>
      <c r="DD15" s="4"/>
      <c r="DE15" s="8"/>
      <c r="DF15" s="7"/>
      <c r="DG15" s="7"/>
      <c r="DH15" s="2" t="s">
        <v>150</v>
      </c>
      <c r="DI15" s="2" t="s">
        <v>141</v>
      </c>
      <c r="DJ15" s="2" t="s">
        <v>259</v>
      </c>
      <c r="DK15" s="2" t="s">
        <v>260</v>
      </c>
      <c r="DL15" s="2" t="s">
        <v>152</v>
      </c>
      <c r="DM15" s="2" t="s">
        <v>152</v>
      </c>
      <c r="DN15" s="2" t="s">
        <v>144</v>
      </c>
      <c r="DO15" s="4"/>
      <c r="DP15" s="8"/>
      <c r="DQ15" s="4">
        <v>1</v>
      </c>
      <c r="DR15" s="8">
        <v>200.19</v>
      </c>
      <c r="DS15" s="7">
        <v>-1</v>
      </c>
      <c r="DT15" s="7">
        <v>-1</v>
      </c>
      <c r="DU15" s="2" t="s">
        <v>150</v>
      </c>
      <c r="DV15" s="2" t="s">
        <v>141</v>
      </c>
      <c r="DW15" s="2" t="s">
        <v>261</v>
      </c>
      <c r="DX15" s="2" t="s">
        <v>262</v>
      </c>
      <c r="DY15" s="2" t="s">
        <v>152</v>
      </c>
      <c r="DZ15" s="2" t="s">
        <v>152</v>
      </c>
      <c r="EA15" s="2" t="s">
        <v>144</v>
      </c>
      <c r="EB15" s="4"/>
      <c r="EC15" s="8"/>
      <c r="ED15" s="4"/>
      <c r="EE15" s="8"/>
      <c r="EF15" s="7"/>
      <c r="EG15" s="7"/>
      <c r="EH15" s="2" t="s">
        <v>150</v>
      </c>
      <c r="EI15" s="2" t="s">
        <v>141</v>
      </c>
      <c r="EJ15" s="2" t="s">
        <v>259</v>
      </c>
      <c r="EK15" s="2" t="s">
        <v>156</v>
      </c>
      <c r="EL15" s="2" t="s">
        <v>152</v>
      </c>
      <c r="EM15" s="2" t="s">
        <v>152</v>
      </c>
      <c r="EN15" s="2" t="s">
        <v>144</v>
      </c>
      <c r="EO15" s="4"/>
      <c r="EP15" s="8"/>
      <c r="EQ15" s="4"/>
      <c r="ER15" s="8"/>
      <c r="ES15" s="7"/>
      <c r="ET15" s="7"/>
      <c r="EU15" s="2" t="s">
        <v>150</v>
      </c>
      <c r="EV15" s="2" t="s">
        <v>141</v>
      </c>
      <c r="EW15" s="2" t="s">
        <v>259</v>
      </c>
      <c r="EX15" s="2" t="s">
        <v>263</v>
      </c>
      <c r="EY15" s="2" t="s">
        <v>152</v>
      </c>
      <c r="EZ15" s="2" t="s">
        <v>152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144</v>
      </c>
      <c r="FK15" s="2" t="s">
        <v>264</v>
      </c>
      <c r="FL15" s="2" t="s">
        <v>152</v>
      </c>
      <c r="FM15" s="2" t="s">
        <v>152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259</v>
      </c>
      <c r="FX15" s="2" t="s">
        <v>265</v>
      </c>
      <c r="FY15" s="2" t="s">
        <v>152</v>
      </c>
      <c r="FZ15" s="2" t="s">
        <v>152</v>
      </c>
      <c r="GA15" s="2" t="s">
        <v>144</v>
      </c>
      <c r="GB15" s="4"/>
      <c r="GC15" s="8"/>
      <c r="GD15" s="4"/>
      <c r="GE15" s="8"/>
      <c r="GF15" s="7"/>
      <c r="GG15" s="7"/>
      <c r="GH15" s="2" t="s">
        <v>150</v>
      </c>
      <c r="GI15" s="2" t="s">
        <v>141</v>
      </c>
      <c r="GJ15" s="2" t="s">
        <v>266</v>
      </c>
      <c r="GK15" s="2" t="s">
        <v>267</v>
      </c>
      <c r="GL15" s="2" t="s">
        <v>152</v>
      </c>
      <c r="GM15" s="2" t="s">
        <v>152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259</v>
      </c>
      <c r="KK15" s="2" t="s">
        <v>268</v>
      </c>
      <c r="KL15" s="2" t="s">
        <v>152</v>
      </c>
      <c r="KM15" s="2" t="s">
        <v>152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72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269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249</v>
      </c>
      <c r="G16" s="2" t="s">
        <v>249</v>
      </c>
      <c r="H16" s="2" t="s">
        <v>249</v>
      </c>
      <c r="I16" s="2" t="s">
        <v>138</v>
      </c>
      <c r="J16" s="2" t="s">
        <v>172</v>
      </c>
      <c r="K16" s="2" t="s">
        <v>250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251</v>
      </c>
      <c r="W16" s="2" t="s">
        <v>147</v>
      </c>
      <c r="X16" s="2" t="s">
        <v>144</v>
      </c>
      <c r="Y16" s="2" t="s">
        <v>252</v>
      </c>
      <c r="Z16" s="4">
        <v>77</v>
      </c>
      <c r="AA16" s="4">
        <f>=ROUNDDOWN(9.625,0)</f>
      </c>
      <c r="AB16" s="5">
        <v>8</v>
      </c>
      <c r="AC16" s="2" t="s">
        <v>253</v>
      </c>
      <c r="AD16" s="4">
        <v>160</v>
      </c>
      <c r="AE16" s="4">
        <v>160</v>
      </c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8</v>
      </c>
      <c r="AQ16" s="8">
        <v>1346.04</v>
      </c>
      <c r="AR16" s="4">
        <v>2</v>
      </c>
      <c r="AS16" s="8">
        <v>463.3</v>
      </c>
      <c r="AT16" s="7">
        <v>3</v>
      </c>
      <c r="AU16" s="7">
        <v>1.9053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0.2209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8</v>
      </c>
      <c r="BK16" s="8">
        <v>1346.04</v>
      </c>
      <c r="BL16" s="2" t="s">
        <v>270</v>
      </c>
      <c r="BM16" s="7">
        <v>1</v>
      </c>
      <c r="BN16" s="7">
        <v>1</v>
      </c>
      <c r="BO16" s="4">
        <v>2</v>
      </c>
      <c r="BP16" s="8">
        <v>374.58</v>
      </c>
      <c r="BQ16" s="4"/>
      <c r="BR16" s="8"/>
      <c r="BS16" s="7"/>
      <c r="BT16" s="7"/>
      <c r="BU16" s="2" t="s">
        <v>150</v>
      </c>
      <c r="BV16" s="2" t="s">
        <v>141</v>
      </c>
      <c r="BW16" s="2" t="s">
        <v>144</v>
      </c>
      <c r="BX16" s="2" t="s">
        <v>255</v>
      </c>
      <c r="BY16" s="2" t="s">
        <v>152</v>
      </c>
      <c r="BZ16" s="2" t="s">
        <v>152</v>
      </c>
      <c r="CA16" s="2" t="s">
        <v>144</v>
      </c>
      <c r="CB16" s="4">
        <v>4</v>
      </c>
      <c r="CC16" s="8">
        <v>599.28</v>
      </c>
      <c r="CD16" s="4"/>
      <c r="CE16" s="8"/>
      <c r="CF16" s="7"/>
      <c r="CG16" s="7"/>
      <c r="CH16" s="2" t="s">
        <v>150</v>
      </c>
      <c r="CI16" s="2" t="s">
        <v>141</v>
      </c>
      <c r="CJ16" s="2" t="s">
        <v>256</v>
      </c>
      <c r="CK16" s="2" t="s">
        <v>156</v>
      </c>
      <c r="CL16" s="2" t="s">
        <v>152</v>
      </c>
      <c r="CM16" s="2" t="s">
        <v>152</v>
      </c>
      <c r="CN16" s="2" t="s">
        <v>144</v>
      </c>
      <c r="CO16" s="4">
        <v>1</v>
      </c>
      <c r="CP16" s="8">
        <v>183.11</v>
      </c>
      <c r="CQ16" s="4">
        <v>1</v>
      </c>
      <c r="CR16" s="8">
        <v>231.65</v>
      </c>
      <c r="CS16" s="7"/>
      <c r="CT16" s="7">
        <v>-0.2095</v>
      </c>
      <c r="CU16" s="2" t="s">
        <v>150</v>
      </c>
      <c r="CV16" s="2" t="s">
        <v>141</v>
      </c>
      <c r="CW16" s="2" t="s">
        <v>155</v>
      </c>
      <c r="CX16" s="2" t="s">
        <v>271</v>
      </c>
      <c r="CY16" s="2" t="s">
        <v>152</v>
      </c>
      <c r="CZ16" s="2" t="s">
        <v>152</v>
      </c>
      <c r="DA16" s="2" t="s">
        <v>144</v>
      </c>
      <c r="DB16" s="4"/>
      <c r="DC16" s="8"/>
      <c r="DD16" s="4"/>
      <c r="DE16" s="8"/>
      <c r="DF16" s="7"/>
      <c r="DG16" s="7"/>
      <c r="DH16" s="2" t="s">
        <v>150</v>
      </c>
      <c r="DI16" s="2" t="s">
        <v>141</v>
      </c>
      <c r="DJ16" s="2" t="s">
        <v>259</v>
      </c>
      <c r="DK16" s="2" t="s">
        <v>272</v>
      </c>
      <c r="DL16" s="2" t="s">
        <v>152</v>
      </c>
      <c r="DM16" s="2" t="s">
        <v>152</v>
      </c>
      <c r="DN16" s="2" t="s">
        <v>144</v>
      </c>
      <c r="DO16" s="4">
        <v>1</v>
      </c>
      <c r="DP16" s="8">
        <v>189.07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261</v>
      </c>
      <c r="DX16" s="2" t="s">
        <v>273</v>
      </c>
      <c r="DY16" s="2" t="s">
        <v>152</v>
      </c>
      <c r="DZ16" s="2" t="s">
        <v>152</v>
      </c>
      <c r="EA16" s="2" t="s">
        <v>144</v>
      </c>
      <c r="EB16" s="4"/>
      <c r="EC16" s="8"/>
      <c r="ED16" s="4"/>
      <c r="EE16" s="8"/>
      <c r="EF16" s="7"/>
      <c r="EG16" s="7"/>
      <c r="EH16" s="2" t="s">
        <v>150</v>
      </c>
      <c r="EI16" s="2" t="s">
        <v>141</v>
      </c>
      <c r="EJ16" s="2" t="s">
        <v>259</v>
      </c>
      <c r="EK16" s="2" t="s">
        <v>274</v>
      </c>
      <c r="EL16" s="2" t="s">
        <v>152</v>
      </c>
      <c r="EM16" s="2" t="s">
        <v>152</v>
      </c>
      <c r="EN16" s="2" t="s">
        <v>144</v>
      </c>
      <c r="EO16" s="4"/>
      <c r="EP16" s="8"/>
      <c r="EQ16" s="4"/>
      <c r="ER16" s="8"/>
      <c r="ES16" s="7"/>
      <c r="ET16" s="7"/>
      <c r="EU16" s="2" t="s">
        <v>150</v>
      </c>
      <c r="EV16" s="2" t="s">
        <v>141</v>
      </c>
      <c r="EW16" s="2" t="s">
        <v>259</v>
      </c>
      <c r="EX16" s="2" t="s">
        <v>275</v>
      </c>
      <c r="EY16" s="2" t="s">
        <v>152</v>
      </c>
      <c r="EZ16" s="2" t="s">
        <v>152</v>
      </c>
      <c r="FA16" s="2" t="s">
        <v>144</v>
      </c>
      <c r="FB16" s="4"/>
      <c r="FC16" s="8"/>
      <c r="FD16" s="4"/>
      <c r="FE16" s="8"/>
      <c r="FF16" s="7"/>
      <c r="FG16" s="7"/>
      <c r="FH16" s="2" t="s">
        <v>181</v>
      </c>
      <c r="FI16" s="2" t="s">
        <v>141</v>
      </c>
      <c r="FJ16" s="2" t="s">
        <v>144</v>
      </c>
      <c r="FK16" s="2" t="s">
        <v>144</v>
      </c>
      <c r="FL16" s="2" t="s">
        <v>152</v>
      </c>
      <c r="FM16" s="2" t="s">
        <v>152</v>
      </c>
      <c r="FN16" s="2" t="s">
        <v>144</v>
      </c>
      <c r="FO16" s="4"/>
      <c r="FP16" s="8"/>
      <c r="FQ16" s="4"/>
      <c r="FR16" s="8"/>
      <c r="FS16" s="7"/>
      <c r="FT16" s="7"/>
      <c r="FU16" s="2" t="s">
        <v>150</v>
      </c>
      <c r="FV16" s="2" t="s">
        <v>141</v>
      </c>
      <c r="FW16" s="2" t="s">
        <v>259</v>
      </c>
      <c r="FX16" s="2" t="s">
        <v>276</v>
      </c>
      <c r="FY16" s="2" t="s">
        <v>152</v>
      </c>
      <c r="FZ16" s="2" t="s">
        <v>152</v>
      </c>
      <c r="GA16" s="2" t="s">
        <v>144</v>
      </c>
      <c r="GB16" s="4"/>
      <c r="GC16" s="8"/>
      <c r="GD16" s="4">
        <v>1</v>
      </c>
      <c r="GE16" s="8">
        <v>231.65</v>
      </c>
      <c r="GF16" s="7">
        <v>-1</v>
      </c>
      <c r="GG16" s="7">
        <v>-1</v>
      </c>
      <c r="GH16" s="2" t="s">
        <v>150</v>
      </c>
      <c r="GI16" s="2" t="s">
        <v>141</v>
      </c>
      <c r="GJ16" s="2" t="s">
        <v>166</v>
      </c>
      <c r="GK16" s="2" t="s">
        <v>175</v>
      </c>
      <c r="GL16" s="2" t="s">
        <v>152</v>
      </c>
      <c r="GM16" s="2" t="s">
        <v>152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150</v>
      </c>
      <c r="KI16" s="2" t="s">
        <v>141</v>
      </c>
      <c r="KJ16" s="2" t="s">
        <v>259</v>
      </c>
      <c r="KK16" s="2" t="s">
        <v>144</v>
      </c>
      <c r="KL16" s="2" t="s">
        <v>152</v>
      </c>
      <c r="KM16" s="2" t="s">
        <v>152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42</v>
      </c>
      <c r="PC16" s="4"/>
      <c r="PD16" s="4"/>
      <c r="PE16" s="4">
        <v>35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277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249</v>
      </c>
      <c r="G17" s="2" t="s">
        <v>249</v>
      </c>
      <c r="H17" s="2" t="s">
        <v>249</v>
      </c>
      <c r="I17" s="2" t="s">
        <v>138</v>
      </c>
      <c r="J17" s="2" t="s">
        <v>185</v>
      </c>
      <c r="K17" s="2" t="s">
        <v>250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251</v>
      </c>
      <c r="W17" s="2" t="s">
        <v>147</v>
      </c>
      <c r="X17" s="2" t="s">
        <v>144</v>
      </c>
      <c r="Y17" s="2" t="s">
        <v>252</v>
      </c>
      <c r="Z17" s="4">
        <v>20</v>
      </c>
      <c r="AA17" s="4">
        <f>=ROUNDDOWN(2.73972602739726,0)</f>
      </c>
      <c r="AB17" s="5">
        <v>7.3</v>
      </c>
      <c r="AC17" s="2" t="s">
        <v>253</v>
      </c>
      <c r="AD17" s="4">
        <v>160</v>
      </c>
      <c r="AE17" s="4">
        <v>160</v>
      </c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21</v>
      </c>
      <c r="AQ17" s="8">
        <v>3927</v>
      </c>
      <c r="AR17" s="4">
        <v>1</v>
      </c>
      <c r="AS17" s="8">
        <v>214.49</v>
      </c>
      <c r="AT17" s="7">
        <v>20</v>
      </c>
      <c r="AU17" s="7">
        <v>17.3085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0.6445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21</v>
      </c>
      <c r="BK17" s="8">
        <v>3927</v>
      </c>
      <c r="BL17" s="2" t="s">
        <v>278</v>
      </c>
      <c r="BM17" s="7">
        <v>1</v>
      </c>
      <c r="BN17" s="7">
        <v>1</v>
      </c>
      <c r="BO17" s="4">
        <v>21</v>
      </c>
      <c r="BP17" s="8">
        <v>3927</v>
      </c>
      <c r="BQ17" s="4"/>
      <c r="BR17" s="8"/>
      <c r="BS17" s="7"/>
      <c r="BT17" s="7"/>
      <c r="BU17" s="2" t="s">
        <v>150</v>
      </c>
      <c r="BV17" s="2" t="s">
        <v>141</v>
      </c>
      <c r="BW17" s="2" t="s">
        <v>144</v>
      </c>
      <c r="BX17" s="2" t="s">
        <v>255</v>
      </c>
      <c r="BY17" s="2" t="s">
        <v>152</v>
      </c>
      <c r="BZ17" s="2" t="s">
        <v>152</v>
      </c>
      <c r="CA17" s="2" t="s">
        <v>144</v>
      </c>
      <c r="CB17" s="4"/>
      <c r="CC17" s="8"/>
      <c r="CD17" s="4">
        <v>1</v>
      </c>
      <c r="CE17" s="8">
        <v>214.49</v>
      </c>
      <c r="CF17" s="7">
        <v>-1</v>
      </c>
      <c r="CG17" s="7">
        <v>-1</v>
      </c>
      <c r="CH17" s="2" t="s">
        <v>150</v>
      </c>
      <c r="CI17" s="2" t="s">
        <v>141</v>
      </c>
      <c r="CJ17" s="2" t="s">
        <v>256</v>
      </c>
      <c r="CK17" s="2" t="s">
        <v>279</v>
      </c>
      <c r="CL17" s="2" t="s">
        <v>152</v>
      </c>
      <c r="CM17" s="2" t="s">
        <v>152</v>
      </c>
      <c r="CN17" s="2" t="s">
        <v>144</v>
      </c>
      <c r="CO17" s="4"/>
      <c r="CP17" s="8"/>
      <c r="CQ17" s="4"/>
      <c r="CR17" s="8"/>
      <c r="CS17" s="7"/>
      <c r="CT17" s="7"/>
      <c r="CU17" s="2" t="s">
        <v>150</v>
      </c>
      <c r="CV17" s="2" t="s">
        <v>141</v>
      </c>
      <c r="CW17" s="2" t="s">
        <v>155</v>
      </c>
      <c r="CX17" s="2" t="s">
        <v>276</v>
      </c>
      <c r="CY17" s="2" t="s">
        <v>152</v>
      </c>
      <c r="CZ17" s="2" t="s">
        <v>152</v>
      </c>
      <c r="DA17" s="2" t="s">
        <v>144</v>
      </c>
      <c r="DB17" s="4"/>
      <c r="DC17" s="8"/>
      <c r="DD17" s="4"/>
      <c r="DE17" s="8"/>
      <c r="DF17" s="7"/>
      <c r="DG17" s="7"/>
      <c r="DH17" s="2" t="s">
        <v>150</v>
      </c>
      <c r="DI17" s="2" t="s">
        <v>141</v>
      </c>
      <c r="DJ17" s="2" t="s">
        <v>259</v>
      </c>
      <c r="DK17" s="2" t="s">
        <v>272</v>
      </c>
      <c r="DL17" s="2" t="s">
        <v>152</v>
      </c>
      <c r="DM17" s="2" t="s">
        <v>152</v>
      </c>
      <c r="DN17" s="2" t="s">
        <v>144</v>
      </c>
      <c r="DO17" s="4"/>
      <c r="DP17" s="8"/>
      <c r="DQ17" s="4"/>
      <c r="DR17" s="8"/>
      <c r="DS17" s="7"/>
      <c r="DT17" s="7"/>
      <c r="DU17" s="2" t="s">
        <v>150</v>
      </c>
      <c r="DV17" s="2" t="s">
        <v>141</v>
      </c>
      <c r="DW17" s="2" t="s">
        <v>261</v>
      </c>
      <c r="DX17" s="2" t="s">
        <v>280</v>
      </c>
      <c r="DY17" s="2" t="s">
        <v>152</v>
      </c>
      <c r="DZ17" s="2" t="s">
        <v>152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259</v>
      </c>
      <c r="EK17" s="2" t="s">
        <v>281</v>
      </c>
      <c r="EL17" s="2" t="s">
        <v>152</v>
      </c>
      <c r="EM17" s="2" t="s">
        <v>152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259</v>
      </c>
      <c r="EX17" s="2" t="s">
        <v>282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181</v>
      </c>
      <c r="FI17" s="2" t="s">
        <v>141</v>
      </c>
      <c r="FJ17" s="2" t="s">
        <v>144</v>
      </c>
      <c r="FK17" s="2" t="s">
        <v>144</v>
      </c>
      <c r="FL17" s="2" t="s">
        <v>152</v>
      </c>
      <c r="FM17" s="2" t="s">
        <v>152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259</v>
      </c>
      <c r="FX17" s="2" t="s">
        <v>144</v>
      </c>
      <c r="FY17" s="2" t="s">
        <v>152</v>
      </c>
      <c r="FZ17" s="2" t="s">
        <v>152</v>
      </c>
      <c r="GA17" s="2" t="s">
        <v>144</v>
      </c>
      <c r="GB17" s="4"/>
      <c r="GC17" s="8"/>
      <c r="GD17" s="4"/>
      <c r="GE17" s="8"/>
      <c r="GF17" s="7"/>
      <c r="GG17" s="7"/>
      <c r="GH17" s="2" t="s">
        <v>150</v>
      </c>
      <c r="GI17" s="2" t="s">
        <v>141</v>
      </c>
      <c r="GJ17" s="2" t="s">
        <v>266</v>
      </c>
      <c r="GK17" s="2" t="s">
        <v>283</v>
      </c>
      <c r="GL17" s="2" t="s">
        <v>152</v>
      </c>
      <c r="GM17" s="2" t="s">
        <v>152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150</v>
      </c>
      <c r="KI17" s="2" t="s">
        <v>141</v>
      </c>
      <c r="KJ17" s="2" t="s">
        <v>259</v>
      </c>
      <c r="KK17" s="2" t="s">
        <v>284</v>
      </c>
      <c r="KL17" s="2" t="s">
        <v>152</v>
      </c>
      <c r="KM17" s="2" t="s">
        <v>152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20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285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249</v>
      </c>
      <c r="G18" s="2" t="s">
        <v>249</v>
      </c>
      <c r="H18" s="2" t="s">
        <v>249</v>
      </c>
      <c r="I18" s="2" t="s">
        <v>138</v>
      </c>
      <c r="J18" s="2" t="s">
        <v>139</v>
      </c>
      <c r="K18" s="2" t="s">
        <v>286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287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251</v>
      </c>
      <c r="W18" s="2" t="s">
        <v>147</v>
      </c>
      <c r="X18" s="2" t="s">
        <v>144</v>
      </c>
      <c r="Y18" s="2" t="s">
        <v>148</v>
      </c>
      <c r="Z18" s="4">
        <v>63</v>
      </c>
      <c r="AA18" s="4">
        <f>=ROUNDDOWN(8.07692307692308,0)</f>
      </c>
      <c r="AB18" s="5">
        <v>7.8</v>
      </c>
      <c r="AC18" s="2" t="s">
        <v>144</v>
      </c>
      <c r="AD18" s="4"/>
      <c r="AE18" s="4"/>
      <c r="AF18" s="6">
        <v>65</v>
      </c>
      <c r="AG18" s="6"/>
      <c r="AH18" s="7">
        <v>0.8571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6</v>
      </c>
      <c r="AQ18" s="8">
        <v>953.4</v>
      </c>
      <c r="AR18" s="4">
        <v>7</v>
      </c>
      <c r="AS18" s="8">
        <v>1348.64</v>
      </c>
      <c r="AT18" s="7">
        <v>-0.1429</v>
      </c>
      <c r="AU18" s="7">
        <v>-0.2931</v>
      </c>
      <c r="AV18" s="4">
        <v>20</v>
      </c>
      <c r="AW18" s="8">
        <v>3664.85</v>
      </c>
      <c r="AX18" s="4">
        <v>17</v>
      </c>
      <c r="AY18" s="8">
        <v>3677.1</v>
      </c>
      <c r="AZ18" s="7">
        <v>0.1765</v>
      </c>
      <c r="BA18" s="7">
        <v>-0.0033</v>
      </c>
      <c r="BB18" s="7">
        <v>0.2601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0.3699</v>
      </c>
      <c r="BJ18" s="4">
        <v>6</v>
      </c>
      <c r="BK18" s="8">
        <v>953.4</v>
      </c>
      <c r="BL18" s="2" t="s">
        <v>288</v>
      </c>
      <c r="BM18" s="7">
        <v>1</v>
      </c>
      <c r="BN18" s="7">
        <v>1</v>
      </c>
      <c r="BO18" s="4">
        <v>3</v>
      </c>
      <c r="BP18" s="8">
        <v>473.37</v>
      </c>
      <c r="BQ18" s="4">
        <v>1</v>
      </c>
      <c r="BR18" s="8">
        <v>195.76</v>
      </c>
      <c r="BS18" s="7">
        <v>2</v>
      </c>
      <c r="BT18" s="7">
        <v>1.4181</v>
      </c>
      <c r="BU18" s="2" t="s">
        <v>150</v>
      </c>
      <c r="BV18" s="2" t="s">
        <v>141</v>
      </c>
      <c r="BW18" s="2" t="s">
        <v>144</v>
      </c>
      <c r="BX18" s="2" t="s">
        <v>289</v>
      </c>
      <c r="BY18" s="2" t="s">
        <v>152</v>
      </c>
      <c r="BZ18" s="2" t="s">
        <v>152</v>
      </c>
      <c r="CA18" s="2" t="s">
        <v>144</v>
      </c>
      <c r="CB18" s="4">
        <v>1</v>
      </c>
      <c r="CC18" s="8">
        <v>125.61</v>
      </c>
      <c r="CD18" s="4">
        <v>1</v>
      </c>
      <c r="CE18" s="8">
        <v>178.74</v>
      </c>
      <c r="CF18" s="7"/>
      <c r="CG18" s="7">
        <v>-0.2972</v>
      </c>
      <c r="CH18" s="2" t="s">
        <v>150</v>
      </c>
      <c r="CI18" s="2" t="s">
        <v>141</v>
      </c>
      <c r="CJ18" s="2" t="s">
        <v>153</v>
      </c>
      <c r="CK18" s="2" t="s">
        <v>290</v>
      </c>
      <c r="CL18" s="2" t="s">
        <v>152</v>
      </c>
      <c r="CM18" s="2" t="s">
        <v>152</v>
      </c>
      <c r="CN18" s="2" t="s">
        <v>144</v>
      </c>
      <c r="CO18" s="4">
        <v>1</v>
      </c>
      <c r="CP18" s="8">
        <v>153.47</v>
      </c>
      <c r="CQ18" s="4">
        <v>2</v>
      </c>
      <c r="CR18" s="8">
        <v>386.08</v>
      </c>
      <c r="CS18" s="7">
        <v>-0.5</v>
      </c>
      <c r="CT18" s="7">
        <v>-0.6025</v>
      </c>
      <c r="CU18" s="2" t="s">
        <v>150</v>
      </c>
      <c r="CV18" s="2" t="s">
        <v>141</v>
      </c>
      <c r="CW18" s="2" t="s">
        <v>155</v>
      </c>
      <c r="CX18" s="2" t="s">
        <v>291</v>
      </c>
      <c r="CY18" s="2" t="s">
        <v>152</v>
      </c>
      <c r="CZ18" s="2" t="s">
        <v>152</v>
      </c>
      <c r="DA18" s="2" t="s">
        <v>144</v>
      </c>
      <c r="DB18" s="4"/>
      <c r="DC18" s="8"/>
      <c r="DD18" s="4"/>
      <c r="DE18" s="8"/>
      <c r="DF18" s="7"/>
      <c r="DG18" s="7"/>
      <c r="DH18" s="2" t="s">
        <v>150</v>
      </c>
      <c r="DI18" s="2" t="s">
        <v>141</v>
      </c>
      <c r="DJ18" s="2" t="s">
        <v>148</v>
      </c>
      <c r="DK18" s="2" t="s">
        <v>292</v>
      </c>
      <c r="DL18" s="2" t="s">
        <v>152</v>
      </c>
      <c r="DM18" s="2" t="s">
        <v>152</v>
      </c>
      <c r="DN18" s="2" t="s">
        <v>144</v>
      </c>
      <c r="DO18" s="4"/>
      <c r="DP18" s="8"/>
      <c r="DQ18" s="4">
        <v>2</v>
      </c>
      <c r="DR18" s="8">
        <v>400.38</v>
      </c>
      <c r="DS18" s="7">
        <v>-1</v>
      </c>
      <c r="DT18" s="7">
        <v>-1</v>
      </c>
      <c r="DU18" s="2" t="s">
        <v>150</v>
      </c>
      <c r="DV18" s="2" t="s">
        <v>141</v>
      </c>
      <c r="DW18" s="2" t="s">
        <v>158</v>
      </c>
      <c r="DX18" s="2" t="s">
        <v>293</v>
      </c>
      <c r="DY18" s="2" t="s">
        <v>152</v>
      </c>
      <c r="DZ18" s="2" t="s">
        <v>152</v>
      </c>
      <c r="EA18" s="2" t="s">
        <v>144</v>
      </c>
      <c r="EB18" s="4">
        <v>1</v>
      </c>
      <c r="EC18" s="8">
        <v>200.95</v>
      </c>
      <c r="ED18" s="4">
        <v>1</v>
      </c>
      <c r="EE18" s="8">
        <v>187.68</v>
      </c>
      <c r="EF18" s="7"/>
      <c r="EG18" s="7">
        <v>0.0707</v>
      </c>
      <c r="EH18" s="2" t="s">
        <v>150</v>
      </c>
      <c r="EI18" s="2" t="s">
        <v>141</v>
      </c>
      <c r="EJ18" s="2" t="s">
        <v>160</v>
      </c>
      <c r="EK18" s="2" t="s">
        <v>294</v>
      </c>
      <c r="EL18" s="2" t="s">
        <v>152</v>
      </c>
      <c r="EM18" s="2" t="s">
        <v>152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148</v>
      </c>
      <c r="EX18" s="2" t="s">
        <v>295</v>
      </c>
      <c r="EY18" s="2" t="s">
        <v>152</v>
      </c>
      <c r="EZ18" s="2" t="s">
        <v>152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144</v>
      </c>
      <c r="FK18" s="2" t="s">
        <v>296</v>
      </c>
      <c r="FL18" s="2" t="s">
        <v>152</v>
      </c>
      <c r="FM18" s="2" t="s">
        <v>152</v>
      </c>
      <c r="FN18" s="2" t="s">
        <v>144</v>
      </c>
      <c r="FO18" s="4"/>
      <c r="FP18" s="8"/>
      <c r="FQ18" s="4"/>
      <c r="FR18" s="8"/>
      <c r="FS18" s="7"/>
      <c r="FT18" s="7"/>
      <c r="FU18" s="2" t="s">
        <v>150</v>
      </c>
      <c r="FV18" s="2" t="s">
        <v>141</v>
      </c>
      <c r="FW18" s="2" t="s">
        <v>164</v>
      </c>
      <c r="FX18" s="2" t="s">
        <v>297</v>
      </c>
      <c r="FY18" s="2" t="s">
        <v>152</v>
      </c>
      <c r="FZ18" s="2" t="s">
        <v>152</v>
      </c>
      <c r="GA18" s="2" t="s">
        <v>144</v>
      </c>
      <c r="GB18" s="4"/>
      <c r="GC18" s="8"/>
      <c r="GD18" s="4"/>
      <c r="GE18" s="8"/>
      <c r="GF18" s="7"/>
      <c r="GG18" s="7"/>
      <c r="GH18" s="2" t="s">
        <v>150</v>
      </c>
      <c r="GI18" s="2" t="s">
        <v>141</v>
      </c>
      <c r="GJ18" s="2" t="s">
        <v>298</v>
      </c>
      <c r="GK18" s="2" t="s">
        <v>299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150</v>
      </c>
      <c r="GV18" s="2" t="s">
        <v>141</v>
      </c>
      <c r="GW18" s="2" t="s">
        <v>168</v>
      </c>
      <c r="GX18" s="2" t="s">
        <v>144</v>
      </c>
      <c r="GY18" s="2" t="s">
        <v>152</v>
      </c>
      <c r="GZ18" s="2" t="s">
        <v>152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170</v>
      </c>
      <c r="KK18" s="2" t="s">
        <v>144</v>
      </c>
      <c r="KL18" s="2" t="s">
        <v>152</v>
      </c>
      <c r="KM18" s="2" t="s">
        <v>152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24</v>
      </c>
      <c r="PC18" s="4"/>
      <c r="PD18" s="4"/>
      <c r="PE18" s="4">
        <v>39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300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249</v>
      </c>
      <c r="G19" s="2" t="s">
        <v>249</v>
      </c>
      <c r="H19" s="2" t="s">
        <v>249</v>
      </c>
      <c r="I19" s="2" t="s">
        <v>138</v>
      </c>
      <c r="J19" s="2" t="s">
        <v>172</v>
      </c>
      <c r="K19" s="2" t="s">
        <v>286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287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251</v>
      </c>
      <c r="W19" s="2" t="s">
        <v>147</v>
      </c>
      <c r="X19" s="2" t="s">
        <v>144</v>
      </c>
      <c r="Y19" s="2" t="s">
        <v>148</v>
      </c>
      <c r="Z19" s="4">
        <v>228</v>
      </c>
      <c r="AA19" s="4">
        <f>=ROUNDDOWN(33.5294117647059,0)</f>
      </c>
      <c r="AB19" s="5">
        <v>6.8</v>
      </c>
      <c r="AC19" s="2" t="s">
        <v>144</v>
      </c>
      <c r="AD19" s="4"/>
      <c r="AE19" s="4"/>
      <c r="AF19" s="6">
        <v>65</v>
      </c>
      <c r="AG19" s="6"/>
      <c r="AH19" s="7">
        <v>0.8571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9</v>
      </c>
      <c r="AQ19" s="8">
        <v>1769.98</v>
      </c>
      <c r="AR19" s="4">
        <v>8</v>
      </c>
      <c r="AS19" s="8">
        <v>1856.58</v>
      </c>
      <c r="AT19" s="7">
        <v>0.125</v>
      </c>
      <c r="AU19" s="7">
        <v>-0.0466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0.483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9</v>
      </c>
      <c r="BK19" s="8">
        <v>1769.98</v>
      </c>
      <c r="BL19" s="2" t="s">
        <v>301</v>
      </c>
      <c r="BM19" s="7">
        <v>1</v>
      </c>
      <c r="BN19" s="7">
        <v>1</v>
      </c>
      <c r="BO19" s="4">
        <v>6</v>
      </c>
      <c r="BP19" s="8">
        <v>1127.4</v>
      </c>
      <c r="BQ19" s="4">
        <v>3</v>
      </c>
      <c r="BR19" s="8">
        <v>704.76</v>
      </c>
      <c r="BS19" s="7">
        <v>1</v>
      </c>
      <c r="BT19" s="7">
        <v>0.5997</v>
      </c>
      <c r="BU19" s="2" t="s">
        <v>150</v>
      </c>
      <c r="BV19" s="2" t="s">
        <v>141</v>
      </c>
      <c r="BW19" s="2" t="s">
        <v>144</v>
      </c>
      <c r="BX19" s="2" t="s">
        <v>302</v>
      </c>
      <c r="BY19" s="2" t="s">
        <v>152</v>
      </c>
      <c r="BZ19" s="2" t="s">
        <v>152</v>
      </c>
      <c r="CA19" s="2" t="s">
        <v>144</v>
      </c>
      <c r="CB19" s="4"/>
      <c r="CC19" s="8"/>
      <c r="CD19" s="4"/>
      <c r="CE19" s="8"/>
      <c r="CF19" s="7"/>
      <c r="CG19" s="7"/>
      <c r="CH19" s="2" t="s">
        <v>150</v>
      </c>
      <c r="CI19" s="2" t="s">
        <v>141</v>
      </c>
      <c r="CJ19" s="2" t="s">
        <v>153</v>
      </c>
      <c r="CK19" s="2" t="s">
        <v>154</v>
      </c>
      <c r="CL19" s="2" t="s">
        <v>152</v>
      </c>
      <c r="CM19" s="2" t="s">
        <v>152</v>
      </c>
      <c r="CN19" s="2" t="s">
        <v>144</v>
      </c>
      <c r="CO19" s="4">
        <v>1</v>
      </c>
      <c r="CP19" s="8">
        <v>183.11</v>
      </c>
      <c r="CQ19" s="4">
        <v>3</v>
      </c>
      <c r="CR19" s="8">
        <v>694.95</v>
      </c>
      <c r="CS19" s="7">
        <v>-0.6667</v>
      </c>
      <c r="CT19" s="7">
        <v>-0.7365</v>
      </c>
      <c r="CU19" s="2" t="s">
        <v>150</v>
      </c>
      <c r="CV19" s="2" t="s">
        <v>141</v>
      </c>
      <c r="CW19" s="2" t="s">
        <v>155</v>
      </c>
      <c r="CX19" s="2" t="s">
        <v>258</v>
      </c>
      <c r="CY19" s="2" t="s">
        <v>152</v>
      </c>
      <c r="CZ19" s="2" t="s">
        <v>152</v>
      </c>
      <c r="DA19" s="2" t="s">
        <v>144</v>
      </c>
      <c r="DB19" s="4">
        <v>1</v>
      </c>
      <c r="DC19" s="8">
        <v>270.4</v>
      </c>
      <c r="DD19" s="4"/>
      <c r="DE19" s="8"/>
      <c r="DF19" s="7"/>
      <c r="DG19" s="7"/>
      <c r="DH19" s="2" t="s">
        <v>150</v>
      </c>
      <c r="DI19" s="2" t="s">
        <v>141</v>
      </c>
      <c r="DJ19" s="2" t="s">
        <v>148</v>
      </c>
      <c r="DK19" s="2" t="s">
        <v>204</v>
      </c>
      <c r="DL19" s="2" t="s">
        <v>152</v>
      </c>
      <c r="DM19" s="2" t="s">
        <v>152</v>
      </c>
      <c r="DN19" s="2" t="s">
        <v>144</v>
      </c>
      <c r="DO19" s="4">
        <v>1</v>
      </c>
      <c r="DP19" s="8">
        <v>189.07</v>
      </c>
      <c r="DQ19" s="4"/>
      <c r="DR19" s="8"/>
      <c r="DS19" s="7"/>
      <c r="DT19" s="7"/>
      <c r="DU19" s="2" t="s">
        <v>150</v>
      </c>
      <c r="DV19" s="2" t="s">
        <v>141</v>
      </c>
      <c r="DW19" s="2" t="s">
        <v>158</v>
      </c>
      <c r="DX19" s="2" t="s">
        <v>303</v>
      </c>
      <c r="DY19" s="2" t="s">
        <v>152</v>
      </c>
      <c r="DZ19" s="2" t="s">
        <v>152</v>
      </c>
      <c r="EA19" s="2" t="s">
        <v>144</v>
      </c>
      <c r="EB19" s="4"/>
      <c r="EC19" s="8"/>
      <c r="ED19" s="4">
        <v>1</v>
      </c>
      <c r="EE19" s="8">
        <v>225.22</v>
      </c>
      <c r="EF19" s="7">
        <v>-1</v>
      </c>
      <c r="EG19" s="7">
        <v>-1</v>
      </c>
      <c r="EH19" s="2" t="s">
        <v>150</v>
      </c>
      <c r="EI19" s="2" t="s">
        <v>141</v>
      </c>
      <c r="EJ19" s="2" t="s">
        <v>160</v>
      </c>
      <c r="EK19" s="2" t="s">
        <v>304</v>
      </c>
      <c r="EL19" s="2" t="s">
        <v>152</v>
      </c>
      <c r="EM19" s="2" t="s">
        <v>152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148</v>
      </c>
      <c r="EX19" s="2" t="s">
        <v>305</v>
      </c>
      <c r="EY19" s="2" t="s">
        <v>152</v>
      </c>
      <c r="EZ19" s="2" t="s">
        <v>152</v>
      </c>
      <c r="FA19" s="2" t="s">
        <v>144</v>
      </c>
      <c r="FB19" s="4"/>
      <c r="FC19" s="8"/>
      <c r="FD19" s="4"/>
      <c r="FE19" s="8"/>
      <c r="FF19" s="7"/>
      <c r="FG19" s="7"/>
      <c r="FH19" s="2" t="s">
        <v>181</v>
      </c>
      <c r="FI19" s="2" t="s">
        <v>141</v>
      </c>
      <c r="FJ19" s="2" t="s">
        <v>144</v>
      </c>
      <c r="FK19" s="2" t="s">
        <v>144</v>
      </c>
      <c r="FL19" s="2" t="s">
        <v>152</v>
      </c>
      <c r="FM19" s="2" t="s">
        <v>152</v>
      </c>
      <c r="FN19" s="2" t="s">
        <v>144</v>
      </c>
      <c r="FO19" s="4"/>
      <c r="FP19" s="8"/>
      <c r="FQ19" s="4"/>
      <c r="FR19" s="8"/>
      <c r="FS19" s="7"/>
      <c r="FT19" s="7"/>
      <c r="FU19" s="2" t="s">
        <v>150</v>
      </c>
      <c r="FV19" s="2" t="s">
        <v>141</v>
      </c>
      <c r="FW19" s="2" t="s">
        <v>164</v>
      </c>
      <c r="FX19" s="2" t="s">
        <v>303</v>
      </c>
      <c r="FY19" s="2" t="s">
        <v>152</v>
      </c>
      <c r="FZ19" s="2" t="s">
        <v>152</v>
      </c>
      <c r="GA19" s="2" t="s">
        <v>144</v>
      </c>
      <c r="GB19" s="4"/>
      <c r="GC19" s="8"/>
      <c r="GD19" s="4">
        <v>1</v>
      </c>
      <c r="GE19" s="8">
        <v>231.65</v>
      </c>
      <c r="GF19" s="7">
        <v>-1</v>
      </c>
      <c r="GG19" s="7">
        <v>-1</v>
      </c>
      <c r="GH19" s="2" t="s">
        <v>150</v>
      </c>
      <c r="GI19" s="2" t="s">
        <v>141</v>
      </c>
      <c r="GJ19" s="2" t="s">
        <v>166</v>
      </c>
      <c r="GK19" s="2" t="s">
        <v>306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150</v>
      </c>
      <c r="GV19" s="2" t="s">
        <v>141</v>
      </c>
      <c r="GW19" s="2" t="s">
        <v>168</v>
      </c>
      <c r="GX19" s="2" t="s">
        <v>144</v>
      </c>
      <c r="GY19" s="2" t="s">
        <v>152</v>
      </c>
      <c r="GZ19" s="2" t="s">
        <v>152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150</v>
      </c>
      <c r="KI19" s="2" t="s">
        <v>141</v>
      </c>
      <c r="KJ19" s="2" t="s">
        <v>170</v>
      </c>
      <c r="KK19" s="2" t="s">
        <v>144</v>
      </c>
      <c r="KL19" s="2" t="s">
        <v>152</v>
      </c>
      <c r="KM19" s="2" t="s">
        <v>152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172</v>
      </c>
      <c r="PC19" s="4"/>
      <c r="PD19" s="4"/>
      <c r="PE19" s="4">
        <v>56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307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249</v>
      </c>
      <c r="G20" s="2" t="s">
        <v>249</v>
      </c>
      <c r="H20" s="2" t="s">
        <v>249</v>
      </c>
      <c r="I20" s="2" t="s">
        <v>138</v>
      </c>
      <c r="J20" s="2" t="s">
        <v>185</v>
      </c>
      <c r="K20" s="2" t="s">
        <v>286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287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251</v>
      </c>
      <c r="W20" s="2" t="s">
        <v>147</v>
      </c>
      <c r="X20" s="2" t="s">
        <v>144</v>
      </c>
      <c r="Y20" s="2" t="s">
        <v>148</v>
      </c>
      <c r="Z20" s="4">
        <v>121</v>
      </c>
      <c r="AA20" s="4">
        <f>=ROUNDDOWN(32.7027027027027,0)</f>
      </c>
      <c r="AB20" s="5">
        <v>3.7</v>
      </c>
      <c r="AC20" s="2" t="s">
        <v>144</v>
      </c>
      <c r="AD20" s="4"/>
      <c r="AE20" s="4"/>
      <c r="AF20" s="6">
        <v>65</v>
      </c>
      <c r="AG20" s="6"/>
      <c r="AH20" s="7">
        <v>0.8571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5</v>
      </c>
      <c r="AQ20" s="8">
        <v>941.47</v>
      </c>
      <c r="AR20" s="4">
        <v>2</v>
      </c>
      <c r="AS20" s="8">
        <v>471.88</v>
      </c>
      <c r="AT20" s="7">
        <v>1.5</v>
      </c>
      <c r="AU20" s="7">
        <v>0.9951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0.2569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5</v>
      </c>
      <c r="BK20" s="8">
        <v>941.47</v>
      </c>
      <c r="BL20" s="2" t="s">
        <v>308</v>
      </c>
      <c r="BM20" s="7">
        <v>1</v>
      </c>
      <c r="BN20" s="7">
        <v>1</v>
      </c>
      <c r="BO20" s="4">
        <v>3</v>
      </c>
      <c r="BP20" s="8">
        <v>563.85</v>
      </c>
      <c r="BQ20" s="4"/>
      <c r="BR20" s="8"/>
      <c r="BS20" s="7"/>
      <c r="BT20" s="7"/>
      <c r="BU20" s="2" t="s">
        <v>150</v>
      </c>
      <c r="BV20" s="2" t="s">
        <v>141</v>
      </c>
      <c r="BW20" s="2" t="s">
        <v>144</v>
      </c>
      <c r="BX20" s="2" t="s">
        <v>273</v>
      </c>
      <c r="BY20" s="2" t="s">
        <v>152</v>
      </c>
      <c r="BZ20" s="2" t="s">
        <v>152</v>
      </c>
      <c r="CA20" s="2" t="s">
        <v>144</v>
      </c>
      <c r="CB20" s="4"/>
      <c r="CC20" s="8"/>
      <c r="CD20" s="4"/>
      <c r="CE20" s="8"/>
      <c r="CF20" s="7"/>
      <c r="CG20" s="7"/>
      <c r="CH20" s="2" t="s">
        <v>150</v>
      </c>
      <c r="CI20" s="2" t="s">
        <v>141</v>
      </c>
      <c r="CJ20" s="2" t="s">
        <v>153</v>
      </c>
      <c r="CK20" s="2" t="s">
        <v>188</v>
      </c>
      <c r="CL20" s="2" t="s">
        <v>152</v>
      </c>
      <c r="CM20" s="2" t="s">
        <v>152</v>
      </c>
      <c r="CN20" s="2" t="s">
        <v>144</v>
      </c>
      <c r="CO20" s="4"/>
      <c r="CP20" s="8"/>
      <c r="CQ20" s="4">
        <v>1</v>
      </c>
      <c r="CR20" s="8">
        <v>231.65</v>
      </c>
      <c r="CS20" s="7">
        <v>-1</v>
      </c>
      <c r="CT20" s="7">
        <v>-1</v>
      </c>
      <c r="CU20" s="2" t="s">
        <v>150</v>
      </c>
      <c r="CV20" s="2" t="s">
        <v>141</v>
      </c>
      <c r="CW20" s="2" t="s">
        <v>309</v>
      </c>
      <c r="CX20" s="2" t="s">
        <v>310</v>
      </c>
      <c r="CY20" s="2" t="s">
        <v>152</v>
      </c>
      <c r="CZ20" s="2" t="s">
        <v>152</v>
      </c>
      <c r="DA20" s="2" t="s">
        <v>144</v>
      </c>
      <c r="DB20" s="4"/>
      <c r="DC20" s="8"/>
      <c r="DD20" s="4"/>
      <c r="DE20" s="8"/>
      <c r="DF20" s="7"/>
      <c r="DG20" s="7"/>
      <c r="DH20" s="2" t="s">
        <v>150</v>
      </c>
      <c r="DI20" s="2" t="s">
        <v>141</v>
      </c>
      <c r="DJ20" s="2" t="s">
        <v>148</v>
      </c>
      <c r="DK20" s="2" t="s">
        <v>190</v>
      </c>
      <c r="DL20" s="2" t="s">
        <v>152</v>
      </c>
      <c r="DM20" s="2" t="s">
        <v>152</v>
      </c>
      <c r="DN20" s="2" t="s">
        <v>144</v>
      </c>
      <c r="DO20" s="4">
        <v>2</v>
      </c>
      <c r="DP20" s="8">
        <v>377.62</v>
      </c>
      <c r="DQ20" s="4">
        <v>1</v>
      </c>
      <c r="DR20" s="8">
        <v>240.23</v>
      </c>
      <c r="DS20" s="7">
        <v>1</v>
      </c>
      <c r="DT20" s="7">
        <v>0.5719</v>
      </c>
      <c r="DU20" s="2" t="s">
        <v>150</v>
      </c>
      <c r="DV20" s="2" t="s">
        <v>141</v>
      </c>
      <c r="DW20" s="2" t="s">
        <v>298</v>
      </c>
      <c r="DX20" s="2" t="s">
        <v>267</v>
      </c>
      <c r="DY20" s="2" t="s">
        <v>152</v>
      </c>
      <c r="DZ20" s="2" t="s">
        <v>152</v>
      </c>
      <c r="EA20" s="2" t="s">
        <v>144</v>
      </c>
      <c r="EB20" s="4"/>
      <c r="EC20" s="8"/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311</v>
      </c>
      <c r="EL20" s="2" t="s">
        <v>152</v>
      </c>
      <c r="EM20" s="2" t="s">
        <v>152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148</v>
      </c>
      <c r="EX20" s="2" t="s">
        <v>180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181</v>
      </c>
      <c r="FI20" s="2" t="s">
        <v>141</v>
      </c>
      <c r="FJ20" s="2" t="s">
        <v>144</v>
      </c>
      <c r="FK20" s="2" t="s">
        <v>144</v>
      </c>
      <c r="FL20" s="2" t="s">
        <v>152</v>
      </c>
      <c r="FM20" s="2" t="s">
        <v>152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164</v>
      </c>
      <c r="FX20" s="2" t="s">
        <v>144</v>
      </c>
      <c r="FY20" s="2" t="s">
        <v>152</v>
      </c>
      <c r="FZ20" s="2" t="s">
        <v>152</v>
      </c>
      <c r="GA20" s="2" t="s">
        <v>144</v>
      </c>
      <c r="GB20" s="4"/>
      <c r="GC20" s="8"/>
      <c r="GD20" s="4"/>
      <c r="GE20" s="8"/>
      <c r="GF20" s="7"/>
      <c r="GG20" s="7"/>
      <c r="GH20" s="2" t="s">
        <v>150</v>
      </c>
      <c r="GI20" s="2" t="s">
        <v>141</v>
      </c>
      <c r="GJ20" s="2" t="s">
        <v>298</v>
      </c>
      <c r="GK20" s="2" t="s">
        <v>312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150</v>
      </c>
      <c r="GV20" s="2" t="s">
        <v>141</v>
      </c>
      <c r="GW20" s="2" t="s">
        <v>168</v>
      </c>
      <c r="GX20" s="2" t="s">
        <v>144</v>
      </c>
      <c r="GY20" s="2" t="s">
        <v>152</v>
      </c>
      <c r="GZ20" s="2" t="s">
        <v>152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150</v>
      </c>
      <c r="KI20" s="2" t="s">
        <v>141</v>
      </c>
      <c r="KJ20" s="2" t="s">
        <v>196</v>
      </c>
      <c r="KK20" s="2" t="s">
        <v>144</v>
      </c>
      <c r="KL20" s="2" t="s">
        <v>152</v>
      </c>
      <c r="KM20" s="2" t="s">
        <v>152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121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313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249</v>
      </c>
      <c r="G21" s="2" t="s">
        <v>249</v>
      </c>
      <c r="H21" s="2" t="s">
        <v>249</v>
      </c>
      <c r="I21" s="2" t="s">
        <v>229</v>
      </c>
      <c r="J21" s="2" t="s">
        <v>139</v>
      </c>
      <c r="K21" s="2" t="s">
        <v>314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281</v>
      </c>
      <c r="AA21" s="4">
        <f>=ROUNDDOWN(31.2222222222222,0)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0.8571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1</v>
      </c>
      <c r="AW21" s="8">
        <v>149.82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0.0151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236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/>
      <c r="CC21" s="8"/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315</v>
      </c>
      <c r="CL21" s="2" t="s">
        <v>152</v>
      </c>
      <c r="CM21" s="2" t="s">
        <v>152</v>
      </c>
      <c r="CN21" s="2" t="s">
        <v>144</v>
      </c>
      <c r="CO21" s="4"/>
      <c r="CP21" s="8"/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237</v>
      </c>
      <c r="CY21" s="2" t="s">
        <v>152</v>
      </c>
      <c r="CZ21" s="2" t="s">
        <v>152</v>
      </c>
      <c r="DA21" s="2" t="s">
        <v>144</v>
      </c>
      <c r="DB21" s="4"/>
      <c r="DC21" s="8"/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316</v>
      </c>
      <c r="DL21" s="2" t="s">
        <v>152</v>
      </c>
      <c r="DM21" s="2" t="s">
        <v>152</v>
      </c>
      <c r="DN21" s="2" t="s">
        <v>144</v>
      </c>
      <c r="DO21" s="4"/>
      <c r="DP21" s="8"/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144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144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152</v>
      </c>
      <c r="FM21" s="2" t="s">
        <v>152</v>
      </c>
      <c r="FN21" s="2" t="s">
        <v>144</v>
      </c>
      <c r="FO21" s="4"/>
      <c r="FP21" s="8"/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144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239</v>
      </c>
      <c r="GI21" s="2" t="s">
        <v>141</v>
      </c>
      <c r="GJ21" s="2" t="s">
        <v>144</v>
      </c>
      <c r="GK21" s="2" t="s">
        <v>144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181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181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181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236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181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181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181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181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181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181</v>
      </c>
      <c r="OI21" s="2" t="s">
        <v>141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>
        <v>281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317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249</v>
      </c>
      <c r="G22" s="2" t="s">
        <v>249</v>
      </c>
      <c r="H22" s="2" t="s">
        <v>249</v>
      </c>
      <c r="I22" s="2" t="s">
        <v>229</v>
      </c>
      <c r="J22" s="2" t="s">
        <v>172</v>
      </c>
      <c r="K22" s="2" t="s">
        <v>314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312</v>
      </c>
      <c r="AA22" s="4">
        <f>=ROUNDDOWN(28.3636363636364,0)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0.8571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</v>
      </c>
      <c r="AQ22" s="8">
        <v>149.82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1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</v>
      </c>
      <c r="BK22" s="8">
        <v>149.82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236</v>
      </c>
      <c r="BV22" s="2" t="s">
        <v>141</v>
      </c>
      <c r="BW22" s="2" t="s">
        <v>144</v>
      </c>
      <c r="BX22" s="2" t="s">
        <v>144</v>
      </c>
      <c r="BY22" s="2" t="s">
        <v>152</v>
      </c>
      <c r="BZ22" s="2" t="s">
        <v>152</v>
      </c>
      <c r="CA22" s="2" t="s">
        <v>144</v>
      </c>
      <c r="CB22" s="4">
        <v>1</v>
      </c>
      <c r="CC22" s="8">
        <v>149.82</v>
      </c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237</v>
      </c>
      <c r="CL22" s="2" t="s">
        <v>152</v>
      </c>
      <c r="CM22" s="2" t="s">
        <v>152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243</v>
      </c>
      <c r="CY22" s="2" t="s">
        <v>152</v>
      </c>
      <c r="CZ22" s="2" t="s">
        <v>152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318</v>
      </c>
      <c r="DL22" s="2" t="s">
        <v>152</v>
      </c>
      <c r="DM22" s="2" t="s">
        <v>152</v>
      </c>
      <c r="DN22" s="2" t="s">
        <v>144</v>
      </c>
      <c r="DO22" s="4"/>
      <c r="DP22" s="8"/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144</v>
      </c>
      <c r="DY22" s="2" t="s">
        <v>152</v>
      </c>
      <c r="DZ22" s="2" t="s">
        <v>152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152</v>
      </c>
      <c r="EM22" s="2" t="s">
        <v>152</v>
      </c>
      <c r="EN22" s="2" t="s">
        <v>144</v>
      </c>
      <c r="EO22" s="4"/>
      <c r="EP22" s="8"/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144</v>
      </c>
      <c r="EY22" s="2" t="s">
        <v>152</v>
      </c>
      <c r="EZ22" s="2" t="s">
        <v>152</v>
      </c>
      <c r="FA22" s="2" t="s">
        <v>144</v>
      </c>
      <c r="FB22" s="4"/>
      <c r="FC22" s="8"/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144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319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239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181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181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181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236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181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181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181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181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181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181</v>
      </c>
      <c r="OI22" s="2" t="s">
        <v>141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>
        <v>312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320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249</v>
      </c>
      <c r="G23" s="2" t="s">
        <v>249</v>
      </c>
      <c r="H23" s="2" t="s">
        <v>249</v>
      </c>
      <c r="I23" s="2" t="s">
        <v>229</v>
      </c>
      <c r="J23" s="2" t="s">
        <v>185</v>
      </c>
      <c r="K23" s="2" t="s">
        <v>314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104</v>
      </c>
      <c r="AA23" s="4">
        <f>=ROUNDDOWN(26,0)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0.8571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236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321</v>
      </c>
      <c r="CL23" s="2" t="s">
        <v>152</v>
      </c>
      <c r="CM23" s="2" t="s">
        <v>152</v>
      </c>
      <c r="CN23" s="2" t="s">
        <v>144</v>
      </c>
      <c r="CO23" s="4"/>
      <c r="CP23" s="8"/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237</v>
      </c>
      <c r="CY23" s="2" t="s">
        <v>152</v>
      </c>
      <c r="CZ23" s="2" t="s">
        <v>152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322</v>
      </c>
      <c r="DL23" s="2" t="s">
        <v>152</v>
      </c>
      <c r="DM23" s="2" t="s">
        <v>152</v>
      </c>
      <c r="DN23" s="2" t="s">
        <v>144</v>
      </c>
      <c r="DO23" s="4"/>
      <c r="DP23" s="8"/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144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239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181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181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181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236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181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181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181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181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181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181</v>
      </c>
      <c r="OI23" s="2" t="s">
        <v>141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>
        <v>104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323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324</v>
      </c>
      <c r="G24" s="2" t="s">
        <v>324</v>
      </c>
      <c r="H24" s="2" t="s">
        <v>324</v>
      </c>
      <c r="I24" s="2" t="s">
        <v>138</v>
      </c>
      <c r="J24" s="2" t="s">
        <v>139</v>
      </c>
      <c r="K24" s="2" t="s">
        <v>230</v>
      </c>
      <c r="L24" s="3">
        <v>170.23</v>
      </c>
      <c r="M24" s="3">
        <v>178.74</v>
      </c>
      <c r="N24" s="3">
        <v>499.99</v>
      </c>
      <c r="O24" s="2" t="s">
        <v>325</v>
      </c>
      <c r="P24" s="2" t="s">
        <v>326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251</v>
      </c>
      <c r="W24" s="2" t="s">
        <v>147</v>
      </c>
      <c r="X24" s="2" t="s">
        <v>144</v>
      </c>
      <c r="Y24" s="2" t="s">
        <v>204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4</v>
      </c>
      <c r="AS24" s="8">
        <v>688.15</v>
      </c>
      <c r="AT24" s="7">
        <v>-1</v>
      </c>
      <c r="AU24" s="7">
        <v>-1</v>
      </c>
      <c r="AV24" s="4">
        <v>3</v>
      </c>
      <c r="AW24" s="8">
        <v>696.87</v>
      </c>
      <c r="AX24" s="4">
        <v>14</v>
      </c>
      <c r="AY24" s="8">
        <v>2436.33</v>
      </c>
      <c r="AZ24" s="7">
        <v>-0.7857</v>
      </c>
      <c r="BA24" s="7">
        <v>-0.714</v>
      </c>
      <c r="BB24" s="7"/>
      <c r="BC24" s="4">
        <v>3</v>
      </c>
      <c r="BD24" s="8">
        <v>696.87</v>
      </c>
      <c r="BE24" s="4">
        <v>14</v>
      </c>
      <c r="BF24" s="8">
        <v>2436.33</v>
      </c>
      <c r="BG24" s="7">
        <v>-0.7857</v>
      </c>
      <c r="BH24" s="7">
        <v>-0.714</v>
      </c>
      <c r="BI24" s="7">
        <v>1</v>
      </c>
      <c r="BJ24" s="4"/>
      <c r="BK24" s="8"/>
      <c r="BL24" s="2" t="s">
        <v>327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328</v>
      </c>
      <c r="BW24" s="2" t="s">
        <v>144</v>
      </c>
      <c r="BX24" s="2" t="s">
        <v>255</v>
      </c>
      <c r="BY24" s="2" t="s">
        <v>152</v>
      </c>
      <c r="BZ24" s="2" t="s">
        <v>152</v>
      </c>
      <c r="CA24" s="2" t="s">
        <v>144</v>
      </c>
      <c r="CB24" s="4"/>
      <c r="CC24" s="8"/>
      <c r="CD24" s="4">
        <v>1</v>
      </c>
      <c r="CE24" s="8">
        <v>107.24</v>
      </c>
      <c r="CF24" s="7">
        <v>-1</v>
      </c>
      <c r="CG24" s="7">
        <v>-1</v>
      </c>
      <c r="CH24" s="2" t="s">
        <v>150</v>
      </c>
      <c r="CI24" s="2" t="s">
        <v>328</v>
      </c>
      <c r="CJ24" s="2" t="s">
        <v>153</v>
      </c>
      <c r="CK24" s="2" t="s">
        <v>329</v>
      </c>
      <c r="CL24" s="2" t="s">
        <v>152</v>
      </c>
      <c r="CM24" s="2" t="s">
        <v>152</v>
      </c>
      <c r="CN24" s="2" t="s">
        <v>144</v>
      </c>
      <c r="CO24" s="4"/>
      <c r="CP24" s="8"/>
      <c r="CQ24" s="4"/>
      <c r="CR24" s="8"/>
      <c r="CS24" s="7"/>
      <c r="CT24" s="7"/>
      <c r="CU24" s="2" t="s">
        <v>150</v>
      </c>
      <c r="CV24" s="2" t="s">
        <v>328</v>
      </c>
      <c r="CW24" s="2" t="s">
        <v>279</v>
      </c>
      <c r="CX24" s="2" t="s">
        <v>330</v>
      </c>
      <c r="CY24" s="2" t="s">
        <v>152</v>
      </c>
      <c r="CZ24" s="2" t="s">
        <v>152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328</v>
      </c>
      <c r="DJ24" s="2" t="s">
        <v>204</v>
      </c>
      <c r="DK24" s="2" t="s">
        <v>331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150</v>
      </c>
      <c r="DV24" s="2" t="s">
        <v>328</v>
      </c>
      <c r="DW24" s="2" t="s">
        <v>158</v>
      </c>
      <c r="DX24" s="2" t="s">
        <v>293</v>
      </c>
      <c r="DY24" s="2" t="s">
        <v>152</v>
      </c>
      <c r="DZ24" s="2" t="s">
        <v>152</v>
      </c>
      <c r="EA24" s="2" t="s">
        <v>144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150</v>
      </c>
      <c r="EI24" s="2" t="s">
        <v>328</v>
      </c>
      <c r="EJ24" s="2" t="s">
        <v>160</v>
      </c>
      <c r="EK24" s="2" t="s">
        <v>276</v>
      </c>
      <c r="EL24" s="2" t="s">
        <v>152</v>
      </c>
      <c r="EM24" s="2" t="s">
        <v>152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328</v>
      </c>
      <c r="EW24" s="2" t="s">
        <v>204</v>
      </c>
      <c r="EX24" s="2" t="s">
        <v>332</v>
      </c>
      <c r="EY24" s="2" t="s">
        <v>152</v>
      </c>
      <c r="EZ24" s="2" t="s">
        <v>152</v>
      </c>
      <c r="FA24" s="2" t="s">
        <v>144</v>
      </c>
      <c r="FB24" s="4"/>
      <c r="FC24" s="8"/>
      <c r="FD24" s="4"/>
      <c r="FE24" s="8"/>
      <c r="FF24" s="7"/>
      <c r="FG24" s="7"/>
      <c r="FH24" s="2" t="s">
        <v>144</v>
      </c>
      <c r="FI24" s="2" t="s">
        <v>144</v>
      </c>
      <c r="FJ24" s="2" t="s">
        <v>144</v>
      </c>
      <c r="FK24" s="2" t="s">
        <v>144</v>
      </c>
      <c r="FL24" s="2" t="s">
        <v>144</v>
      </c>
      <c r="FM24" s="2" t="s">
        <v>144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328</v>
      </c>
      <c r="FW24" s="2" t="s">
        <v>164</v>
      </c>
      <c r="FX24" s="2" t="s">
        <v>165</v>
      </c>
      <c r="FY24" s="2" t="s">
        <v>152</v>
      </c>
      <c r="FZ24" s="2" t="s">
        <v>152</v>
      </c>
      <c r="GA24" s="2" t="s">
        <v>144</v>
      </c>
      <c r="GB24" s="4"/>
      <c r="GC24" s="8"/>
      <c r="GD24" s="4"/>
      <c r="GE24" s="8"/>
      <c r="GF24" s="7"/>
      <c r="GG24" s="7"/>
      <c r="GH24" s="2" t="s">
        <v>150</v>
      </c>
      <c r="GI24" s="2" t="s">
        <v>328</v>
      </c>
      <c r="GJ24" s="2" t="s">
        <v>166</v>
      </c>
      <c r="GK24" s="2" t="s">
        <v>333</v>
      </c>
      <c r="GL24" s="2" t="s">
        <v>152</v>
      </c>
      <c r="GM24" s="2" t="s">
        <v>152</v>
      </c>
      <c r="GN24" s="2" t="s">
        <v>144</v>
      </c>
      <c r="GO24" s="4"/>
      <c r="GP24" s="8"/>
      <c r="GQ24" s="4">
        <v>1</v>
      </c>
      <c r="GR24" s="8">
        <v>193.04</v>
      </c>
      <c r="GS24" s="7">
        <v>-1</v>
      </c>
      <c r="GT24" s="7">
        <v>-1</v>
      </c>
      <c r="GU24" s="2" t="s">
        <v>150</v>
      </c>
      <c r="GV24" s="2" t="s">
        <v>328</v>
      </c>
      <c r="GW24" s="2" t="s">
        <v>168</v>
      </c>
      <c r="GX24" s="2" t="s">
        <v>334</v>
      </c>
      <c r="GY24" s="2" t="s">
        <v>152</v>
      </c>
      <c r="GZ24" s="2" t="s">
        <v>152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150</v>
      </c>
      <c r="KI24" s="2" t="s">
        <v>328</v>
      </c>
      <c r="KJ24" s="2" t="s">
        <v>170</v>
      </c>
      <c r="KK24" s="2" t="s">
        <v>275</v>
      </c>
      <c r="KL24" s="2" t="s">
        <v>152</v>
      </c>
      <c r="KM24" s="2" t="s">
        <v>152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335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324</v>
      </c>
      <c r="G25" s="2" t="s">
        <v>324</v>
      </c>
      <c r="H25" s="2" t="s">
        <v>324</v>
      </c>
      <c r="I25" s="2" t="s">
        <v>138</v>
      </c>
      <c r="J25" s="2" t="s">
        <v>172</v>
      </c>
      <c r="K25" s="2" t="s">
        <v>230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326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251</v>
      </c>
      <c r="W25" s="2" t="s">
        <v>147</v>
      </c>
      <c r="X25" s="2" t="s">
        <v>144</v>
      </c>
      <c r="Y25" s="2" t="s">
        <v>204</v>
      </c>
      <c r="Z25" s="4">
        <v>21</v>
      </c>
      <c r="AA25" s="4">
        <f>=ROUNDDOWN(5.25,0)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3</v>
      </c>
      <c r="AQ25" s="8">
        <v>696.87</v>
      </c>
      <c r="AR25" s="4">
        <v>8</v>
      </c>
      <c r="AS25" s="8">
        <v>1447.9</v>
      </c>
      <c r="AT25" s="7">
        <v>-0.625</v>
      </c>
      <c r="AU25" s="7">
        <v>-0.5187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3</v>
      </c>
      <c r="BK25" s="8">
        <v>696.87</v>
      </c>
      <c r="BL25" s="2" t="s">
        <v>336</v>
      </c>
      <c r="BM25" s="7">
        <v>1</v>
      </c>
      <c r="BN25" s="7">
        <v>1</v>
      </c>
      <c r="BO25" s="4"/>
      <c r="BP25" s="8"/>
      <c r="BQ25" s="4">
        <v>2</v>
      </c>
      <c r="BR25" s="8">
        <v>469.84</v>
      </c>
      <c r="BS25" s="7">
        <v>-1</v>
      </c>
      <c r="BT25" s="7">
        <v>-1</v>
      </c>
      <c r="BU25" s="2" t="s">
        <v>150</v>
      </c>
      <c r="BV25" s="2" t="s">
        <v>141</v>
      </c>
      <c r="BW25" s="2" t="s">
        <v>144</v>
      </c>
      <c r="BX25" s="2" t="s">
        <v>255</v>
      </c>
      <c r="BY25" s="2" t="s">
        <v>152</v>
      </c>
      <c r="BZ25" s="2" t="s">
        <v>152</v>
      </c>
      <c r="CA25" s="2" t="s">
        <v>144</v>
      </c>
      <c r="CB25" s="4"/>
      <c r="CC25" s="8"/>
      <c r="CD25" s="4">
        <v>4</v>
      </c>
      <c r="CE25" s="8">
        <v>514.76</v>
      </c>
      <c r="CF25" s="7">
        <v>-1</v>
      </c>
      <c r="CG25" s="7">
        <v>-1</v>
      </c>
      <c r="CH25" s="2" t="s">
        <v>150</v>
      </c>
      <c r="CI25" s="2" t="s">
        <v>141</v>
      </c>
      <c r="CJ25" s="2" t="s">
        <v>153</v>
      </c>
      <c r="CK25" s="2" t="s">
        <v>337</v>
      </c>
      <c r="CL25" s="2" t="s">
        <v>152</v>
      </c>
      <c r="CM25" s="2" t="s">
        <v>152</v>
      </c>
      <c r="CN25" s="2" t="s">
        <v>144</v>
      </c>
      <c r="CO25" s="4">
        <v>1</v>
      </c>
      <c r="CP25" s="8">
        <v>231.65</v>
      </c>
      <c r="CQ25" s="4"/>
      <c r="CR25" s="8"/>
      <c r="CS25" s="7"/>
      <c r="CT25" s="7"/>
      <c r="CU25" s="2" t="s">
        <v>150</v>
      </c>
      <c r="CV25" s="2" t="s">
        <v>141</v>
      </c>
      <c r="CW25" s="2" t="s">
        <v>279</v>
      </c>
      <c r="CX25" s="2" t="s">
        <v>338</v>
      </c>
      <c r="CY25" s="2" t="s">
        <v>152</v>
      </c>
      <c r="CZ25" s="2" t="s">
        <v>152</v>
      </c>
      <c r="DA25" s="2" t="s">
        <v>144</v>
      </c>
      <c r="DB25" s="4">
        <v>1</v>
      </c>
      <c r="DC25" s="8">
        <v>240</v>
      </c>
      <c r="DD25" s="4"/>
      <c r="DE25" s="8"/>
      <c r="DF25" s="7"/>
      <c r="DG25" s="7"/>
      <c r="DH25" s="2" t="s">
        <v>150</v>
      </c>
      <c r="DI25" s="2" t="s">
        <v>141</v>
      </c>
      <c r="DJ25" s="2" t="s">
        <v>204</v>
      </c>
      <c r="DK25" s="2" t="s">
        <v>225</v>
      </c>
      <c r="DL25" s="2" t="s">
        <v>152</v>
      </c>
      <c r="DM25" s="2" t="s">
        <v>152</v>
      </c>
      <c r="DN25" s="2" t="s">
        <v>144</v>
      </c>
      <c r="DO25" s="4"/>
      <c r="DP25" s="8"/>
      <c r="DQ25" s="4"/>
      <c r="DR25" s="8"/>
      <c r="DS25" s="7"/>
      <c r="DT25" s="7"/>
      <c r="DU25" s="2" t="s">
        <v>150</v>
      </c>
      <c r="DV25" s="2" t="s">
        <v>141</v>
      </c>
      <c r="DW25" s="2" t="s">
        <v>158</v>
      </c>
      <c r="DX25" s="2" t="s">
        <v>293</v>
      </c>
      <c r="DY25" s="2" t="s">
        <v>152</v>
      </c>
      <c r="DZ25" s="2" t="s">
        <v>152</v>
      </c>
      <c r="EA25" s="2" t="s">
        <v>144</v>
      </c>
      <c r="EB25" s="4">
        <v>1</v>
      </c>
      <c r="EC25" s="8">
        <v>225.22</v>
      </c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339</v>
      </c>
      <c r="EL25" s="2" t="s">
        <v>152</v>
      </c>
      <c r="EM25" s="2" t="s">
        <v>152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204</v>
      </c>
      <c r="EX25" s="2" t="s">
        <v>340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144</v>
      </c>
      <c r="FI25" s="2" t="s">
        <v>144</v>
      </c>
      <c r="FJ25" s="2" t="s">
        <v>144</v>
      </c>
      <c r="FK25" s="2" t="s">
        <v>144</v>
      </c>
      <c r="FL25" s="2" t="s">
        <v>144</v>
      </c>
      <c r="FM25" s="2" t="s">
        <v>144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164</v>
      </c>
      <c r="FX25" s="2" t="s">
        <v>341</v>
      </c>
      <c r="FY25" s="2" t="s">
        <v>152</v>
      </c>
      <c r="FZ25" s="2" t="s">
        <v>152</v>
      </c>
      <c r="GA25" s="2" t="s">
        <v>144</v>
      </c>
      <c r="GB25" s="4"/>
      <c r="GC25" s="8"/>
      <c r="GD25" s="4">
        <v>2</v>
      </c>
      <c r="GE25" s="8">
        <v>463.3</v>
      </c>
      <c r="GF25" s="7">
        <v>-1</v>
      </c>
      <c r="GG25" s="7">
        <v>-1</v>
      </c>
      <c r="GH25" s="2" t="s">
        <v>150</v>
      </c>
      <c r="GI25" s="2" t="s">
        <v>141</v>
      </c>
      <c r="GJ25" s="2" t="s">
        <v>166</v>
      </c>
      <c r="GK25" s="2" t="s">
        <v>334</v>
      </c>
      <c r="GL25" s="2" t="s">
        <v>152</v>
      </c>
      <c r="GM25" s="2" t="s">
        <v>152</v>
      </c>
      <c r="GN25" s="2" t="s">
        <v>144</v>
      </c>
      <c r="GO25" s="4"/>
      <c r="GP25" s="8"/>
      <c r="GQ25" s="4"/>
      <c r="GR25" s="8"/>
      <c r="GS25" s="7"/>
      <c r="GT25" s="7"/>
      <c r="GU25" s="2" t="s">
        <v>150</v>
      </c>
      <c r="GV25" s="2" t="s">
        <v>141</v>
      </c>
      <c r="GW25" s="2" t="s">
        <v>168</v>
      </c>
      <c r="GX25" s="2" t="s">
        <v>342</v>
      </c>
      <c r="GY25" s="2" t="s">
        <v>152</v>
      </c>
      <c r="GZ25" s="2" t="s">
        <v>152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150</v>
      </c>
      <c r="KI25" s="2" t="s">
        <v>141</v>
      </c>
      <c r="KJ25" s="2" t="s">
        <v>170</v>
      </c>
      <c r="KK25" s="2" t="s">
        <v>343</v>
      </c>
      <c r="KL25" s="2" t="s">
        <v>152</v>
      </c>
      <c r="KM25" s="2" t="s">
        <v>152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21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344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324</v>
      </c>
      <c r="G26" s="2" t="s">
        <v>324</v>
      </c>
      <c r="H26" s="2" t="s">
        <v>324</v>
      </c>
      <c r="I26" s="2" t="s">
        <v>138</v>
      </c>
      <c r="J26" s="2" t="s">
        <v>185</v>
      </c>
      <c r="K26" s="2" t="s">
        <v>230</v>
      </c>
      <c r="L26" s="3">
        <v>204.28</v>
      </c>
      <c r="M26" s="3">
        <v>214.49</v>
      </c>
      <c r="N26" s="3">
        <v>599.99</v>
      </c>
      <c r="O26" s="2" t="s">
        <v>325</v>
      </c>
      <c r="P26" s="2" t="s">
        <v>326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251</v>
      </c>
      <c r="W26" s="2" t="s">
        <v>147</v>
      </c>
      <c r="X26" s="2" t="s">
        <v>144</v>
      </c>
      <c r="Y26" s="2" t="s">
        <v>204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2</v>
      </c>
      <c r="AS26" s="8">
        <v>300.28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236</v>
      </c>
      <c r="BV26" s="2" t="s">
        <v>328</v>
      </c>
      <c r="BW26" s="2" t="s">
        <v>144</v>
      </c>
      <c r="BX26" s="2" t="s">
        <v>144</v>
      </c>
      <c r="BY26" s="2" t="s">
        <v>152</v>
      </c>
      <c r="BZ26" s="2" t="s">
        <v>152</v>
      </c>
      <c r="CA26" s="2" t="s">
        <v>144</v>
      </c>
      <c r="CB26" s="4"/>
      <c r="CC26" s="8"/>
      <c r="CD26" s="4">
        <v>2</v>
      </c>
      <c r="CE26" s="8">
        <v>300.28</v>
      </c>
      <c r="CF26" s="7">
        <v>-1</v>
      </c>
      <c r="CG26" s="7">
        <v>-1</v>
      </c>
      <c r="CH26" s="2" t="s">
        <v>150</v>
      </c>
      <c r="CI26" s="2" t="s">
        <v>328</v>
      </c>
      <c r="CJ26" s="2" t="s">
        <v>153</v>
      </c>
      <c r="CK26" s="2" t="s">
        <v>345</v>
      </c>
      <c r="CL26" s="2" t="s">
        <v>152</v>
      </c>
      <c r="CM26" s="2" t="s">
        <v>152</v>
      </c>
      <c r="CN26" s="2" t="s">
        <v>144</v>
      </c>
      <c r="CO26" s="4"/>
      <c r="CP26" s="8"/>
      <c r="CQ26" s="4"/>
      <c r="CR26" s="8"/>
      <c r="CS26" s="7"/>
      <c r="CT26" s="7"/>
      <c r="CU26" s="2" t="s">
        <v>150</v>
      </c>
      <c r="CV26" s="2" t="s">
        <v>328</v>
      </c>
      <c r="CW26" s="2" t="s">
        <v>279</v>
      </c>
      <c r="CX26" s="2" t="s">
        <v>260</v>
      </c>
      <c r="CY26" s="2" t="s">
        <v>152</v>
      </c>
      <c r="CZ26" s="2" t="s">
        <v>152</v>
      </c>
      <c r="DA26" s="2" t="s">
        <v>144</v>
      </c>
      <c r="DB26" s="4"/>
      <c r="DC26" s="8"/>
      <c r="DD26" s="4"/>
      <c r="DE26" s="8"/>
      <c r="DF26" s="7"/>
      <c r="DG26" s="7"/>
      <c r="DH26" s="2" t="s">
        <v>150</v>
      </c>
      <c r="DI26" s="2" t="s">
        <v>328</v>
      </c>
      <c r="DJ26" s="2" t="s">
        <v>204</v>
      </c>
      <c r="DK26" s="2" t="s">
        <v>346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328</v>
      </c>
      <c r="DW26" s="2" t="s">
        <v>158</v>
      </c>
      <c r="DX26" s="2" t="s">
        <v>227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328</v>
      </c>
      <c r="EJ26" s="2" t="s">
        <v>160</v>
      </c>
      <c r="EK26" s="2" t="s">
        <v>311</v>
      </c>
      <c r="EL26" s="2" t="s">
        <v>152</v>
      </c>
      <c r="EM26" s="2" t="s">
        <v>152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328</v>
      </c>
      <c r="EW26" s="2" t="s">
        <v>204</v>
      </c>
      <c r="EX26" s="2" t="s">
        <v>347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144</v>
      </c>
      <c r="FI26" s="2" t="s">
        <v>144</v>
      </c>
      <c r="FJ26" s="2" t="s">
        <v>144</v>
      </c>
      <c r="FK26" s="2" t="s">
        <v>144</v>
      </c>
      <c r="FL26" s="2" t="s">
        <v>144</v>
      </c>
      <c r="FM26" s="2" t="s">
        <v>144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328</v>
      </c>
      <c r="FW26" s="2" t="s">
        <v>164</v>
      </c>
      <c r="FX26" s="2" t="s">
        <v>144</v>
      </c>
      <c r="FY26" s="2" t="s">
        <v>152</v>
      </c>
      <c r="FZ26" s="2" t="s">
        <v>152</v>
      </c>
      <c r="GA26" s="2" t="s">
        <v>144</v>
      </c>
      <c r="GB26" s="4"/>
      <c r="GC26" s="8"/>
      <c r="GD26" s="4"/>
      <c r="GE26" s="8"/>
      <c r="GF26" s="7"/>
      <c r="GG26" s="7"/>
      <c r="GH26" s="2" t="s">
        <v>150</v>
      </c>
      <c r="GI26" s="2" t="s">
        <v>328</v>
      </c>
      <c r="GJ26" s="2" t="s">
        <v>312</v>
      </c>
      <c r="GK26" s="2" t="s">
        <v>348</v>
      </c>
      <c r="GL26" s="2" t="s">
        <v>152</v>
      </c>
      <c r="GM26" s="2" t="s">
        <v>152</v>
      </c>
      <c r="GN26" s="2" t="s">
        <v>144</v>
      </c>
      <c r="GO26" s="4"/>
      <c r="GP26" s="8"/>
      <c r="GQ26" s="4"/>
      <c r="GR26" s="8"/>
      <c r="GS26" s="7"/>
      <c r="GT26" s="7"/>
      <c r="GU26" s="2" t="s">
        <v>150</v>
      </c>
      <c r="GV26" s="2" t="s">
        <v>328</v>
      </c>
      <c r="GW26" s="2" t="s">
        <v>168</v>
      </c>
      <c r="GX26" s="2" t="s">
        <v>144</v>
      </c>
      <c r="GY26" s="2" t="s">
        <v>152</v>
      </c>
      <c r="GZ26" s="2" t="s">
        <v>152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150</v>
      </c>
      <c r="KI26" s="2" t="s">
        <v>328</v>
      </c>
      <c r="KJ26" s="2" t="s">
        <v>196</v>
      </c>
      <c r="KK26" s="2" t="s">
        <v>144</v>
      </c>
      <c r="KL26" s="2" t="s">
        <v>152</v>
      </c>
      <c r="KM26" s="2" t="s">
        <v>152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349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350</v>
      </c>
      <c r="G27" s="2" t="s">
        <v>350</v>
      </c>
      <c r="H27" s="2" t="s">
        <v>350</v>
      </c>
      <c r="I27" s="2" t="s">
        <v>138</v>
      </c>
      <c r="J27" s="2" t="s">
        <v>139</v>
      </c>
      <c r="K27" s="2" t="s">
        <v>351</v>
      </c>
      <c r="L27" s="3">
        <v>170.23</v>
      </c>
      <c r="M27" s="3">
        <v>178.74</v>
      </c>
      <c r="N27" s="3">
        <v>499.99</v>
      </c>
      <c r="O27" s="2" t="s">
        <v>325</v>
      </c>
      <c r="P27" s="2" t="s">
        <v>326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251</v>
      </c>
      <c r="W27" s="2" t="s">
        <v>147</v>
      </c>
      <c r="X27" s="2" t="s">
        <v>144</v>
      </c>
      <c r="Y27" s="2" t="s">
        <v>173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3</v>
      </c>
      <c r="AS27" s="8">
        <v>816.51</v>
      </c>
      <c r="AT27" s="7">
        <v>-1</v>
      </c>
      <c r="AU27" s="7">
        <v>-1</v>
      </c>
      <c r="AV27" s="4" t="s">
        <v>144</v>
      </c>
      <c r="AW27" s="8" t="s">
        <v>144</v>
      </c>
      <c r="AX27" s="4">
        <v>4</v>
      </c>
      <c r="AY27" s="8">
        <v>1048.16</v>
      </c>
      <c r="AZ27" s="7" t="s">
        <v>144</v>
      </c>
      <c r="BA27" s="7" t="s">
        <v>144</v>
      </c>
      <c r="BB27" s="7"/>
      <c r="BC27" s="4" t="s">
        <v>144</v>
      </c>
      <c r="BD27" s="8" t="s">
        <v>144</v>
      </c>
      <c r="BE27" s="4">
        <v>4</v>
      </c>
      <c r="BF27" s="8">
        <v>1048.16</v>
      </c>
      <c r="BG27" s="7" t="s">
        <v>144</v>
      </c>
      <c r="BH27" s="7" t="s">
        <v>144</v>
      </c>
      <c r="BI27" s="7"/>
      <c r="BJ27" s="4"/>
      <c r="BK27" s="8"/>
      <c r="BL27" s="2" t="s">
        <v>352</v>
      </c>
      <c r="BM27" s="7"/>
      <c r="BN27" s="7"/>
      <c r="BO27" s="4"/>
      <c r="BP27" s="8"/>
      <c r="BQ27" s="4">
        <v>2</v>
      </c>
      <c r="BR27" s="8">
        <v>391.52</v>
      </c>
      <c r="BS27" s="7">
        <v>-1</v>
      </c>
      <c r="BT27" s="7">
        <v>-1</v>
      </c>
      <c r="BU27" s="2" t="s">
        <v>150</v>
      </c>
      <c r="BV27" s="2" t="s">
        <v>328</v>
      </c>
      <c r="BW27" s="2" t="s">
        <v>144</v>
      </c>
      <c r="BX27" s="2" t="s">
        <v>255</v>
      </c>
      <c r="BY27" s="2" t="s">
        <v>152</v>
      </c>
      <c r="BZ27" s="2" t="s">
        <v>152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328</v>
      </c>
      <c r="CJ27" s="2" t="s">
        <v>153</v>
      </c>
      <c r="CK27" s="2" t="s">
        <v>202</v>
      </c>
      <c r="CL27" s="2" t="s">
        <v>152</v>
      </c>
      <c r="CM27" s="2" t="s">
        <v>152</v>
      </c>
      <c r="CN27" s="2" t="s">
        <v>144</v>
      </c>
      <c r="CO27" s="4"/>
      <c r="CP27" s="8"/>
      <c r="CQ27" s="4"/>
      <c r="CR27" s="8"/>
      <c r="CS27" s="7"/>
      <c r="CT27" s="7"/>
      <c r="CU27" s="2" t="s">
        <v>150</v>
      </c>
      <c r="CV27" s="2" t="s">
        <v>328</v>
      </c>
      <c r="CW27" s="2" t="s">
        <v>275</v>
      </c>
      <c r="CX27" s="2" t="s">
        <v>353</v>
      </c>
      <c r="CY27" s="2" t="s">
        <v>152</v>
      </c>
      <c r="CZ27" s="2" t="s">
        <v>152</v>
      </c>
      <c r="DA27" s="2" t="s">
        <v>144</v>
      </c>
      <c r="DB27" s="4"/>
      <c r="DC27" s="8"/>
      <c r="DD27" s="4">
        <v>1</v>
      </c>
      <c r="DE27" s="8">
        <v>424.99</v>
      </c>
      <c r="DF27" s="7">
        <v>-1</v>
      </c>
      <c r="DG27" s="7">
        <v>-1</v>
      </c>
      <c r="DH27" s="2" t="s">
        <v>150</v>
      </c>
      <c r="DI27" s="2" t="s">
        <v>328</v>
      </c>
      <c r="DJ27" s="2" t="s">
        <v>173</v>
      </c>
      <c r="DK27" s="2" t="s">
        <v>332</v>
      </c>
      <c r="DL27" s="2" t="s">
        <v>152</v>
      </c>
      <c r="DM27" s="2" t="s">
        <v>152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328</v>
      </c>
      <c r="DW27" s="2" t="s">
        <v>158</v>
      </c>
      <c r="DX27" s="2" t="s">
        <v>216</v>
      </c>
      <c r="DY27" s="2" t="s">
        <v>354</v>
      </c>
      <c r="DZ27" s="2" t="s">
        <v>152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328</v>
      </c>
      <c r="EJ27" s="2" t="s">
        <v>160</v>
      </c>
      <c r="EK27" s="2" t="s">
        <v>355</v>
      </c>
      <c r="EL27" s="2" t="s">
        <v>152</v>
      </c>
      <c r="EM27" s="2" t="s">
        <v>152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328</v>
      </c>
      <c r="EW27" s="2" t="s">
        <v>173</v>
      </c>
      <c r="EX27" s="2" t="s">
        <v>180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144</v>
      </c>
      <c r="FI27" s="2" t="s">
        <v>144</v>
      </c>
      <c r="FJ27" s="2" t="s">
        <v>144</v>
      </c>
      <c r="FK27" s="2" t="s">
        <v>144</v>
      </c>
      <c r="FL27" s="2" t="s">
        <v>144</v>
      </c>
      <c r="FM27" s="2" t="s">
        <v>144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328</v>
      </c>
      <c r="FW27" s="2" t="s">
        <v>164</v>
      </c>
      <c r="FX27" s="2" t="s">
        <v>356</v>
      </c>
      <c r="FY27" s="2" t="s">
        <v>152</v>
      </c>
      <c r="FZ27" s="2" t="s">
        <v>152</v>
      </c>
      <c r="GA27" s="2" t="s">
        <v>144</v>
      </c>
      <c r="GB27" s="4"/>
      <c r="GC27" s="8"/>
      <c r="GD27" s="4"/>
      <c r="GE27" s="8"/>
      <c r="GF27" s="7"/>
      <c r="GG27" s="7"/>
      <c r="GH27" s="2" t="s">
        <v>150</v>
      </c>
      <c r="GI27" s="2" t="s">
        <v>328</v>
      </c>
      <c r="GJ27" s="2" t="s">
        <v>166</v>
      </c>
      <c r="GK27" s="2" t="s">
        <v>144</v>
      </c>
      <c r="GL27" s="2" t="s">
        <v>152</v>
      </c>
      <c r="GM27" s="2" t="s">
        <v>152</v>
      </c>
      <c r="GN27" s="2" t="s">
        <v>144</v>
      </c>
      <c r="GO27" s="4"/>
      <c r="GP27" s="8"/>
      <c r="GQ27" s="4"/>
      <c r="GR27" s="8"/>
      <c r="GS27" s="7"/>
      <c r="GT27" s="7"/>
      <c r="GU27" s="2" t="s">
        <v>150</v>
      </c>
      <c r="GV27" s="2" t="s">
        <v>328</v>
      </c>
      <c r="GW27" s="2" t="s">
        <v>168</v>
      </c>
      <c r="GX27" s="2" t="s">
        <v>144</v>
      </c>
      <c r="GY27" s="2" t="s">
        <v>152</v>
      </c>
      <c r="GZ27" s="2" t="s">
        <v>152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150</v>
      </c>
      <c r="KI27" s="2" t="s">
        <v>328</v>
      </c>
      <c r="KJ27" s="2" t="s">
        <v>170</v>
      </c>
      <c r="KK27" s="2" t="s">
        <v>144</v>
      </c>
      <c r="KL27" s="2" t="s">
        <v>152</v>
      </c>
      <c r="KM27" s="2" t="s">
        <v>152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357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350</v>
      </c>
      <c r="G28" s="2" t="s">
        <v>350</v>
      </c>
      <c r="H28" s="2" t="s">
        <v>350</v>
      </c>
      <c r="I28" s="2" t="s">
        <v>138</v>
      </c>
      <c r="J28" s="2" t="s">
        <v>172</v>
      </c>
      <c r="K28" s="2" t="s">
        <v>351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326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251</v>
      </c>
      <c r="W28" s="2" t="s">
        <v>147</v>
      </c>
      <c r="X28" s="2" t="s">
        <v>144</v>
      </c>
      <c r="Y28" s="2" t="s">
        <v>173</v>
      </c>
      <c r="Z28" s="4">
        <v>107</v>
      </c>
      <c r="AA28" s="4">
        <f>=ROUNDDOWN(21.4,0)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0.8571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/>
      <c r="AQ28" s="8"/>
      <c r="AR28" s="4">
        <v>1</v>
      </c>
      <c r="AS28" s="8">
        <v>231.65</v>
      </c>
      <c r="AT28" s="7">
        <v>-1</v>
      </c>
      <c r="AU28" s="7">
        <v>-1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/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/>
      <c r="BJ28" s="4"/>
      <c r="BK28" s="8"/>
      <c r="BL28" s="2" t="s">
        <v>22</v>
      </c>
      <c r="BM28" s="7"/>
      <c r="BN28" s="7"/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144</v>
      </c>
      <c r="BX28" s="2" t="s">
        <v>255</v>
      </c>
      <c r="BY28" s="2" t="s">
        <v>152</v>
      </c>
      <c r="BZ28" s="2" t="s">
        <v>152</v>
      </c>
      <c r="CA28" s="2" t="s">
        <v>144</v>
      </c>
      <c r="CB28" s="4"/>
      <c r="CC28" s="8"/>
      <c r="CD28" s="4"/>
      <c r="CE28" s="8"/>
      <c r="CF28" s="7"/>
      <c r="CG28" s="7"/>
      <c r="CH28" s="2" t="s">
        <v>150</v>
      </c>
      <c r="CI28" s="2" t="s">
        <v>141</v>
      </c>
      <c r="CJ28" s="2" t="s">
        <v>153</v>
      </c>
      <c r="CK28" s="2" t="s">
        <v>358</v>
      </c>
      <c r="CL28" s="2" t="s">
        <v>152</v>
      </c>
      <c r="CM28" s="2" t="s">
        <v>152</v>
      </c>
      <c r="CN28" s="2" t="s">
        <v>144</v>
      </c>
      <c r="CO28" s="4"/>
      <c r="CP28" s="8"/>
      <c r="CQ28" s="4"/>
      <c r="CR28" s="8"/>
      <c r="CS28" s="7"/>
      <c r="CT28" s="7"/>
      <c r="CU28" s="2" t="s">
        <v>150</v>
      </c>
      <c r="CV28" s="2" t="s">
        <v>141</v>
      </c>
      <c r="CW28" s="2" t="s">
        <v>275</v>
      </c>
      <c r="CX28" s="2" t="s">
        <v>359</v>
      </c>
      <c r="CY28" s="2" t="s">
        <v>152</v>
      </c>
      <c r="CZ28" s="2" t="s">
        <v>152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141</v>
      </c>
      <c r="DJ28" s="2" t="s">
        <v>173</v>
      </c>
      <c r="DK28" s="2" t="s">
        <v>204</v>
      </c>
      <c r="DL28" s="2" t="s">
        <v>152</v>
      </c>
      <c r="DM28" s="2" t="s">
        <v>152</v>
      </c>
      <c r="DN28" s="2" t="s">
        <v>144</v>
      </c>
      <c r="DO28" s="4"/>
      <c r="DP28" s="8"/>
      <c r="DQ28" s="4"/>
      <c r="DR28" s="8"/>
      <c r="DS28" s="7"/>
      <c r="DT28" s="7"/>
      <c r="DU28" s="2" t="s">
        <v>150</v>
      </c>
      <c r="DV28" s="2" t="s">
        <v>141</v>
      </c>
      <c r="DW28" s="2" t="s">
        <v>158</v>
      </c>
      <c r="DX28" s="2" t="s">
        <v>360</v>
      </c>
      <c r="DY28" s="2" t="s">
        <v>152</v>
      </c>
      <c r="DZ28" s="2" t="s">
        <v>152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294</v>
      </c>
      <c r="EL28" s="2" t="s">
        <v>152</v>
      </c>
      <c r="EM28" s="2" t="s">
        <v>152</v>
      </c>
      <c r="EN28" s="2" t="s">
        <v>144</v>
      </c>
      <c r="EO28" s="4"/>
      <c r="EP28" s="8"/>
      <c r="EQ28" s="4">
        <v>1</v>
      </c>
      <c r="ER28" s="8">
        <v>231.65</v>
      </c>
      <c r="ES28" s="7">
        <v>-1</v>
      </c>
      <c r="ET28" s="7">
        <v>-1</v>
      </c>
      <c r="EU28" s="2" t="s">
        <v>150</v>
      </c>
      <c r="EV28" s="2" t="s">
        <v>141</v>
      </c>
      <c r="EW28" s="2" t="s">
        <v>173</v>
      </c>
      <c r="EX28" s="2" t="s">
        <v>361</v>
      </c>
      <c r="EY28" s="2" t="s">
        <v>152</v>
      </c>
      <c r="EZ28" s="2" t="s">
        <v>152</v>
      </c>
      <c r="FA28" s="2" t="s">
        <v>144</v>
      </c>
      <c r="FB28" s="4"/>
      <c r="FC28" s="8"/>
      <c r="FD28" s="4"/>
      <c r="FE28" s="8"/>
      <c r="FF28" s="7"/>
      <c r="FG28" s="7"/>
      <c r="FH28" s="2" t="s">
        <v>144</v>
      </c>
      <c r="FI28" s="2" t="s">
        <v>144</v>
      </c>
      <c r="FJ28" s="2" t="s">
        <v>144</v>
      </c>
      <c r="FK28" s="2" t="s">
        <v>144</v>
      </c>
      <c r="FL28" s="2" t="s">
        <v>144</v>
      </c>
      <c r="FM28" s="2" t="s">
        <v>144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164</v>
      </c>
      <c r="FX28" s="2" t="s">
        <v>362</v>
      </c>
      <c r="FY28" s="2" t="s">
        <v>152</v>
      </c>
      <c r="FZ28" s="2" t="s">
        <v>152</v>
      </c>
      <c r="GA28" s="2" t="s">
        <v>144</v>
      </c>
      <c r="GB28" s="4"/>
      <c r="GC28" s="8"/>
      <c r="GD28" s="4"/>
      <c r="GE28" s="8"/>
      <c r="GF28" s="7"/>
      <c r="GG28" s="7"/>
      <c r="GH28" s="2" t="s">
        <v>150</v>
      </c>
      <c r="GI28" s="2" t="s">
        <v>141</v>
      </c>
      <c r="GJ28" s="2" t="s">
        <v>166</v>
      </c>
      <c r="GK28" s="2" t="s">
        <v>363</v>
      </c>
      <c r="GL28" s="2" t="s">
        <v>152</v>
      </c>
      <c r="GM28" s="2" t="s">
        <v>152</v>
      </c>
      <c r="GN28" s="2" t="s">
        <v>144</v>
      </c>
      <c r="GO28" s="4"/>
      <c r="GP28" s="8"/>
      <c r="GQ28" s="4"/>
      <c r="GR28" s="8"/>
      <c r="GS28" s="7"/>
      <c r="GT28" s="7"/>
      <c r="GU28" s="2" t="s">
        <v>150</v>
      </c>
      <c r="GV28" s="2" t="s">
        <v>141</v>
      </c>
      <c r="GW28" s="2" t="s">
        <v>168</v>
      </c>
      <c r="GX28" s="2" t="s">
        <v>364</v>
      </c>
      <c r="GY28" s="2" t="s">
        <v>152</v>
      </c>
      <c r="GZ28" s="2" t="s">
        <v>152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150</v>
      </c>
      <c r="KI28" s="2" t="s">
        <v>141</v>
      </c>
      <c r="KJ28" s="2" t="s">
        <v>170</v>
      </c>
      <c r="KK28" s="2" t="s">
        <v>144</v>
      </c>
      <c r="KL28" s="2" t="s">
        <v>152</v>
      </c>
      <c r="KM28" s="2" t="s">
        <v>152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107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365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350</v>
      </c>
      <c r="G29" s="2" t="s">
        <v>350</v>
      </c>
      <c r="H29" s="2" t="s">
        <v>350</v>
      </c>
      <c r="I29" s="2" t="s">
        <v>138</v>
      </c>
      <c r="J29" s="2" t="s">
        <v>185</v>
      </c>
      <c r="K29" s="2" t="s">
        <v>351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326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251</v>
      </c>
      <c r="W29" s="2" t="s">
        <v>147</v>
      </c>
      <c r="X29" s="2" t="s">
        <v>144</v>
      </c>
      <c r="Y29" s="2" t="s">
        <v>173</v>
      </c>
      <c r="Z29" s="4">
        <v>35</v>
      </c>
      <c r="AA29" s="4">
        <f>=ROUNDDOWN(35,0)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0.8571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/>
      <c r="BJ29" s="4"/>
      <c r="BK29" s="8"/>
      <c r="BL29" s="2" t="s">
        <v>144</v>
      </c>
      <c r="BM29" s="7"/>
      <c r="BN29" s="7"/>
      <c r="BO29" s="4"/>
      <c r="BP29" s="8"/>
      <c r="BQ29" s="4"/>
      <c r="BR29" s="8"/>
      <c r="BS29" s="7"/>
      <c r="BT29" s="7"/>
      <c r="BU29" s="2" t="s">
        <v>236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152</v>
      </c>
      <c r="CA29" s="2" t="s">
        <v>144</v>
      </c>
      <c r="CB29" s="4"/>
      <c r="CC29" s="8"/>
      <c r="CD29" s="4"/>
      <c r="CE29" s="8"/>
      <c r="CF29" s="7"/>
      <c r="CG29" s="7"/>
      <c r="CH29" s="2" t="s">
        <v>150</v>
      </c>
      <c r="CI29" s="2" t="s">
        <v>141</v>
      </c>
      <c r="CJ29" s="2" t="s">
        <v>153</v>
      </c>
      <c r="CK29" s="2" t="s">
        <v>366</v>
      </c>
      <c r="CL29" s="2" t="s">
        <v>152</v>
      </c>
      <c r="CM29" s="2" t="s">
        <v>152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141</v>
      </c>
      <c r="CW29" s="2" t="s">
        <v>275</v>
      </c>
      <c r="CX29" s="2" t="s">
        <v>367</v>
      </c>
      <c r="CY29" s="2" t="s">
        <v>152</v>
      </c>
      <c r="CZ29" s="2" t="s">
        <v>152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141</v>
      </c>
      <c r="DJ29" s="2" t="s">
        <v>173</v>
      </c>
      <c r="DK29" s="2" t="s">
        <v>165</v>
      </c>
      <c r="DL29" s="2" t="s">
        <v>152</v>
      </c>
      <c r="DM29" s="2" t="s">
        <v>152</v>
      </c>
      <c r="DN29" s="2" t="s">
        <v>144</v>
      </c>
      <c r="DO29" s="4"/>
      <c r="DP29" s="8"/>
      <c r="DQ29" s="4"/>
      <c r="DR29" s="8"/>
      <c r="DS29" s="7"/>
      <c r="DT29" s="7"/>
      <c r="DU29" s="2" t="s">
        <v>150</v>
      </c>
      <c r="DV29" s="2" t="s">
        <v>141</v>
      </c>
      <c r="DW29" s="2" t="s">
        <v>158</v>
      </c>
      <c r="DX29" s="2" t="s">
        <v>144</v>
      </c>
      <c r="DY29" s="2" t="s">
        <v>152</v>
      </c>
      <c r="DZ29" s="2" t="s">
        <v>152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160</v>
      </c>
      <c r="EK29" s="2" t="s">
        <v>265</v>
      </c>
      <c r="EL29" s="2" t="s">
        <v>152</v>
      </c>
      <c r="EM29" s="2" t="s">
        <v>152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173</v>
      </c>
      <c r="EX29" s="2" t="s">
        <v>346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144</v>
      </c>
      <c r="FI29" s="2" t="s">
        <v>144</v>
      </c>
      <c r="FJ29" s="2" t="s">
        <v>144</v>
      </c>
      <c r="FK29" s="2" t="s">
        <v>144</v>
      </c>
      <c r="FL29" s="2" t="s">
        <v>144</v>
      </c>
      <c r="FM29" s="2" t="s">
        <v>144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164</v>
      </c>
      <c r="FX29" s="2" t="s">
        <v>144</v>
      </c>
      <c r="FY29" s="2" t="s">
        <v>152</v>
      </c>
      <c r="FZ29" s="2" t="s">
        <v>152</v>
      </c>
      <c r="GA29" s="2" t="s">
        <v>144</v>
      </c>
      <c r="GB29" s="4"/>
      <c r="GC29" s="8"/>
      <c r="GD29" s="4"/>
      <c r="GE29" s="8"/>
      <c r="GF29" s="7"/>
      <c r="GG29" s="7"/>
      <c r="GH29" s="2" t="s">
        <v>150</v>
      </c>
      <c r="GI29" s="2" t="s">
        <v>141</v>
      </c>
      <c r="GJ29" s="2" t="s">
        <v>368</v>
      </c>
      <c r="GK29" s="2" t="s">
        <v>369</v>
      </c>
      <c r="GL29" s="2" t="s">
        <v>152</v>
      </c>
      <c r="GM29" s="2" t="s">
        <v>152</v>
      </c>
      <c r="GN29" s="2" t="s">
        <v>144</v>
      </c>
      <c r="GO29" s="4"/>
      <c r="GP29" s="8"/>
      <c r="GQ29" s="4"/>
      <c r="GR29" s="8"/>
      <c r="GS29" s="7"/>
      <c r="GT29" s="7"/>
      <c r="GU29" s="2" t="s">
        <v>150</v>
      </c>
      <c r="GV29" s="2" t="s">
        <v>141</v>
      </c>
      <c r="GW29" s="2" t="s">
        <v>168</v>
      </c>
      <c r="GX29" s="2" t="s">
        <v>144</v>
      </c>
      <c r="GY29" s="2" t="s">
        <v>152</v>
      </c>
      <c r="GZ29" s="2" t="s">
        <v>152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150</v>
      </c>
      <c r="KI29" s="2" t="s">
        <v>141</v>
      </c>
      <c r="KJ29" s="2" t="s">
        <v>196</v>
      </c>
      <c r="KK29" s="2" t="s">
        <v>144</v>
      </c>
      <c r="KL29" s="2" t="s">
        <v>152</v>
      </c>
      <c r="KM29" s="2" t="s">
        <v>152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35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370</v>
      </c>
      <c r="B30" s="2" t="s">
        <v>133</v>
      </c>
      <c r="C30" s="2" t="s">
        <v>134</v>
      </c>
      <c r="D30" s="2" t="s">
        <v>371</v>
      </c>
      <c r="E30" s="2" t="s">
        <v>372</v>
      </c>
      <c r="F30" s="2" t="s">
        <v>373</v>
      </c>
      <c r="G30" s="2" t="s">
        <v>373</v>
      </c>
      <c r="H30" s="2" t="s">
        <v>373</v>
      </c>
      <c r="I30" s="2" t="s">
        <v>374</v>
      </c>
      <c r="J30" s="2" t="s">
        <v>375</v>
      </c>
      <c r="K30" s="2" t="s">
        <v>376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287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377</v>
      </c>
      <c r="V30" s="2" t="s">
        <v>378</v>
      </c>
      <c r="W30" s="2" t="s">
        <v>147</v>
      </c>
      <c r="X30" s="2" t="s">
        <v>144</v>
      </c>
      <c r="Y30" s="2" t="s">
        <v>180</v>
      </c>
      <c r="Z30" s="4">
        <v>13</v>
      </c>
      <c r="AA30" s="4">
        <f>=ROUNDDOWN(6.84210526315789,0)</f>
      </c>
      <c r="AB30" s="5">
        <v>1.9</v>
      </c>
      <c r="AC30" s="2" t="s">
        <v>144</v>
      </c>
      <c r="AD30" s="4"/>
      <c r="AE30" s="4"/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6</v>
      </c>
      <c r="AQ30" s="8">
        <v>257.96</v>
      </c>
      <c r="AR30" s="4">
        <v>2</v>
      </c>
      <c r="AS30" s="8">
        <v>186.98</v>
      </c>
      <c r="AT30" s="7">
        <v>2</v>
      </c>
      <c r="AU30" s="7">
        <v>0.3796</v>
      </c>
      <c r="AV30" s="4">
        <v>6</v>
      </c>
      <c r="AW30" s="8">
        <v>257.96</v>
      </c>
      <c r="AX30" s="4">
        <v>2</v>
      </c>
      <c r="AY30" s="8">
        <v>186.98</v>
      </c>
      <c r="AZ30" s="7">
        <v>2</v>
      </c>
      <c r="BA30" s="7">
        <v>0.3796</v>
      </c>
      <c r="BB30" s="7">
        <v>1</v>
      </c>
      <c r="BC30" s="4">
        <v>7</v>
      </c>
      <c r="BD30" s="8">
        <v>302.87</v>
      </c>
      <c r="BE30" s="4">
        <v>10</v>
      </c>
      <c r="BF30" s="8">
        <v>773.09</v>
      </c>
      <c r="BG30" s="7">
        <v>-0.3</v>
      </c>
      <c r="BH30" s="7">
        <v>-0.6082</v>
      </c>
      <c r="BI30" s="7">
        <v>0.8517</v>
      </c>
      <c r="BJ30" s="4">
        <v>6</v>
      </c>
      <c r="BK30" s="8">
        <v>257.96</v>
      </c>
      <c r="BL30" s="2" t="s">
        <v>379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141</v>
      </c>
      <c r="BW30" s="2" t="s">
        <v>144</v>
      </c>
      <c r="BX30" s="2" t="s">
        <v>380</v>
      </c>
      <c r="BY30" s="2" t="s">
        <v>152</v>
      </c>
      <c r="BZ30" s="2" t="s">
        <v>152</v>
      </c>
      <c r="CA30" s="2" t="s">
        <v>144</v>
      </c>
      <c r="CB30" s="4">
        <v>2</v>
      </c>
      <c r="CC30" s="8">
        <v>81.06</v>
      </c>
      <c r="CD30" s="4"/>
      <c r="CE30" s="8"/>
      <c r="CF30" s="7"/>
      <c r="CG30" s="7"/>
      <c r="CH30" s="2" t="s">
        <v>150</v>
      </c>
      <c r="CI30" s="2" t="s">
        <v>141</v>
      </c>
      <c r="CJ30" s="2" t="s">
        <v>153</v>
      </c>
      <c r="CK30" s="2" t="s">
        <v>381</v>
      </c>
      <c r="CL30" s="2" t="s">
        <v>152</v>
      </c>
      <c r="CM30" s="2" t="s">
        <v>152</v>
      </c>
      <c r="CN30" s="2" t="s">
        <v>144</v>
      </c>
      <c r="CO30" s="4">
        <v>2</v>
      </c>
      <c r="CP30" s="8">
        <v>87.08</v>
      </c>
      <c r="CQ30" s="4"/>
      <c r="CR30" s="8"/>
      <c r="CS30" s="7"/>
      <c r="CT30" s="7"/>
      <c r="CU30" s="2" t="s">
        <v>150</v>
      </c>
      <c r="CV30" s="2" t="s">
        <v>141</v>
      </c>
      <c r="CW30" s="2" t="s">
        <v>382</v>
      </c>
      <c r="CX30" s="2" t="s">
        <v>330</v>
      </c>
      <c r="CY30" s="2" t="s">
        <v>152</v>
      </c>
      <c r="CZ30" s="2" t="s">
        <v>152</v>
      </c>
      <c r="DA30" s="2" t="s">
        <v>144</v>
      </c>
      <c r="DB30" s="4"/>
      <c r="DC30" s="8"/>
      <c r="DD30" s="4">
        <v>2</v>
      </c>
      <c r="DE30" s="8">
        <v>186.98</v>
      </c>
      <c r="DF30" s="7">
        <v>-1</v>
      </c>
      <c r="DG30" s="7">
        <v>-1</v>
      </c>
      <c r="DH30" s="2" t="s">
        <v>150</v>
      </c>
      <c r="DI30" s="2" t="s">
        <v>141</v>
      </c>
      <c r="DJ30" s="2" t="s">
        <v>180</v>
      </c>
      <c r="DK30" s="2" t="s">
        <v>332</v>
      </c>
      <c r="DL30" s="2" t="s">
        <v>152</v>
      </c>
      <c r="DM30" s="2" t="s">
        <v>152</v>
      </c>
      <c r="DN30" s="2" t="s">
        <v>144</v>
      </c>
      <c r="DO30" s="4">
        <v>2</v>
      </c>
      <c r="DP30" s="8">
        <v>89.82</v>
      </c>
      <c r="DQ30" s="4"/>
      <c r="DR30" s="8"/>
      <c r="DS30" s="7"/>
      <c r="DT30" s="7"/>
      <c r="DU30" s="2" t="s">
        <v>150</v>
      </c>
      <c r="DV30" s="2" t="s">
        <v>141</v>
      </c>
      <c r="DW30" s="2" t="s">
        <v>158</v>
      </c>
      <c r="DX30" s="2" t="s">
        <v>383</v>
      </c>
      <c r="DY30" s="2" t="s">
        <v>152</v>
      </c>
      <c r="DZ30" s="2" t="s">
        <v>152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384</v>
      </c>
      <c r="EK30" s="2" t="s">
        <v>385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199</v>
      </c>
      <c r="EX30" s="2" t="s">
        <v>180</v>
      </c>
      <c r="EY30" s="2" t="s">
        <v>152</v>
      </c>
      <c r="EZ30" s="2" t="s">
        <v>152</v>
      </c>
      <c r="FA30" s="2" t="s">
        <v>144</v>
      </c>
      <c r="FB30" s="4"/>
      <c r="FC30" s="8"/>
      <c r="FD30" s="4"/>
      <c r="FE30" s="8"/>
      <c r="FF30" s="7"/>
      <c r="FG30" s="7"/>
      <c r="FH30" s="2" t="s">
        <v>144</v>
      </c>
      <c r="FI30" s="2" t="s">
        <v>144</v>
      </c>
      <c r="FJ30" s="2" t="s">
        <v>144</v>
      </c>
      <c r="FK30" s="2" t="s">
        <v>144</v>
      </c>
      <c r="FL30" s="2" t="s">
        <v>144</v>
      </c>
      <c r="FM30" s="2" t="s">
        <v>144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386</v>
      </c>
      <c r="FX30" s="2" t="s">
        <v>144</v>
      </c>
      <c r="FY30" s="2" t="s">
        <v>152</v>
      </c>
      <c r="FZ30" s="2" t="s">
        <v>152</v>
      </c>
      <c r="GA30" s="2" t="s">
        <v>144</v>
      </c>
      <c r="GB30" s="4"/>
      <c r="GC30" s="8"/>
      <c r="GD30" s="4"/>
      <c r="GE30" s="8"/>
      <c r="GF30" s="7"/>
      <c r="GG30" s="7"/>
      <c r="GH30" s="2" t="s">
        <v>150</v>
      </c>
      <c r="GI30" s="2" t="s">
        <v>141</v>
      </c>
      <c r="GJ30" s="2" t="s">
        <v>222</v>
      </c>
      <c r="GK30" s="2" t="s">
        <v>144</v>
      </c>
      <c r="GL30" s="2" t="s">
        <v>152</v>
      </c>
      <c r="GM30" s="2" t="s">
        <v>152</v>
      </c>
      <c r="GN30" s="2" t="s">
        <v>144</v>
      </c>
      <c r="GO30" s="4"/>
      <c r="GP30" s="8"/>
      <c r="GQ30" s="4"/>
      <c r="GR30" s="8"/>
      <c r="GS30" s="7"/>
      <c r="GT30" s="7"/>
      <c r="GU30" s="2" t="s">
        <v>150</v>
      </c>
      <c r="GV30" s="2" t="s">
        <v>141</v>
      </c>
      <c r="GW30" s="2" t="s">
        <v>387</v>
      </c>
      <c r="GX30" s="2" t="s">
        <v>388</v>
      </c>
      <c r="GY30" s="2" t="s">
        <v>152</v>
      </c>
      <c r="GZ30" s="2" t="s">
        <v>152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150</v>
      </c>
      <c r="KI30" s="2" t="s">
        <v>141</v>
      </c>
      <c r="KJ30" s="2" t="s">
        <v>196</v>
      </c>
      <c r="KK30" s="2" t="s">
        <v>144</v>
      </c>
      <c r="KL30" s="2" t="s">
        <v>152</v>
      </c>
      <c r="KM30" s="2" t="s">
        <v>152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13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389</v>
      </c>
      <c r="B31" s="2" t="s">
        <v>133</v>
      </c>
      <c r="C31" s="2" t="s">
        <v>134</v>
      </c>
      <c r="D31" s="2" t="s">
        <v>371</v>
      </c>
      <c r="E31" s="2" t="s">
        <v>372</v>
      </c>
      <c r="F31" s="2" t="s">
        <v>373</v>
      </c>
      <c r="G31" s="2" t="s">
        <v>373</v>
      </c>
      <c r="H31" s="2" t="s">
        <v>373</v>
      </c>
      <c r="I31" s="2" t="s">
        <v>374</v>
      </c>
      <c r="J31" s="2" t="s">
        <v>375</v>
      </c>
      <c r="K31" s="2" t="s">
        <v>390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287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377</v>
      </c>
      <c r="V31" s="2" t="s">
        <v>378</v>
      </c>
      <c r="W31" s="2" t="s">
        <v>147</v>
      </c>
      <c r="X31" s="2" t="s">
        <v>144</v>
      </c>
      <c r="Y31" s="2" t="s">
        <v>180</v>
      </c>
      <c r="Z31" s="4">
        <v>101</v>
      </c>
      <c r="AA31" s="4">
        <f>=ROUNDDOWN(22.9545454545455,0)</f>
      </c>
      <c r="AB31" s="5">
        <v>4.4</v>
      </c>
      <c r="AC31" s="2" t="s">
        <v>144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</v>
      </c>
      <c r="AQ31" s="8">
        <v>44.91</v>
      </c>
      <c r="AR31" s="4">
        <v>4</v>
      </c>
      <c r="AS31" s="8">
        <v>319.07</v>
      </c>
      <c r="AT31" s="7">
        <v>-0.75</v>
      </c>
      <c r="AU31" s="7">
        <v>-0.8592</v>
      </c>
      <c r="AV31" s="4">
        <v>1</v>
      </c>
      <c r="AW31" s="8">
        <v>44.91</v>
      </c>
      <c r="AX31" s="4">
        <v>4</v>
      </c>
      <c r="AY31" s="8">
        <v>319.07</v>
      </c>
      <c r="AZ31" s="7">
        <v>-0.75</v>
      </c>
      <c r="BA31" s="7">
        <v>-0.8592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0.1483</v>
      </c>
      <c r="BJ31" s="4">
        <v>1</v>
      </c>
      <c r="BK31" s="8">
        <v>44.91</v>
      </c>
      <c r="BL31" s="2" t="s">
        <v>391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144</v>
      </c>
      <c r="BX31" s="2" t="s">
        <v>392</v>
      </c>
      <c r="BY31" s="2" t="s">
        <v>152</v>
      </c>
      <c r="BZ31" s="2" t="s">
        <v>152</v>
      </c>
      <c r="CA31" s="2" t="s">
        <v>144</v>
      </c>
      <c r="CB31" s="4"/>
      <c r="CC31" s="8"/>
      <c r="CD31" s="4"/>
      <c r="CE31" s="8"/>
      <c r="CF31" s="7"/>
      <c r="CG31" s="7"/>
      <c r="CH31" s="2" t="s">
        <v>150</v>
      </c>
      <c r="CI31" s="2" t="s">
        <v>141</v>
      </c>
      <c r="CJ31" s="2" t="s">
        <v>153</v>
      </c>
      <c r="CK31" s="2" t="s">
        <v>339</v>
      </c>
      <c r="CL31" s="2" t="s">
        <v>152</v>
      </c>
      <c r="CM31" s="2" t="s">
        <v>152</v>
      </c>
      <c r="CN31" s="2" t="s">
        <v>144</v>
      </c>
      <c r="CO31" s="4"/>
      <c r="CP31" s="8"/>
      <c r="CQ31" s="4">
        <v>1</v>
      </c>
      <c r="CR31" s="8">
        <v>38.6</v>
      </c>
      <c r="CS31" s="7">
        <v>-1</v>
      </c>
      <c r="CT31" s="7">
        <v>-1</v>
      </c>
      <c r="CU31" s="2" t="s">
        <v>150</v>
      </c>
      <c r="CV31" s="2" t="s">
        <v>141</v>
      </c>
      <c r="CW31" s="2" t="s">
        <v>382</v>
      </c>
      <c r="CX31" s="2" t="s">
        <v>393</v>
      </c>
      <c r="CY31" s="2" t="s">
        <v>152</v>
      </c>
      <c r="CZ31" s="2" t="s">
        <v>152</v>
      </c>
      <c r="DA31" s="2" t="s">
        <v>144</v>
      </c>
      <c r="DB31" s="4"/>
      <c r="DC31" s="8"/>
      <c r="DD31" s="4">
        <v>3</v>
      </c>
      <c r="DE31" s="8">
        <v>280.47</v>
      </c>
      <c r="DF31" s="7">
        <v>-1</v>
      </c>
      <c r="DG31" s="7">
        <v>-1</v>
      </c>
      <c r="DH31" s="2" t="s">
        <v>150</v>
      </c>
      <c r="DI31" s="2" t="s">
        <v>141</v>
      </c>
      <c r="DJ31" s="2" t="s">
        <v>199</v>
      </c>
      <c r="DK31" s="2" t="s">
        <v>394</v>
      </c>
      <c r="DL31" s="2" t="s">
        <v>152</v>
      </c>
      <c r="DM31" s="2" t="s">
        <v>152</v>
      </c>
      <c r="DN31" s="2" t="s">
        <v>144</v>
      </c>
      <c r="DO31" s="4">
        <v>1</v>
      </c>
      <c r="DP31" s="8">
        <v>44.91</v>
      </c>
      <c r="DQ31" s="4"/>
      <c r="DR31" s="8"/>
      <c r="DS31" s="7"/>
      <c r="DT31" s="7"/>
      <c r="DU31" s="2" t="s">
        <v>150</v>
      </c>
      <c r="DV31" s="2" t="s">
        <v>141</v>
      </c>
      <c r="DW31" s="2" t="s">
        <v>158</v>
      </c>
      <c r="DX31" s="2" t="s">
        <v>293</v>
      </c>
      <c r="DY31" s="2" t="s">
        <v>152</v>
      </c>
      <c r="DZ31" s="2" t="s">
        <v>152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384</v>
      </c>
      <c r="EK31" s="2" t="s">
        <v>294</v>
      </c>
      <c r="EL31" s="2" t="s">
        <v>152</v>
      </c>
      <c r="EM31" s="2" t="s">
        <v>152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199</v>
      </c>
      <c r="EX31" s="2" t="s">
        <v>154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144</v>
      </c>
      <c r="FI31" s="2" t="s">
        <v>144</v>
      </c>
      <c r="FJ31" s="2" t="s">
        <v>144</v>
      </c>
      <c r="FK31" s="2" t="s">
        <v>144</v>
      </c>
      <c r="FL31" s="2" t="s">
        <v>144</v>
      </c>
      <c r="FM31" s="2" t="s">
        <v>144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386</v>
      </c>
      <c r="FX31" s="2" t="s">
        <v>245</v>
      </c>
      <c r="FY31" s="2" t="s">
        <v>152</v>
      </c>
      <c r="FZ31" s="2" t="s">
        <v>152</v>
      </c>
      <c r="GA31" s="2" t="s">
        <v>144</v>
      </c>
      <c r="GB31" s="4"/>
      <c r="GC31" s="8"/>
      <c r="GD31" s="4"/>
      <c r="GE31" s="8"/>
      <c r="GF31" s="7"/>
      <c r="GG31" s="7"/>
      <c r="GH31" s="2" t="s">
        <v>150</v>
      </c>
      <c r="GI31" s="2" t="s">
        <v>141</v>
      </c>
      <c r="GJ31" s="2" t="s">
        <v>222</v>
      </c>
      <c r="GK31" s="2" t="s">
        <v>395</v>
      </c>
      <c r="GL31" s="2" t="s">
        <v>152</v>
      </c>
      <c r="GM31" s="2" t="s">
        <v>152</v>
      </c>
      <c r="GN31" s="2" t="s">
        <v>144</v>
      </c>
      <c r="GO31" s="4"/>
      <c r="GP31" s="8"/>
      <c r="GQ31" s="4"/>
      <c r="GR31" s="8"/>
      <c r="GS31" s="7"/>
      <c r="GT31" s="7"/>
      <c r="GU31" s="2" t="s">
        <v>150</v>
      </c>
      <c r="GV31" s="2" t="s">
        <v>141</v>
      </c>
      <c r="GW31" s="2" t="s">
        <v>387</v>
      </c>
      <c r="GX31" s="2" t="s">
        <v>388</v>
      </c>
      <c r="GY31" s="2" t="s">
        <v>152</v>
      </c>
      <c r="GZ31" s="2" t="s">
        <v>152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150</v>
      </c>
      <c r="KI31" s="2" t="s">
        <v>141</v>
      </c>
      <c r="KJ31" s="2" t="s">
        <v>196</v>
      </c>
      <c r="KK31" s="2" t="s">
        <v>144</v>
      </c>
      <c r="KL31" s="2" t="s">
        <v>152</v>
      </c>
      <c r="KM31" s="2" t="s">
        <v>152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101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396</v>
      </c>
      <c r="B32" s="2" t="s">
        <v>133</v>
      </c>
      <c r="C32" s="2" t="s">
        <v>134</v>
      </c>
      <c r="D32" s="2" t="s">
        <v>371</v>
      </c>
      <c r="E32" s="2" t="s">
        <v>372</v>
      </c>
      <c r="F32" s="2" t="s">
        <v>373</v>
      </c>
      <c r="G32" s="2" t="s">
        <v>373</v>
      </c>
      <c r="H32" s="2" t="s">
        <v>373</v>
      </c>
      <c r="I32" s="2" t="s">
        <v>374</v>
      </c>
      <c r="J32" s="2" t="s">
        <v>375</v>
      </c>
      <c r="K32" s="2" t="s">
        <v>198</v>
      </c>
      <c r="L32" s="3">
        <v>34.04</v>
      </c>
      <c r="M32" s="3">
        <v>35.74</v>
      </c>
      <c r="N32" s="3">
        <v>109.99</v>
      </c>
      <c r="O32" s="2" t="s">
        <v>397</v>
      </c>
      <c r="P32" s="2" t="s">
        <v>326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377</v>
      </c>
      <c r="V32" s="2" t="s">
        <v>378</v>
      </c>
      <c r="W32" s="2" t="s">
        <v>147</v>
      </c>
      <c r="X32" s="2" t="s">
        <v>144</v>
      </c>
      <c r="Y32" s="2" t="s">
        <v>180</v>
      </c>
      <c r="Z32" s="4">
        <v>64</v>
      </c>
      <c r="AA32" s="4">
        <f>=ROUNDDOWN(32,0)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144</v>
      </c>
      <c r="BM32" s="7"/>
      <c r="BN32" s="7"/>
      <c r="BO32" s="4"/>
      <c r="BP32" s="8"/>
      <c r="BQ32" s="4"/>
      <c r="BR32" s="8"/>
      <c r="BS32" s="7"/>
      <c r="BT32" s="7"/>
      <c r="BU32" s="2" t="s">
        <v>150</v>
      </c>
      <c r="BV32" s="2" t="s">
        <v>141</v>
      </c>
      <c r="BW32" s="2" t="s">
        <v>144</v>
      </c>
      <c r="BX32" s="2" t="s">
        <v>280</v>
      </c>
      <c r="BY32" s="2" t="s">
        <v>152</v>
      </c>
      <c r="BZ32" s="2" t="s">
        <v>152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141</v>
      </c>
      <c r="CJ32" s="2" t="s">
        <v>153</v>
      </c>
      <c r="CK32" s="2" t="s">
        <v>398</v>
      </c>
      <c r="CL32" s="2" t="s">
        <v>152</v>
      </c>
      <c r="CM32" s="2" t="s">
        <v>152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141</v>
      </c>
      <c r="CW32" s="2" t="s">
        <v>382</v>
      </c>
      <c r="CX32" s="2" t="s">
        <v>399</v>
      </c>
      <c r="CY32" s="2" t="s">
        <v>152</v>
      </c>
      <c r="CZ32" s="2" t="s">
        <v>152</v>
      </c>
      <c r="DA32" s="2" t="s">
        <v>144</v>
      </c>
      <c r="DB32" s="4"/>
      <c r="DC32" s="8"/>
      <c r="DD32" s="4"/>
      <c r="DE32" s="8"/>
      <c r="DF32" s="7"/>
      <c r="DG32" s="7"/>
      <c r="DH32" s="2" t="s">
        <v>150</v>
      </c>
      <c r="DI32" s="2" t="s">
        <v>141</v>
      </c>
      <c r="DJ32" s="2" t="s">
        <v>180</v>
      </c>
      <c r="DK32" s="2" t="s">
        <v>400</v>
      </c>
      <c r="DL32" s="2" t="s">
        <v>152</v>
      </c>
      <c r="DM32" s="2" t="s">
        <v>152</v>
      </c>
      <c r="DN32" s="2" t="s">
        <v>144</v>
      </c>
      <c r="DO32" s="4"/>
      <c r="DP32" s="8"/>
      <c r="DQ32" s="4"/>
      <c r="DR32" s="8"/>
      <c r="DS32" s="7"/>
      <c r="DT32" s="7"/>
      <c r="DU32" s="2" t="s">
        <v>150</v>
      </c>
      <c r="DV32" s="2" t="s">
        <v>141</v>
      </c>
      <c r="DW32" s="2" t="s">
        <v>158</v>
      </c>
      <c r="DX32" s="2" t="s">
        <v>401</v>
      </c>
      <c r="DY32" s="2" t="s">
        <v>152</v>
      </c>
      <c r="DZ32" s="2" t="s">
        <v>152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141</v>
      </c>
      <c r="EJ32" s="2" t="s">
        <v>384</v>
      </c>
      <c r="EK32" s="2" t="s">
        <v>256</v>
      </c>
      <c r="EL32" s="2" t="s">
        <v>152</v>
      </c>
      <c r="EM32" s="2" t="s">
        <v>152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199</v>
      </c>
      <c r="EX32" s="2" t="s">
        <v>402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144</v>
      </c>
      <c r="FI32" s="2" t="s">
        <v>144</v>
      </c>
      <c r="FJ32" s="2" t="s">
        <v>144</v>
      </c>
      <c r="FK32" s="2" t="s">
        <v>144</v>
      </c>
      <c r="FL32" s="2" t="s">
        <v>144</v>
      </c>
      <c r="FM32" s="2" t="s">
        <v>144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386</v>
      </c>
      <c r="FX32" s="2" t="s">
        <v>144</v>
      </c>
      <c r="FY32" s="2" t="s">
        <v>152</v>
      </c>
      <c r="FZ32" s="2" t="s">
        <v>152</v>
      </c>
      <c r="GA32" s="2" t="s">
        <v>144</v>
      </c>
      <c r="GB32" s="4"/>
      <c r="GC32" s="8"/>
      <c r="GD32" s="4"/>
      <c r="GE32" s="8"/>
      <c r="GF32" s="7"/>
      <c r="GG32" s="7"/>
      <c r="GH32" s="2" t="s">
        <v>150</v>
      </c>
      <c r="GI32" s="2" t="s">
        <v>141</v>
      </c>
      <c r="GJ32" s="2" t="s">
        <v>222</v>
      </c>
      <c r="GK32" s="2" t="s">
        <v>403</v>
      </c>
      <c r="GL32" s="2" t="s">
        <v>152</v>
      </c>
      <c r="GM32" s="2" t="s">
        <v>152</v>
      </c>
      <c r="GN32" s="2" t="s">
        <v>144</v>
      </c>
      <c r="GO32" s="4"/>
      <c r="GP32" s="8"/>
      <c r="GQ32" s="4"/>
      <c r="GR32" s="8"/>
      <c r="GS32" s="7"/>
      <c r="GT32" s="7"/>
      <c r="GU32" s="2" t="s">
        <v>150</v>
      </c>
      <c r="GV32" s="2" t="s">
        <v>141</v>
      </c>
      <c r="GW32" s="2" t="s">
        <v>387</v>
      </c>
      <c r="GX32" s="2" t="s">
        <v>348</v>
      </c>
      <c r="GY32" s="2" t="s">
        <v>152</v>
      </c>
      <c r="GZ32" s="2" t="s">
        <v>152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150</v>
      </c>
      <c r="KI32" s="2" t="s">
        <v>141</v>
      </c>
      <c r="KJ32" s="2" t="s">
        <v>196</v>
      </c>
      <c r="KK32" s="2" t="s">
        <v>144</v>
      </c>
      <c r="KL32" s="2" t="s">
        <v>152</v>
      </c>
      <c r="KM32" s="2" t="s">
        <v>152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64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404</v>
      </c>
      <c r="B33" s="2" t="s">
        <v>133</v>
      </c>
      <c r="C33" s="2" t="s">
        <v>134</v>
      </c>
      <c r="D33" s="2" t="s">
        <v>371</v>
      </c>
      <c r="E33" s="2" t="s">
        <v>372</v>
      </c>
      <c r="F33" s="2" t="s">
        <v>373</v>
      </c>
      <c r="G33" s="2" t="s">
        <v>373</v>
      </c>
      <c r="H33" s="2" t="s">
        <v>373</v>
      </c>
      <c r="I33" s="2" t="s">
        <v>374</v>
      </c>
      <c r="J33" s="2" t="s">
        <v>375</v>
      </c>
      <c r="K33" s="2" t="s">
        <v>286</v>
      </c>
      <c r="L33" s="3">
        <v>34.04</v>
      </c>
      <c r="M33" s="3">
        <v>35.74</v>
      </c>
      <c r="N33" s="3">
        <v>109.99</v>
      </c>
      <c r="O33" s="2" t="s">
        <v>325</v>
      </c>
      <c r="P33" s="2" t="s">
        <v>326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377</v>
      </c>
      <c r="V33" s="2" t="s">
        <v>378</v>
      </c>
      <c r="W33" s="2" t="s">
        <v>147</v>
      </c>
      <c r="X33" s="2" t="s">
        <v>144</v>
      </c>
      <c r="Y33" s="2" t="s">
        <v>180</v>
      </c>
      <c r="Z33" s="4"/>
      <c r="AA33" s="4">
        <f>=ROUNDDOWN({0},0)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>
        <v>2</v>
      </c>
      <c r="AS33" s="8">
        <v>80.06</v>
      </c>
      <c r="AT33" s="7">
        <v>-1</v>
      </c>
      <c r="AU33" s="7">
        <v>-1</v>
      </c>
      <c r="AV33" s="4"/>
      <c r="AW33" s="8"/>
      <c r="AX33" s="4">
        <v>2</v>
      </c>
      <c r="AY33" s="8">
        <v>80.06</v>
      </c>
      <c r="AZ33" s="7">
        <v>-1</v>
      </c>
      <c r="BA33" s="7">
        <v>-1</v>
      </c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20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328</v>
      </c>
      <c r="BW33" s="2" t="s">
        <v>144</v>
      </c>
      <c r="BX33" s="2" t="s">
        <v>289</v>
      </c>
      <c r="BY33" s="2" t="s">
        <v>152</v>
      </c>
      <c r="BZ33" s="2" t="s">
        <v>152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328</v>
      </c>
      <c r="CJ33" s="2" t="s">
        <v>153</v>
      </c>
      <c r="CK33" s="2" t="s">
        <v>405</v>
      </c>
      <c r="CL33" s="2" t="s">
        <v>152</v>
      </c>
      <c r="CM33" s="2" t="s">
        <v>152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328</v>
      </c>
      <c r="CW33" s="2" t="s">
        <v>382</v>
      </c>
      <c r="CX33" s="2" t="s">
        <v>279</v>
      </c>
      <c r="CY33" s="2" t="s">
        <v>152</v>
      </c>
      <c r="CZ33" s="2" t="s">
        <v>152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328</v>
      </c>
      <c r="DJ33" s="2" t="s">
        <v>199</v>
      </c>
      <c r="DK33" s="2" t="s">
        <v>292</v>
      </c>
      <c r="DL33" s="2" t="s">
        <v>152</v>
      </c>
      <c r="DM33" s="2" t="s">
        <v>152</v>
      </c>
      <c r="DN33" s="2" t="s">
        <v>144</v>
      </c>
      <c r="DO33" s="4"/>
      <c r="DP33" s="8"/>
      <c r="DQ33" s="4">
        <v>2</v>
      </c>
      <c r="DR33" s="8">
        <v>80.06</v>
      </c>
      <c r="DS33" s="7">
        <v>-1</v>
      </c>
      <c r="DT33" s="7">
        <v>-1</v>
      </c>
      <c r="DU33" s="2" t="s">
        <v>150</v>
      </c>
      <c r="DV33" s="2" t="s">
        <v>328</v>
      </c>
      <c r="DW33" s="2" t="s">
        <v>158</v>
      </c>
      <c r="DX33" s="2" t="s">
        <v>360</v>
      </c>
      <c r="DY33" s="2" t="s">
        <v>152</v>
      </c>
      <c r="DZ33" s="2" t="s">
        <v>152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328</v>
      </c>
      <c r="EJ33" s="2" t="s">
        <v>384</v>
      </c>
      <c r="EK33" s="2" t="s">
        <v>406</v>
      </c>
      <c r="EL33" s="2" t="s">
        <v>152</v>
      </c>
      <c r="EM33" s="2" t="s">
        <v>152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328</v>
      </c>
      <c r="EW33" s="2" t="s">
        <v>199</v>
      </c>
      <c r="EX33" s="2" t="s">
        <v>402</v>
      </c>
      <c r="EY33" s="2" t="s">
        <v>152</v>
      </c>
      <c r="EZ33" s="2" t="s">
        <v>152</v>
      </c>
      <c r="FA33" s="2" t="s">
        <v>144</v>
      </c>
      <c r="FB33" s="4"/>
      <c r="FC33" s="8"/>
      <c r="FD33" s="4"/>
      <c r="FE33" s="8"/>
      <c r="FF33" s="7"/>
      <c r="FG33" s="7"/>
      <c r="FH33" s="2" t="s">
        <v>144</v>
      </c>
      <c r="FI33" s="2" t="s">
        <v>144</v>
      </c>
      <c r="FJ33" s="2" t="s">
        <v>144</v>
      </c>
      <c r="FK33" s="2" t="s">
        <v>144</v>
      </c>
      <c r="FL33" s="2" t="s">
        <v>144</v>
      </c>
      <c r="FM33" s="2" t="s">
        <v>144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328</v>
      </c>
      <c r="FW33" s="2" t="s">
        <v>386</v>
      </c>
      <c r="FX33" s="2" t="s">
        <v>144</v>
      </c>
      <c r="FY33" s="2" t="s">
        <v>152</v>
      </c>
      <c r="FZ33" s="2" t="s">
        <v>152</v>
      </c>
      <c r="GA33" s="2" t="s">
        <v>144</v>
      </c>
      <c r="GB33" s="4"/>
      <c r="GC33" s="8"/>
      <c r="GD33" s="4"/>
      <c r="GE33" s="8"/>
      <c r="GF33" s="7"/>
      <c r="GG33" s="7"/>
      <c r="GH33" s="2" t="s">
        <v>150</v>
      </c>
      <c r="GI33" s="2" t="s">
        <v>328</v>
      </c>
      <c r="GJ33" s="2" t="s">
        <v>222</v>
      </c>
      <c r="GK33" s="2" t="s">
        <v>407</v>
      </c>
      <c r="GL33" s="2" t="s">
        <v>152</v>
      </c>
      <c r="GM33" s="2" t="s">
        <v>152</v>
      </c>
      <c r="GN33" s="2" t="s">
        <v>144</v>
      </c>
      <c r="GO33" s="4"/>
      <c r="GP33" s="8"/>
      <c r="GQ33" s="4"/>
      <c r="GR33" s="8"/>
      <c r="GS33" s="7"/>
      <c r="GT33" s="7"/>
      <c r="GU33" s="2" t="s">
        <v>150</v>
      </c>
      <c r="GV33" s="2" t="s">
        <v>328</v>
      </c>
      <c r="GW33" s="2" t="s">
        <v>387</v>
      </c>
      <c r="GX33" s="2" t="s">
        <v>153</v>
      </c>
      <c r="GY33" s="2" t="s">
        <v>152</v>
      </c>
      <c r="GZ33" s="2" t="s">
        <v>152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150</v>
      </c>
      <c r="KI33" s="2" t="s">
        <v>328</v>
      </c>
      <c r="KJ33" s="2" t="s">
        <v>196</v>
      </c>
      <c r="KK33" s="2" t="s">
        <v>144</v>
      </c>
      <c r="KL33" s="2" t="s">
        <v>152</v>
      </c>
      <c r="KM33" s="2" t="s">
        <v>152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408</v>
      </c>
      <c r="B34" s="2" t="s">
        <v>133</v>
      </c>
      <c r="C34" s="2" t="s">
        <v>134</v>
      </c>
      <c r="D34" s="2" t="s">
        <v>371</v>
      </c>
      <c r="E34" s="2" t="s">
        <v>372</v>
      </c>
      <c r="F34" s="2" t="s">
        <v>373</v>
      </c>
      <c r="G34" s="2" t="s">
        <v>373</v>
      </c>
      <c r="H34" s="2" t="s">
        <v>373</v>
      </c>
      <c r="I34" s="2" t="s">
        <v>374</v>
      </c>
      <c r="J34" s="2" t="s">
        <v>375</v>
      </c>
      <c r="K34" s="2" t="s">
        <v>230</v>
      </c>
      <c r="L34" s="3">
        <v>37.83</v>
      </c>
      <c r="M34" s="3">
        <v>39.72</v>
      </c>
      <c r="N34" s="3">
        <v>124.99</v>
      </c>
      <c r="O34" s="2" t="s">
        <v>141</v>
      </c>
      <c r="P34" s="2" t="s">
        <v>287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377</v>
      </c>
      <c r="V34" s="2" t="s">
        <v>378</v>
      </c>
      <c r="W34" s="2" t="s">
        <v>147</v>
      </c>
      <c r="X34" s="2" t="s">
        <v>144</v>
      </c>
      <c r="Y34" s="2" t="s">
        <v>180</v>
      </c>
      <c r="Z34" s="4">
        <v>175</v>
      </c>
      <c r="AA34" s="4">
        <f>=ROUNDDOWN(58.3333333333333,0)</f>
      </c>
      <c r="AB34" s="5">
        <v>3</v>
      </c>
      <c r="AC34" s="2" t="s">
        <v>144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2</v>
      </c>
      <c r="AS34" s="8">
        <v>186.98</v>
      </c>
      <c r="AT34" s="7">
        <v>-1</v>
      </c>
      <c r="AU34" s="7">
        <v>-1</v>
      </c>
      <c r="AV34" s="4"/>
      <c r="AW34" s="8"/>
      <c r="AX34" s="4">
        <v>2</v>
      </c>
      <c r="AY34" s="8">
        <v>186.98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141</v>
      </c>
      <c r="BW34" s="2" t="s">
        <v>144</v>
      </c>
      <c r="BX34" s="2" t="s">
        <v>409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141</v>
      </c>
      <c r="CJ34" s="2" t="s">
        <v>153</v>
      </c>
      <c r="CK34" s="2" t="s">
        <v>410</v>
      </c>
      <c r="CL34" s="2" t="s">
        <v>152</v>
      </c>
      <c r="CM34" s="2" t="s">
        <v>152</v>
      </c>
      <c r="CN34" s="2" t="s">
        <v>144</v>
      </c>
      <c r="CO34" s="4"/>
      <c r="CP34" s="8"/>
      <c r="CQ34" s="4"/>
      <c r="CR34" s="8"/>
      <c r="CS34" s="7"/>
      <c r="CT34" s="7"/>
      <c r="CU34" s="2" t="s">
        <v>150</v>
      </c>
      <c r="CV34" s="2" t="s">
        <v>240</v>
      </c>
      <c r="CW34" s="2" t="s">
        <v>382</v>
      </c>
      <c r="CX34" s="2" t="s">
        <v>393</v>
      </c>
      <c r="CY34" s="2" t="s">
        <v>152</v>
      </c>
      <c r="CZ34" s="2" t="s">
        <v>152</v>
      </c>
      <c r="DA34" s="2" t="s">
        <v>144</v>
      </c>
      <c r="DB34" s="4"/>
      <c r="DC34" s="8"/>
      <c r="DD34" s="4">
        <v>2</v>
      </c>
      <c r="DE34" s="8">
        <v>186.98</v>
      </c>
      <c r="DF34" s="7">
        <v>-1</v>
      </c>
      <c r="DG34" s="7">
        <v>-1</v>
      </c>
      <c r="DH34" s="2" t="s">
        <v>150</v>
      </c>
      <c r="DI34" s="2" t="s">
        <v>141</v>
      </c>
      <c r="DJ34" s="2" t="s">
        <v>361</v>
      </c>
      <c r="DK34" s="2" t="s">
        <v>162</v>
      </c>
      <c r="DL34" s="2" t="s">
        <v>152</v>
      </c>
      <c r="DM34" s="2" t="s">
        <v>152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141</v>
      </c>
      <c r="DW34" s="2" t="s">
        <v>158</v>
      </c>
      <c r="DX34" s="2" t="s">
        <v>411</v>
      </c>
      <c r="DY34" s="2" t="s">
        <v>152</v>
      </c>
      <c r="DZ34" s="2" t="s">
        <v>152</v>
      </c>
      <c r="EA34" s="2" t="s">
        <v>144</v>
      </c>
      <c r="EB34" s="4"/>
      <c r="EC34" s="8"/>
      <c r="ED34" s="4"/>
      <c r="EE34" s="8"/>
      <c r="EF34" s="7"/>
      <c r="EG34" s="7"/>
      <c r="EH34" s="2" t="s">
        <v>150</v>
      </c>
      <c r="EI34" s="2" t="s">
        <v>141</v>
      </c>
      <c r="EJ34" s="2" t="s">
        <v>384</v>
      </c>
      <c r="EK34" s="2" t="s">
        <v>339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141</v>
      </c>
      <c r="EW34" s="2" t="s">
        <v>180</v>
      </c>
      <c r="EX34" s="2" t="s">
        <v>154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144</v>
      </c>
      <c r="FI34" s="2" t="s">
        <v>144</v>
      </c>
      <c r="FJ34" s="2" t="s">
        <v>144</v>
      </c>
      <c r="FK34" s="2" t="s">
        <v>144</v>
      </c>
      <c r="FL34" s="2" t="s">
        <v>144</v>
      </c>
      <c r="FM34" s="2" t="s">
        <v>144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141</v>
      </c>
      <c r="FW34" s="2" t="s">
        <v>386</v>
      </c>
      <c r="FX34" s="2" t="s">
        <v>412</v>
      </c>
      <c r="FY34" s="2" t="s">
        <v>152</v>
      </c>
      <c r="FZ34" s="2" t="s">
        <v>152</v>
      </c>
      <c r="GA34" s="2" t="s">
        <v>144</v>
      </c>
      <c r="GB34" s="4"/>
      <c r="GC34" s="8"/>
      <c r="GD34" s="4"/>
      <c r="GE34" s="8"/>
      <c r="GF34" s="7"/>
      <c r="GG34" s="7"/>
      <c r="GH34" s="2" t="s">
        <v>150</v>
      </c>
      <c r="GI34" s="2" t="s">
        <v>141</v>
      </c>
      <c r="GJ34" s="2" t="s">
        <v>222</v>
      </c>
      <c r="GK34" s="2" t="s">
        <v>144</v>
      </c>
      <c r="GL34" s="2" t="s">
        <v>152</v>
      </c>
      <c r="GM34" s="2" t="s">
        <v>152</v>
      </c>
      <c r="GN34" s="2" t="s">
        <v>144</v>
      </c>
      <c r="GO34" s="4"/>
      <c r="GP34" s="8"/>
      <c r="GQ34" s="4"/>
      <c r="GR34" s="8"/>
      <c r="GS34" s="7"/>
      <c r="GT34" s="7"/>
      <c r="GU34" s="2" t="s">
        <v>150</v>
      </c>
      <c r="GV34" s="2" t="s">
        <v>141</v>
      </c>
      <c r="GW34" s="2" t="s">
        <v>387</v>
      </c>
      <c r="GX34" s="2" t="s">
        <v>413</v>
      </c>
      <c r="GY34" s="2" t="s">
        <v>152</v>
      </c>
      <c r="GZ34" s="2" t="s">
        <v>152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150</v>
      </c>
      <c r="KI34" s="2" t="s">
        <v>141</v>
      </c>
      <c r="KJ34" s="2" t="s">
        <v>196</v>
      </c>
      <c r="KK34" s="2" t="s">
        <v>144</v>
      </c>
      <c r="KL34" s="2" t="s">
        <v>152</v>
      </c>
      <c r="KM34" s="2" t="s">
        <v>152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53</v>
      </c>
      <c r="PC34" s="4"/>
      <c r="PD34" s="4"/>
      <c r="PE34" s="4">
        <v>122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414</v>
      </c>
      <c r="B35" s="2" t="s">
        <v>133</v>
      </c>
      <c r="C35" s="2" t="s">
        <v>134</v>
      </c>
      <c r="D35" s="2" t="s">
        <v>371</v>
      </c>
      <c r="E35" s="2" t="s">
        <v>372</v>
      </c>
      <c r="F35" s="2" t="s">
        <v>415</v>
      </c>
      <c r="G35" s="2" t="s">
        <v>415</v>
      </c>
      <c r="H35" s="2" t="s">
        <v>415</v>
      </c>
      <c r="I35" s="2" t="s">
        <v>374</v>
      </c>
      <c r="J35" s="2" t="s">
        <v>416</v>
      </c>
      <c r="K35" s="2" t="s">
        <v>376</v>
      </c>
      <c r="L35" s="3">
        <v>27.69</v>
      </c>
      <c r="M35" s="3">
        <v>29.07</v>
      </c>
      <c r="N35" s="3">
        <v>84.99</v>
      </c>
      <c r="O35" s="2" t="s">
        <v>141</v>
      </c>
      <c r="P35" s="2" t="s">
        <v>287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377</v>
      </c>
      <c r="V35" s="2" t="s">
        <v>251</v>
      </c>
      <c r="W35" s="2" t="s">
        <v>147</v>
      </c>
      <c r="X35" s="2" t="s">
        <v>144</v>
      </c>
      <c r="Y35" s="2" t="s">
        <v>180</v>
      </c>
      <c r="Z35" s="4">
        <v>79</v>
      </c>
      <c r="AA35" s="4">
        <f>=ROUNDDOWN(49.375,0)</f>
      </c>
      <c r="AB35" s="5">
        <v>1.6</v>
      </c>
      <c r="AC35" s="2" t="s">
        <v>144</v>
      </c>
      <c r="AD35" s="4"/>
      <c r="AE35" s="4"/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2</v>
      </c>
      <c r="AQ35" s="8">
        <v>65.78</v>
      </c>
      <c r="AR35" s="4"/>
      <c r="AS35" s="8"/>
      <c r="AT35" s="7"/>
      <c r="AU35" s="7"/>
      <c r="AV35" s="4">
        <v>2</v>
      </c>
      <c r="AW35" s="8">
        <v>65.78</v>
      </c>
      <c r="AX35" s="4"/>
      <c r="AY35" s="8"/>
      <c r="AZ35" s="7"/>
      <c r="BA35" s="7"/>
      <c r="BB35" s="7">
        <v>1</v>
      </c>
      <c r="BC35" s="4">
        <v>3</v>
      </c>
      <c r="BD35" s="8">
        <v>120.18</v>
      </c>
      <c r="BE35" s="4">
        <v>3</v>
      </c>
      <c r="BF35" s="8">
        <v>85.28</v>
      </c>
      <c r="BG35" s="7" t="s">
        <v>144</v>
      </c>
      <c r="BH35" s="7">
        <v>0.4092</v>
      </c>
      <c r="BI35" s="7">
        <v>0.5473</v>
      </c>
      <c r="BJ35" s="4">
        <v>2</v>
      </c>
      <c r="BK35" s="8">
        <v>65.78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141</v>
      </c>
      <c r="BW35" s="2" t="s">
        <v>144</v>
      </c>
      <c r="BX35" s="2" t="s">
        <v>227</v>
      </c>
      <c r="BY35" s="2" t="s">
        <v>152</v>
      </c>
      <c r="BZ35" s="2" t="s">
        <v>152</v>
      </c>
      <c r="CA35" s="2" t="s">
        <v>144</v>
      </c>
      <c r="CB35" s="4"/>
      <c r="CC35" s="8"/>
      <c r="CD35" s="4"/>
      <c r="CE35" s="8"/>
      <c r="CF35" s="7"/>
      <c r="CG35" s="7"/>
      <c r="CH35" s="2" t="s">
        <v>150</v>
      </c>
      <c r="CI35" s="2" t="s">
        <v>141</v>
      </c>
      <c r="CJ35" s="2" t="s">
        <v>153</v>
      </c>
      <c r="CK35" s="2" t="s">
        <v>290</v>
      </c>
      <c r="CL35" s="2" t="s">
        <v>152</v>
      </c>
      <c r="CM35" s="2" t="s">
        <v>152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240</v>
      </c>
      <c r="CW35" s="2" t="s">
        <v>382</v>
      </c>
      <c r="CX35" s="2" t="s">
        <v>417</v>
      </c>
      <c r="CY35" s="2" t="s">
        <v>152</v>
      </c>
      <c r="CZ35" s="2" t="s">
        <v>152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141</v>
      </c>
      <c r="DJ35" s="2" t="s">
        <v>199</v>
      </c>
      <c r="DK35" s="2" t="s">
        <v>418</v>
      </c>
      <c r="DL35" s="2" t="s">
        <v>152</v>
      </c>
      <c r="DM35" s="2" t="s">
        <v>152</v>
      </c>
      <c r="DN35" s="2" t="s">
        <v>144</v>
      </c>
      <c r="DO35" s="4">
        <v>2</v>
      </c>
      <c r="DP35" s="8">
        <v>65.78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158</v>
      </c>
      <c r="DX35" s="2" t="s">
        <v>419</v>
      </c>
      <c r="DY35" s="2" t="s">
        <v>152</v>
      </c>
      <c r="DZ35" s="2" t="s">
        <v>152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384</v>
      </c>
      <c r="EK35" s="2" t="s">
        <v>271</v>
      </c>
      <c r="EL35" s="2" t="s">
        <v>152</v>
      </c>
      <c r="EM35" s="2" t="s">
        <v>152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199</v>
      </c>
      <c r="EX35" s="2" t="s">
        <v>361</v>
      </c>
      <c r="EY35" s="2" t="s">
        <v>152</v>
      </c>
      <c r="EZ35" s="2" t="s">
        <v>152</v>
      </c>
      <c r="FA35" s="2" t="s">
        <v>144</v>
      </c>
      <c r="FB35" s="4"/>
      <c r="FC35" s="8"/>
      <c r="FD35" s="4"/>
      <c r="FE35" s="8"/>
      <c r="FF35" s="7"/>
      <c r="FG35" s="7"/>
      <c r="FH35" s="2" t="s">
        <v>144</v>
      </c>
      <c r="FI35" s="2" t="s">
        <v>144</v>
      </c>
      <c r="FJ35" s="2" t="s">
        <v>144</v>
      </c>
      <c r="FK35" s="2" t="s">
        <v>144</v>
      </c>
      <c r="FL35" s="2" t="s">
        <v>144</v>
      </c>
      <c r="FM35" s="2" t="s">
        <v>144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386</v>
      </c>
      <c r="FX35" s="2" t="s">
        <v>144</v>
      </c>
      <c r="FY35" s="2" t="s">
        <v>152</v>
      </c>
      <c r="FZ35" s="2" t="s">
        <v>152</v>
      </c>
      <c r="GA35" s="2" t="s">
        <v>144</v>
      </c>
      <c r="GB35" s="4"/>
      <c r="GC35" s="8"/>
      <c r="GD35" s="4"/>
      <c r="GE35" s="8"/>
      <c r="GF35" s="7"/>
      <c r="GG35" s="7"/>
      <c r="GH35" s="2" t="s">
        <v>150</v>
      </c>
      <c r="GI35" s="2" t="s">
        <v>141</v>
      </c>
      <c r="GJ35" s="2" t="s">
        <v>222</v>
      </c>
      <c r="GK35" s="2" t="s">
        <v>420</v>
      </c>
      <c r="GL35" s="2" t="s">
        <v>152</v>
      </c>
      <c r="GM35" s="2" t="s">
        <v>152</v>
      </c>
      <c r="GN35" s="2" t="s">
        <v>144</v>
      </c>
      <c r="GO35" s="4"/>
      <c r="GP35" s="8"/>
      <c r="GQ35" s="4"/>
      <c r="GR35" s="8"/>
      <c r="GS35" s="7"/>
      <c r="GT35" s="7"/>
      <c r="GU35" s="2" t="s">
        <v>150</v>
      </c>
      <c r="GV35" s="2" t="s">
        <v>141</v>
      </c>
      <c r="GW35" s="2" t="s">
        <v>387</v>
      </c>
      <c r="GX35" s="2" t="s">
        <v>388</v>
      </c>
      <c r="GY35" s="2" t="s">
        <v>152</v>
      </c>
      <c r="GZ35" s="2" t="s">
        <v>152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150</v>
      </c>
      <c r="KI35" s="2" t="s">
        <v>141</v>
      </c>
      <c r="KJ35" s="2" t="s">
        <v>196</v>
      </c>
      <c r="KK35" s="2" t="s">
        <v>144</v>
      </c>
      <c r="KL35" s="2" t="s">
        <v>152</v>
      </c>
      <c r="KM35" s="2" t="s">
        <v>152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79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421</v>
      </c>
      <c r="B36" s="2" t="s">
        <v>133</v>
      </c>
      <c r="C36" s="2" t="s">
        <v>134</v>
      </c>
      <c r="D36" s="2" t="s">
        <v>371</v>
      </c>
      <c r="E36" s="2" t="s">
        <v>372</v>
      </c>
      <c r="F36" s="2" t="s">
        <v>415</v>
      </c>
      <c r="G36" s="2" t="s">
        <v>415</v>
      </c>
      <c r="H36" s="2" t="s">
        <v>415</v>
      </c>
      <c r="I36" s="2" t="s">
        <v>374</v>
      </c>
      <c r="J36" s="2" t="s">
        <v>416</v>
      </c>
      <c r="K36" s="2" t="s">
        <v>390</v>
      </c>
      <c r="L36" s="3">
        <v>27.69</v>
      </c>
      <c r="M36" s="3">
        <v>29.07</v>
      </c>
      <c r="N36" s="3">
        <v>84.99</v>
      </c>
      <c r="O36" s="2" t="s">
        <v>141</v>
      </c>
      <c r="P36" s="2" t="s">
        <v>287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377</v>
      </c>
      <c r="V36" s="2" t="s">
        <v>251</v>
      </c>
      <c r="W36" s="2" t="s">
        <v>147</v>
      </c>
      <c r="X36" s="2" t="s">
        <v>144</v>
      </c>
      <c r="Y36" s="2" t="s">
        <v>180</v>
      </c>
      <c r="Z36" s="4">
        <v>181</v>
      </c>
      <c r="AA36" s="4">
        <f>=ROUNDDOWN(78.695652173913,0)</f>
      </c>
      <c r="AB36" s="5">
        <v>2.3</v>
      </c>
      <c r="AC36" s="2" t="s">
        <v>144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</v>
      </c>
      <c r="AQ36" s="8">
        <v>54.4</v>
      </c>
      <c r="AR36" s="4"/>
      <c r="AS36" s="8"/>
      <c r="AT36" s="7"/>
      <c r="AU36" s="7"/>
      <c r="AV36" s="4">
        <v>1</v>
      </c>
      <c r="AW36" s="8">
        <v>54.4</v>
      </c>
      <c r="AX36" s="4"/>
      <c r="AY36" s="8"/>
      <c r="AZ36" s="7"/>
      <c r="BA36" s="7"/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0.4527</v>
      </c>
      <c r="BJ36" s="4">
        <v>1</v>
      </c>
      <c r="BK36" s="8">
        <v>54.4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141</v>
      </c>
      <c r="BW36" s="2" t="s">
        <v>144</v>
      </c>
      <c r="BX36" s="2" t="s">
        <v>227</v>
      </c>
      <c r="BY36" s="2" t="s">
        <v>152</v>
      </c>
      <c r="BZ36" s="2" t="s">
        <v>152</v>
      </c>
      <c r="CA36" s="2" t="s">
        <v>144</v>
      </c>
      <c r="CB36" s="4"/>
      <c r="CC36" s="8"/>
      <c r="CD36" s="4"/>
      <c r="CE36" s="8"/>
      <c r="CF36" s="7"/>
      <c r="CG36" s="7"/>
      <c r="CH36" s="2" t="s">
        <v>150</v>
      </c>
      <c r="CI36" s="2" t="s">
        <v>141</v>
      </c>
      <c r="CJ36" s="2" t="s">
        <v>153</v>
      </c>
      <c r="CK36" s="2" t="s">
        <v>297</v>
      </c>
      <c r="CL36" s="2" t="s">
        <v>152</v>
      </c>
      <c r="CM36" s="2" t="s">
        <v>152</v>
      </c>
      <c r="CN36" s="2" t="s">
        <v>144</v>
      </c>
      <c r="CO36" s="4"/>
      <c r="CP36" s="8"/>
      <c r="CQ36" s="4"/>
      <c r="CR36" s="8"/>
      <c r="CS36" s="7"/>
      <c r="CT36" s="7"/>
      <c r="CU36" s="2" t="s">
        <v>150</v>
      </c>
      <c r="CV36" s="2" t="s">
        <v>240</v>
      </c>
      <c r="CW36" s="2" t="s">
        <v>382</v>
      </c>
      <c r="CX36" s="2" t="s">
        <v>422</v>
      </c>
      <c r="CY36" s="2" t="s">
        <v>152</v>
      </c>
      <c r="CZ36" s="2" t="s">
        <v>152</v>
      </c>
      <c r="DA36" s="2" t="s">
        <v>144</v>
      </c>
      <c r="DB36" s="4">
        <v>1</v>
      </c>
      <c r="DC36" s="8">
        <v>54.4</v>
      </c>
      <c r="DD36" s="4"/>
      <c r="DE36" s="8"/>
      <c r="DF36" s="7"/>
      <c r="DG36" s="7"/>
      <c r="DH36" s="2" t="s">
        <v>150</v>
      </c>
      <c r="DI36" s="2" t="s">
        <v>141</v>
      </c>
      <c r="DJ36" s="2" t="s">
        <v>199</v>
      </c>
      <c r="DK36" s="2" t="s">
        <v>292</v>
      </c>
      <c r="DL36" s="2" t="s">
        <v>152</v>
      </c>
      <c r="DM36" s="2" t="s">
        <v>152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158</v>
      </c>
      <c r="DX36" s="2" t="s">
        <v>293</v>
      </c>
      <c r="DY36" s="2" t="s">
        <v>152</v>
      </c>
      <c r="DZ36" s="2" t="s">
        <v>152</v>
      </c>
      <c r="EA36" s="2" t="s">
        <v>144</v>
      </c>
      <c r="EB36" s="4"/>
      <c r="EC36" s="8"/>
      <c r="ED36" s="4"/>
      <c r="EE36" s="8"/>
      <c r="EF36" s="7"/>
      <c r="EG36" s="7"/>
      <c r="EH36" s="2" t="s">
        <v>150</v>
      </c>
      <c r="EI36" s="2" t="s">
        <v>141</v>
      </c>
      <c r="EJ36" s="2" t="s">
        <v>384</v>
      </c>
      <c r="EK36" s="2" t="s">
        <v>423</v>
      </c>
      <c r="EL36" s="2" t="s">
        <v>152</v>
      </c>
      <c r="EM36" s="2" t="s">
        <v>152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199</v>
      </c>
      <c r="EX36" s="2" t="s">
        <v>424</v>
      </c>
      <c r="EY36" s="2" t="s">
        <v>152</v>
      </c>
      <c r="EZ36" s="2" t="s">
        <v>152</v>
      </c>
      <c r="FA36" s="2" t="s">
        <v>144</v>
      </c>
      <c r="FB36" s="4"/>
      <c r="FC36" s="8"/>
      <c r="FD36" s="4"/>
      <c r="FE36" s="8"/>
      <c r="FF36" s="7"/>
      <c r="FG36" s="7"/>
      <c r="FH36" s="2" t="s">
        <v>144</v>
      </c>
      <c r="FI36" s="2" t="s">
        <v>144</v>
      </c>
      <c r="FJ36" s="2" t="s">
        <v>144</v>
      </c>
      <c r="FK36" s="2" t="s">
        <v>144</v>
      </c>
      <c r="FL36" s="2" t="s">
        <v>144</v>
      </c>
      <c r="FM36" s="2" t="s">
        <v>144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386</v>
      </c>
      <c r="FX36" s="2" t="s">
        <v>425</v>
      </c>
      <c r="FY36" s="2" t="s">
        <v>152</v>
      </c>
      <c r="FZ36" s="2" t="s">
        <v>152</v>
      </c>
      <c r="GA36" s="2" t="s">
        <v>144</v>
      </c>
      <c r="GB36" s="4"/>
      <c r="GC36" s="8"/>
      <c r="GD36" s="4"/>
      <c r="GE36" s="8"/>
      <c r="GF36" s="7"/>
      <c r="GG36" s="7"/>
      <c r="GH36" s="2" t="s">
        <v>150</v>
      </c>
      <c r="GI36" s="2" t="s">
        <v>141</v>
      </c>
      <c r="GJ36" s="2" t="s">
        <v>222</v>
      </c>
      <c r="GK36" s="2" t="s">
        <v>426</v>
      </c>
      <c r="GL36" s="2" t="s">
        <v>152</v>
      </c>
      <c r="GM36" s="2" t="s">
        <v>152</v>
      </c>
      <c r="GN36" s="2" t="s">
        <v>144</v>
      </c>
      <c r="GO36" s="4"/>
      <c r="GP36" s="8"/>
      <c r="GQ36" s="4"/>
      <c r="GR36" s="8"/>
      <c r="GS36" s="7"/>
      <c r="GT36" s="7"/>
      <c r="GU36" s="2" t="s">
        <v>150</v>
      </c>
      <c r="GV36" s="2" t="s">
        <v>141</v>
      </c>
      <c r="GW36" s="2" t="s">
        <v>387</v>
      </c>
      <c r="GX36" s="2" t="s">
        <v>388</v>
      </c>
      <c r="GY36" s="2" t="s">
        <v>152</v>
      </c>
      <c r="GZ36" s="2" t="s">
        <v>152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150</v>
      </c>
      <c r="KI36" s="2" t="s">
        <v>141</v>
      </c>
      <c r="KJ36" s="2" t="s">
        <v>196</v>
      </c>
      <c r="KK36" s="2" t="s">
        <v>427</v>
      </c>
      <c r="KL36" s="2" t="s">
        <v>152</v>
      </c>
      <c r="KM36" s="2" t="s">
        <v>152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181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428</v>
      </c>
      <c r="B37" s="2" t="s">
        <v>133</v>
      </c>
      <c r="C37" s="2" t="s">
        <v>134</v>
      </c>
      <c r="D37" s="2" t="s">
        <v>371</v>
      </c>
      <c r="E37" s="2" t="s">
        <v>372</v>
      </c>
      <c r="F37" s="2" t="s">
        <v>415</v>
      </c>
      <c r="G37" s="2" t="s">
        <v>415</v>
      </c>
      <c r="H37" s="2" t="s">
        <v>415</v>
      </c>
      <c r="I37" s="2" t="s">
        <v>374</v>
      </c>
      <c r="J37" s="2" t="s">
        <v>416</v>
      </c>
      <c r="K37" s="2" t="s">
        <v>198</v>
      </c>
      <c r="L37" s="3">
        <v>24.76</v>
      </c>
      <c r="M37" s="3">
        <v>26</v>
      </c>
      <c r="N37" s="3">
        <v>79.99</v>
      </c>
      <c r="O37" s="2" t="s">
        <v>429</v>
      </c>
      <c r="P37" s="2" t="s">
        <v>326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377</v>
      </c>
      <c r="V37" s="2" t="s">
        <v>251</v>
      </c>
      <c r="W37" s="2" t="s">
        <v>147</v>
      </c>
      <c r="X37" s="2" t="s">
        <v>144</v>
      </c>
      <c r="Y37" s="2" t="s">
        <v>180</v>
      </c>
      <c r="Z37" s="4"/>
      <c r="AA37" s="4">
        <f>=ROUNDDOWN({0},0)</f>
      </c>
      <c r="AB37" s="5">
        <v>3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1</v>
      </c>
      <c r="AS37" s="8">
        <v>29.12</v>
      </c>
      <c r="AT37" s="7">
        <v>-1</v>
      </c>
      <c r="AU37" s="7">
        <v>-1</v>
      </c>
      <c r="AV37" s="4"/>
      <c r="AW37" s="8"/>
      <c r="AX37" s="4">
        <v>1</v>
      </c>
      <c r="AY37" s="8">
        <v>29.12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150</v>
      </c>
      <c r="BV37" s="2" t="s">
        <v>328</v>
      </c>
      <c r="BW37" s="2" t="s">
        <v>144</v>
      </c>
      <c r="BX37" s="2" t="s">
        <v>430</v>
      </c>
      <c r="BY37" s="2" t="s">
        <v>152</v>
      </c>
      <c r="BZ37" s="2" t="s">
        <v>152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328</v>
      </c>
      <c r="CJ37" s="2" t="s">
        <v>153</v>
      </c>
      <c r="CK37" s="2" t="s">
        <v>158</v>
      </c>
      <c r="CL37" s="2" t="s">
        <v>152</v>
      </c>
      <c r="CM37" s="2" t="s">
        <v>152</v>
      </c>
      <c r="CN37" s="2" t="s">
        <v>144</v>
      </c>
      <c r="CO37" s="4"/>
      <c r="CP37" s="8"/>
      <c r="CQ37" s="4"/>
      <c r="CR37" s="8"/>
      <c r="CS37" s="7"/>
      <c r="CT37" s="7"/>
      <c r="CU37" s="2" t="s">
        <v>150</v>
      </c>
      <c r="CV37" s="2" t="s">
        <v>328</v>
      </c>
      <c r="CW37" s="2" t="s">
        <v>382</v>
      </c>
      <c r="CX37" s="2" t="s">
        <v>261</v>
      </c>
      <c r="CY37" s="2" t="s">
        <v>152</v>
      </c>
      <c r="CZ37" s="2" t="s">
        <v>152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328</v>
      </c>
      <c r="DJ37" s="2" t="s">
        <v>199</v>
      </c>
      <c r="DK37" s="2" t="s">
        <v>204</v>
      </c>
      <c r="DL37" s="2" t="s">
        <v>152</v>
      </c>
      <c r="DM37" s="2" t="s">
        <v>152</v>
      </c>
      <c r="DN37" s="2" t="s">
        <v>144</v>
      </c>
      <c r="DO37" s="4"/>
      <c r="DP37" s="8"/>
      <c r="DQ37" s="4">
        <v>1</v>
      </c>
      <c r="DR37" s="8">
        <v>29.12</v>
      </c>
      <c r="DS37" s="7">
        <v>-1</v>
      </c>
      <c r="DT37" s="7">
        <v>-1</v>
      </c>
      <c r="DU37" s="2" t="s">
        <v>150</v>
      </c>
      <c r="DV37" s="2" t="s">
        <v>328</v>
      </c>
      <c r="DW37" s="2" t="s">
        <v>158</v>
      </c>
      <c r="DX37" s="2" t="s">
        <v>293</v>
      </c>
      <c r="DY37" s="2" t="s">
        <v>152</v>
      </c>
      <c r="DZ37" s="2" t="s">
        <v>152</v>
      </c>
      <c r="EA37" s="2" t="s">
        <v>144</v>
      </c>
      <c r="EB37" s="4"/>
      <c r="EC37" s="8"/>
      <c r="ED37" s="4"/>
      <c r="EE37" s="8"/>
      <c r="EF37" s="7"/>
      <c r="EG37" s="7"/>
      <c r="EH37" s="2" t="s">
        <v>150</v>
      </c>
      <c r="EI37" s="2" t="s">
        <v>328</v>
      </c>
      <c r="EJ37" s="2" t="s">
        <v>384</v>
      </c>
      <c r="EK37" s="2" t="s">
        <v>431</v>
      </c>
      <c r="EL37" s="2" t="s">
        <v>152</v>
      </c>
      <c r="EM37" s="2" t="s">
        <v>152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328</v>
      </c>
      <c r="EW37" s="2" t="s">
        <v>199</v>
      </c>
      <c r="EX37" s="2" t="s">
        <v>225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144</v>
      </c>
      <c r="FI37" s="2" t="s">
        <v>144</v>
      </c>
      <c r="FJ37" s="2" t="s">
        <v>144</v>
      </c>
      <c r="FK37" s="2" t="s">
        <v>144</v>
      </c>
      <c r="FL37" s="2" t="s">
        <v>144</v>
      </c>
      <c r="FM37" s="2" t="s">
        <v>144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328</v>
      </c>
      <c r="FW37" s="2" t="s">
        <v>386</v>
      </c>
      <c r="FX37" s="2" t="s">
        <v>144</v>
      </c>
      <c r="FY37" s="2" t="s">
        <v>152</v>
      </c>
      <c r="FZ37" s="2" t="s">
        <v>152</v>
      </c>
      <c r="GA37" s="2" t="s">
        <v>144</v>
      </c>
      <c r="GB37" s="4"/>
      <c r="GC37" s="8"/>
      <c r="GD37" s="4"/>
      <c r="GE37" s="8"/>
      <c r="GF37" s="7"/>
      <c r="GG37" s="7"/>
      <c r="GH37" s="2" t="s">
        <v>150</v>
      </c>
      <c r="GI37" s="2" t="s">
        <v>328</v>
      </c>
      <c r="GJ37" s="2" t="s">
        <v>222</v>
      </c>
      <c r="GK37" s="2" t="s">
        <v>432</v>
      </c>
      <c r="GL37" s="2" t="s">
        <v>152</v>
      </c>
      <c r="GM37" s="2" t="s">
        <v>152</v>
      </c>
      <c r="GN37" s="2" t="s">
        <v>144</v>
      </c>
      <c r="GO37" s="4"/>
      <c r="GP37" s="8"/>
      <c r="GQ37" s="4"/>
      <c r="GR37" s="8"/>
      <c r="GS37" s="7"/>
      <c r="GT37" s="7"/>
      <c r="GU37" s="2" t="s">
        <v>150</v>
      </c>
      <c r="GV37" s="2" t="s">
        <v>328</v>
      </c>
      <c r="GW37" s="2" t="s">
        <v>387</v>
      </c>
      <c r="GX37" s="2" t="s">
        <v>144</v>
      </c>
      <c r="GY37" s="2" t="s">
        <v>152</v>
      </c>
      <c r="GZ37" s="2" t="s">
        <v>152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150</v>
      </c>
      <c r="KI37" s="2" t="s">
        <v>328</v>
      </c>
      <c r="KJ37" s="2" t="s">
        <v>196</v>
      </c>
      <c r="KK37" s="2" t="s">
        <v>144</v>
      </c>
      <c r="KL37" s="2" t="s">
        <v>152</v>
      </c>
      <c r="KM37" s="2" t="s">
        <v>152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433</v>
      </c>
      <c r="B38" s="2" t="s">
        <v>133</v>
      </c>
      <c r="C38" s="2" t="s">
        <v>134</v>
      </c>
      <c r="D38" s="2" t="s">
        <v>371</v>
      </c>
      <c r="E38" s="2" t="s">
        <v>372</v>
      </c>
      <c r="F38" s="2" t="s">
        <v>415</v>
      </c>
      <c r="G38" s="2" t="s">
        <v>415</v>
      </c>
      <c r="H38" s="2" t="s">
        <v>415</v>
      </c>
      <c r="I38" s="2" t="s">
        <v>374</v>
      </c>
      <c r="J38" s="2" t="s">
        <v>416</v>
      </c>
      <c r="K38" s="2" t="s">
        <v>286</v>
      </c>
      <c r="L38" s="3">
        <v>24.76</v>
      </c>
      <c r="M38" s="3">
        <v>26</v>
      </c>
      <c r="N38" s="3">
        <v>79.99</v>
      </c>
      <c r="O38" s="2" t="s">
        <v>429</v>
      </c>
      <c r="P38" s="2" t="s">
        <v>326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377</v>
      </c>
      <c r="V38" s="2" t="s">
        <v>251</v>
      </c>
      <c r="W38" s="2" t="s">
        <v>147</v>
      </c>
      <c r="X38" s="2" t="s">
        <v>144</v>
      </c>
      <c r="Y38" s="2" t="s">
        <v>180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2</v>
      </c>
      <c r="AS38" s="8">
        <v>56.16</v>
      </c>
      <c r="AT38" s="7">
        <v>-1</v>
      </c>
      <c r="AU38" s="7">
        <v>-1</v>
      </c>
      <c r="AV38" s="4"/>
      <c r="AW38" s="8"/>
      <c r="AX38" s="4">
        <v>2</v>
      </c>
      <c r="AY38" s="8">
        <v>56.16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25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328</v>
      </c>
      <c r="BW38" s="2" t="s">
        <v>144</v>
      </c>
      <c r="BX38" s="2" t="s">
        <v>392</v>
      </c>
      <c r="BY38" s="2" t="s">
        <v>152</v>
      </c>
      <c r="BZ38" s="2" t="s">
        <v>152</v>
      </c>
      <c r="CA38" s="2" t="s">
        <v>144</v>
      </c>
      <c r="CB38" s="4"/>
      <c r="CC38" s="8"/>
      <c r="CD38" s="4"/>
      <c r="CE38" s="8"/>
      <c r="CF38" s="7"/>
      <c r="CG38" s="7"/>
      <c r="CH38" s="2" t="s">
        <v>150</v>
      </c>
      <c r="CI38" s="2" t="s">
        <v>328</v>
      </c>
      <c r="CJ38" s="2" t="s">
        <v>153</v>
      </c>
      <c r="CK38" s="2" t="s">
        <v>434</v>
      </c>
      <c r="CL38" s="2" t="s">
        <v>152</v>
      </c>
      <c r="CM38" s="2" t="s">
        <v>152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328</v>
      </c>
      <c r="CW38" s="2" t="s">
        <v>382</v>
      </c>
      <c r="CX38" s="2" t="s">
        <v>435</v>
      </c>
      <c r="CY38" s="2" t="s">
        <v>152</v>
      </c>
      <c r="CZ38" s="2" t="s">
        <v>152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328</v>
      </c>
      <c r="DJ38" s="2" t="s">
        <v>199</v>
      </c>
      <c r="DK38" s="2" t="s">
        <v>157</v>
      </c>
      <c r="DL38" s="2" t="s">
        <v>152</v>
      </c>
      <c r="DM38" s="2" t="s">
        <v>152</v>
      </c>
      <c r="DN38" s="2" t="s">
        <v>144</v>
      </c>
      <c r="DO38" s="4"/>
      <c r="DP38" s="8"/>
      <c r="DQ38" s="4"/>
      <c r="DR38" s="8"/>
      <c r="DS38" s="7"/>
      <c r="DT38" s="7"/>
      <c r="DU38" s="2" t="s">
        <v>150</v>
      </c>
      <c r="DV38" s="2" t="s">
        <v>328</v>
      </c>
      <c r="DW38" s="2" t="s">
        <v>158</v>
      </c>
      <c r="DX38" s="2" t="s">
        <v>411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328</v>
      </c>
      <c r="EJ38" s="2" t="s">
        <v>384</v>
      </c>
      <c r="EK38" s="2" t="s">
        <v>203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328</v>
      </c>
      <c r="EW38" s="2" t="s">
        <v>199</v>
      </c>
      <c r="EX38" s="2" t="s">
        <v>180</v>
      </c>
      <c r="EY38" s="2" t="s">
        <v>152</v>
      </c>
      <c r="EZ38" s="2" t="s">
        <v>152</v>
      </c>
      <c r="FA38" s="2" t="s">
        <v>144</v>
      </c>
      <c r="FB38" s="4"/>
      <c r="FC38" s="8"/>
      <c r="FD38" s="4"/>
      <c r="FE38" s="8"/>
      <c r="FF38" s="7"/>
      <c r="FG38" s="7"/>
      <c r="FH38" s="2" t="s">
        <v>144</v>
      </c>
      <c r="FI38" s="2" t="s">
        <v>144</v>
      </c>
      <c r="FJ38" s="2" t="s">
        <v>144</v>
      </c>
      <c r="FK38" s="2" t="s">
        <v>144</v>
      </c>
      <c r="FL38" s="2" t="s">
        <v>144</v>
      </c>
      <c r="FM38" s="2" t="s">
        <v>144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328</v>
      </c>
      <c r="FW38" s="2" t="s">
        <v>386</v>
      </c>
      <c r="FX38" s="2" t="s">
        <v>144</v>
      </c>
      <c r="FY38" s="2" t="s">
        <v>152</v>
      </c>
      <c r="FZ38" s="2" t="s">
        <v>152</v>
      </c>
      <c r="GA38" s="2" t="s">
        <v>144</v>
      </c>
      <c r="GB38" s="4"/>
      <c r="GC38" s="8"/>
      <c r="GD38" s="4">
        <v>2</v>
      </c>
      <c r="GE38" s="8">
        <v>56.16</v>
      </c>
      <c r="GF38" s="7">
        <v>-1</v>
      </c>
      <c r="GG38" s="7">
        <v>-1</v>
      </c>
      <c r="GH38" s="2" t="s">
        <v>150</v>
      </c>
      <c r="GI38" s="2" t="s">
        <v>328</v>
      </c>
      <c r="GJ38" s="2" t="s">
        <v>222</v>
      </c>
      <c r="GK38" s="2" t="s">
        <v>436</v>
      </c>
      <c r="GL38" s="2" t="s">
        <v>152</v>
      </c>
      <c r="GM38" s="2" t="s">
        <v>152</v>
      </c>
      <c r="GN38" s="2" t="s">
        <v>144</v>
      </c>
      <c r="GO38" s="4"/>
      <c r="GP38" s="8"/>
      <c r="GQ38" s="4"/>
      <c r="GR38" s="8"/>
      <c r="GS38" s="7"/>
      <c r="GT38" s="7"/>
      <c r="GU38" s="2" t="s">
        <v>150</v>
      </c>
      <c r="GV38" s="2" t="s">
        <v>328</v>
      </c>
      <c r="GW38" s="2" t="s">
        <v>387</v>
      </c>
      <c r="GX38" s="2" t="s">
        <v>144</v>
      </c>
      <c r="GY38" s="2" t="s">
        <v>152</v>
      </c>
      <c r="GZ38" s="2" t="s">
        <v>152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150</v>
      </c>
      <c r="KI38" s="2" t="s">
        <v>328</v>
      </c>
      <c r="KJ38" s="2" t="s">
        <v>196</v>
      </c>
      <c r="KK38" s="2" t="s">
        <v>144</v>
      </c>
      <c r="KL38" s="2" t="s">
        <v>152</v>
      </c>
      <c r="KM38" s="2" t="s">
        <v>152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437</v>
      </c>
      <c r="B39" s="2" t="s">
        <v>133</v>
      </c>
      <c r="C39" s="2" t="s">
        <v>134</v>
      </c>
      <c r="D39" s="2" t="s">
        <v>371</v>
      </c>
      <c r="E39" s="2" t="s">
        <v>372</v>
      </c>
      <c r="F39" s="2" t="s">
        <v>438</v>
      </c>
      <c r="G39" s="2" t="s">
        <v>438</v>
      </c>
      <c r="H39" s="2" t="s">
        <v>438</v>
      </c>
      <c r="I39" s="2" t="s">
        <v>439</v>
      </c>
      <c r="J39" s="2" t="s">
        <v>440</v>
      </c>
      <c r="K39" s="2" t="s">
        <v>230</v>
      </c>
      <c r="L39" s="3">
        <v>34.73</v>
      </c>
      <c r="M39" s="3">
        <v>36.47</v>
      </c>
      <c r="N39" s="3">
        <v>114.99</v>
      </c>
      <c r="O39" s="2" t="s">
        <v>141</v>
      </c>
      <c r="P39" s="2" t="s">
        <v>287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377</v>
      </c>
      <c r="V39" s="2" t="s">
        <v>251</v>
      </c>
      <c r="W39" s="2" t="s">
        <v>147</v>
      </c>
      <c r="X39" s="2" t="s">
        <v>144</v>
      </c>
      <c r="Y39" s="2" t="s">
        <v>180</v>
      </c>
      <c r="Z39" s="4">
        <v>103</v>
      </c>
      <c r="AA39" s="4">
        <f>=ROUNDDOWN(28.6111111111111,0)</f>
      </c>
      <c r="AB39" s="5">
        <v>3.6</v>
      </c>
      <c r="AC39" s="2" t="s">
        <v>144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</v>
      </c>
      <c r="AQ39" s="8">
        <v>41.26</v>
      </c>
      <c r="AR39" s="4">
        <v>5</v>
      </c>
      <c r="AS39" s="8">
        <v>227.35</v>
      </c>
      <c r="AT39" s="7">
        <v>-0.8</v>
      </c>
      <c r="AU39" s="7">
        <v>-0.8185</v>
      </c>
      <c r="AV39" s="4">
        <v>1</v>
      </c>
      <c r="AW39" s="8">
        <v>41.26</v>
      </c>
      <c r="AX39" s="4">
        <v>5</v>
      </c>
      <c r="AY39" s="8">
        <v>227.35</v>
      </c>
      <c r="AZ39" s="7">
        <v>-0.8</v>
      </c>
      <c r="BA39" s="7">
        <v>-0.8185</v>
      </c>
      <c r="BB39" s="7">
        <v>1</v>
      </c>
      <c r="BC39" s="4">
        <v>2</v>
      </c>
      <c r="BD39" s="8">
        <v>74.07</v>
      </c>
      <c r="BE39" s="4">
        <v>13</v>
      </c>
      <c r="BF39" s="8">
        <v>610.38</v>
      </c>
      <c r="BG39" s="7">
        <v>-0.8462</v>
      </c>
      <c r="BH39" s="7">
        <v>-0.8786</v>
      </c>
      <c r="BI39" s="7">
        <v>0.557</v>
      </c>
      <c r="BJ39" s="4">
        <v>1</v>
      </c>
      <c r="BK39" s="8">
        <v>41.26</v>
      </c>
      <c r="BL39" s="2" t="s">
        <v>441</v>
      </c>
      <c r="BM39" s="7">
        <v>1</v>
      </c>
      <c r="BN39" s="7">
        <v>1</v>
      </c>
      <c r="BO39" s="4"/>
      <c r="BP39" s="8"/>
      <c r="BQ39" s="4">
        <v>4</v>
      </c>
      <c r="BR39" s="8">
        <v>142.36</v>
      </c>
      <c r="BS39" s="7">
        <v>-1</v>
      </c>
      <c r="BT39" s="7">
        <v>-1</v>
      </c>
      <c r="BU39" s="2" t="s">
        <v>150</v>
      </c>
      <c r="BV39" s="2" t="s">
        <v>141</v>
      </c>
      <c r="BW39" s="2" t="s">
        <v>144</v>
      </c>
      <c r="BX39" s="2" t="s">
        <v>442</v>
      </c>
      <c r="BY39" s="2" t="s">
        <v>152</v>
      </c>
      <c r="BZ39" s="2" t="s">
        <v>152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141</v>
      </c>
      <c r="CJ39" s="2" t="s">
        <v>168</v>
      </c>
      <c r="CK39" s="2" t="s">
        <v>443</v>
      </c>
      <c r="CL39" s="2" t="s">
        <v>152</v>
      </c>
      <c r="CM39" s="2" t="s">
        <v>152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240</v>
      </c>
      <c r="CW39" s="2" t="s">
        <v>382</v>
      </c>
      <c r="CX39" s="2" t="s">
        <v>330</v>
      </c>
      <c r="CY39" s="2" t="s">
        <v>152</v>
      </c>
      <c r="CZ39" s="2" t="s">
        <v>152</v>
      </c>
      <c r="DA39" s="2" t="s">
        <v>144</v>
      </c>
      <c r="DB39" s="4"/>
      <c r="DC39" s="8"/>
      <c r="DD39" s="4">
        <v>1</v>
      </c>
      <c r="DE39" s="8">
        <v>84.99</v>
      </c>
      <c r="DF39" s="7">
        <v>-1</v>
      </c>
      <c r="DG39" s="7">
        <v>-1</v>
      </c>
      <c r="DH39" s="2" t="s">
        <v>150</v>
      </c>
      <c r="DI39" s="2" t="s">
        <v>141</v>
      </c>
      <c r="DJ39" s="2" t="s">
        <v>199</v>
      </c>
      <c r="DK39" s="2" t="s">
        <v>346</v>
      </c>
      <c r="DL39" s="2" t="s">
        <v>152</v>
      </c>
      <c r="DM39" s="2" t="s">
        <v>152</v>
      </c>
      <c r="DN39" s="2" t="s">
        <v>144</v>
      </c>
      <c r="DO39" s="4">
        <v>1</v>
      </c>
      <c r="DP39" s="8">
        <v>41.26</v>
      </c>
      <c r="DQ39" s="4"/>
      <c r="DR39" s="8"/>
      <c r="DS39" s="7"/>
      <c r="DT39" s="7"/>
      <c r="DU39" s="2" t="s">
        <v>150</v>
      </c>
      <c r="DV39" s="2" t="s">
        <v>141</v>
      </c>
      <c r="DW39" s="2" t="s">
        <v>158</v>
      </c>
      <c r="DX39" s="2" t="s">
        <v>401</v>
      </c>
      <c r="DY39" s="2" t="s">
        <v>152</v>
      </c>
      <c r="DZ39" s="2" t="s">
        <v>152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141</v>
      </c>
      <c r="EJ39" s="2" t="s">
        <v>384</v>
      </c>
      <c r="EK39" s="2" t="s">
        <v>444</v>
      </c>
      <c r="EL39" s="2" t="s">
        <v>152</v>
      </c>
      <c r="EM39" s="2" t="s">
        <v>152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141</v>
      </c>
      <c r="EW39" s="2" t="s">
        <v>199</v>
      </c>
      <c r="EX39" s="2" t="s">
        <v>445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144</v>
      </c>
      <c r="FI39" s="2" t="s">
        <v>144</v>
      </c>
      <c r="FJ39" s="2" t="s">
        <v>144</v>
      </c>
      <c r="FK39" s="2" t="s">
        <v>144</v>
      </c>
      <c r="FL39" s="2" t="s">
        <v>144</v>
      </c>
      <c r="FM39" s="2" t="s">
        <v>144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141</v>
      </c>
      <c r="FW39" s="2" t="s">
        <v>386</v>
      </c>
      <c r="FX39" s="2" t="s">
        <v>245</v>
      </c>
      <c r="FY39" s="2" t="s">
        <v>152</v>
      </c>
      <c r="FZ39" s="2" t="s">
        <v>152</v>
      </c>
      <c r="GA39" s="2" t="s">
        <v>144</v>
      </c>
      <c r="GB39" s="4"/>
      <c r="GC39" s="8"/>
      <c r="GD39" s="4"/>
      <c r="GE39" s="8"/>
      <c r="GF39" s="7"/>
      <c r="GG39" s="7"/>
      <c r="GH39" s="2" t="s">
        <v>150</v>
      </c>
      <c r="GI39" s="2" t="s">
        <v>141</v>
      </c>
      <c r="GJ39" s="2" t="s">
        <v>222</v>
      </c>
      <c r="GK39" s="2" t="s">
        <v>446</v>
      </c>
      <c r="GL39" s="2" t="s">
        <v>152</v>
      </c>
      <c r="GM39" s="2" t="s">
        <v>152</v>
      </c>
      <c r="GN39" s="2" t="s">
        <v>144</v>
      </c>
      <c r="GO39" s="4"/>
      <c r="GP39" s="8"/>
      <c r="GQ39" s="4"/>
      <c r="GR39" s="8"/>
      <c r="GS39" s="7"/>
      <c r="GT39" s="7"/>
      <c r="GU39" s="2" t="s">
        <v>150</v>
      </c>
      <c r="GV39" s="2" t="s">
        <v>141</v>
      </c>
      <c r="GW39" s="2" t="s">
        <v>387</v>
      </c>
      <c r="GX39" s="2" t="s">
        <v>144</v>
      </c>
      <c r="GY39" s="2" t="s">
        <v>152</v>
      </c>
      <c r="GZ39" s="2" t="s">
        <v>152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150</v>
      </c>
      <c r="KI39" s="2" t="s">
        <v>141</v>
      </c>
      <c r="KJ39" s="2" t="s">
        <v>196</v>
      </c>
      <c r="KK39" s="2" t="s">
        <v>144</v>
      </c>
      <c r="KL39" s="2" t="s">
        <v>152</v>
      </c>
      <c r="KM39" s="2" t="s">
        <v>152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103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447</v>
      </c>
      <c r="B40" s="2" t="s">
        <v>133</v>
      </c>
      <c r="C40" s="2" t="s">
        <v>134</v>
      </c>
      <c r="D40" s="2" t="s">
        <v>371</v>
      </c>
      <c r="E40" s="2" t="s">
        <v>372</v>
      </c>
      <c r="F40" s="2" t="s">
        <v>438</v>
      </c>
      <c r="G40" s="2" t="s">
        <v>438</v>
      </c>
      <c r="H40" s="2" t="s">
        <v>438</v>
      </c>
      <c r="I40" s="2" t="s">
        <v>439</v>
      </c>
      <c r="J40" s="2" t="s">
        <v>440</v>
      </c>
      <c r="K40" s="2" t="s">
        <v>390</v>
      </c>
      <c r="L40" s="3">
        <v>34.73</v>
      </c>
      <c r="M40" s="3">
        <v>36.47</v>
      </c>
      <c r="N40" s="3">
        <v>114.99</v>
      </c>
      <c r="O40" s="2" t="s">
        <v>141</v>
      </c>
      <c r="P40" s="2" t="s">
        <v>287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377</v>
      </c>
      <c r="V40" s="2" t="s">
        <v>251</v>
      </c>
      <c r="W40" s="2" t="s">
        <v>147</v>
      </c>
      <c r="X40" s="2" t="s">
        <v>144</v>
      </c>
      <c r="Y40" s="2" t="s">
        <v>173</v>
      </c>
      <c r="Z40" s="4">
        <v>123</v>
      </c>
      <c r="AA40" s="4">
        <f>=ROUNDDOWN(36.1764705882353,0)</f>
      </c>
      <c r="AB40" s="5">
        <v>3.4</v>
      </c>
      <c r="AC40" s="2" t="s">
        <v>144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32.81</v>
      </c>
      <c r="AR40" s="4">
        <v>5</v>
      </c>
      <c r="AS40" s="8">
        <v>177.46</v>
      </c>
      <c r="AT40" s="7">
        <v>-0.8</v>
      </c>
      <c r="AU40" s="7">
        <v>-0.8151</v>
      </c>
      <c r="AV40" s="4">
        <v>1</v>
      </c>
      <c r="AW40" s="8">
        <v>32.81</v>
      </c>
      <c r="AX40" s="4">
        <v>5</v>
      </c>
      <c r="AY40" s="8">
        <v>177.46</v>
      </c>
      <c r="AZ40" s="7">
        <v>-0.8</v>
      </c>
      <c r="BA40" s="7">
        <v>-0.8151</v>
      </c>
      <c r="BB40" s="7">
        <v>1</v>
      </c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>
        <v>0.443</v>
      </c>
      <c r="BJ40" s="4">
        <v>1</v>
      </c>
      <c r="BK40" s="8">
        <v>32.81</v>
      </c>
      <c r="BL40" s="2" t="s">
        <v>448</v>
      </c>
      <c r="BM40" s="7">
        <v>1</v>
      </c>
      <c r="BN40" s="7">
        <v>1</v>
      </c>
      <c r="BO40" s="4"/>
      <c r="BP40" s="8"/>
      <c r="BQ40" s="4">
        <v>4</v>
      </c>
      <c r="BR40" s="8">
        <v>142.36</v>
      </c>
      <c r="BS40" s="7">
        <v>-1</v>
      </c>
      <c r="BT40" s="7">
        <v>-1</v>
      </c>
      <c r="BU40" s="2" t="s">
        <v>150</v>
      </c>
      <c r="BV40" s="2" t="s">
        <v>141</v>
      </c>
      <c r="BW40" s="2" t="s">
        <v>144</v>
      </c>
      <c r="BX40" s="2" t="s">
        <v>449</v>
      </c>
      <c r="BY40" s="2" t="s">
        <v>152</v>
      </c>
      <c r="BZ40" s="2" t="s">
        <v>152</v>
      </c>
      <c r="CA40" s="2" t="s">
        <v>144</v>
      </c>
      <c r="CB40" s="4">
        <v>1</v>
      </c>
      <c r="CC40" s="8">
        <v>32.81</v>
      </c>
      <c r="CD40" s="4"/>
      <c r="CE40" s="8"/>
      <c r="CF40" s="7"/>
      <c r="CG40" s="7"/>
      <c r="CH40" s="2" t="s">
        <v>150</v>
      </c>
      <c r="CI40" s="2" t="s">
        <v>141</v>
      </c>
      <c r="CJ40" s="2" t="s">
        <v>168</v>
      </c>
      <c r="CK40" s="2" t="s">
        <v>450</v>
      </c>
      <c r="CL40" s="2" t="s">
        <v>152</v>
      </c>
      <c r="CM40" s="2" t="s">
        <v>152</v>
      </c>
      <c r="CN40" s="2" t="s">
        <v>144</v>
      </c>
      <c r="CO40" s="4"/>
      <c r="CP40" s="8"/>
      <c r="CQ40" s="4"/>
      <c r="CR40" s="8"/>
      <c r="CS40" s="7"/>
      <c r="CT40" s="7"/>
      <c r="CU40" s="2" t="s">
        <v>150</v>
      </c>
      <c r="CV40" s="2" t="s">
        <v>240</v>
      </c>
      <c r="CW40" s="2" t="s">
        <v>382</v>
      </c>
      <c r="CX40" s="2" t="s">
        <v>451</v>
      </c>
      <c r="CY40" s="2" t="s">
        <v>152</v>
      </c>
      <c r="CZ40" s="2" t="s">
        <v>152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141</v>
      </c>
      <c r="DJ40" s="2" t="s">
        <v>199</v>
      </c>
      <c r="DK40" s="2" t="s">
        <v>394</v>
      </c>
      <c r="DL40" s="2" t="s">
        <v>152</v>
      </c>
      <c r="DM40" s="2" t="s">
        <v>152</v>
      </c>
      <c r="DN40" s="2" t="s">
        <v>144</v>
      </c>
      <c r="DO40" s="4"/>
      <c r="DP40" s="8"/>
      <c r="DQ40" s="4"/>
      <c r="DR40" s="8"/>
      <c r="DS40" s="7"/>
      <c r="DT40" s="7"/>
      <c r="DU40" s="2" t="s">
        <v>150</v>
      </c>
      <c r="DV40" s="2" t="s">
        <v>141</v>
      </c>
      <c r="DW40" s="2" t="s">
        <v>158</v>
      </c>
      <c r="DX40" s="2" t="s">
        <v>452</v>
      </c>
      <c r="DY40" s="2" t="s">
        <v>152</v>
      </c>
      <c r="DZ40" s="2" t="s">
        <v>152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141</v>
      </c>
      <c r="EJ40" s="2" t="s">
        <v>384</v>
      </c>
      <c r="EK40" s="2" t="s">
        <v>356</v>
      </c>
      <c r="EL40" s="2" t="s">
        <v>152</v>
      </c>
      <c r="EM40" s="2" t="s">
        <v>152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199</v>
      </c>
      <c r="EX40" s="2" t="s">
        <v>453</v>
      </c>
      <c r="EY40" s="2" t="s">
        <v>152</v>
      </c>
      <c r="EZ40" s="2" t="s">
        <v>152</v>
      </c>
      <c r="FA40" s="2" t="s">
        <v>144</v>
      </c>
      <c r="FB40" s="4"/>
      <c r="FC40" s="8"/>
      <c r="FD40" s="4"/>
      <c r="FE40" s="8"/>
      <c r="FF40" s="7"/>
      <c r="FG40" s="7"/>
      <c r="FH40" s="2" t="s">
        <v>144</v>
      </c>
      <c r="FI40" s="2" t="s">
        <v>144</v>
      </c>
      <c r="FJ40" s="2" t="s">
        <v>144</v>
      </c>
      <c r="FK40" s="2" t="s">
        <v>144</v>
      </c>
      <c r="FL40" s="2" t="s">
        <v>144</v>
      </c>
      <c r="FM40" s="2" t="s">
        <v>144</v>
      </c>
      <c r="FN40" s="2" t="s">
        <v>144</v>
      </c>
      <c r="FO40" s="4"/>
      <c r="FP40" s="8"/>
      <c r="FQ40" s="4"/>
      <c r="FR40" s="8"/>
      <c r="FS40" s="7"/>
      <c r="FT40" s="7"/>
      <c r="FU40" s="2" t="s">
        <v>150</v>
      </c>
      <c r="FV40" s="2" t="s">
        <v>141</v>
      </c>
      <c r="FW40" s="2" t="s">
        <v>386</v>
      </c>
      <c r="FX40" s="2" t="s">
        <v>454</v>
      </c>
      <c r="FY40" s="2" t="s">
        <v>152</v>
      </c>
      <c r="FZ40" s="2" t="s">
        <v>152</v>
      </c>
      <c r="GA40" s="2" t="s">
        <v>144</v>
      </c>
      <c r="GB40" s="4"/>
      <c r="GC40" s="8"/>
      <c r="GD40" s="4">
        <v>1</v>
      </c>
      <c r="GE40" s="8">
        <v>35.1</v>
      </c>
      <c r="GF40" s="7">
        <v>-1</v>
      </c>
      <c r="GG40" s="7">
        <v>-1</v>
      </c>
      <c r="GH40" s="2" t="s">
        <v>150</v>
      </c>
      <c r="GI40" s="2" t="s">
        <v>141</v>
      </c>
      <c r="GJ40" s="2" t="s">
        <v>222</v>
      </c>
      <c r="GK40" s="2" t="s">
        <v>455</v>
      </c>
      <c r="GL40" s="2" t="s">
        <v>152</v>
      </c>
      <c r="GM40" s="2" t="s">
        <v>152</v>
      </c>
      <c r="GN40" s="2" t="s">
        <v>144</v>
      </c>
      <c r="GO40" s="4"/>
      <c r="GP40" s="8"/>
      <c r="GQ40" s="4"/>
      <c r="GR40" s="8"/>
      <c r="GS40" s="7"/>
      <c r="GT40" s="7"/>
      <c r="GU40" s="2" t="s">
        <v>150</v>
      </c>
      <c r="GV40" s="2" t="s">
        <v>141</v>
      </c>
      <c r="GW40" s="2" t="s">
        <v>387</v>
      </c>
      <c r="GX40" s="2" t="s">
        <v>388</v>
      </c>
      <c r="GY40" s="2" t="s">
        <v>152</v>
      </c>
      <c r="GZ40" s="2" t="s">
        <v>152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150</v>
      </c>
      <c r="KI40" s="2" t="s">
        <v>141</v>
      </c>
      <c r="KJ40" s="2" t="s">
        <v>196</v>
      </c>
      <c r="KK40" s="2" t="s">
        <v>144</v>
      </c>
      <c r="KL40" s="2" t="s">
        <v>152</v>
      </c>
      <c r="KM40" s="2" t="s">
        <v>152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123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456</v>
      </c>
      <c r="B41" s="2" t="s">
        <v>133</v>
      </c>
      <c r="C41" s="2" t="s">
        <v>134</v>
      </c>
      <c r="D41" s="2" t="s">
        <v>371</v>
      </c>
      <c r="E41" s="2" t="s">
        <v>372</v>
      </c>
      <c r="F41" s="2" t="s">
        <v>438</v>
      </c>
      <c r="G41" s="2" t="s">
        <v>438</v>
      </c>
      <c r="H41" s="2" t="s">
        <v>438</v>
      </c>
      <c r="I41" s="2" t="s">
        <v>439</v>
      </c>
      <c r="J41" s="2" t="s">
        <v>440</v>
      </c>
      <c r="K41" s="2" t="s">
        <v>198</v>
      </c>
      <c r="L41" s="3">
        <v>30.95</v>
      </c>
      <c r="M41" s="3">
        <v>32.5</v>
      </c>
      <c r="N41" s="3">
        <v>99.99</v>
      </c>
      <c r="O41" s="2" t="s">
        <v>325</v>
      </c>
      <c r="P41" s="2" t="s">
        <v>326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377</v>
      </c>
      <c r="V41" s="2" t="s">
        <v>251</v>
      </c>
      <c r="W41" s="2" t="s">
        <v>147</v>
      </c>
      <c r="X41" s="2" t="s">
        <v>144</v>
      </c>
      <c r="Y41" s="2" t="s">
        <v>180</v>
      </c>
      <c r="Z41" s="4"/>
      <c r="AA41" s="4">
        <f>=ROUNDDOWN({0},0)</f>
      </c>
      <c r="AB41" s="5">
        <v>2</v>
      </c>
      <c r="AC41" s="2" t="s">
        <v>144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2</v>
      </c>
      <c r="AS41" s="8">
        <v>169.98</v>
      </c>
      <c r="AT41" s="7">
        <v>-1</v>
      </c>
      <c r="AU41" s="7">
        <v>-1</v>
      </c>
      <c r="AV41" s="4"/>
      <c r="AW41" s="8"/>
      <c r="AX41" s="4">
        <v>2</v>
      </c>
      <c r="AY41" s="8">
        <v>169.98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328</v>
      </c>
      <c r="BW41" s="2" t="s">
        <v>144</v>
      </c>
      <c r="BX41" s="2" t="s">
        <v>273</v>
      </c>
      <c r="BY41" s="2" t="s">
        <v>152</v>
      </c>
      <c r="BZ41" s="2" t="s">
        <v>152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328</v>
      </c>
      <c r="CJ41" s="2" t="s">
        <v>168</v>
      </c>
      <c r="CK41" s="2" t="s">
        <v>457</v>
      </c>
      <c r="CL41" s="2" t="s">
        <v>152</v>
      </c>
      <c r="CM41" s="2" t="s">
        <v>152</v>
      </c>
      <c r="CN41" s="2" t="s">
        <v>144</v>
      </c>
      <c r="CO41" s="4"/>
      <c r="CP41" s="8"/>
      <c r="CQ41" s="4"/>
      <c r="CR41" s="8"/>
      <c r="CS41" s="7"/>
      <c r="CT41" s="7"/>
      <c r="CU41" s="2" t="s">
        <v>150</v>
      </c>
      <c r="CV41" s="2" t="s">
        <v>328</v>
      </c>
      <c r="CW41" s="2" t="s">
        <v>382</v>
      </c>
      <c r="CX41" s="2" t="s">
        <v>261</v>
      </c>
      <c r="CY41" s="2" t="s">
        <v>152</v>
      </c>
      <c r="CZ41" s="2" t="s">
        <v>152</v>
      </c>
      <c r="DA41" s="2" t="s">
        <v>144</v>
      </c>
      <c r="DB41" s="4"/>
      <c r="DC41" s="8"/>
      <c r="DD41" s="4">
        <v>2</v>
      </c>
      <c r="DE41" s="8">
        <v>169.98</v>
      </c>
      <c r="DF41" s="7">
        <v>-1</v>
      </c>
      <c r="DG41" s="7">
        <v>-1</v>
      </c>
      <c r="DH41" s="2" t="s">
        <v>150</v>
      </c>
      <c r="DI41" s="2" t="s">
        <v>328</v>
      </c>
      <c r="DJ41" s="2" t="s">
        <v>199</v>
      </c>
      <c r="DK41" s="2" t="s">
        <v>204</v>
      </c>
      <c r="DL41" s="2" t="s">
        <v>152</v>
      </c>
      <c r="DM41" s="2" t="s">
        <v>152</v>
      </c>
      <c r="DN41" s="2" t="s">
        <v>144</v>
      </c>
      <c r="DO41" s="4"/>
      <c r="DP41" s="8"/>
      <c r="DQ41" s="4"/>
      <c r="DR41" s="8"/>
      <c r="DS41" s="7"/>
      <c r="DT41" s="7"/>
      <c r="DU41" s="2" t="s">
        <v>150</v>
      </c>
      <c r="DV41" s="2" t="s">
        <v>328</v>
      </c>
      <c r="DW41" s="2" t="s">
        <v>158</v>
      </c>
      <c r="DX41" s="2" t="s">
        <v>458</v>
      </c>
      <c r="DY41" s="2" t="s">
        <v>152</v>
      </c>
      <c r="DZ41" s="2" t="s">
        <v>152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328</v>
      </c>
      <c r="EJ41" s="2" t="s">
        <v>384</v>
      </c>
      <c r="EK41" s="2" t="s">
        <v>294</v>
      </c>
      <c r="EL41" s="2" t="s">
        <v>152</v>
      </c>
      <c r="EM41" s="2" t="s">
        <v>152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328</v>
      </c>
      <c r="EW41" s="2" t="s">
        <v>199</v>
      </c>
      <c r="EX41" s="2" t="s">
        <v>225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144</v>
      </c>
      <c r="FI41" s="2" t="s">
        <v>144</v>
      </c>
      <c r="FJ41" s="2" t="s">
        <v>144</v>
      </c>
      <c r="FK41" s="2" t="s">
        <v>144</v>
      </c>
      <c r="FL41" s="2" t="s">
        <v>144</v>
      </c>
      <c r="FM41" s="2" t="s">
        <v>144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328</v>
      </c>
      <c r="FW41" s="2" t="s">
        <v>386</v>
      </c>
      <c r="FX41" s="2" t="s">
        <v>144</v>
      </c>
      <c r="FY41" s="2" t="s">
        <v>152</v>
      </c>
      <c r="FZ41" s="2" t="s">
        <v>152</v>
      </c>
      <c r="GA41" s="2" t="s">
        <v>144</v>
      </c>
      <c r="GB41" s="4"/>
      <c r="GC41" s="8"/>
      <c r="GD41" s="4"/>
      <c r="GE41" s="8"/>
      <c r="GF41" s="7"/>
      <c r="GG41" s="7"/>
      <c r="GH41" s="2" t="s">
        <v>150</v>
      </c>
      <c r="GI41" s="2" t="s">
        <v>328</v>
      </c>
      <c r="GJ41" s="2" t="s">
        <v>222</v>
      </c>
      <c r="GK41" s="2" t="s">
        <v>403</v>
      </c>
      <c r="GL41" s="2" t="s">
        <v>152</v>
      </c>
      <c r="GM41" s="2" t="s">
        <v>152</v>
      </c>
      <c r="GN41" s="2" t="s">
        <v>144</v>
      </c>
      <c r="GO41" s="4"/>
      <c r="GP41" s="8"/>
      <c r="GQ41" s="4"/>
      <c r="GR41" s="8"/>
      <c r="GS41" s="7"/>
      <c r="GT41" s="7"/>
      <c r="GU41" s="2" t="s">
        <v>150</v>
      </c>
      <c r="GV41" s="2" t="s">
        <v>328</v>
      </c>
      <c r="GW41" s="2" t="s">
        <v>387</v>
      </c>
      <c r="GX41" s="2" t="s">
        <v>144</v>
      </c>
      <c r="GY41" s="2" t="s">
        <v>152</v>
      </c>
      <c r="GZ41" s="2" t="s">
        <v>152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150</v>
      </c>
      <c r="KI41" s="2" t="s">
        <v>328</v>
      </c>
      <c r="KJ41" s="2" t="s">
        <v>196</v>
      </c>
      <c r="KK41" s="2" t="s">
        <v>144</v>
      </c>
      <c r="KL41" s="2" t="s">
        <v>152</v>
      </c>
      <c r="KM41" s="2" t="s">
        <v>152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459</v>
      </c>
      <c r="B42" s="2" t="s">
        <v>133</v>
      </c>
      <c r="C42" s="2" t="s">
        <v>134</v>
      </c>
      <c r="D42" s="2" t="s">
        <v>371</v>
      </c>
      <c r="E42" s="2" t="s">
        <v>372</v>
      </c>
      <c r="F42" s="2" t="s">
        <v>438</v>
      </c>
      <c r="G42" s="2" t="s">
        <v>438</v>
      </c>
      <c r="H42" s="2" t="s">
        <v>438</v>
      </c>
      <c r="I42" s="2" t="s">
        <v>439</v>
      </c>
      <c r="J42" s="2" t="s">
        <v>440</v>
      </c>
      <c r="K42" s="2" t="s">
        <v>286</v>
      </c>
      <c r="L42" s="3">
        <v>30.95</v>
      </c>
      <c r="M42" s="3">
        <v>32.5</v>
      </c>
      <c r="N42" s="3">
        <v>99.99</v>
      </c>
      <c r="O42" s="2" t="s">
        <v>429</v>
      </c>
      <c r="P42" s="2" t="s">
        <v>326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377</v>
      </c>
      <c r="V42" s="2" t="s">
        <v>251</v>
      </c>
      <c r="W42" s="2" t="s">
        <v>147</v>
      </c>
      <c r="X42" s="2" t="s">
        <v>144</v>
      </c>
      <c r="Y42" s="2" t="s">
        <v>173</v>
      </c>
      <c r="Z42" s="4"/>
      <c r="AA42" s="4">
        <f>=ROUNDDOWN({0},0)</f>
      </c>
      <c r="AB42" s="5">
        <v>0.5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1</v>
      </c>
      <c r="AS42" s="8">
        <v>35.59</v>
      </c>
      <c r="AT42" s="7">
        <v>-1</v>
      </c>
      <c r="AU42" s="7">
        <v>-1</v>
      </c>
      <c r="AV42" s="4"/>
      <c r="AW42" s="8"/>
      <c r="AX42" s="4">
        <v>1</v>
      </c>
      <c r="AY42" s="8">
        <v>35.59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460</v>
      </c>
      <c r="BM42" s="7"/>
      <c r="BN42" s="7"/>
      <c r="BO42" s="4"/>
      <c r="BP42" s="8"/>
      <c r="BQ42" s="4">
        <v>1</v>
      </c>
      <c r="BR42" s="8">
        <v>35.59</v>
      </c>
      <c r="BS42" s="7">
        <v>-1</v>
      </c>
      <c r="BT42" s="7">
        <v>-1</v>
      </c>
      <c r="BU42" s="2" t="s">
        <v>150</v>
      </c>
      <c r="BV42" s="2" t="s">
        <v>328</v>
      </c>
      <c r="BW42" s="2" t="s">
        <v>144</v>
      </c>
      <c r="BX42" s="2" t="s">
        <v>461</v>
      </c>
      <c r="BY42" s="2" t="s">
        <v>152</v>
      </c>
      <c r="BZ42" s="2" t="s">
        <v>152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328</v>
      </c>
      <c r="CJ42" s="2" t="s">
        <v>168</v>
      </c>
      <c r="CK42" s="2" t="s">
        <v>462</v>
      </c>
      <c r="CL42" s="2" t="s">
        <v>152</v>
      </c>
      <c r="CM42" s="2" t="s">
        <v>152</v>
      </c>
      <c r="CN42" s="2" t="s">
        <v>144</v>
      </c>
      <c r="CO42" s="4"/>
      <c r="CP42" s="8"/>
      <c r="CQ42" s="4"/>
      <c r="CR42" s="8"/>
      <c r="CS42" s="7"/>
      <c r="CT42" s="7"/>
      <c r="CU42" s="2" t="s">
        <v>150</v>
      </c>
      <c r="CV42" s="2" t="s">
        <v>328</v>
      </c>
      <c r="CW42" s="2" t="s">
        <v>382</v>
      </c>
      <c r="CX42" s="2" t="s">
        <v>260</v>
      </c>
      <c r="CY42" s="2" t="s">
        <v>152</v>
      </c>
      <c r="CZ42" s="2" t="s">
        <v>152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328</v>
      </c>
      <c r="DJ42" s="2" t="s">
        <v>199</v>
      </c>
      <c r="DK42" s="2" t="s">
        <v>418</v>
      </c>
      <c r="DL42" s="2" t="s">
        <v>152</v>
      </c>
      <c r="DM42" s="2" t="s">
        <v>152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328</v>
      </c>
      <c r="DW42" s="2" t="s">
        <v>158</v>
      </c>
      <c r="DX42" s="2" t="s">
        <v>411</v>
      </c>
      <c r="DY42" s="2" t="s">
        <v>152</v>
      </c>
      <c r="DZ42" s="2" t="s">
        <v>152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328</v>
      </c>
      <c r="EJ42" s="2" t="s">
        <v>384</v>
      </c>
      <c r="EK42" s="2" t="s">
        <v>401</v>
      </c>
      <c r="EL42" s="2" t="s">
        <v>152</v>
      </c>
      <c r="EM42" s="2" t="s">
        <v>152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328</v>
      </c>
      <c r="EW42" s="2" t="s">
        <v>199</v>
      </c>
      <c r="EX42" s="2" t="s">
        <v>180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144</v>
      </c>
      <c r="FI42" s="2" t="s">
        <v>144</v>
      </c>
      <c r="FJ42" s="2" t="s">
        <v>144</v>
      </c>
      <c r="FK42" s="2" t="s">
        <v>144</v>
      </c>
      <c r="FL42" s="2" t="s">
        <v>144</v>
      </c>
      <c r="FM42" s="2" t="s">
        <v>144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328</v>
      </c>
      <c r="FW42" s="2" t="s">
        <v>386</v>
      </c>
      <c r="FX42" s="2" t="s">
        <v>144</v>
      </c>
      <c r="FY42" s="2" t="s">
        <v>152</v>
      </c>
      <c r="FZ42" s="2" t="s">
        <v>152</v>
      </c>
      <c r="GA42" s="2" t="s">
        <v>144</v>
      </c>
      <c r="GB42" s="4"/>
      <c r="GC42" s="8"/>
      <c r="GD42" s="4"/>
      <c r="GE42" s="8"/>
      <c r="GF42" s="7"/>
      <c r="GG42" s="7"/>
      <c r="GH42" s="2" t="s">
        <v>150</v>
      </c>
      <c r="GI42" s="2" t="s">
        <v>328</v>
      </c>
      <c r="GJ42" s="2" t="s">
        <v>222</v>
      </c>
      <c r="GK42" s="2" t="s">
        <v>449</v>
      </c>
      <c r="GL42" s="2" t="s">
        <v>152</v>
      </c>
      <c r="GM42" s="2" t="s">
        <v>152</v>
      </c>
      <c r="GN42" s="2" t="s">
        <v>144</v>
      </c>
      <c r="GO42" s="4"/>
      <c r="GP42" s="8"/>
      <c r="GQ42" s="4"/>
      <c r="GR42" s="8"/>
      <c r="GS42" s="7"/>
      <c r="GT42" s="7"/>
      <c r="GU42" s="2" t="s">
        <v>150</v>
      </c>
      <c r="GV42" s="2" t="s">
        <v>328</v>
      </c>
      <c r="GW42" s="2" t="s">
        <v>387</v>
      </c>
      <c r="GX42" s="2" t="s">
        <v>144</v>
      </c>
      <c r="GY42" s="2" t="s">
        <v>152</v>
      </c>
      <c r="GZ42" s="2" t="s">
        <v>152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150</v>
      </c>
      <c r="KI42" s="2" t="s">
        <v>328</v>
      </c>
      <c r="KJ42" s="2" t="s">
        <v>196</v>
      </c>
      <c r="KK42" s="2" t="s">
        <v>144</v>
      </c>
      <c r="KL42" s="2" t="s">
        <v>152</v>
      </c>
      <c r="KM42" s="2" t="s">
        <v>152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463</v>
      </c>
      <c r="B43" s="2" t="s">
        <v>133</v>
      </c>
      <c r="C43" s="2" t="s">
        <v>134</v>
      </c>
      <c r="D43" s="2" t="s">
        <v>371</v>
      </c>
      <c r="E43" s="2" t="s">
        <v>372</v>
      </c>
      <c r="F43" s="2" t="s">
        <v>438</v>
      </c>
      <c r="G43" s="2" t="s">
        <v>438</v>
      </c>
      <c r="H43" s="2" t="s">
        <v>438</v>
      </c>
      <c r="I43" s="2" t="s">
        <v>439</v>
      </c>
      <c r="J43" s="2" t="s">
        <v>440</v>
      </c>
      <c r="K43" s="2" t="s">
        <v>376</v>
      </c>
      <c r="L43" s="3">
        <v>34.73</v>
      </c>
      <c r="M43" s="3">
        <v>36.47</v>
      </c>
      <c r="N43" s="3">
        <v>114.99</v>
      </c>
      <c r="O43" s="2" t="s">
        <v>141</v>
      </c>
      <c r="P43" s="2" t="s">
        <v>287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377</v>
      </c>
      <c r="V43" s="2" t="s">
        <v>251</v>
      </c>
      <c r="W43" s="2" t="s">
        <v>147</v>
      </c>
      <c r="X43" s="2" t="s">
        <v>144</v>
      </c>
      <c r="Y43" s="2" t="s">
        <v>173</v>
      </c>
      <c r="Z43" s="4">
        <v>128</v>
      </c>
      <c r="AA43" s="4">
        <f>=ROUNDDOWN(116.363636363636,0)</f>
      </c>
      <c r="AB43" s="5">
        <v>1.1</v>
      </c>
      <c r="AC43" s="2" t="s">
        <v>144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141</v>
      </c>
      <c r="BW43" s="2" t="s">
        <v>144</v>
      </c>
      <c r="BX43" s="2" t="s">
        <v>211</v>
      </c>
      <c r="BY43" s="2" t="s">
        <v>152</v>
      </c>
      <c r="BZ43" s="2" t="s">
        <v>152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141</v>
      </c>
      <c r="CJ43" s="2" t="s">
        <v>168</v>
      </c>
      <c r="CK43" s="2" t="s">
        <v>358</v>
      </c>
      <c r="CL43" s="2" t="s">
        <v>152</v>
      </c>
      <c r="CM43" s="2" t="s">
        <v>152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240</v>
      </c>
      <c r="CW43" s="2" t="s">
        <v>382</v>
      </c>
      <c r="CX43" s="2" t="s">
        <v>464</v>
      </c>
      <c r="CY43" s="2" t="s">
        <v>152</v>
      </c>
      <c r="CZ43" s="2" t="s">
        <v>152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141</v>
      </c>
      <c r="DJ43" s="2" t="s">
        <v>199</v>
      </c>
      <c r="DK43" s="2" t="s">
        <v>418</v>
      </c>
      <c r="DL43" s="2" t="s">
        <v>152</v>
      </c>
      <c r="DM43" s="2" t="s">
        <v>152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141</v>
      </c>
      <c r="DW43" s="2" t="s">
        <v>158</v>
      </c>
      <c r="DX43" s="2" t="s">
        <v>293</v>
      </c>
      <c r="DY43" s="2" t="s">
        <v>152</v>
      </c>
      <c r="DZ43" s="2" t="s">
        <v>152</v>
      </c>
      <c r="EA43" s="2" t="s">
        <v>144</v>
      </c>
      <c r="EB43" s="4"/>
      <c r="EC43" s="8"/>
      <c r="ED43" s="4"/>
      <c r="EE43" s="8"/>
      <c r="EF43" s="7"/>
      <c r="EG43" s="7"/>
      <c r="EH43" s="2" t="s">
        <v>150</v>
      </c>
      <c r="EI43" s="2" t="s">
        <v>141</v>
      </c>
      <c r="EJ43" s="2" t="s">
        <v>384</v>
      </c>
      <c r="EK43" s="2" t="s">
        <v>279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141</v>
      </c>
      <c r="EW43" s="2" t="s">
        <v>199</v>
      </c>
      <c r="EX43" s="2" t="s">
        <v>465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144</v>
      </c>
      <c r="FI43" s="2" t="s">
        <v>144</v>
      </c>
      <c r="FJ43" s="2" t="s">
        <v>144</v>
      </c>
      <c r="FK43" s="2" t="s">
        <v>144</v>
      </c>
      <c r="FL43" s="2" t="s">
        <v>144</v>
      </c>
      <c r="FM43" s="2" t="s">
        <v>144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141</v>
      </c>
      <c r="FW43" s="2" t="s">
        <v>386</v>
      </c>
      <c r="FX43" s="2" t="s">
        <v>466</v>
      </c>
      <c r="FY43" s="2" t="s">
        <v>152</v>
      </c>
      <c r="FZ43" s="2" t="s">
        <v>152</v>
      </c>
      <c r="GA43" s="2" t="s">
        <v>144</v>
      </c>
      <c r="GB43" s="4"/>
      <c r="GC43" s="8"/>
      <c r="GD43" s="4"/>
      <c r="GE43" s="8"/>
      <c r="GF43" s="7"/>
      <c r="GG43" s="7"/>
      <c r="GH43" s="2" t="s">
        <v>150</v>
      </c>
      <c r="GI43" s="2" t="s">
        <v>141</v>
      </c>
      <c r="GJ43" s="2" t="s">
        <v>222</v>
      </c>
      <c r="GK43" s="2" t="s">
        <v>467</v>
      </c>
      <c r="GL43" s="2" t="s">
        <v>152</v>
      </c>
      <c r="GM43" s="2" t="s">
        <v>152</v>
      </c>
      <c r="GN43" s="2" t="s">
        <v>144</v>
      </c>
      <c r="GO43" s="4"/>
      <c r="GP43" s="8"/>
      <c r="GQ43" s="4"/>
      <c r="GR43" s="8"/>
      <c r="GS43" s="7"/>
      <c r="GT43" s="7"/>
      <c r="GU43" s="2" t="s">
        <v>150</v>
      </c>
      <c r="GV43" s="2" t="s">
        <v>141</v>
      </c>
      <c r="GW43" s="2" t="s">
        <v>387</v>
      </c>
      <c r="GX43" s="2" t="s">
        <v>388</v>
      </c>
      <c r="GY43" s="2" t="s">
        <v>152</v>
      </c>
      <c r="GZ43" s="2" t="s">
        <v>152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150</v>
      </c>
      <c r="KI43" s="2" t="s">
        <v>141</v>
      </c>
      <c r="KJ43" s="2" t="s">
        <v>196</v>
      </c>
      <c r="KK43" s="2" t="s">
        <v>144</v>
      </c>
      <c r="KL43" s="2" t="s">
        <v>152</v>
      </c>
      <c r="KM43" s="2" t="s">
        <v>152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128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468</v>
      </c>
      <c r="B44" s="2" t="s">
        <v>133</v>
      </c>
      <c r="C44" s="2" t="s">
        <v>134</v>
      </c>
      <c r="D44" s="2" t="s">
        <v>469</v>
      </c>
      <c r="E44" s="2" t="s">
        <v>470</v>
      </c>
      <c r="F44" s="2" t="s">
        <v>471</v>
      </c>
      <c r="G44" s="2" t="s">
        <v>471</v>
      </c>
      <c r="H44" s="2" t="s">
        <v>471</v>
      </c>
      <c r="I44" s="2" t="s">
        <v>472</v>
      </c>
      <c r="J44" s="2" t="s">
        <v>139</v>
      </c>
      <c r="K44" s="2" t="s">
        <v>473</v>
      </c>
      <c r="L44" s="3">
        <v>85.12</v>
      </c>
      <c r="M44" s="3">
        <v>89.38</v>
      </c>
      <c r="N44" s="3">
        <v>249.99</v>
      </c>
      <c r="O44" s="2" t="s">
        <v>325</v>
      </c>
      <c r="P44" s="2" t="s">
        <v>326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474</v>
      </c>
      <c r="V44" s="2" t="s">
        <v>378</v>
      </c>
      <c r="W44" s="2" t="s">
        <v>147</v>
      </c>
      <c r="X44" s="2" t="s">
        <v>144</v>
      </c>
      <c r="Y44" s="2" t="s">
        <v>199</v>
      </c>
      <c r="Z44" s="4"/>
      <c r="AA44" s="4">
        <f>=ROUNDDOWN({0},0)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>
        <v>3</v>
      </c>
      <c r="AS44" s="8">
        <v>241.32</v>
      </c>
      <c r="AT44" s="7">
        <v>-1</v>
      </c>
      <c r="AU44" s="7">
        <v>-1</v>
      </c>
      <c r="AV44" s="4">
        <v>3</v>
      </c>
      <c r="AW44" s="8">
        <v>299.9</v>
      </c>
      <c r="AX44" s="4">
        <v>3</v>
      </c>
      <c r="AY44" s="8">
        <v>241.32</v>
      </c>
      <c r="AZ44" s="7" t="s">
        <v>144</v>
      </c>
      <c r="BA44" s="7">
        <v>0.2427</v>
      </c>
      <c r="BB44" s="7"/>
      <c r="BC44" s="4">
        <v>5</v>
      </c>
      <c r="BD44" s="8">
        <v>467.97</v>
      </c>
      <c r="BE44" s="4">
        <v>4</v>
      </c>
      <c r="BF44" s="8">
        <v>305.67</v>
      </c>
      <c r="BG44" s="7">
        <v>0.25</v>
      </c>
      <c r="BH44" s="7">
        <v>0.531</v>
      </c>
      <c r="BI44" s="7">
        <v>0.6409</v>
      </c>
      <c r="BJ44" s="4"/>
      <c r="BK44" s="8"/>
      <c r="BL44" s="2" t="s">
        <v>475</v>
      </c>
      <c r="BM44" s="7"/>
      <c r="BN44" s="7"/>
      <c r="BO44" s="4"/>
      <c r="BP44" s="8"/>
      <c r="BQ44" s="4"/>
      <c r="BR44" s="8"/>
      <c r="BS44" s="7"/>
      <c r="BT44" s="7"/>
      <c r="BU44" s="2" t="s">
        <v>236</v>
      </c>
      <c r="BV44" s="2" t="s">
        <v>328</v>
      </c>
      <c r="BW44" s="2" t="s">
        <v>144</v>
      </c>
      <c r="BX44" s="2" t="s">
        <v>144</v>
      </c>
      <c r="BY44" s="2" t="s">
        <v>152</v>
      </c>
      <c r="BZ44" s="2" t="s">
        <v>152</v>
      </c>
      <c r="CA44" s="2" t="s">
        <v>144</v>
      </c>
      <c r="CB44" s="4"/>
      <c r="CC44" s="8"/>
      <c r="CD44" s="4">
        <v>1</v>
      </c>
      <c r="CE44" s="8">
        <v>44.69</v>
      </c>
      <c r="CF44" s="7">
        <v>-1</v>
      </c>
      <c r="CG44" s="7">
        <v>-1</v>
      </c>
      <c r="CH44" s="2" t="s">
        <v>150</v>
      </c>
      <c r="CI44" s="2" t="s">
        <v>328</v>
      </c>
      <c r="CJ44" s="2" t="s">
        <v>153</v>
      </c>
      <c r="CK44" s="2" t="s">
        <v>290</v>
      </c>
      <c r="CL44" s="2" t="s">
        <v>152</v>
      </c>
      <c r="CM44" s="2" t="s">
        <v>152</v>
      </c>
      <c r="CN44" s="2" t="s">
        <v>144</v>
      </c>
      <c r="CO44" s="4"/>
      <c r="CP44" s="8"/>
      <c r="CQ44" s="4">
        <v>1</v>
      </c>
      <c r="CR44" s="8">
        <v>96.53</v>
      </c>
      <c r="CS44" s="7">
        <v>-1</v>
      </c>
      <c r="CT44" s="7">
        <v>-1</v>
      </c>
      <c r="CU44" s="2" t="s">
        <v>150</v>
      </c>
      <c r="CV44" s="2" t="s">
        <v>328</v>
      </c>
      <c r="CW44" s="2" t="s">
        <v>476</v>
      </c>
      <c r="CX44" s="2" t="s">
        <v>276</v>
      </c>
      <c r="CY44" s="2" t="s">
        <v>152</v>
      </c>
      <c r="CZ44" s="2" t="s">
        <v>152</v>
      </c>
      <c r="DA44" s="2" t="s">
        <v>144</v>
      </c>
      <c r="DB44" s="4"/>
      <c r="DC44" s="8"/>
      <c r="DD44" s="4"/>
      <c r="DE44" s="8"/>
      <c r="DF44" s="7"/>
      <c r="DG44" s="7"/>
      <c r="DH44" s="2" t="s">
        <v>150</v>
      </c>
      <c r="DI44" s="2" t="s">
        <v>328</v>
      </c>
      <c r="DJ44" s="2" t="s">
        <v>180</v>
      </c>
      <c r="DK44" s="2" t="s">
        <v>477</v>
      </c>
      <c r="DL44" s="2" t="s">
        <v>152</v>
      </c>
      <c r="DM44" s="2" t="s">
        <v>152</v>
      </c>
      <c r="DN44" s="2" t="s">
        <v>144</v>
      </c>
      <c r="DO44" s="4"/>
      <c r="DP44" s="8"/>
      <c r="DQ44" s="4">
        <v>1</v>
      </c>
      <c r="DR44" s="8">
        <v>100.1</v>
      </c>
      <c r="DS44" s="7">
        <v>-1</v>
      </c>
      <c r="DT44" s="7">
        <v>-1</v>
      </c>
      <c r="DU44" s="2" t="s">
        <v>150</v>
      </c>
      <c r="DV44" s="2" t="s">
        <v>328</v>
      </c>
      <c r="DW44" s="2" t="s">
        <v>158</v>
      </c>
      <c r="DX44" s="2" t="s">
        <v>411</v>
      </c>
      <c r="DY44" s="2" t="s">
        <v>152</v>
      </c>
      <c r="DZ44" s="2" t="s">
        <v>152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328</v>
      </c>
      <c r="EJ44" s="2" t="s">
        <v>160</v>
      </c>
      <c r="EK44" s="2" t="s">
        <v>259</v>
      </c>
      <c r="EL44" s="2" t="s">
        <v>152</v>
      </c>
      <c r="EM44" s="2" t="s">
        <v>152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328</v>
      </c>
      <c r="EW44" s="2" t="s">
        <v>199</v>
      </c>
      <c r="EX44" s="2" t="s">
        <v>478</v>
      </c>
      <c r="EY44" s="2" t="s">
        <v>152</v>
      </c>
      <c r="EZ44" s="2" t="s">
        <v>152</v>
      </c>
      <c r="FA44" s="2" t="s">
        <v>144</v>
      </c>
      <c r="FB44" s="4"/>
      <c r="FC44" s="8"/>
      <c r="FD44" s="4"/>
      <c r="FE44" s="8"/>
      <c r="FF44" s="7"/>
      <c r="FG44" s="7"/>
      <c r="FH44" s="2" t="s">
        <v>144</v>
      </c>
      <c r="FI44" s="2" t="s">
        <v>144</v>
      </c>
      <c r="FJ44" s="2" t="s">
        <v>144</v>
      </c>
      <c r="FK44" s="2" t="s">
        <v>144</v>
      </c>
      <c r="FL44" s="2" t="s">
        <v>144</v>
      </c>
      <c r="FM44" s="2" t="s">
        <v>144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328</v>
      </c>
      <c r="FW44" s="2" t="s">
        <v>164</v>
      </c>
      <c r="FX44" s="2" t="s">
        <v>276</v>
      </c>
      <c r="FY44" s="2" t="s">
        <v>152</v>
      </c>
      <c r="FZ44" s="2" t="s">
        <v>152</v>
      </c>
      <c r="GA44" s="2" t="s">
        <v>144</v>
      </c>
      <c r="GB44" s="4"/>
      <c r="GC44" s="8"/>
      <c r="GD44" s="4"/>
      <c r="GE44" s="8"/>
      <c r="GF44" s="7"/>
      <c r="GG44" s="7"/>
      <c r="GH44" s="2" t="s">
        <v>150</v>
      </c>
      <c r="GI44" s="2" t="s">
        <v>328</v>
      </c>
      <c r="GJ44" s="2" t="s">
        <v>479</v>
      </c>
      <c r="GK44" s="2" t="s">
        <v>333</v>
      </c>
      <c r="GL44" s="2" t="s">
        <v>152</v>
      </c>
      <c r="GM44" s="2" t="s">
        <v>152</v>
      </c>
      <c r="GN44" s="2" t="s">
        <v>144</v>
      </c>
      <c r="GO44" s="4"/>
      <c r="GP44" s="8"/>
      <c r="GQ44" s="4"/>
      <c r="GR44" s="8"/>
      <c r="GS44" s="7"/>
      <c r="GT44" s="7"/>
      <c r="GU44" s="2" t="s">
        <v>150</v>
      </c>
      <c r="GV44" s="2" t="s">
        <v>328</v>
      </c>
      <c r="GW44" s="2" t="s">
        <v>168</v>
      </c>
      <c r="GX44" s="2" t="s">
        <v>480</v>
      </c>
      <c r="GY44" s="2" t="s">
        <v>152</v>
      </c>
      <c r="GZ44" s="2" t="s">
        <v>152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150</v>
      </c>
      <c r="KI44" s="2" t="s">
        <v>328</v>
      </c>
      <c r="KJ44" s="2" t="s">
        <v>170</v>
      </c>
      <c r="KK44" s="2" t="s">
        <v>144</v>
      </c>
      <c r="KL44" s="2" t="s">
        <v>152</v>
      </c>
      <c r="KM44" s="2" t="s">
        <v>152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481</v>
      </c>
      <c r="B45" s="2" t="s">
        <v>133</v>
      </c>
      <c r="C45" s="2" t="s">
        <v>134</v>
      </c>
      <c r="D45" s="2" t="s">
        <v>469</v>
      </c>
      <c r="E45" s="2" t="s">
        <v>470</v>
      </c>
      <c r="F45" s="2" t="s">
        <v>471</v>
      </c>
      <c r="G45" s="2" t="s">
        <v>471</v>
      </c>
      <c r="H45" s="2" t="s">
        <v>471</v>
      </c>
      <c r="I45" s="2" t="s">
        <v>472</v>
      </c>
      <c r="J45" s="2" t="s">
        <v>172</v>
      </c>
      <c r="K45" s="2" t="s">
        <v>473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326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474</v>
      </c>
      <c r="V45" s="2" t="s">
        <v>378</v>
      </c>
      <c r="W45" s="2" t="s">
        <v>147</v>
      </c>
      <c r="X45" s="2" t="s">
        <v>144</v>
      </c>
      <c r="Y45" s="2" t="s">
        <v>199</v>
      </c>
      <c r="Z45" s="4">
        <v>41</v>
      </c>
      <c r="AA45" s="4">
        <f>=ROUNDDOWN(14.6428571428571,0)</f>
      </c>
      <c r="AB45" s="5">
        <v>2.8</v>
      </c>
      <c r="AC45" s="2" t="s">
        <v>144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3</v>
      </c>
      <c r="AQ45" s="8">
        <v>299.9</v>
      </c>
      <c r="AR45" s="4"/>
      <c r="AS45" s="8"/>
      <c r="AT45" s="7"/>
      <c r="AU45" s="7"/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3</v>
      </c>
      <c r="BK45" s="8">
        <v>299.9</v>
      </c>
      <c r="BL45" s="2" t="s">
        <v>482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236</v>
      </c>
      <c r="BV45" s="2" t="s">
        <v>141</v>
      </c>
      <c r="BW45" s="2" t="s">
        <v>144</v>
      </c>
      <c r="BX45" s="2" t="s">
        <v>144</v>
      </c>
      <c r="BY45" s="2" t="s">
        <v>152</v>
      </c>
      <c r="BZ45" s="2" t="s">
        <v>152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141</v>
      </c>
      <c r="CJ45" s="2" t="s">
        <v>153</v>
      </c>
      <c r="CK45" s="2" t="s">
        <v>483</v>
      </c>
      <c r="CL45" s="2" t="s">
        <v>152</v>
      </c>
      <c r="CM45" s="2" t="s">
        <v>152</v>
      </c>
      <c r="CN45" s="2" t="s">
        <v>144</v>
      </c>
      <c r="CO45" s="4"/>
      <c r="CP45" s="8"/>
      <c r="CQ45" s="4"/>
      <c r="CR45" s="8"/>
      <c r="CS45" s="7"/>
      <c r="CT45" s="7"/>
      <c r="CU45" s="2" t="s">
        <v>150</v>
      </c>
      <c r="CV45" s="2" t="s">
        <v>141</v>
      </c>
      <c r="CW45" s="2" t="s">
        <v>476</v>
      </c>
      <c r="CX45" s="2" t="s">
        <v>291</v>
      </c>
      <c r="CY45" s="2" t="s">
        <v>152</v>
      </c>
      <c r="CZ45" s="2" t="s">
        <v>152</v>
      </c>
      <c r="DA45" s="2" t="s">
        <v>144</v>
      </c>
      <c r="DB45" s="4">
        <v>1</v>
      </c>
      <c r="DC45" s="8">
        <v>112</v>
      </c>
      <c r="DD45" s="4"/>
      <c r="DE45" s="8"/>
      <c r="DF45" s="7"/>
      <c r="DG45" s="7"/>
      <c r="DH45" s="2" t="s">
        <v>150</v>
      </c>
      <c r="DI45" s="2" t="s">
        <v>141</v>
      </c>
      <c r="DJ45" s="2" t="s">
        <v>180</v>
      </c>
      <c r="DK45" s="2" t="s">
        <v>484</v>
      </c>
      <c r="DL45" s="2" t="s">
        <v>152</v>
      </c>
      <c r="DM45" s="2" t="s">
        <v>152</v>
      </c>
      <c r="DN45" s="2" t="s">
        <v>144</v>
      </c>
      <c r="DO45" s="4">
        <v>1</v>
      </c>
      <c r="DP45" s="8">
        <v>72.07</v>
      </c>
      <c r="DQ45" s="4"/>
      <c r="DR45" s="8"/>
      <c r="DS45" s="7"/>
      <c r="DT45" s="7"/>
      <c r="DU45" s="2" t="s">
        <v>150</v>
      </c>
      <c r="DV45" s="2" t="s">
        <v>141</v>
      </c>
      <c r="DW45" s="2" t="s">
        <v>158</v>
      </c>
      <c r="DX45" s="2" t="s">
        <v>293</v>
      </c>
      <c r="DY45" s="2" t="s">
        <v>152</v>
      </c>
      <c r="DZ45" s="2" t="s">
        <v>152</v>
      </c>
      <c r="EA45" s="2" t="s">
        <v>144</v>
      </c>
      <c r="EB45" s="4"/>
      <c r="EC45" s="8"/>
      <c r="ED45" s="4"/>
      <c r="EE45" s="8"/>
      <c r="EF45" s="7"/>
      <c r="EG45" s="7"/>
      <c r="EH45" s="2" t="s">
        <v>150</v>
      </c>
      <c r="EI45" s="2" t="s">
        <v>141</v>
      </c>
      <c r="EJ45" s="2" t="s">
        <v>160</v>
      </c>
      <c r="EK45" s="2" t="s">
        <v>485</v>
      </c>
      <c r="EL45" s="2" t="s">
        <v>152</v>
      </c>
      <c r="EM45" s="2" t="s">
        <v>152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199</v>
      </c>
      <c r="EX45" s="2" t="s">
        <v>180</v>
      </c>
      <c r="EY45" s="2" t="s">
        <v>152</v>
      </c>
      <c r="EZ45" s="2" t="s">
        <v>152</v>
      </c>
      <c r="FA45" s="2" t="s">
        <v>144</v>
      </c>
      <c r="FB45" s="4"/>
      <c r="FC45" s="8"/>
      <c r="FD45" s="4"/>
      <c r="FE45" s="8"/>
      <c r="FF45" s="7"/>
      <c r="FG45" s="7"/>
      <c r="FH45" s="2" t="s">
        <v>144</v>
      </c>
      <c r="FI45" s="2" t="s">
        <v>144</v>
      </c>
      <c r="FJ45" s="2" t="s">
        <v>144</v>
      </c>
      <c r="FK45" s="2" t="s">
        <v>144</v>
      </c>
      <c r="FL45" s="2" t="s">
        <v>144</v>
      </c>
      <c r="FM45" s="2" t="s">
        <v>144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164</v>
      </c>
      <c r="FX45" s="2" t="s">
        <v>486</v>
      </c>
      <c r="FY45" s="2" t="s">
        <v>152</v>
      </c>
      <c r="FZ45" s="2" t="s">
        <v>152</v>
      </c>
      <c r="GA45" s="2" t="s">
        <v>144</v>
      </c>
      <c r="GB45" s="4">
        <v>1</v>
      </c>
      <c r="GC45" s="8">
        <v>115.83</v>
      </c>
      <c r="GD45" s="4"/>
      <c r="GE45" s="8"/>
      <c r="GF45" s="7"/>
      <c r="GG45" s="7"/>
      <c r="GH45" s="2" t="s">
        <v>150</v>
      </c>
      <c r="GI45" s="2" t="s">
        <v>141</v>
      </c>
      <c r="GJ45" s="2" t="s">
        <v>479</v>
      </c>
      <c r="GK45" s="2" t="s">
        <v>183</v>
      </c>
      <c r="GL45" s="2" t="s">
        <v>152</v>
      </c>
      <c r="GM45" s="2" t="s">
        <v>152</v>
      </c>
      <c r="GN45" s="2" t="s">
        <v>144</v>
      </c>
      <c r="GO45" s="4"/>
      <c r="GP45" s="8"/>
      <c r="GQ45" s="4"/>
      <c r="GR45" s="8"/>
      <c r="GS45" s="7"/>
      <c r="GT45" s="7"/>
      <c r="GU45" s="2" t="s">
        <v>150</v>
      </c>
      <c r="GV45" s="2" t="s">
        <v>141</v>
      </c>
      <c r="GW45" s="2" t="s">
        <v>168</v>
      </c>
      <c r="GX45" s="2" t="s">
        <v>388</v>
      </c>
      <c r="GY45" s="2" t="s">
        <v>152</v>
      </c>
      <c r="GZ45" s="2" t="s">
        <v>152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150</v>
      </c>
      <c r="KI45" s="2" t="s">
        <v>141</v>
      </c>
      <c r="KJ45" s="2" t="s">
        <v>170</v>
      </c>
      <c r="KK45" s="2" t="s">
        <v>144</v>
      </c>
      <c r="KL45" s="2" t="s">
        <v>152</v>
      </c>
      <c r="KM45" s="2" t="s">
        <v>152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41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487</v>
      </c>
      <c r="B46" s="2" t="s">
        <v>133</v>
      </c>
      <c r="C46" s="2" t="s">
        <v>134</v>
      </c>
      <c r="D46" s="2" t="s">
        <v>469</v>
      </c>
      <c r="E46" s="2" t="s">
        <v>470</v>
      </c>
      <c r="F46" s="2" t="s">
        <v>471</v>
      </c>
      <c r="G46" s="2" t="s">
        <v>471</v>
      </c>
      <c r="H46" s="2" t="s">
        <v>471</v>
      </c>
      <c r="I46" s="2" t="s">
        <v>472</v>
      </c>
      <c r="J46" s="2" t="s">
        <v>139</v>
      </c>
      <c r="K46" s="2" t="s">
        <v>488</v>
      </c>
      <c r="L46" s="3">
        <v>85.12</v>
      </c>
      <c r="M46" s="3">
        <v>89.38</v>
      </c>
      <c r="N46" s="3">
        <v>249.99</v>
      </c>
      <c r="O46" s="2" t="s">
        <v>141</v>
      </c>
      <c r="P46" s="2" t="s">
        <v>326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474</v>
      </c>
      <c r="V46" s="2" t="s">
        <v>378</v>
      </c>
      <c r="W46" s="2" t="s">
        <v>147</v>
      </c>
      <c r="X46" s="2" t="s">
        <v>144</v>
      </c>
      <c r="Y46" s="2" t="s">
        <v>199</v>
      </c>
      <c r="Z46" s="4">
        <v>120</v>
      </c>
      <c r="AA46" s="4">
        <f>=ROUNDDOWN(109.090909090909,0)</f>
      </c>
      <c r="AB46" s="5">
        <v>1.1</v>
      </c>
      <c r="AC46" s="2" t="s">
        <v>144</v>
      </c>
      <c r="AD46" s="4"/>
      <c r="AE46" s="4"/>
      <c r="AF46" s="6">
        <v>65</v>
      </c>
      <c r="AG46" s="6"/>
      <c r="AH46" s="7">
        <v>0.8571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1</v>
      </c>
      <c r="AQ46" s="8">
        <v>96</v>
      </c>
      <c r="AR46" s="4"/>
      <c r="AS46" s="8"/>
      <c r="AT46" s="7"/>
      <c r="AU46" s="7"/>
      <c r="AV46" s="4">
        <v>2</v>
      </c>
      <c r="AW46" s="8">
        <v>168.07</v>
      </c>
      <c r="AX46" s="4">
        <v>1</v>
      </c>
      <c r="AY46" s="8">
        <v>64.35</v>
      </c>
      <c r="AZ46" s="7">
        <v>1</v>
      </c>
      <c r="BA46" s="7">
        <v>1.6118</v>
      </c>
      <c r="BB46" s="7">
        <v>0.5712</v>
      </c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>
        <v>0.3591</v>
      </c>
      <c r="BJ46" s="4">
        <v>1</v>
      </c>
      <c r="BK46" s="8">
        <v>96</v>
      </c>
      <c r="BL46" s="2" t="s">
        <v>19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150</v>
      </c>
      <c r="BV46" s="2" t="s">
        <v>141</v>
      </c>
      <c r="BW46" s="2" t="s">
        <v>144</v>
      </c>
      <c r="BX46" s="2" t="s">
        <v>489</v>
      </c>
      <c r="BY46" s="2" t="s">
        <v>152</v>
      </c>
      <c r="BZ46" s="2" t="s">
        <v>152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141</v>
      </c>
      <c r="CJ46" s="2" t="s">
        <v>153</v>
      </c>
      <c r="CK46" s="2" t="s">
        <v>490</v>
      </c>
      <c r="CL46" s="2" t="s">
        <v>152</v>
      </c>
      <c r="CM46" s="2" t="s">
        <v>152</v>
      </c>
      <c r="CN46" s="2" t="s">
        <v>144</v>
      </c>
      <c r="CO46" s="4"/>
      <c r="CP46" s="8"/>
      <c r="CQ46" s="4"/>
      <c r="CR46" s="8"/>
      <c r="CS46" s="7"/>
      <c r="CT46" s="7"/>
      <c r="CU46" s="2" t="s">
        <v>150</v>
      </c>
      <c r="CV46" s="2" t="s">
        <v>141</v>
      </c>
      <c r="CW46" s="2" t="s">
        <v>476</v>
      </c>
      <c r="CX46" s="2" t="s">
        <v>304</v>
      </c>
      <c r="CY46" s="2" t="s">
        <v>152</v>
      </c>
      <c r="CZ46" s="2" t="s">
        <v>152</v>
      </c>
      <c r="DA46" s="2" t="s">
        <v>144</v>
      </c>
      <c r="DB46" s="4">
        <v>1</v>
      </c>
      <c r="DC46" s="8">
        <v>96</v>
      </c>
      <c r="DD46" s="4"/>
      <c r="DE46" s="8"/>
      <c r="DF46" s="7"/>
      <c r="DG46" s="7"/>
      <c r="DH46" s="2" t="s">
        <v>150</v>
      </c>
      <c r="DI46" s="2" t="s">
        <v>141</v>
      </c>
      <c r="DJ46" s="2" t="s">
        <v>180</v>
      </c>
      <c r="DK46" s="2" t="s">
        <v>332</v>
      </c>
      <c r="DL46" s="2" t="s">
        <v>152</v>
      </c>
      <c r="DM46" s="2" t="s">
        <v>152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141</v>
      </c>
      <c r="DW46" s="2" t="s">
        <v>158</v>
      </c>
      <c r="DX46" s="2" t="s">
        <v>458</v>
      </c>
      <c r="DY46" s="2" t="s">
        <v>152</v>
      </c>
      <c r="DZ46" s="2" t="s">
        <v>152</v>
      </c>
      <c r="EA46" s="2" t="s">
        <v>144</v>
      </c>
      <c r="EB46" s="4"/>
      <c r="EC46" s="8"/>
      <c r="ED46" s="4"/>
      <c r="EE46" s="8"/>
      <c r="EF46" s="7"/>
      <c r="EG46" s="7"/>
      <c r="EH46" s="2" t="s">
        <v>150</v>
      </c>
      <c r="EI46" s="2" t="s">
        <v>141</v>
      </c>
      <c r="EJ46" s="2" t="s">
        <v>160</v>
      </c>
      <c r="EK46" s="2" t="s">
        <v>491</v>
      </c>
      <c r="EL46" s="2" t="s">
        <v>152</v>
      </c>
      <c r="EM46" s="2" t="s">
        <v>152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141</v>
      </c>
      <c r="EW46" s="2" t="s">
        <v>199</v>
      </c>
      <c r="EX46" s="2" t="s">
        <v>465</v>
      </c>
      <c r="EY46" s="2" t="s">
        <v>152</v>
      </c>
      <c r="EZ46" s="2" t="s">
        <v>152</v>
      </c>
      <c r="FA46" s="2" t="s">
        <v>144</v>
      </c>
      <c r="FB46" s="4"/>
      <c r="FC46" s="8"/>
      <c r="FD46" s="4"/>
      <c r="FE46" s="8"/>
      <c r="FF46" s="7"/>
      <c r="FG46" s="7"/>
      <c r="FH46" s="2" t="s">
        <v>144</v>
      </c>
      <c r="FI46" s="2" t="s">
        <v>144</v>
      </c>
      <c r="FJ46" s="2" t="s">
        <v>144</v>
      </c>
      <c r="FK46" s="2" t="s">
        <v>144</v>
      </c>
      <c r="FL46" s="2" t="s">
        <v>144</v>
      </c>
      <c r="FM46" s="2" t="s">
        <v>144</v>
      </c>
      <c r="FN46" s="2" t="s">
        <v>144</v>
      </c>
      <c r="FO46" s="4"/>
      <c r="FP46" s="8"/>
      <c r="FQ46" s="4"/>
      <c r="FR46" s="8"/>
      <c r="FS46" s="7"/>
      <c r="FT46" s="7"/>
      <c r="FU46" s="2" t="s">
        <v>150</v>
      </c>
      <c r="FV46" s="2" t="s">
        <v>141</v>
      </c>
      <c r="FW46" s="2" t="s">
        <v>164</v>
      </c>
      <c r="FX46" s="2" t="s">
        <v>492</v>
      </c>
      <c r="FY46" s="2" t="s">
        <v>152</v>
      </c>
      <c r="FZ46" s="2" t="s">
        <v>152</v>
      </c>
      <c r="GA46" s="2" t="s">
        <v>144</v>
      </c>
      <c r="GB46" s="4"/>
      <c r="GC46" s="8"/>
      <c r="GD46" s="4"/>
      <c r="GE46" s="8"/>
      <c r="GF46" s="7"/>
      <c r="GG46" s="7"/>
      <c r="GH46" s="2" t="s">
        <v>150</v>
      </c>
      <c r="GI46" s="2" t="s">
        <v>141</v>
      </c>
      <c r="GJ46" s="2" t="s">
        <v>479</v>
      </c>
      <c r="GK46" s="2" t="s">
        <v>493</v>
      </c>
      <c r="GL46" s="2" t="s">
        <v>152</v>
      </c>
      <c r="GM46" s="2" t="s">
        <v>152</v>
      </c>
      <c r="GN46" s="2" t="s">
        <v>144</v>
      </c>
      <c r="GO46" s="4"/>
      <c r="GP46" s="8"/>
      <c r="GQ46" s="4"/>
      <c r="GR46" s="8"/>
      <c r="GS46" s="7"/>
      <c r="GT46" s="7"/>
      <c r="GU46" s="2" t="s">
        <v>150</v>
      </c>
      <c r="GV46" s="2" t="s">
        <v>141</v>
      </c>
      <c r="GW46" s="2" t="s">
        <v>168</v>
      </c>
      <c r="GX46" s="2" t="s">
        <v>144</v>
      </c>
      <c r="GY46" s="2" t="s">
        <v>152</v>
      </c>
      <c r="GZ46" s="2" t="s">
        <v>152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150</v>
      </c>
      <c r="KI46" s="2" t="s">
        <v>141</v>
      </c>
      <c r="KJ46" s="2" t="s">
        <v>196</v>
      </c>
      <c r="KK46" s="2" t="s">
        <v>144</v>
      </c>
      <c r="KL46" s="2" t="s">
        <v>152</v>
      </c>
      <c r="KM46" s="2" t="s">
        <v>152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120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494</v>
      </c>
      <c r="B47" s="2" t="s">
        <v>133</v>
      </c>
      <c r="C47" s="2" t="s">
        <v>134</v>
      </c>
      <c r="D47" s="2" t="s">
        <v>469</v>
      </c>
      <c r="E47" s="2" t="s">
        <v>470</v>
      </c>
      <c r="F47" s="2" t="s">
        <v>471</v>
      </c>
      <c r="G47" s="2" t="s">
        <v>471</v>
      </c>
      <c r="H47" s="2" t="s">
        <v>471</v>
      </c>
      <c r="I47" s="2" t="s">
        <v>472</v>
      </c>
      <c r="J47" s="2" t="s">
        <v>172</v>
      </c>
      <c r="K47" s="2" t="s">
        <v>488</v>
      </c>
      <c r="L47" s="3">
        <v>102.14</v>
      </c>
      <c r="M47" s="3">
        <v>107.25</v>
      </c>
      <c r="N47" s="3">
        <v>299.99</v>
      </c>
      <c r="O47" s="2" t="s">
        <v>141</v>
      </c>
      <c r="P47" s="2" t="s">
        <v>326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474</v>
      </c>
      <c r="V47" s="2" t="s">
        <v>378</v>
      </c>
      <c r="W47" s="2" t="s">
        <v>147</v>
      </c>
      <c r="X47" s="2" t="s">
        <v>144</v>
      </c>
      <c r="Y47" s="2" t="s">
        <v>199</v>
      </c>
      <c r="Z47" s="4">
        <v>114</v>
      </c>
      <c r="AA47" s="4">
        <f>=ROUNDDOWN(81.4285714285714,0)</f>
      </c>
      <c r="AB47" s="5">
        <v>1.4</v>
      </c>
      <c r="AC47" s="2" t="s">
        <v>144</v>
      </c>
      <c r="AD47" s="4"/>
      <c r="AE47" s="4"/>
      <c r="AF47" s="6">
        <v>65</v>
      </c>
      <c r="AG47" s="6"/>
      <c r="AH47" s="7">
        <v>0.8571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1</v>
      </c>
      <c r="AQ47" s="8">
        <v>72.07</v>
      </c>
      <c r="AR47" s="4">
        <v>1</v>
      </c>
      <c r="AS47" s="8">
        <v>64.35</v>
      </c>
      <c r="AT47" s="7"/>
      <c r="AU47" s="7">
        <v>0.12</v>
      </c>
      <c r="AV47" s="4" t="s">
        <v>144</v>
      </c>
      <c r="AW47" s="8" t="s">
        <v>144</v>
      </c>
      <c r="AX47" s="4" t="s">
        <v>144</v>
      </c>
      <c r="AY47" s="8" t="s">
        <v>144</v>
      </c>
      <c r="AZ47" s="7" t="s">
        <v>144</v>
      </c>
      <c r="BA47" s="7" t="s">
        <v>144</v>
      </c>
      <c r="BB47" s="7">
        <v>0.4288</v>
      </c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 t="s">
        <v>144</v>
      </c>
      <c r="BJ47" s="4">
        <v>1</v>
      </c>
      <c r="BK47" s="8">
        <v>72.07</v>
      </c>
      <c r="BL47" s="2" t="s">
        <v>495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144</v>
      </c>
      <c r="BX47" s="2" t="s">
        <v>496</v>
      </c>
      <c r="BY47" s="2" t="s">
        <v>152</v>
      </c>
      <c r="BZ47" s="2" t="s">
        <v>152</v>
      </c>
      <c r="CA47" s="2" t="s">
        <v>144</v>
      </c>
      <c r="CB47" s="4"/>
      <c r="CC47" s="8"/>
      <c r="CD47" s="4">
        <v>1</v>
      </c>
      <c r="CE47" s="8">
        <v>64.35</v>
      </c>
      <c r="CF47" s="7">
        <v>-1</v>
      </c>
      <c r="CG47" s="7">
        <v>-1</v>
      </c>
      <c r="CH47" s="2" t="s">
        <v>150</v>
      </c>
      <c r="CI47" s="2" t="s">
        <v>141</v>
      </c>
      <c r="CJ47" s="2" t="s">
        <v>153</v>
      </c>
      <c r="CK47" s="2" t="s">
        <v>381</v>
      </c>
      <c r="CL47" s="2" t="s">
        <v>152</v>
      </c>
      <c r="CM47" s="2" t="s">
        <v>152</v>
      </c>
      <c r="CN47" s="2" t="s">
        <v>144</v>
      </c>
      <c r="CO47" s="4"/>
      <c r="CP47" s="8"/>
      <c r="CQ47" s="4"/>
      <c r="CR47" s="8"/>
      <c r="CS47" s="7"/>
      <c r="CT47" s="7"/>
      <c r="CU47" s="2" t="s">
        <v>150</v>
      </c>
      <c r="CV47" s="2" t="s">
        <v>141</v>
      </c>
      <c r="CW47" s="2" t="s">
        <v>476</v>
      </c>
      <c r="CX47" s="2" t="s">
        <v>362</v>
      </c>
      <c r="CY47" s="2" t="s">
        <v>152</v>
      </c>
      <c r="CZ47" s="2" t="s">
        <v>152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180</v>
      </c>
      <c r="DK47" s="2" t="s">
        <v>497</v>
      </c>
      <c r="DL47" s="2" t="s">
        <v>152</v>
      </c>
      <c r="DM47" s="2" t="s">
        <v>152</v>
      </c>
      <c r="DN47" s="2" t="s">
        <v>144</v>
      </c>
      <c r="DO47" s="4">
        <v>1</v>
      </c>
      <c r="DP47" s="8">
        <v>72.07</v>
      </c>
      <c r="DQ47" s="4"/>
      <c r="DR47" s="8"/>
      <c r="DS47" s="7"/>
      <c r="DT47" s="7"/>
      <c r="DU47" s="2" t="s">
        <v>150</v>
      </c>
      <c r="DV47" s="2" t="s">
        <v>141</v>
      </c>
      <c r="DW47" s="2" t="s">
        <v>158</v>
      </c>
      <c r="DX47" s="2" t="s">
        <v>498</v>
      </c>
      <c r="DY47" s="2" t="s">
        <v>152</v>
      </c>
      <c r="DZ47" s="2" t="s">
        <v>152</v>
      </c>
      <c r="EA47" s="2" t="s">
        <v>144</v>
      </c>
      <c r="EB47" s="4"/>
      <c r="EC47" s="8"/>
      <c r="ED47" s="4"/>
      <c r="EE47" s="8"/>
      <c r="EF47" s="7"/>
      <c r="EG47" s="7"/>
      <c r="EH47" s="2" t="s">
        <v>150</v>
      </c>
      <c r="EI47" s="2" t="s">
        <v>141</v>
      </c>
      <c r="EJ47" s="2" t="s">
        <v>160</v>
      </c>
      <c r="EK47" s="2" t="s">
        <v>279</v>
      </c>
      <c r="EL47" s="2" t="s">
        <v>152</v>
      </c>
      <c r="EM47" s="2" t="s">
        <v>152</v>
      </c>
      <c r="EN47" s="2" t="s">
        <v>144</v>
      </c>
      <c r="EO47" s="4"/>
      <c r="EP47" s="8"/>
      <c r="EQ47" s="4"/>
      <c r="ER47" s="8"/>
      <c r="ES47" s="7"/>
      <c r="ET47" s="7"/>
      <c r="EU47" s="2" t="s">
        <v>150</v>
      </c>
      <c r="EV47" s="2" t="s">
        <v>141</v>
      </c>
      <c r="EW47" s="2" t="s">
        <v>199</v>
      </c>
      <c r="EX47" s="2" t="s">
        <v>177</v>
      </c>
      <c r="EY47" s="2" t="s">
        <v>152</v>
      </c>
      <c r="EZ47" s="2" t="s">
        <v>152</v>
      </c>
      <c r="FA47" s="2" t="s">
        <v>144</v>
      </c>
      <c r="FB47" s="4"/>
      <c r="FC47" s="8"/>
      <c r="FD47" s="4"/>
      <c r="FE47" s="8"/>
      <c r="FF47" s="7"/>
      <c r="FG47" s="7"/>
      <c r="FH47" s="2" t="s">
        <v>144</v>
      </c>
      <c r="FI47" s="2" t="s">
        <v>144</v>
      </c>
      <c r="FJ47" s="2" t="s">
        <v>144</v>
      </c>
      <c r="FK47" s="2" t="s">
        <v>144</v>
      </c>
      <c r="FL47" s="2" t="s">
        <v>144</v>
      </c>
      <c r="FM47" s="2" t="s">
        <v>144</v>
      </c>
      <c r="FN47" s="2" t="s">
        <v>144</v>
      </c>
      <c r="FO47" s="4"/>
      <c r="FP47" s="8"/>
      <c r="FQ47" s="4"/>
      <c r="FR47" s="8"/>
      <c r="FS47" s="7"/>
      <c r="FT47" s="7"/>
      <c r="FU47" s="2" t="s">
        <v>150</v>
      </c>
      <c r="FV47" s="2" t="s">
        <v>141</v>
      </c>
      <c r="FW47" s="2" t="s">
        <v>164</v>
      </c>
      <c r="FX47" s="2" t="s">
        <v>486</v>
      </c>
      <c r="FY47" s="2" t="s">
        <v>152</v>
      </c>
      <c r="FZ47" s="2" t="s">
        <v>152</v>
      </c>
      <c r="GA47" s="2" t="s">
        <v>144</v>
      </c>
      <c r="GB47" s="4"/>
      <c r="GC47" s="8"/>
      <c r="GD47" s="4"/>
      <c r="GE47" s="8"/>
      <c r="GF47" s="7"/>
      <c r="GG47" s="7"/>
      <c r="GH47" s="2" t="s">
        <v>150</v>
      </c>
      <c r="GI47" s="2" t="s">
        <v>141</v>
      </c>
      <c r="GJ47" s="2" t="s">
        <v>479</v>
      </c>
      <c r="GK47" s="2" t="s">
        <v>499</v>
      </c>
      <c r="GL47" s="2" t="s">
        <v>152</v>
      </c>
      <c r="GM47" s="2" t="s">
        <v>152</v>
      </c>
      <c r="GN47" s="2" t="s">
        <v>144</v>
      </c>
      <c r="GO47" s="4"/>
      <c r="GP47" s="8"/>
      <c r="GQ47" s="4"/>
      <c r="GR47" s="8"/>
      <c r="GS47" s="7"/>
      <c r="GT47" s="7"/>
      <c r="GU47" s="2" t="s">
        <v>150</v>
      </c>
      <c r="GV47" s="2" t="s">
        <v>141</v>
      </c>
      <c r="GW47" s="2" t="s">
        <v>168</v>
      </c>
      <c r="GX47" s="2" t="s">
        <v>388</v>
      </c>
      <c r="GY47" s="2" t="s">
        <v>152</v>
      </c>
      <c r="GZ47" s="2" t="s">
        <v>152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150</v>
      </c>
      <c r="KI47" s="2" t="s">
        <v>141</v>
      </c>
      <c r="KJ47" s="2" t="s">
        <v>196</v>
      </c>
      <c r="KK47" s="2" t="s">
        <v>144</v>
      </c>
      <c r="KL47" s="2" t="s">
        <v>152</v>
      </c>
      <c r="KM47" s="2" t="s">
        <v>152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114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500</v>
      </c>
      <c r="B48" s="2" t="s">
        <v>133</v>
      </c>
      <c r="C48" s="2" t="s">
        <v>134</v>
      </c>
      <c r="D48" s="2" t="s">
        <v>501</v>
      </c>
      <c r="E48" s="2" t="s">
        <v>502</v>
      </c>
      <c r="F48" s="2" t="s">
        <v>503</v>
      </c>
      <c r="G48" s="2" t="s">
        <v>503</v>
      </c>
      <c r="H48" s="2" t="s">
        <v>503</v>
      </c>
      <c r="I48" s="2" t="s">
        <v>504</v>
      </c>
      <c r="J48" s="2" t="s">
        <v>505</v>
      </c>
      <c r="K48" s="2" t="s">
        <v>390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287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377</v>
      </c>
      <c r="V48" s="2" t="s">
        <v>506</v>
      </c>
      <c r="W48" s="2" t="s">
        <v>147</v>
      </c>
      <c r="X48" s="2" t="s">
        <v>144</v>
      </c>
      <c r="Y48" s="2" t="s">
        <v>173</v>
      </c>
      <c r="Z48" s="4">
        <v>154</v>
      </c>
      <c r="AA48" s="4">
        <f>=ROUNDDOWN(25.2459016393443,0)</f>
      </c>
      <c r="AB48" s="5">
        <v>6.1</v>
      </c>
      <c r="AC48" s="2" t="s">
        <v>144</v>
      </c>
      <c r="AD48" s="4"/>
      <c r="AE48" s="4"/>
      <c r="AF48" s="6">
        <v>65</v>
      </c>
      <c r="AG48" s="6"/>
      <c r="AH48" s="7">
        <v>0.8571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4</v>
      </c>
      <c r="AQ48" s="8">
        <v>146.02</v>
      </c>
      <c r="AR48" s="4">
        <v>2</v>
      </c>
      <c r="AS48" s="8">
        <v>135.98</v>
      </c>
      <c r="AT48" s="7">
        <v>1</v>
      </c>
      <c r="AU48" s="7">
        <v>0.0738</v>
      </c>
      <c r="AV48" s="4">
        <v>4</v>
      </c>
      <c r="AW48" s="8">
        <v>146.02</v>
      </c>
      <c r="AX48" s="4">
        <v>2</v>
      </c>
      <c r="AY48" s="8">
        <v>135.98</v>
      </c>
      <c r="AZ48" s="7">
        <v>1</v>
      </c>
      <c r="BA48" s="7">
        <v>0.0738</v>
      </c>
      <c r="BB48" s="7">
        <v>1</v>
      </c>
      <c r="BC48" s="4">
        <v>4</v>
      </c>
      <c r="BD48" s="8">
        <v>146.02</v>
      </c>
      <c r="BE48" s="4">
        <v>2</v>
      </c>
      <c r="BF48" s="8">
        <v>135.98</v>
      </c>
      <c r="BG48" s="7">
        <v>1</v>
      </c>
      <c r="BH48" s="7">
        <v>0.0738</v>
      </c>
      <c r="BI48" s="7">
        <v>1</v>
      </c>
      <c r="BJ48" s="4">
        <v>4</v>
      </c>
      <c r="BK48" s="8">
        <v>146.02</v>
      </c>
      <c r="BL48" s="2" t="s">
        <v>507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150</v>
      </c>
      <c r="BV48" s="2" t="s">
        <v>141</v>
      </c>
      <c r="BW48" s="2" t="s">
        <v>144</v>
      </c>
      <c r="BX48" s="2" t="s">
        <v>211</v>
      </c>
      <c r="BY48" s="2" t="s">
        <v>152</v>
      </c>
      <c r="BZ48" s="2" t="s">
        <v>152</v>
      </c>
      <c r="CA48" s="2" t="s">
        <v>144</v>
      </c>
      <c r="CB48" s="4">
        <v>2</v>
      </c>
      <c r="CC48" s="8">
        <v>50.04</v>
      </c>
      <c r="CD48" s="4"/>
      <c r="CE48" s="8"/>
      <c r="CF48" s="7"/>
      <c r="CG48" s="7"/>
      <c r="CH48" s="2" t="s">
        <v>150</v>
      </c>
      <c r="CI48" s="2" t="s">
        <v>141</v>
      </c>
      <c r="CJ48" s="2" t="s">
        <v>153</v>
      </c>
      <c r="CK48" s="2" t="s">
        <v>457</v>
      </c>
      <c r="CL48" s="2" t="s">
        <v>152</v>
      </c>
      <c r="CM48" s="2" t="s">
        <v>152</v>
      </c>
      <c r="CN48" s="2" t="s">
        <v>144</v>
      </c>
      <c r="CO48" s="4"/>
      <c r="CP48" s="8"/>
      <c r="CQ48" s="4"/>
      <c r="CR48" s="8"/>
      <c r="CS48" s="7"/>
      <c r="CT48" s="7"/>
      <c r="CU48" s="2" t="s">
        <v>150</v>
      </c>
      <c r="CV48" s="2" t="s">
        <v>141</v>
      </c>
      <c r="CW48" s="2" t="s">
        <v>382</v>
      </c>
      <c r="CX48" s="2" t="s">
        <v>422</v>
      </c>
      <c r="CY48" s="2" t="s">
        <v>152</v>
      </c>
      <c r="CZ48" s="2" t="s">
        <v>152</v>
      </c>
      <c r="DA48" s="2" t="s">
        <v>144</v>
      </c>
      <c r="DB48" s="4">
        <v>2</v>
      </c>
      <c r="DC48" s="8">
        <v>95.98</v>
      </c>
      <c r="DD48" s="4">
        <v>2</v>
      </c>
      <c r="DE48" s="8">
        <v>135.98</v>
      </c>
      <c r="DF48" s="7"/>
      <c r="DG48" s="7">
        <v>-0.2942</v>
      </c>
      <c r="DH48" s="2" t="s">
        <v>150</v>
      </c>
      <c r="DI48" s="2" t="s">
        <v>141</v>
      </c>
      <c r="DJ48" s="2" t="s">
        <v>199</v>
      </c>
      <c r="DK48" s="2" t="s">
        <v>292</v>
      </c>
      <c r="DL48" s="2" t="s">
        <v>152</v>
      </c>
      <c r="DM48" s="2" t="s">
        <v>152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328</v>
      </c>
      <c r="DW48" s="2" t="s">
        <v>158</v>
      </c>
      <c r="DX48" s="2" t="s">
        <v>401</v>
      </c>
      <c r="DY48" s="2" t="s">
        <v>152</v>
      </c>
      <c r="DZ48" s="2" t="s">
        <v>152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160</v>
      </c>
      <c r="EK48" s="2" t="s">
        <v>203</v>
      </c>
      <c r="EL48" s="2" t="s">
        <v>152</v>
      </c>
      <c r="EM48" s="2" t="s">
        <v>152</v>
      </c>
      <c r="EN48" s="2" t="s">
        <v>144</v>
      </c>
      <c r="EO48" s="4"/>
      <c r="EP48" s="8"/>
      <c r="EQ48" s="4"/>
      <c r="ER48" s="8"/>
      <c r="ES48" s="7"/>
      <c r="ET48" s="7"/>
      <c r="EU48" s="2" t="s">
        <v>150</v>
      </c>
      <c r="EV48" s="2" t="s">
        <v>141</v>
      </c>
      <c r="EW48" s="2" t="s">
        <v>173</v>
      </c>
      <c r="EX48" s="2" t="s">
        <v>508</v>
      </c>
      <c r="EY48" s="2" t="s">
        <v>152</v>
      </c>
      <c r="EZ48" s="2" t="s">
        <v>152</v>
      </c>
      <c r="FA48" s="2" t="s">
        <v>144</v>
      </c>
      <c r="FB48" s="4"/>
      <c r="FC48" s="8"/>
      <c r="FD48" s="4"/>
      <c r="FE48" s="8"/>
      <c r="FF48" s="7"/>
      <c r="FG48" s="7"/>
      <c r="FH48" s="2" t="s">
        <v>144</v>
      </c>
      <c r="FI48" s="2" t="s">
        <v>144</v>
      </c>
      <c r="FJ48" s="2" t="s">
        <v>144</v>
      </c>
      <c r="FK48" s="2" t="s">
        <v>144</v>
      </c>
      <c r="FL48" s="2" t="s">
        <v>144</v>
      </c>
      <c r="FM48" s="2" t="s">
        <v>144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386</v>
      </c>
      <c r="FX48" s="2" t="s">
        <v>509</v>
      </c>
      <c r="FY48" s="2" t="s">
        <v>152</v>
      </c>
      <c r="FZ48" s="2" t="s">
        <v>152</v>
      </c>
      <c r="GA48" s="2" t="s">
        <v>144</v>
      </c>
      <c r="GB48" s="4"/>
      <c r="GC48" s="8"/>
      <c r="GD48" s="4"/>
      <c r="GE48" s="8"/>
      <c r="GF48" s="7"/>
      <c r="GG48" s="7"/>
      <c r="GH48" s="2" t="s">
        <v>150</v>
      </c>
      <c r="GI48" s="2" t="s">
        <v>141</v>
      </c>
      <c r="GJ48" s="2" t="s">
        <v>166</v>
      </c>
      <c r="GK48" s="2" t="s">
        <v>273</v>
      </c>
      <c r="GL48" s="2" t="s">
        <v>152</v>
      </c>
      <c r="GM48" s="2" t="s">
        <v>152</v>
      </c>
      <c r="GN48" s="2" t="s">
        <v>144</v>
      </c>
      <c r="GO48" s="4"/>
      <c r="GP48" s="8"/>
      <c r="GQ48" s="4"/>
      <c r="GR48" s="8"/>
      <c r="GS48" s="7"/>
      <c r="GT48" s="7"/>
      <c r="GU48" s="2" t="s">
        <v>150</v>
      </c>
      <c r="GV48" s="2" t="s">
        <v>141</v>
      </c>
      <c r="GW48" s="2" t="s">
        <v>387</v>
      </c>
      <c r="GX48" s="2" t="s">
        <v>510</v>
      </c>
      <c r="GY48" s="2" t="s">
        <v>152</v>
      </c>
      <c r="GZ48" s="2" t="s">
        <v>152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150</v>
      </c>
      <c r="KI48" s="2" t="s">
        <v>141</v>
      </c>
      <c r="KJ48" s="2" t="s">
        <v>196</v>
      </c>
      <c r="KK48" s="2" t="s">
        <v>144</v>
      </c>
      <c r="KL48" s="2" t="s">
        <v>152</v>
      </c>
      <c r="KM48" s="2" t="s">
        <v>152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154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511</v>
      </c>
      <c r="B49" s="2" t="s">
        <v>133</v>
      </c>
      <c r="C49" s="2" t="s">
        <v>134</v>
      </c>
      <c r="D49" s="2" t="s">
        <v>501</v>
      </c>
      <c r="E49" s="2" t="s">
        <v>502</v>
      </c>
      <c r="F49" s="2" t="s">
        <v>137</v>
      </c>
      <c r="G49" s="2" t="s">
        <v>144</v>
      </c>
      <c r="H49" s="2" t="s">
        <v>144</v>
      </c>
      <c r="I49" s="2" t="s">
        <v>512</v>
      </c>
      <c r="J49" s="2" t="s">
        <v>505</v>
      </c>
      <c r="K49" s="2" t="s">
        <v>230</v>
      </c>
      <c r="L49" s="3">
        <v>30.86</v>
      </c>
      <c r="M49" s="3">
        <v>32.4</v>
      </c>
      <c r="N49" s="3">
        <v>89.99</v>
      </c>
      <c r="O49" s="2" t="s">
        <v>141</v>
      </c>
      <c r="P49" s="2" t="s">
        <v>231</v>
      </c>
      <c r="Q49" s="2" t="s">
        <v>143</v>
      </c>
      <c r="R49" s="2" t="s">
        <v>144</v>
      </c>
      <c r="S49" s="2" t="s">
        <v>144</v>
      </c>
      <c r="T49" s="2" t="s">
        <v>232</v>
      </c>
      <c r="U49" s="2" t="s">
        <v>377</v>
      </c>
      <c r="V49" s="2" t="s">
        <v>233</v>
      </c>
      <c r="W49" s="2" t="s">
        <v>144</v>
      </c>
      <c r="X49" s="2" t="s">
        <v>144</v>
      </c>
      <c r="Y49" s="2" t="s">
        <v>513</v>
      </c>
      <c r="Z49" s="4">
        <v>198</v>
      </c>
      <c r="AA49" s="4">
        <f>=ROUNDDOWN(141.428571428571,0)</f>
      </c>
      <c r="AB49" s="5">
        <v>1.4</v>
      </c>
      <c r="AC49" s="2" t="s">
        <v>144</v>
      </c>
      <c r="AD49" s="4"/>
      <c r="AE49" s="4"/>
      <c r="AF49" s="6">
        <v>65</v>
      </c>
      <c r="AG49" s="6"/>
      <c r="AH49" s="7">
        <v>0.8571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144</v>
      </c>
      <c r="BM49" s="7"/>
      <c r="BN49" s="7"/>
      <c r="BO49" s="4"/>
      <c r="BP49" s="8"/>
      <c r="BQ49" s="4"/>
      <c r="BR49" s="8"/>
      <c r="BS49" s="7"/>
      <c r="BT49" s="7"/>
      <c r="BU49" s="2" t="s">
        <v>144</v>
      </c>
      <c r="BV49" s="2" t="s">
        <v>144</v>
      </c>
      <c r="BW49" s="2" t="s">
        <v>144</v>
      </c>
      <c r="BX49" s="2" t="s">
        <v>144</v>
      </c>
      <c r="BY49" s="2" t="s">
        <v>144</v>
      </c>
      <c r="BZ49" s="2" t="s">
        <v>144</v>
      </c>
      <c r="CA49" s="2" t="s">
        <v>144</v>
      </c>
      <c r="CB49" s="4"/>
      <c r="CC49" s="8"/>
      <c r="CD49" s="4"/>
      <c r="CE49" s="8"/>
      <c r="CF49" s="7"/>
      <c r="CG49" s="7"/>
      <c r="CH49" s="2" t="s">
        <v>144</v>
      </c>
      <c r="CI49" s="2" t="s">
        <v>144</v>
      </c>
      <c r="CJ49" s="2" t="s">
        <v>144</v>
      </c>
      <c r="CK49" s="2" t="s">
        <v>144</v>
      </c>
      <c r="CL49" s="2" t="s">
        <v>144</v>
      </c>
      <c r="CM49" s="2" t="s">
        <v>144</v>
      </c>
      <c r="CN49" s="2" t="s">
        <v>144</v>
      </c>
      <c r="CO49" s="4"/>
      <c r="CP49" s="8"/>
      <c r="CQ49" s="4"/>
      <c r="CR49" s="8"/>
      <c r="CS49" s="7"/>
      <c r="CT49" s="7"/>
      <c r="CU49" s="2" t="s">
        <v>144</v>
      </c>
      <c r="CV49" s="2" t="s">
        <v>144</v>
      </c>
      <c r="CW49" s="2" t="s">
        <v>144</v>
      </c>
      <c r="CX49" s="2" t="s">
        <v>144</v>
      </c>
      <c r="CY49" s="2" t="s">
        <v>144</v>
      </c>
      <c r="CZ49" s="2" t="s">
        <v>144</v>
      </c>
      <c r="DA49" s="2" t="s">
        <v>144</v>
      </c>
      <c r="DB49" s="4"/>
      <c r="DC49" s="8"/>
      <c r="DD49" s="4"/>
      <c r="DE49" s="8"/>
      <c r="DF49" s="7"/>
      <c r="DG49" s="7"/>
      <c r="DH49" s="2" t="s">
        <v>150</v>
      </c>
      <c r="DI49" s="2" t="s">
        <v>141</v>
      </c>
      <c r="DJ49" s="2" t="s">
        <v>144</v>
      </c>
      <c r="DK49" s="2" t="s">
        <v>242</v>
      </c>
      <c r="DL49" s="2" t="s">
        <v>152</v>
      </c>
      <c r="DM49" s="2" t="s">
        <v>152</v>
      </c>
      <c r="DN49" s="2" t="s">
        <v>144</v>
      </c>
      <c r="DO49" s="4"/>
      <c r="DP49" s="8"/>
      <c r="DQ49" s="4"/>
      <c r="DR49" s="8"/>
      <c r="DS49" s="7"/>
      <c r="DT49" s="7"/>
      <c r="DU49" s="2" t="s">
        <v>144</v>
      </c>
      <c r="DV49" s="2" t="s">
        <v>144</v>
      </c>
      <c r="DW49" s="2" t="s">
        <v>144</v>
      </c>
      <c r="DX49" s="2" t="s">
        <v>144</v>
      </c>
      <c r="DY49" s="2" t="s">
        <v>144</v>
      </c>
      <c r="DZ49" s="2" t="s">
        <v>144</v>
      </c>
      <c r="EA49" s="2" t="s">
        <v>144</v>
      </c>
      <c r="EB49" s="4"/>
      <c r="EC49" s="8"/>
      <c r="ED49" s="4"/>
      <c r="EE49" s="8"/>
      <c r="EF49" s="7"/>
      <c r="EG49" s="7"/>
      <c r="EH49" s="2" t="s">
        <v>144</v>
      </c>
      <c r="EI49" s="2" t="s">
        <v>144</v>
      </c>
      <c r="EJ49" s="2" t="s">
        <v>144</v>
      </c>
      <c r="EK49" s="2" t="s">
        <v>144</v>
      </c>
      <c r="EL49" s="2" t="s">
        <v>144</v>
      </c>
      <c r="EM49" s="2" t="s">
        <v>144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144</v>
      </c>
      <c r="EX49" s="2" t="s">
        <v>144</v>
      </c>
      <c r="EY49" s="2" t="s">
        <v>152</v>
      </c>
      <c r="EZ49" s="2" t="s">
        <v>152</v>
      </c>
      <c r="FA49" s="2" t="s">
        <v>144</v>
      </c>
      <c r="FB49" s="4"/>
      <c r="FC49" s="8"/>
      <c r="FD49" s="4"/>
      <c r="FE49" s="8"/>
      <c r="FF49" s="7"/>
      <c r="FG49" s="7"/>
      <c r="FH49" s="2" t="s">
        <v>144</v>
      </c>
      <c r="FI49" s="2" t="s">
        <v>144</v>
      </c>
      <c r="FJ49" s="2" t="s">
        <v>144</v>
      </c>
      <c r="FK49" s="2" t="s">
        <v>144</v>
      </c>
      <c r="FL49" s="2" t="s">
        <v>144</v>
      </c>
      <c r="FM49" s="2" t="s">
        <v>144</v>
      </c>
      <c r="FN49" s="2" t="s">
        <v>144</v>
      </c>
      <c r="FO49" s="4"/>
      <c r="FP49" s="8"/>
      <c r="FQ49" s="4"/>
      <c r="FR49" s="8"/>
      <c r="FS49" s="7"/>
      <c r="FT49" s="7"/>
      <c r="FU49" s="2" t="s">
        <v>144</v>
      </c>
      <c r="FV49" s="2" t="s">
        <v>144</v>
      </c>
      <c r="FW49" s="2" t="s">
        <v>144</v>
      </c>
      <c r="FX49" s="2" t="s">
        <v>144</v>
      </c>
      <c r="FY49" s="2" t="s">
        <v>144</v>
      </c>
      <c r="FZ49" s="2" t="s">
        <v>144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150</v>
      </c>
      <c r="KI49" s="2" t="s">
        <v>141</v>
      </c>
      <c r="KJ49" s="2" t="s">
        <v>144</v>
      </c>
      <c r="KK49" s="2" t="s">
        <v>144</v>
      </c>
      <c r="KL49" s="2" t="s">
        <v>152</v>
      </c>
      <c r="KM49" s="2" t="s">
        <v>152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>
        <v>198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514</v>
      </c>
      <c r="B50" s="2" t="s">
        <v>133</v>
      </c>
      <c r="C50" s="2" t="s">
        <v>134</v>
      </c>
      <c r="D50" s="2" t="s">
        <v>501</v>
      </c>
      <c r="E50" s="2" t="s">
        <v>502</v>
      </c>
      <c r="F50" s="2" t="s">
        <v>515</v>
      </c>
      <c r="G50" s="2" t="s">
        <v>515</v>
      </c>
      <c r="H50" s="2" t="s">
        <v>515</v>
      </c>
      <c r="I50" s="2" t="s">
        <v>504</v>
      </c>
      <c r="J50" s="2" t="s">
        <v>505</v>
      </c>
      <c r="K50" s="2" t="s">
        <v>473</v>
      </c>
      <c r="L50" s="3">
        <v>24.76</v>
      </c>
      <c r="M50" s="3">
        <v>26</v>
      </c>
      <c r="N50" s="3">
        <v>79.99</v>
      </c>
      <c r="O50" s="2" t="s">
        <v>325</v>
      </c>
      <c r="P50" s="2" t="s">
        <v>326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377</v>
      </c>
      <c r="V50" s="2" t="s">
        <v>251</v>
      </c>
      <c r="W50" s="2" t="s">
        <v>147</v>
      </c>
      <c r="X50" s="2" t="s">
        <v>144</v>
      </c>
      <c r="Y50" s="2" t="s">
        <v>173</v>
      </c>
      <c r="Z50" s="4"/>
      <c r="AA50" s="4">
        <f>=ROUNDDOWN({0},0)</f>
      </c>
      <c r="AB50" s="5">
        <v>3</v>
      </c>
      <c r="AC50" s="2" t="s">
        <v>144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1</v>
      </c>
      <c r="AS50" s="8">
        <v>23.4</v>
      </c>
      <c r="AT50" s="7">
        <v>-1</v>
      </c>
      <c r="AU50" s="7">
        <v>-1</v>
      </c>
      <c r="AV50" s="4"/>
      <c r="AW50" s="8"/>
      <c r="AX50" s="4">
        <v>1</v>
      </c>
      <c r="AY50" s="8">
        <v>23.4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23.4</v>
      </c>
      <c r="BG50" s="7">
        <v>-1</v>
      </c>
      <c r="BH50" s="7">
        <v>-1</v>
      </c>
      <c r="BI50" s="7"/>
      <c r="BJ50" s="4"/>
      <c r="BK50" s="8"/>
      <c r="BL50" s="2" t="s">
        <v>17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328</v>
      </c>
      <c r="BW50" s="2" t="s">
        <v>144</v>
      </c>
      <c r="BX50" s="2" t="s">
        <v>516</v>
      </c>
      <c r="BY50" s="2" t="s">
        <v>152</v>
      </c>
      <c r="BZ50" s="2" t="s">
        <v>152</v>
      </c>
      <c r="CA50" s="2" t="s">
        <v>144</v>
      </c>
      <c r="CB50" s="4"/>
      <c r="CC50" s="8"/>
      <c r="CD50" s="4">
        <v>1</v>
      </c>
      <c r="CE50" s="8">
        <v>23.4</v>
      </c>
      <c r="CF50" s="7">
        <v>-1</v>
      </c>
      <c r="CG50" s="7">
        <v>-1</v>
      </c>
      <c r="CH50" s="2" t="s">
        <v>150</v>
      </c>
      <c r="CI50" s="2" t="s">
        <v>328</v>
      </c>
      <c r="CJ50" s="2" t="s">
        <v>153</v>
      </c>
      <c r="CK50" s="2" t="s">
        <v>329</v>
      </c>
      <c r="CL50" s="2" t="s">
        <v>152</v>
      </c>
      <c r="CM50" s="2" t="s">
        <v>152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328</v>
      </c>
      <c r="CW50" s="2" t="s">
        <v>382</v>
      </c>
      <c r="CX50" s="2" t="s">
        <v>144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328</v>
      </c>
      <c r="DJ50" s="2" t="s">
        <v>173</v>
      </c>
      <c r="DK50" s="2" t="s">
        <v>332</v>
      </c>
      <c r="DL50" s="2" t="s">
        <v>152</v>
      </c>
      <c r="DM50" s="2" t="s">
        <v>152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328</v>
      </c>
      <c r="DW50" s="2" t="s">
        <v>158</v>
      </c>
      <c r="DX50" s="2" t="s">
        <v>360</v>
      </c>
      <c r="DY50" s="2" t="s">
        <v>152</v>
      </c>
      <c r="DZ50" s="2" t="s">
        <v>152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328</v>
      </c>
      <c r="EJ50" s="2" t="s">
        <v>160</v>
      </c>
      <c r="EK50" s="2" t="s">
        <v>265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328</v>
      </c>
      <c r="EW50" s="2" t="s">
        <v>173</v>
      </c>
      <c r="EX50" s="2" t="s">
        <v>180</v>
      </c>
      <c r="EY50" s="2" t="s">
        <v>152</v>
      </c>
      <c r="EZ50" s="2" t="s">
        <v>152</v>
      </c>
      <c r="FA50" s="2" t="s">
        <v>144</v>
      </c>
      <c r="FB50" s="4"/>
      <c r="FC50" s="8"/>
      <c r="FD50" s="4"/>
      <c r="FE50" s="8"/>
      <c r="FF50" s="7"/>
      <c r="FG50" s="7"/>
      <c r="FH50" s="2" t="s">
        <v>144</v>
      </c>
      <c r="FI50" s="2" t="s">
        <v>144</v>
      </c>
      <c r="FJ50" s="2" t="s">
        <v>144</v>
      </c>
      <c r="FK50" s="2" t="s">
        <v>144</v>
      </c>
      <c r="FL50" s="2" t="s">
        <v>144</v>
      </c>
      <c r="FM50" s="2" t="s">
        <v>144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328</v>
      </c>
      <c r="FW50" s="2" t="s">
        <v>386</v>
      </c>
      <c r="FX50" s="2" t="s">
        <v>144</v>
      </c>
      <c r="FY50" s="2" t="s">
        <v>152</v>
      </c>
      <c r="FZ50" s="2" t="s">
        <v>152</v>
      </c>
      <c r="GA50" s="2" t="s">
        <v>144</v>
      </c>
      <c r="GB50" s="4"/>
      <c r="GC50" s="8"/>
      <c r="GD50" s="4"/>
      <c r="GE50" s="8"/>
      <c r="GF50" s="7"/>
      <c r="GG50" s="7"/>
      <c r="GH50" s="2" t="s">
        <v>150</v>
      </c>
      <c r="GI50" s="2" t="s">
        <v>328</v>
      </c>
      <c r="GJ50" s="2" t="s">
        <v>166</v>
      </c>
      <c r="GK50" s="2" t="s">
        <v>517</v>
      </c>
      <c r="GL50" s="2" t="s">
        <v>152</v>
      </c>
      <c r="GM50" s="2" t="s">
        <v>152</v>
      </c>
      <c r="GN50" s="2" t="s">
        <v>144</v>
      </c>
      <c r="GO50" s="4"/>
      <c r="GP50" s="8"/>
      <c r="GQ50" s="4"/>
      <c r="GR50" s="8"/>
      <c r="GS50" s="7"/>
      <c r="GT50" s="7"/>
      <c r="GU50" s="2" t="s">
        <v>150</v>
      </c>
      <c r="GV50" s="2" t="s">
        <v>328</v>
      </c>
      <c r="GW50" s="2" t="s">
        <v>387</v>
      </c>
      <c r="GX50" s="2" t="s">
        <v>518</v>
      </c>
      <c r="GY50" s="2" t="s">
        <v>152</v>
      </c>
      <c r="GZ50" s="2" t="s">
        <v>152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150</v>
      </c>
      <c r="KI50" s="2" t="s">
        <v>328</v>
      </c>
      <c r="KJ50" s="2" t="s">
        <v>196</v>
      </c>
      <c r="KK50" s="2" t="s">
        <v>144</v>
      </c>
      <c r="KL50" s="2" t="s">
        <v>152</v>
      </c>
      <c r="KM50" s="2" t="s">
        <v>152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519</v>
      </c>
      <c r="B51" s="2" t="s">
        <v>133</v>
      </c>
      <c r="C51" s="2" t="s">
        <v>134</v>
      </c>
      <c r="D51" s="2" t="s">
        <v>501</v>
      </c>
      <c r="E51" s="2" t="s">
        <v>520</v>
      </c>
      <c r="F51" s="2" t="s">
        <v>503</v>
      </c>
      <c r="G51" s="2" t="s">
        <v>503</v>
      </c>
      <c r="H51" s="2" t="s">
        <v>503</v>
      </c>
      <c r="I51" s="2" t="s">
        <v>504</v>
      </c>
      <c r="J51" s="2" t="s">
        <v>505</v>
      </c>
      <c r="K51" s="2" t="s">
        <v>230</v>
      </c>
      <c r="L51" s="3">
        <v>26.68</v>
      </c>
      <c r="M51" s="3">
        <v>28.01</v>
      </c>
      <c r="N51" s="3">
        <v>89.99</v>
      </c>
      <c r="O51" s="2" t="s">
        <v>141</v>
      </c>
      <c r="P51" s="2" t="s">
        <v>287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377</v>
      </c>
      <c r="V51" s="2" t="s">
        <v>506</v>
      </c>
      <c r="W51" s="2" t="s">
        <v>147</v>
      </c>
      <c r="X51" s="2" t="s">
        <v>144</v>
      </c>
      <c r="Y51" s="2" t="s">
        <v>173</v>
      </c>
      <c r="Z51" s="4">
        <v>145</v>
      </c>
      <c r="AA51" s="4">
        <f>=ROUNDDOWN(45.3125,0)</f>
      </c>
      <c r="AB51" s="5">
        <v>3.2</v>
      </c>
      <c r="AC51" s="2" t="s">
        <v>144</v>
      </c>
      <c r="AD51" s="4"/>
      <c r="AE51" s="4"/>
      <c r="AF51" s="6">
        <v>65</v>
      </c>
      <c r="AG51" s="6"/>
      <c r="AH51" s="7">
        <v>0.8571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2</v>
      </c>
      <c r="AQ51" s="8">
        <v>50.04</v>
      </c>
      <c r="AR51" s="4">
        <v>2</v>
      </c>
      <c r="AS51" s="8">
        <v>135.98</v>
      </c>
      <c r="AT51" s="7"/>
      <c r="AU51" s="7">
        <v>-0.632</v>
      </c>
      <c r="AV51" s="4">
        <v>2</v>
      </c>
      <c r="AW51" s="8">
        <v>50.04</v>
      </c>
      <c r="AX51" s="4">
        <v>2</v>
      </c>
      <c r="AY51" s="8">
        <v>135.98</v>
      </c>
      <c r="AZ51" s="7"/>
      <c r="BA51" s="7">
        <v>-0.632</v>
      </c>
      <c r="BB51" s="7">
        <v>1</v>
      </c>
      <c r="BC51" s="4">
        <v>2</v>
      </c>
      <c r="BD51" s="8">
        <v>50.04</v>
      </c>
      <c r="BE51" s="4">
        <v>2</v>
      </c>
      <c r="BF51" s="8">
        <v>135.98</v>
      </c>
      <c r="BG51" s="7" t="s">
        <v>144</v>
      </c>
      <c r="BH51" s="7">
        <v>-0.632</v>
      </c>
      <c r="BI51" s="7">
        <v>1</v>
      </c>
      <c r="BJ51" s="4">
        <v>2</v>
      </c>
      <c r="BK51" s="8">
        <v>50.04</v>
      </c>
      <c r="BL51" s="2" t="s">
        <v>507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150</v>
      </c>
      <c r="BV51" s="2" t="s">
        <v>141</v>
      </c>
      <c r="BW51" s="2" t="s">
        <v>144</v>
      </c>
      <c r="BX51" s="2" t="s">
        <v>144</v>
      </c>
      <c r="BY51" s="2" t="s">
        <v>152</v>
      </c>
      <c r="BZ51" s="2" t="s">
        <v>152</v>
      </c>
      <c r="CA51" s="2" t="s">
        <v>144</v>
      </c>
      <c r="CB51" s="4">
        <v>2</v>
      </c>
      <c r="CC51" s="8">
        <v>50.04</v>
      </c>
      <c r="CD51" s="4"/>
      <c r="CE51" s="8"/>
      <c r="CF51" s="7"/>
      <c r="CG51" s="7"/>
      <c r="CH51" s="2" t="s">
        <v>150</v>
      </c>
      <c r="CI51" s="2" t="s">
        <v>141</v>
      </c>
      <c r="CJ51" s="2" t="s">
        <v>153</v>
      </c>
      <c r="CK51" s="2" t="s">
        <v>521</v>
      </c>
      <c r="CL51" s="2" t="s">
        <v>152</v>
      </c>
      <c r="CM51" s="2" t="s">
        <v>152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141</v>
      </c>
      <c r="CW51" s="2" t="s">
        <v>382</v>
      </c>
      <c r="CX51" s="2" t="s">
        <v>330</v>
      </c>
      <c r="CY51" s="2" t="s">
        <v>152</v>
      </c>
      <c r="CZ51" s="2" t="s">
        <v>152</v>
      </c>
      <c r="DA51" s="2" t="s">
        <v>144</v>
      </c>
      <c r="DB51" s="4"/>
      <c r="DC51" s="8"/>
      <c r="DD51" s="4">
        <v>2</v>
      </c>
      <c r="DE51" s="8">
        <v>135.98</v>
      </c>
      <c r="DF51" s="7">
        <v>-1</v>
      </c>
      <c r="DG51" s="7">
        <v>-1</v>
      </c>
      <c r="DH51" s="2" t="s">
        <v>150</v>
      </c>
      <c r="DI51" s="2" t="s">
        <v>141</v>
      </c>
      <c r="DJ51" s="2" t="s">
        <v>199</v>
      </c>
      <c r="DK51" s="2" t="s">
        <v>346</v>
      </c>
      <c r="DL51" s="2" t="s">
        <v>152</v>
      </c>
      <c r="DM51" s="2" t="s">
        <v>152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328</v>
      </c>
      <c r="DW51" s="2" t="s">
        <v>158</v>
      </c>
      <c r="DX51" s="2" t="s">
        <v>522</v>
      </c>
      <c r="DY51" s="2" t="s">
        <v>152</v>
      </c>
      <c r="DZ51" s="2" t="s">
        <v>152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141</v>
      </c>
      <c r="EJ51" s="2" t="s">
        <v>160</v>
      </c>
      <c r="EK51" s="2" t="s">
        <v>398</v>
      </c>
      <c r="EL51" s="2" t="s">
        <v>152</v>
      </c>
      <c r="EM51" s="2" t="s">
        <v>152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173</v>
      </c>
      <c r="EX51" s="2" t="s">
        <v>424</v>
      </c>
      <c r="EY51" s="2" t="s">
        <v>152</v>
      </c>
      <c r="EZ51" s="2" t="s">
        <v>152</v>
      </c>
      <c r="FA51" s="2" t="s">
        <v>144</v>
      </c>
      <c r="FB51" s="4"/>
      <c r="FC51" s="8"/>
      <c r="FD51" s="4"/>
      <c r="FE51" s="8"/>
      <c r="FF51" s="7"/>
      <c r="FG51" s="7"/>
      <c r="FH51" s="2" t="s">
        <v>144</v>
      </c>
      <c r="FI51" s="2" t="s">
        <v>144</v>
      </c>
      <c r="FJ51" s="2" t="s">
        <v>144</v>
      </c>
      <c r="FK51" s="2" t="s">
        <v>144</v>
      </c>
      <c r="FL51" s="2" t="s">
        <v>144</v>
      </c>
      <c r="FM51" s="2" t="s">
        <v>144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141</v>
      </c>
      <c r="FW51" s="2" t="s">
        <v>386</v>
      </c>
      <c r="FX51" s="2" t="s">
        <v>517</v>
      </c>
      <c r="FY51" s="2" t="s">
        <v>152</v>
      </c>
      <c r="FZ51" s="2" t="s">
        <v>152</v>
      </c>
      <c r="GA51" s="2" t="s">
        <v>144</v>
      </c>
      <c r="GB51" s="4"/>
      <c r="GC51" s="8"/>
      <c r="GD51" s="4"/>
      <c r="GE51" s="8"/>
      <c r="GF51" s="7"/>
      <c r="GG51" s="7"/>
      <c r="GH51" s="2" t="s">
        <v>150</v>
      </c>
      <c r="GI51" s="2" t="s">
        <v>141</v>
      </c>
      <c r="GJ51" s="2" t="s">
        <v>166</v>
      </c>
      <c r="GK51" s="2" t="s">
        <v>523</v>
      </c>
      <c r="GL51" s="2" t="s">
        <v>152</v>
      </c>
      <c r="GM51" s="2" t="s">
        <v>152</v>
      </c>
      <c r="GN51" s="2" t="s">
        <v>144</v>
      </c>
      <c r="GO51" s="4"/>
      <c r="GP51" s="8"/>
      <c r="GQ51" s="4"/>
      <c r="GR51" s="8"/>
      <c r="GS51" s="7"/>
      <c r="GT51" s="7"/>
      <c r="GU51" s="2" t="s">
        <v>150</v>
      </c>
      <c r="GV51" s="2" t="s">
        <v>141</v>
      </c>
      <c r="GW51" s="2" t="s">
        <v>387</v>
      </c>
      <c r="GX51" s="2" t="s">
        <v>144</v>
      </c>
      <c r="GY51" s="2" t="s">
        <v>152</v>
      </c>
      <c r="GZ51" s="2" t="s">
        <v>152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150</v>
      </c>
      <c r="KI51" s="2" t="s">
        <v>141</v>
      </c>
      <c r="KJ51" s="2" t="s">
        <v>196</v>
      </c>
      <c r="KK51" s="2" t="s">
        <v>144</v>
      </c>
      <c r="KL51" s="2" t="s">
        <v>152</v>
      </c>
      <c r="KM51" s="2" t="s">
        <v>152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145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524</v>
      </c>
      <c r="B52" s="2" t="s">
        <v>133</v>
      </c>
      <c r="C52" s="2" t="s">
        <v>134</v>
      </c>
      <c r="D52" s="2" t="s">
        <v>501</v>
      </c>
      <c r="E52" s="2" t="s">
        <v>520</v>
      </c>
      <c r="F52" s="2" t="s">
        <v>503</v>
      </c>
      <c r="G52" s="2" t="s">
        <v>503</v>
      </c>
      <c r="H52" s="2" t="s">
        <v>503</v>
      </c>
      <c r="I52" s="2" t="s">
        <v>504</v>
      </c>
      <c r="J52" s="2" t="s">
        <v>505</v>
      </c>
      <c r="K52" s="2" t="s">
        <v>198</v>
      </c>
      <c r="L52" s="3">
        <v>24.76</v>
      </c>
      <c r="M52" s="3">
        <v>26</v>
      </c>
      <c r="N52" s="3">
        <v>79.99</v>
      </c>
      <c r="O52" s="2" t="s">
        <v>397</v>
      </c>
      <c r="P52" s="2" t="s">
        <v>326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377</v>
      </c>
      <c r="V52" s="2" t="s">
        <v>506</v>
      </c>
      <c r="W52" s="2" t="s">
        <v>147</v>
      </c>
      <c r="X52" s="2" t="s">
        <v>144</v>
      </c>
      <c r="Y52" s="2" t="s">
        <v>173</v>
      </c>
      <c r="Z52" s="4">
        <v>98</v>
      </c>
      <c r="AA52" s="4">
        <f>=ROUNDDOWN(196,0)</f>
      </c>
      <c r="AB52" s="5">
        <v>0.5</v>
      </c>
      <c r="AC52" s="2" t="s">
        <v>144</v>
      </c>
      <c r="AD52" s="4"/>
      <c r="AE52" s="4"/>
      <c r="AF52" s="6">
        <v>65</v>
      </c>
      <c r="AG52" s="6"/>
      <c r="AH52" s="7">
        <v>0.8571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/>
      <c r="BJ52" s="4"/>
      <c r="BK52" s="8"/>
      <c r="BL52" s="2" t="s">
        <v>525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144</v>
      </c>
      <c r="BX52" s="2" t="s">
        <v>526</v>
      </c>
      <c r="BY52" s="2" t="s">
        <v>152</v>
      </c>
      <c r="BZ52" s="2" t="s">
        <v>152</v>
      </c>
      <c r="CA52" s="2" t="s">
        <v>144</v>
      </c>
      <c r="CB52" s="4"/>
      <c r="CC52" s="8"/>
      <c r="CD52" s="4"/>
      <c r="CE52" s="8"/>
      <c r="CF52" s="7"/>
      <c r="CG52" s="7"/>
      <c r="CH52" s="2" t="s">
        <v>150</v>
      </c>
      <c r="CI52" s="2" t="s">
        <v>141</v>
      </c>
      <c r="CJ52" s="2" t="s">
        <v>153</v>
      </c>
      <c r="CK52" s="2" t="s">
        <v>527</v>
      </c>
      <c r="CL52" s="2" t="s">
        <v>152</v>
      </c>
      <c r="CM52" s="2" t="s">
        <v>152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141</v>
      </c>
      <c r="CW52" s="2" t="s">
        <v>382</v>
      </c>
      <c r="CX52" s="2" t="s">
        <v>401</v>
      </c>
      <c r="CY52" s="2" t="s">
        <v>152</v>
      </c>
      <c r="CZ52" s="2" t="s">
        <v>152</v>
      </c>
      <c r="DA52" s="2" t="s">
        <v>144</v>
      </c>
      <c r="DB52" s="4"/>
      <c r="DC52" s="8"/>
      <c r="DD52" s="4"/>
      <c r="DE52" s="8"/>
      <c r="DF52" s="7"/>
      <c r="DG52" s="7"/>
      <c r="DH52" s="2" t="s">
        <v>150</v>
      </c>
      <c r="DI52" s="2" t="s">
        <v>141</v>
      </c>
      <c r="DJ52" s="2" t="s">
        <v>173</v>
      </c>
      <c r="DK52" s="2" t="s">
        <v>204</v>
      </c>
      <c r="DL52" s="2" t="s">
        <v>152</v>
      </c>
      <c r="DM52" s="2" t="s">
        <v>152</v>
      </c>
      <c r="DN52" s="2" t="s">
        <v>144</v>
      </c>
      <c r="DO52" s="4"/>
      <c r="DP52" s="8"/>
      <c r="DQ52" s="4"/>
      <c r="DR52" s="8"/>
      <c r="DS52" s="7"/>
      <c r="DT52" s="7"/>
      <c r="DU52" s="2" t="s">
        <v>150</v>
      </c>
      <c r="DV52" s="2" t="s">
        <v>328</v>
      </c>
      <c r="DW52" s="2" t="s">
        <v>158</v>
      </c>
      <c r="DX52" s="2" t="s">
        <v>528</v>
      </c>
      <c r="DY52" s="2" t="s">
        <v>152</v>
      </c>
      <c r="DZ52" s="2" t="s">
        <v>152</v>
      </c>
      <c r="EA52" s="2" t="s">
        <v>144</v>
      </c>
      <c r="EB52" s="4"/>
      <c r="EC52" s="8"/>
      <c r="ED52" s="4"/>
      <c r="EE52" s="8"/>
      <c r="EF52" s="7"/>
      <c r="EG52" s="7"/>
      <c r="EH52" s="2" t="s">
        <v>150</v>
      </c>
      <c r="EI52" s="2" t="s">
        <v>141</v>
      </c>
      <c r="EJ52" s="2" t="s">
        <v>160</v>
      </c>
      <c r="EK52" s="2" t="s">
        <v>342</v>
      </c>
      <c r="EL52" s="2" t="s">
        <v>152</v>
      </c>
      <c r="EM52" s="2" t="s">
        <v>152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173</v>
      </c>
      <c r="EX52" s="2" t="s">
        <v>225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144</v>
      </c>
      <c r="FI52" s="2" t="s">
        <v>144</v>
      </c>
      <c r="FJ52" s="2" t="s">
        <v>144</v>
      </c>
      <c r="FK52" s="2" t="s">
        <v>144</v>
      </c>
      <c r="FL52" s="2" t="s">
        <v>144</v>
      </c>
      <c r="FM52" s="2" t="s">
        <v>144</v>
      </c>
      <c r="FN52" s="2" t="s">
        <v>144</v>
      </c>
      <c r="FO52" s="4"/>
      <c r="FP52" s="8"/>
      <c r="FQ52" s="4"/>
      <c r="FR52" s="8"/>
      <c r="FS52" s="7"/>
      <c r="FT52" s="7"/>
      <c r="FU52" s="2" t="s">
        <v>150</v>
      </c>
      <c r="FV52" s="2" t="s">
        <v>141</v>
      </c>
      <c r="FW52" s="2" t="s">
        <v>386</v>
      </c>
      <c r="FX52" s="2" t="s">
        <v>144</v>
      </c>
      <c r="FY52" s="2" t="s">
        <v>152</v>
      </c>
      <c r="FZ52" s="2" t="s">
        <v>152</v>
      </c>
      <c r="GA52" s="2" t="s">
        <v>144</v>
      </c>
      <c r="GB52" s="4"/>
      <c r="GC52" s="8"/>
      <c r="GD52" s="4"/>
      <c r="GE52" s="8"/>
      <c r="GF52" s="7"/>
      <c r="GG52" s="7"/>
      <c r="GH52" s="2" t="s">
        <v>150</v>
      </c>
      <c r="GI52" s="2" t="s">
        <v>141</v>
      </c>
      <c r="GJ52" s="2" t="s">
        <v>166</v>
      </c>
      <c r="GK52" s="2" t="s">
        <v>299</v>
      </c>
      <c r="GL52" s="2" t="s">
        <v>152</v>
      </c>
      <c r="GM52" s="2" t="s">
        <v>152</v>
      </c>
      <c r="GN52" s="2" t="s">
        <v>144</v>
      </c>
      <c r="GO52" s="4"/>
      <c r="GP52" s="8"/>
      <c r="GQ52" s="4"/>
      <c r="GR52" s="8"/>
      <c r="GS52" s="7"/>
      <c r="GT52" s="7"/>
      <c r="GU52" s="2" t="s">
        <v>150</v>
      </c>
      <c r="GV52" s="2" t="s">
        <v>141</v>
      </c>
      <c r="GW52" s="2" t="s">
        <v>387</v>
      </c>
      <c r="GX52" s="2" t="s">
        <v>144</v>
      </c>
      <c r="GY52" s="2" t="s">
        <v>152</v>
      </c>
      <c r="GZ52" s="2" t="s">
        <v>152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150</v>
      </c>
      <c r="KI52" s="2" t="s">
        <v>141</v>
      </c>
      <c r="KJ52" s="2" t="s">
        <v>196</v>
      </c>
      <c r="KK52" s="2" t="s">
        <v>144</v>
      </c>
      <c r="KL52" s="2" t="s">
        <v>152</v>
      </c>
      <c r="KM52" s="2" t="s">
        <v>152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98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529</v>
      </c>
      <c r="B53" s="2" t="s">
        <v>133</v>
      </c>
      <c r="C53" s="2" t="s">
        <v>134</v>
      </c>
      <c r="D53" s="2" t="s">
        <v>501</v>
      </c>
      <c r="E53" s="2" t="s">
        <v>520</v>
      </c>
      <c r="F53" s="2" t="s">
        <v>503</v>
      </c>
      <c r="G53" s="2" t="s">
        <v>503</v>
      </c>
      <c r="H53" s="2" t="s">
        <v>503</v>
      </c>
      <c r="I53" s="2" t="s">
        <v>504</v>
      </c>
      <c r="J53" s="2" t="s">
        <v>505</v>
      </c>
      <c r="K53" s="2" t="s">
        <v>286</v>
      </c>
      <c r="L53" s="3">
        <v>24.76</v>
      </c>
      <c r="M53" s="3">
        <v>26</v>
      </c>
      <c r="N53" s="3">
        <v>79.99</v>
      </c>
      <c r="O53" s="2" t="s">
        <v>397</v>
      </c>
      <c r="P53" s="2" t="s">
        <v>326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377</v>
      </c>
      <c r="V53" s="2" t="s">
        <v>506</v>
      </c>
      <c r="W53" s="2" t="s">
        <v>147</v>
      </c>
      <c r="X53" s="2" t="s">
        <v>144</v>
      </c>
      <c r="Y53" s="2" t="s">
        <v>173</v>
      </c>
      <c r="Z53" s="4">
        <v>47</v>
      </c>
      <c r="AA53" s="4">
        <f>=ROUNDDOWN(58.75,0)</f>
      </c>
      <c r="AB53" s="5">
        <v>0.8</v>
      </c>
      <c r="AC53" s="2" t="s">
        <v>144</v>
      </c>
      <c r="AD53" s="4"/>
      <c r="AE53" s="4"/>
      <c r="AF53" s="6">
        <v>65</v>
      </c>
      <c r="AG53" s="6"/>
      <c r="AH53" s="7">
        <v>0.8571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144</v>
      </c>
      <c r="BY53" s="2" t="s">
        <v>152</v>
      </c>
      <c r="BZ53" s="2" t="s">
        <v>152</v>
      </c>
      <c r="CA53" s="2" t="s">
        <v>144</v>
      </c>
      <c r="CB53" s="4"/>
      <c r="CC53" s="8"/>
      <c r="CD53" s="4"/>
      <c r="CE53" s="8"/>
      <c r="CF53" s="7"/>
      <c r="CG53" s="7"/>
      <c r="CH53" s="2" t="s">
        <v>150</v>
      </c>
      <c r="CI53" s="2" t="s">
        <v>141</v>
      </c>
      <c r="CJ53" s="2" t="s">
        <v>153</v>
      </c>
      <c r="CK53" s="2" t="s">
        <v>398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141</v>
      </c>
      <c r="CW53" s="2" t="s">
        <v>382</v>
      </c>
      <c r="CX53" s="2" t="s">
        <v>530</v>
      </c>
      <c r="CY53" s="2" t="s">
        <v>152</v>
      </c>
      <c r="CZ53" s="2" t="s">
        <v>152</v>
      </c>
      <c r="DA53" s="2" t="s">
        <v>144</v>
      </c>
      <c r="DB53" s="4"/>
      <c r="DC53" s="8"/>
      <c r="DD53" s="4"/>
      <c r="DE53" s="8"/>
      <c r="DF53" s="7"/>
      <c r="DG53" s="7"/>
      <c r="DH53" s="2" t="s">
        <v>150</v>
      </c>
      <c r="DI53" s="2" t="s">
        <v>141</v>
      </c>
      <c r="DJ53" s="2" t="s">
        <v>199</v>
      </c>
      <c r="DK53" s="2" t="s">
        <v>177</v>
      </c>
      <c r="DL53" s="2" t="s">
        <v>152</v>
      </c>
      <c r="DM53" s="2" t="s">
        <v>152</v>
      </c>
      <c r="DN53" s="2" t="s">
        <v>144</v>
      </c>
      <c r="DO53" s="4"/>
      <c r="DP53" s="8"/>
      <c r="DQ53" s="4"/>
      <c r="DR53" s="8"/>
      <c r="DS53" s="7"/>
      <c r="DT53" s="7"/>
      <c r="DU53" s="2" t="s">
        <v>150</v>
      </c>
      <c r="DV53" s="2" t="s">
        <v>328</v>
      </c>
      <c r="DW53" s="2" t="s">
        <v>158</v>
      </c>
      <c r="DX53" s="2" t="s">
        <v>401</v>
      </c>
      <c r="DY53" s="2" t="s">
        <v>152</v>
      </c>
      <c r="DZ53" s="2" t="s">
        <v>152</v>
      </c>
      <c r="EA53" s="2" t="s">
        <v>144</v>
      </c>
      <c r="EB53" s="4"/>
      <c r="EC53" s="8"/>
      <c r="ED53" s="4"/>
      <c r="EE53" s="8"/>
      <c r="EF53" s="7"/>
      <c r="EG53" s="7"/>
      <c r="EH53" s="2" t="s">
        <v>150</v>
      </c>
      <c r="EI53" s="2" t="s">
        <v>141</v>
      </c>
      <c r="EJ53" s="2" t="s">
        <v>160</v>
      </c>
      <c r="EK53" s="2" t="s">
        <v>398</v>
      </c>
      <c r="EL53" s="2" t="s">
        <v>152</v>
      </c>
      <c r="EM53" s="2" t="s">
        <v>152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141</v>
      </c>
      <c r="EW53" s="2" t="s">
        <v>173</v>
      </c>
      <c r="EX53" s="2" t="s">
        <v>180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144</v>
      </c>
      <c r="FI53" s="2" t="s">
        <v>144</v>
      </c>
      <c r="FJ53" s="2" t="s">
        <v>144</v>
      </c>
      <c r="FK53" s="2" t="s">
        <v>144</v>
      </c>
      <c r="FL53" s="2" t="s">
        <v>144</v>
      </c>
      <c r="FM53" s="2" t="s">
        <v>144</v>
      </c>
      <c r="FN53" s="2" t="s">
        <v>144</v>
      </c>
      <c r="FO53" s="4"/>
      <c r="FP53" s="8"/>
      <c r="FQ53" s="4"/>
      <c r="FR53" s="8"/>
      <c r="FS53" s="7"/>
      <c r="FT53" s="7"/>
      <c r="FU53" s="2" t="s">
        <v>150</v>
      </c>
      <c r="FV53" s="2" t="s">
        <v>141</v>
      </c>
      <c r="FW53" s="2" t="s">
        <v>386</v>
      </c>
      <c r="FX53" s="2" t="s">
        <v>144</v>
      </c>
      <c r="FY53" s="2" t="s">
        <v>152</v>
      </c>
      <c r="FZ53" s="2" t="s">
        <v>152</v>
      </c>
      <c r="GA53" s="2" t="s">
        <v>144</v>
      </c>
      <c r="GB53" s="4"/>
      <c r="GC53" s="8"/>
      <c r="GD53" s="4"/>
      <c r="GE53" s="8"/>
      <c r="GF53" s="7"/>
      <c r="GG53" s="7"/>
      <c r="GH53" s="2" t="s">
        <v>150</v>
      </c>
      <c r="GI53" s="2" t="s">
        <v>141</v>
      </c>
      <c r="GJ53" s="2" t="s">
        <v>166</v>
      </c>
      <c r="GK53" s="2" t="s">
        <v>144</v>
      </c>
      <c r="GL53" s="2" t="s">
        <v>152</v>
      </c>
      <c r="GM53" s="2" t="s">
        <v>152</v>
      </c>
      <c r="GN53" s="2" t="s">
        <v>144</v>
      </c>
      <c r="GO53" s="4"/>
      <c r="GP53" s="8"/>
      <c r="GQ53" s="4"/>
      <c r="GR53" s="8"/>
      <c r="GS53" s="7"/>
      <c r="GT53" s="7"/>
      <c r="GU53" s="2" t="s">
        <v>150</v>
      </c>
      <c r="GV53" s="2" t="s">
        <v>141</v>
      </c>
      <c r="GW53" s="2" t="s">
        <v>387</v>
      </c>
      <c r="GX53" s="2" t="s">
        <v>144</v>
      </c>
      <c r="GY53" s="2" t="s">
        <v>152</v>
      </c>
      <c r="GZ53" s="2" t="s">
        <v>152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150</v>
      </c>
      <c r="KI53" s="2" t="s">
        <v>141</v>
      </c>
      <c r="KJ53" s="2" t="s">
        <v>196</v>
      </c>
      <c r="KK53" s="2" t="s">
        <v>144</v>
      </c>
      <c r="KL53" s="2" t="s">
        <v>152</v>
      </c>
      <c r="KM53" s="2" t="s">
        <v>152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>
        <v>47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531</v>
      </c>
      <c r="B54" s="2" t="s">
        <v>133</v>
      </c>
      <c r="C54" s="2" t="s">
        <v>134</v>
      </c>
      <c r="D54" s="2" t="s">
        <v>501</v>
      </c>
      <c r="E54" s="2" t="s">
        <v>520</v>
      </c>
      <c r="F54" s="2" t="s">
        <v>515</v>
      </c>
      <c r="G54" s="2" t="s">
        <v>515</v>
      </c>
      <c r="H54" s="2" t="s">
        <v>515</v>
      </c>
      <c r="I54" s="2" t="s">
        <v>504</v>
      </c>
      <c r="J54" s="2" t="s">
        <v>505</v>
      </c>
      <c r="K54" s="2" t="s">
        <v>376</v>
      </c>
      <c r="L54" s="3">
        <v>24.76</v>
      </c>
      <c r="M54" s="3">
        <v>26</v>
      </c>
      <c r="N54" s="3">
        <v>79.99</v>
      </c>
      <c r="O54" s="2" t="s">
        <v>397</v>
      </c>
      <c r="P54" s="2" t="s">
        <v>326</v>
      </c>
      <c r="Q54" s="2" t="s">
        <v>143</v>
      </c>
      <c r="R54" s="2" t="s">
        <v>144</v>
      </c>
      <c r="S54" s="2" t="s">
        <v>144</v>
      </c>
      <c r="T54" s="2" t="s">
        <v>144</v>
      </c>
      <c r="U54" s="2" t="s">
        <v>377</v>
      </c>
      <c r="V54" s="2" t="s">
        <v>251</v>
      </c>
      <c r="W54" s="2" t="s">
        <v>147</v>
      </c>
      <c r="X54" s="2" t="s">
        <v>144</v>
      </c>
      <c r="Y54" s="2" t="s">
        <v>173</v>
      </c>
      <c r="Z54" s="4">
        <v>36</v>
      </c>
      <c r="AA54" s="4">
        <f>=ROUNDDOWN(15.6521739130435,0)</f>
      </c>
      <c r="AB54" s="5">
        <v>2.3</v>
      </c>
      <c r="AC54" s="2" t="s">
        <v>144</v>
      </c>
      <c r="AD54" s="4"/>
      <c r="AE54" s="4"/>
      <c r="AF54" s="6">
        <v>65</v>
      </c>
      <c r="AG54" s="6"/>
      <c r="AH54" s="7">
        <v>0.8571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>
        <v>2</v>
      </c>
      <c r="AS54" s="8">
        <v>135.98</v>
      </c>
      <c r="AT54" s="7">
        <v>-1</v>
      </c>
      <c r="AU54" s="7">
        <v>-1</v>
      </c>
      <c r="AV54" s="4"/>
      <c r="AW54" s="8"/>
      <c r="AX54" s="4">
        <v>2</v>
      </c>
      <c r="AY54" s="8">
        <v>135.98</v>
      </c>
      <c r="AZ54" s="7">
        <v>-1</v>
      </c>
      <c r="BA54" s="7">
        <v>-1</v>
      </c>
      <c r="BB54" s="7"/>
      <c r="BC54" s="4"/>
      <c r="BD54" s="8"/>
      <c r="BE54" s="4">
        <v>2</v>
      </c>
      <c r="BF54" s="8">
        <v>135.98</v>
      </c>
      <c r="BG54" s="7">
        <v>-1</v>
      </c>
      <c r="BH54" s="7">
        <v>-1</v>
      </c>
      <c r="BI54" s="7"/>
      <c r="BJ54" s="4"/>
      <c r="BK54" s="8"/>
      <c r="BL54" s="2" t="s">
        <v>19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141</v>
      </c>
      <c r="BW54" s="2" t="s">
        <v>144</v>
      </c>
      <c r="BX54" s="2" t="s">
        <v>532</v>
      </c>
      <c r="BY54" s="2" t="s">
        <v>152</v>
      </c>
      <c r="BZ54" s="2" t="s">
        <v>152</v>
      </c>
      <c r="CA54" s="2" t="s">
        <v>144</v>
      </c>
      <c r="CB54" s="4"/>
      <c r="CC54" s="8"/>
      <c r="CD54" s="4"/>
      <c r="CE54" s="8"/>
      <c r="CF54" s="7"/>
      <c r="CG54" s="7"/>
      <c r="CH54" s="2" t="s">
        <v>150</v>
      </c>
      <c r="CI54" s="2" t="s">
        <v>141</v>
      </c>
      <c r="CJ54" s="2" t="s">
        <v>153</v>
      </c>
      <c r="CK54" s="2" t="s">
        <v>358</v>
      </c>
      <c r="CL54" s="2" t="s">
        <v>152</v>
      </c>
      <c r="CM54" s="2" t="s">
        <v>152</v>
      </c>
      <c r="CN54" s="2" t="s">
        <v>144</v>
      </c>
      <c r="CO54" s="4"/>
      <c r="CP54" s="8"/>
      <c r="CQ54" s="4"/>
      <c r="CR54" s="8"/>
      <c r="CS54" s="7"/>
      <c r="CT54" s="7"/>
      <c r="CU54" s="2" t="s">
        <v>150</v>
      </c>
      <c r="CV54" s="2" t="s">
        <v>141</v>
      </c>
      <c r="CW54" s="2" t="s">
        <v>382</v>
      </c>
      <c r="CX54" s="2" t="s">
        <v>144</v>
      </c>
      <c r="CY54" s="2" t="s">
        <v>152</v>
      </c>
      <c r="CZ54" s="2" t="s">
        <v>152</v>
      </c>
      <c r="DA54" s="2" t="s">
        <v>144</v>
      </c>
      <c r="DB54" s="4"/>
      <c r="DC54" s="8"/>
      <c r="DD54" s="4">
        <v>2</v>
      </c>
      <c r="DE54" s="8">
        <v>135.98</v>
      </c>
      <c r="DF54" s="7">
        <v>-1</v>
      </c>
      <c r="DG54" s="7">
        <v>-1</v>
      </c>
      <c r="DH54" s="2" t="s">
        <v>150</v>
      </c>
      <c r="DI54" s="2" t="s">
        <v>141</v>
      </c>
      <c r="DJ54" s="2" t="s">
        <v>173</v>
      </c>
      <c r="DK54" s="2" t="s">
        <v>394</v>
      </c>
      <c r="DL54" s="2" t="s">
        <v>152</v>
      </c>
      <c r="DM54" s="2" t="s">
        <v>152</v>
      </c>
      <c r="DN54" s="2" t="s">
        <v>144</v>
      </c>
      <c r="DO54" s="4"/>
      <c r="DP54" s="8"/>
      <c r="DQ54" s="4"/>
      <c r="DR54" s="8"/>
      <c r="DS54" s="7"/>
      <c r="DT54" s="7"/>
      <c r="DU54" s="2" t="s">
        <v>150</v>
      </c>
      <c r="DV54" s="2" t="s">
        <v>141</v>
      </c>
      <c r="DW54" s="2" t="s">
        <v>158</v>
      </c>
      <c r="DX54" s="2" t="s">
        <v>522</v>
      </c>
      <c r="DY54" s="2" t="s">
        <v>152</v>
      </c>
      <c r="DZ54" s="2" t="s">
        <v>152</v>
      </c>
      <c r="EA54" s="2" t="s">
        <v>144</v>
      </c>
      <c r="EB54" s="4"/>
      <c r="EC54" s="8"/>
      <c r="ED54" s="4"/>
      <c r="EE54" s="8"/>
      <c r="EF54" s="7"/>
      <c r="EG54" s="7"/>
      <c r="EH54" s="2" t="s">
        <v>150</v>
      </c>
      <c r="EI54" s="2" t="s">
        <v>141</v>
      </c>
      <c r="EJ54" s="2" t="s">
        <v>160</v>
      </c>
      <c r="EK54" s="2" t="s">
        <v>533</v>
      </c>
      <c r="EL54" s="2" t="s">
        <v>152</v>
      </c>
      <c r="EM54" s="2" t="s">
        <v>152</v>
      </c>
      <c r="EN54" s="2" t="s">
        <v>144</v>
      </c>
      <c r="EO54" s="4"/>
      <c r="EP54" s="8"/>
      <c r="EQ54" s="4"/>
      <c r="ER54" s="8"/>
      <c r="ES54" s="7"/>
      <c r="ET54" s="7"/>
      <c r="EU54" s="2" t="s">
        <v>150</v>
      </c>
      <c r="EV54" s="2" t="s">
        <v>141</v>
      </c>
      <c r="EW54" s="2" t="s">
        <v>173</v>
      </c>
      <c r="EX54" s="2" t="s">
        <v>177</v>
      </c>
      <c r="EY54" s="2" t="s">
        <v>152</v>
      </c>
      <c r="EZ54" s="2" t="s">
        <v>152</v>
      </c>
      <c r="FA54" s="2" t="s">
        <v>144</v>
      </c>
      <c r="FB54" s="4"/>
      <c r="FC54" s="8"/>
      <c r="FD54" s="4"/>
      <c r="FE54" s="8"/>
      <c r="FF54" s="7"/>
      <c r="FG54" s="7"/>
      <c r="FH54" s="2" t="s">
        <v>144</v>
      </c>
      <c r="FI54" s="2" t="s">
        <v>144</v>
      </c>
      <c r="FJ54" s="2" t="s">
        <v>144</v>
      </c>
      <c r="FK54" s="2" t="s">
        <v>144</v>
      </c>
      <c r="FL54" s="2" t="s">
        <v>144</v>
      </c>
      <c r="FM54" s="2" t="s">
        <v>144</v>
      </c>
      <c r="FN54" s="2" t="s">
        <v>144</v>
      </c>
      <c r="FO54" s="4"/>
      <c r="FP54" s="8"/>
      <c r="FQ54" s="4"/>
      <c r="FR54" s="8"/>
      <c r="FS54" s="7"/>
      <c r="FT54" s="7"/>
      <c r="FU54" s="2" t="s">
        <v>150</v>
      </c>
      <c r="FV54" s="2" t="s">
        <v>141</v>
      </c>
      <c r="FW54" s="2" t="s">
        <v>386</v>
      </c>
      <c r="FX54" s="2" t="s">
        <v>534</v>
      </c>
      <c r="FY54" s="2" t="s">
        <v>152</v>
      </c>
      <c r="FZ54" s="2" t="s">
        <v>152</v>
      </c>
      <c r="GA54" s="2" t="s">
        <v>144</v>
      </c>
      <c r="GB54" s="4"/>
      <c r="GC54" s="8"/>
      <c r="GD54" s="4"/>
      <c r="GE54" s="8"/>
      <c r="GF54" s="7"/>
      <c r="GG54" s="7"/>
      <c r="GH54" s="2" t="s">
        <v>150</v>
      </c>
      <c r="GI54" s="2" t="s">
        <v>141</v>
      </c>
      <c r="GJ54" s="2" t="s">
        <v>166</v>
      </c>
      <c r="GK54" s="2" t="s">
        <v>535</v>
      </c>
      <c r="GL54" s="2" t="s">
        <v>152</v>
      </c>
      <c r="GM54" s="2" t="s">
        <v>152</v>
      </c>
      <c r="GN54" s="2" t="s">
        <v>144</v>
      </c>
      <c r="GO54" s="4"/>
      <c r="GP54" s="8"/>
      <c r="GQ54" s="4"/>
      <c r="GR54" s="8"/>
      <c r="GS54" s="7"/>
      <c r="GT54" s="7"/>
      <c r="GU54" s="2" t="s">
        <v>150</v>
      </c>
      <c r="GV54" s="2" t="s">
        <v>141</v>
      </c>
      <c r="GW54" s="2" t="s">
        <v>387</v>
      </c>
      <c r="GX54" s="2" t="s">
        <v>144</v>
      </c>
      <c r="GY54" s="2" t="s">
        <v>152</v>
      </c>
      <c r="GZ54" s="2" t="s">
        <v>152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150</v>
      </c>
      <c r="KI54" s="2" t="s">
        <v>141</v>
      </c>
      <c r="KJ54" s="2" t="s">
        <v>196</v>
      </c>
      <c r="KK54" s="2" t="s">
        <v>144</v>
      </c>
      <c r="KL54" s="2" t="s">
        <v>152</v>
      </c>
      <c r="KM54" s="2" t="s">
        <v>152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>
        <v>36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536</v>
      </c>
      <c r="B55" s="2" t="s">
        <v>133</v>
      </c>
      <c r="C55" s="2" t="s">
        <v>537</v>
      </c>
      <c r="D55" s="2" t="s">
        <v>469</v>
      </c>
      <c r="E55" s="2" t="s">
        <v>470</v>
      </c>
      <c r="F55" s="2" t="s">
        <v>538</v>
      </c>
      <c r="G55" s="2" t="s">
        <v>538</v>
      </c>
      <c r="H55" s="2" t="s">
        <v>538</v>
      </c>
      <c r="I55" s="2" t="s">
        <v>539</v>
      </c>
      <c r="J55" s="2" t="s">
        <v>540</v>
      </c>
      <c r="K55" s="2" t="s">
        <v>541</v>
      </c>
      <c r="L55" s="3">
        <v>102.14</v>
      </c>
      <c r="M55" s="3">
        <v>107.25</v>
      </c>
      <c r="N55" s="3">
        <v>299.99</v>
      </c>
      <c r="O55" s="2" t="s">
        <v>141</v>
      </c>
      <c r="P55" s="2" t="s">
        <v>542</v>
      </c>
      <c r="Q55" s="2" t="s">
        <v>143</v>
      </c>
      <c r="R55" s="2" t="s">
        <v>144</v>
      </c>
      <c r="S55" s="2" t="s">
        <v>144</v>
      </c>
      <c r="T55" s="2" t="s">
        <v>543</v>
      </c>
      <c r="U55" s="2" t="s">
        <v>144</v>
      </c>
      <c r="V55" s="2" t="s">
        <v>378</v>
      </c>
      <c r="W55" s="2" t="s">
        <v>233</v>
      </c>
      <c r="X55" s="2" t="s">
        <v>144</v>
      </c>
      <c r="Y55" s="2" t="s">
        <v>544</v>
      </c>
      <c r="Z55" s="4">
        <v>11</v>
      </c>
      <c r="AA55" s="4">
        <f>=ROUNDDOWN(8.46153846153846,0)</f>
      </c>
      <c r="AB55" s="5">
        <v>1.3</v>
      </c>
      <c r="AC55" s="2" t="s">
        <v>144</v>
      </c>
      <c r="AD55" s="4"/>
      <c r="AE55" s="4"/>
      <c r="AF55" s="6">
        <v>65</v>
      </c>
      <c r="AG55" s="6"/>
      <c r="AH55" s="7">
        <v>0.8571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1</v>
      </c>
      <c r="AQ55" s="8">
        <v>107.25</v>
      </c>
      <c r="AR55" s="4"/>
      <c r="AS55" s="8"/>
      <c r="AT55" s="7"/>
      <c r="AU55" s="7"/>
      <c r="AV55" s="4">
        <v>1</v>
      </c>
      <c r="AW55" s="8">
        <v>107.25</v>
      </c>
      <c r="AX55" s="4">
        <v>1</v>
      </c>
      <c r="AY55" s="8">
        <v>190.67</v>
      </c>
      <c r="AZ55" s="7" t="s">
        <v>144</v>
      </c>
      <c r="BA55" s="7">
        <v>-0.4375</v>
      </c>
      <c r="BB55" s="7">
        <v>1</v>
      </c>
      <c r="BC55" s="4">
        <v>1</v>
      </c>
      <c r="BD55" s="8">
        <v>107.25</v>
      </c>
      <c r="BE55" s="4">
        <v>1</v>
      </c>
      <c r="BF55" s="8">
        <v>190.67</v>
      </c>
      <c r="BG55" s="7" t="s">
        <v>144</v>
      </c>
      <c r="BH55" s="7">
        <v>-0.4375</v>
      </c>
      <c r="BI55" s="7">
        <v>1</v>
      </c>
      <c r="BJ55" s="4">
        <v>1</v>
      </c>
      <c r="BK55" s="8">
        <v>107.25</v>
      </c>
      <c r="BL55" s="2" t="s">
        <v>22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150</v>
      </c>
      <c r="BV55" s="2" t="s">
        <v>240</v>
      </c>
      <c r="BW55" s="2" t="s">
        <v>144</v>
      </c>
      <c r="BX55" s="2" t="s">
        <v>144</v>
      </c>
      <c r="BY55" s="2" t="s">
        <v>152</v>
      </c>
      <c r="BZ55" s="2" t="s">
        <v>152</v>
      </c>
      <c r="CA55" s="2" t="s">
        <v>144</v>
      </c>
      <c r="CB55" s="4"/>
      <c r="CC55" s="8"/>
      <c r="CD55" s="4"/>
      <c r="CE55" s="8"/>
      <c r="CF55" s="7"/>
      <c r="CG55" s="7"/>
      <c r="CH55" s="2" t="s">
        <v>150</v>
      </c>
      <c r="CI55" s="2" t="s">
        <v>141</v>
      </c>
      <c r="CJ55" s="2" t="s">
        <v>153</v>
      </c>
      <c r="CK55" s="2" t="s">
        <v>443</v>
      </c>
      <c r="CL55" s="2" t="s">
        <v>152</v>
      </c>
      <c r="CM55" s="2" t="s">
        <v>152</v>
      </c>
      <c r="CN55" s="2" t="s">
        <v>144</v>
      </c>
      <c r="CO55" s="4"/>
      <c r="CP55" s="8"/>
      <c r="CQ55" s="4"/>
      <c r="CR55" s="8"/>
      <c r="CS55" s="7"/>
      <c r="CT55" s="7"/>
      <c r="CU55" s="2" t="s">
        <v>150</v>
      </c>
      <c r="CV55" s="2" t="s">
        <v>141</v>
      </c>
      <c r="CW55" s="2" t="s">
        <v>476</v>
      </c>
      <c r="CX55" s="2" t="s">
        <v>276</v>
      </c>
      <c r="CY55" s="2" t="s">
        <v>152</v>
      </c>
      <c r="CZ55" s="2" t="s">
        <v>152</v>
      </c>
      <c r="DA55" s="2" t="s">
        <v>144</v>
      </c>
      <c r="DB55" s="4"/>
      <c r="DC55" s="8"/>
      <c r="DD55" s="4"/>
      <c r="DE55" s="8"/>
      <c r="DF55" s="7"/>
      <c r="DG55" s="7"/>
      <c r="DH55" s="2" t="s">
        <v>150</v>
      </c>
      <c r="DI55" s="2" t="s">
        <v>141</v>
      </c>
      <c r="DJ55" s="2" t="s">
        <v>544</v>
      </c>
      <c r="DK55" s="2" t="s">
        <v>170</v>
      </c>
      <c r="DL55" s="2" t="s">
        <v>152</v>
      </c>
      <c r="DM55" s="2" t="s">
        <v>152</v>
      </c>
      <c r="DN55" s="2" t="s">
        <v>144</v>
      </c>
      <c r="DO55" s="4"/>
      <c r="DP55" s="8"/>
      <c r="DQ55" s="4"/>
      <c r="DR55" s="8"/>
      <c r="DS55" s="7"/>
      <c r="DT55" s="7"/>
      <c r="DU55" s="2" t="s">
        <v>150</v>
      </c>
      <c r="DV55" s="2" t="s">
        <v>141</v>
      </c>
      <c r="DW55" s="2" t="s">
        <v>158</v>
      </c>
      <c r="DX55" s="2" t="s">
        <v>545</v>
      </c>
      <c r="DY55" s="2" t="s">
        <v>152</v>
      </c>
      <c r="DZ55" s="2" t="s">
        <v>152</v>
      </c>
      <c r="EA55" s="2" t="s">
        <v>144</v>
      </c>
      <c r="EB55" s="4"/>
      <c r="EC55" s="8"/>
      <c r="ED55" s="4"/>
      <c r="EE55" s="8"/>
      <c r="EF55" s="7"/>
      <c r="EG55" s="7"/>
      <c r="EH55" s="2" t="s">
        <v>150</v>
      </c>
      <c r="EI55" s="2" t="s">
        <v>141</v>
      </c>
      <c r="EJ55" s="2" t="s">
        <v>160</v>
      </c>
      <c r="EK55" s="2" t="s">
        <v>258</v>
      </c>
      <c r="EL55" s="2" t="s">
        <v>152</v>
      </c>
      <c r="EM55" s="2" t="s">
        <v>152</v>
      </c>
      <c r="EN55" s="2" t="s">
        <v>144</v>
      </c>
      <c r="EO55" s="4">
        <v>1</v>
      </c>
      <c r="EP55" s="8">
        <v>107.25</v>
      </c>
      <c r="EQ55" s="4"/>
      <c r="ER55" s="8"/>
      <c r="ES55" s="7"/>
      <c r="ET55" s="7"/>
      <c r="EU55" s="2" t="s">
        <v>150</v>
      </c>
      <c r="EV55" s="2" t="s">
        <v>141</v>
      </c>
      <c r="EW55" s="2" t="s">
        <v>544</v>
      </c>
      <c r="EX55" s="2" t="s">
        <v>465</v>
      </c>
      <c r="EY55" s="2" t="s">
        <v>152</v>
      </c>
      <c r="EZ55" s="2" t="s">
        <v>152</v>
      </c>
      <c r="FA55" s="2" t="s">
        <v>144</v>
      </c>
      <c r="FB55" s="4"/>
      <c r="FC55" s="8"/>
      <c r="FD55" s="4"/>
      <c r="FE55" s="8"/>
      <c r="FF55" s="7"/>
      <c r="FG55" s="7"/>
      <c r="FH55" s="2" t="s">
        <v>144</v>
      </c>
      <c r="FI55" s="2" t="s">
        <v>144</v>
      </c>
      <c r="FJ55" s="2" t="s">
        <v>144</v>
      </c>
      <c r="FK55" s="2" t="s">
        <v>144</v>
      </c>
      <c r="FL55" s="2" t="s">
        <v>144</v>
      </c>
      <c r="FM55" s="2" t="s">
        <v>144</v>
      </c>
      <c r="FN55" s="2" t="s">
        <v>144</v>
      </c>
      <c r="FO55" s="4"/>
      <c r="FP55" s="8"/>
      <c r="FQ55" s="4"/>
      <c r="FR55" s="8"/>
      <c r="FS55" s="7"/>
      <c r="FT55" s="7"/>
      <c r="FU55" s="2" t="s">
        <v>150</v>
      </c>
      <c r="FV55" s="2" t="s">
        <v>141</v>
      </c>
      <c r="FW55" s="2" t="s">
        <v>144</v>
      </c>
      <c r="FX55" s="2" t="s">
        <v>144</v>
      </c>
      <c r="FY55" s="2" t="s">
        <v>152</v>
      </c>
      <c r="FZ55" s="2" t="s">
        <v>152</v>
      </c>
      <c r="GA55" s="2" t="s">
        <v>144</v>
      </c>
      <c r="GB55" s="4"/>
      <c r="GC55" s="8"/>
      <c r="GD55" s="4"/>
      <c r="GE55" s="8"/>
      <c r="GF55" s="7"/>
      <c r="GG55" s="7"/>
      <c r="GH55" s="2" t="s">
        <v>239</v>
      </c>
      <c r="GI55" s="2" t="s">
        <v>141</v>
      </c>
      <c r="GJ55" s="2" t="s">
        <v>144</v>
      </c>
      <c r="GK55" s="2" t="s">
        <v>144</v>
      </c>
      <c r="GL55" s="2" t="s">
        <v>152</v>
      </c>
      <c r="GM55" s="2" t="s">
        <v>152</v>
      </c>
      <c r="GN55" s="2" t="s">
        <v>144</v>
      </c>
      <c r="GO55" s="4"/>
      <c r="GP55" s="8"/>
      <c r="GQ55" s="4"/>
      <c r="GR55" s="8"/>
      <c r="GS55" s="7"/>
      <c r="GT55" s="7"/>
      <c r="GU55" s="2" t="s">
        <v>150</v>
      </c>
      <c r="GV55" s="2" t="s">
        <v>141</v>
      </c>
      <c r="GW55" s="2" t="s">
        <v>168</v>
      </c>
      <c r="GX55" s="2" t="s">
        <v>144</v>
      </c>
      <c r="GY55" s="2" t="s">
        <v>152</v>
      </c>
      <c r="GZ55" s="2" t="s">
        <v>152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150</v>
      </c>
      <c r="KI55" s="2" t="s">
        <v>141</v>
      </c>
      <c r="KJ55" s="2" t="s">
        <v>196</v>
      </c>
      <c r="KK55" s="2" t="s">
        <v>144</v>
      </c>
      <c r="KL55" s="2" t="s">
        <v>152</v>
      </c>
      <c r="KM55" s="2" t="s">
        <v>152</v>
      </c>
      <c r="KN55" s="2" t="s">
        <v>144</v>
      </c>
      <c r="KO55" s="4"/>
      <c r="KP55" s="8"/>
      <c r="KQ55" s="4"/>
      <c r="KR55" s="8"/>
      <c r="KS55" s="7"/>
      <c r="KT55" s="7"/>
      <c r="KU55" s="2" t="s">
        <v>144</v>
      </c>
      <c r="KV55" s="2" t="s">
        <v>144</v>
      </c>
      <c r="KW55" s="2" t="s">
        <v>144</v>
      </c>
      <c r="KX55" s="2" t="s">
        <v>144</v>
      </c>
      <c r="KY55" s="2" t="s">
        <v>144</v>
      </c>
      <c r="KZ55" s="2" t="s">
        <v>144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236</v>
      </c>
      <c r="OV55" s="2" t="s">
        <v>141</v>
      </c>
      <c r="OW55" s="2" t="s">
        <v>144</v>
      </c>
      <c r="OX55" s="2" t="s">
        <v>144</v>
      </c>
      <c r="OY55" s="2" t="s">
        <v>152</v>
      </c>
      <c r="OZ55" s="2" t="s">
        <v>152</v>
      </c>
      <c r="PA55" s="2" t="s">
        <v>144</v>
      </c>
      <c r="PB55" s="4">
        <v>11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546</v>
      </c>
      <c r="B56" s="2" t="s">
        <v>133</v>
      </c>
      <c r="C56" s="2" t="s">
        <v>537</v>
      </c>
      <c r="D56" s="2" t="s">
        <v>469</v>
      </c>
      <c r="E56" s="2" t="s">
        <v>470</v>
      </c>
      <c r="F56" s="2" t="s">
        <v>538</v>
      </c>
      <c r="G56" s="2" t="s">
        <v>538</v>
      </c>
      <c r="H56" s="2" t="s">
        <v>538</v>
      </c>
      <c r="I56" s="2" t="s">
        <v>539</v>
      </c>
      <c r="J56" s="2" t="s">
        <v>547</v>
      </c>
      <c r="K56" s="2" t="s">
        <v>541</v>
      </c>
      <c r="L56" s="3">
        <v>136.19</v>
      </c>
      <c r="M56" s="3">
        <v>143</v>
      </c>
      <c r="N56" s="3">
        <v>399.99</v>
      </c>
      <c r="O56" s="2" t="s">
        <v>325</v>
      </c>
      <c r="P56" s="2" t="s">
        <v>542</v>
      </c>
      <c r="Q56" s="2" t="s">
        <v>143</v>
      </c>
      <c r="R56" s="2" t="s">
        <v>144</v>
      </c>
      <c r="S56" s="2" t="s">
        <v>144</v>
      </c>
      <c r="T56" s="2" t="s">
        <v>543</v>
      </c>
      <c r="U56" s="2" t="s">
        <v>144</v>
      </c>
      <c r="V56" s="2" t="s">
        <v>378</v>
      </c>
      <c r="W56" s="2" t="s">
        <v>233</v>
      </c>
      <c r="X56" s="2" t="s">
        <v>144</v>
      </c>
      <c r="Y56" s="2" t="s">
        <v>544</v>
      </c>
      <c r="Z56" s="4"/>
      <c r="AA56" s="4">
        <f>=ROUNDDOWN({0},0)</f>
      </c>
      <c r="AB56" s="5"/>
      <c r="AC56" s="2" t="s">
        <v>144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/>
      <c r="AQ56" s="8"/>
      <c r="AR56" s="4">
        <v>1</v>
      </c>
      <c r="AS56" s="8">
        <v>190.67</v>
      </c>
      <c r="AT56" s="7">
        <v>-1</v>
      </c>
      <c r="AU56" s="7">
        <v>-1</v>
      </c>
      <c r="AV56" s="4" t="s">
        <v>144</v>
      </c>
      <c r="AW56" s="8" t="s">
        <v>144</v>
      </c>
      <c r="AX56" s="4" t="s">
        <v>144</v>
      </c>
      <c r="AY56" s="8" t="s">
        <v>144</v>
      </c>
      <c r="AZ56" s="7" t="s">
        <v>144</v>
      </c>
      <c r="BA56" s="7" t="s">
        <v>144</v>
      </c>
      <c r="BB56" s="7"/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 t="s">
        <v>144</v>
      </c>
      <c r="BJ56" s="4"/>
      <c r="BK56" s="8"/>
      <c r="BL56" s="2" t="s">
        <v>22</v>
      </c>
      <c r="BM56" s="7"/>
      <c r="BN56" s="7"/>
      <c r="BO56" s="4"/>
      <c r="BP56" s="8"/>
      <c r="BQ56" s="4"/>
      <c r="BR56" s="8"/>
      <c r="BS56" s="7"/>
      <c r="BT56" s="7"/>
      <c r="BU56" s="2" t="s">
        <v>150</v>
      </c>
      <c r="BV56" s="2" t="s">
        <v>328</v>
      </c>
      <c r="BW56" s="2" t="s">
        <v>144</v>
      </c>
      <c r="BX56" s="2" t="s">
        <v>144</v>
      </c>
      <c r="BY56" s="2" t="s">
        <v>152</v>
      </c>
      <c r="BZ56" s="2" t="s">
        <v>152</v>
      </c>
      <c r="CA56" s="2" t="s">
        <v>144</v>
      </c>
      <c r="CB56" s="4"/>
      <c r="CC56" s="8"/>
      <c r="CD56" s="4"/>
      <c r="CE56" s="8"/>
      <c r="CF56" s="7"/>
      <c r="CG56" s="7"/>
      <c r="CH56" s="2" t="s">
        <v>150</v>
      </c>
      <c r="CI56" s="2" t="s">
        <v>328</v>
      </c>
      <c r="CJ56" s="2" t="s">
        <v>153</v>
      </c>
      <c r="CK56" s="2" t="s">
        <v>165</v>
      </c>
      <c r="CL56" s="2" t="s">
        <v>152</v>
      </c>
      <c r="CM56" s="2" t="s">
        <v>152</v>
      </c>
      <c r="CN56" s="2" t="s">
        <v>144</v>
      </c>
      <c r="CO56" s="4"/>
      <c r="CP56" s="8"/>
      <c r="CQ56" s="4"/>
      <c r="CR56" s="8"/>
      <c r="CS56" s="7"/>
      <c r="CT56" s="7"/>
      <c r="CU56" s="2" t="s">
        <v>150</v>
      </c>
      <c r="CV56" s="2" t="s">
        <v>328</v>
      </c>
      <c r="CW56" s="2" t="s">
        <v>476</v>
      </c>
      <c r="CX56" s="2" t="s">
        <v>260</v>
      </c>
      <c r="CY56" s="2" t="s">
        <v>152</v>
      </c>
      <c r="CZ56" s="2" t="s">
        <v>152</v>
      </c>
      <c r="DA56" s="2" t="s">
        <v>144</v>
      </c>
      <c r="DB56" s="4"/>
      <c r="DC56" s="8"/>
      <c r="DD56" s="4"/>
      <c r="DE56" s="8"/>
      <c r="DF56" s="7"/>
      <c r="DG56" s="7"/>
      <c r="DH56" s="2" t="s">
        <v>150</v>
      </c>
      <c r="DI56" s="2" t="s">
        <v>328</v>
      </c>
      <c r="DJ56" s="2" t="s">
        <v>544</v>
      </c>
      <c r="DK56" s="2" t="s">
        <v>548</v>
      </c>
      <c r="DL56" s="2" t="s">
        <v>152</v>
      </c>
      <c r="DM56" s="2" t="s">
        <v>152</v>
      </c>
      <c r="DN56" s="2" t="s">
        <v>144</v>
      </c>
      <c r="DO56" s="4"/>
      <c r="DP56" s="8"/>
      <c r="DQ56" s="4"/>
      <c r="DR56" s="8"/>
      <c r="DS56" s="7"/>
      <c r="DT56" s="7"/>
      <c r="DU56" s="2" t="s">
        <v>150</v>
      </c>
      <c r="DV56" s="2" t="s">
        <v>328</v>
      </c>
      <c r="DW56" s="2" t="s">
        <v>158</v>
      </c>
      <c r="DX56" s="2" t="s">
        <v>498</v>
      </c>
      <c r="DY56" s="2" t="s">
        <v>152</v>
      </c>
      <c r="DZ56" s="2" t="s">
        <v>152</v>
      </c>
      <c r="EA56" s="2" t="s">
        <v>144</v>
      </c>
      <c r="EB56" s="4"/>
      <c r="EC56" s="8"/>
      <c r="ED56" s="4"/>
      <c r="EE56" s="8"/>
      <c r="EF56" s="7"/>
      <c r="EG56" s="7"/>
      <c r="EH56" s="2" t="s">
        <v>150</v>
      </c>
      <c r="EI56" s="2" t="s">
        <v>328</v>
      </c>
      <c r="EJ56" s="2" t="s">
        <v>160</v>
      </c>
      <c r="EK56" s="2" t="s">
        <v>549</v>
      </c>
      <c r="EL56" s="2" t="s">
        <v>152</v>
      </c>
      <c r="EM56" s="2" t="s">
        <v>152</v>
      </c>
      <c r="EN56" s="2" t="s">
        <v>144</v>
      </c>
      <c r="EO56" s="4"/>
      <c r="EP56" s="8"/>
      <c r="EQ56" s="4">
        <v>1</v>
      </c>
      <c r="ER56" s="8">
        <v>190.67</v>
      </c>
      <c r="ES56" s="7">
        <v>-1</v>
      </c>
      <c r="ET56" s="7">
        <v>-1</v>
      </c>
      <c r="EU56" s="2" t="s">
        <v>150</v>
      </c>
      <c r="EV56" s="2" t="s">
        <v>328</v>
      </c>
      <c r="EW56" s="2" t="s">
        <v>544</v>
      </c>
      <c r="EX56" s="2" t="s">
        <v>550</v>
      </c>
      <c r="EY56" s="2" t="s">
        <v>152</v>
      </c>
      <c r="EZ56" s="2" t="s">
        <v>152</v>
      </c>
      <c r="FA56" s="2" t="s">
        <v>144</v>
      </c>
      <c r="FB56" s="4"/>
      <c r="FC56" s="8"/>
      <c r="FD56" s="4"/>
      <c r="FE56" s="8"/>
      <c r="FF56" s="7"/>
      <c r="FG56" s="7"/>
      <c r="FH56" s="2" t="s">
        <v>144</v>
      </c>
      <c r="FI56" s="2" t="s">
        <v>144</v>
      </c>
      <c r="FJ56" s="2" t="s">
        <v>144</v>
      </c>
      <c r="FK56" s="2" t="s">
        <v>144</v>
      </c>
      <c r="FL56" s="2" t="s">
        <v>144</v>
      </c>
      <c r="FM56" s="2" t="s">
        <v>144</v>
      </c>
      <c r="FN56" s="2" t="s">
        <v>144</v>
      </c>
      <c r="FO56" s="4"/>
      <c r="FP56" s="8"/>
      <c r="FQ56" s="4"/>
      <c r="FR56" s="8"/>
      <c r="FS56" s="7"/>
      <c r="FT56" s="7"/>
      <c r="FU56" s="2" t="s">
        <v>181</v>
      </c>
      <c r="FV56" s="2" t="s">
        <v>328</v>
      </c>
      <c r="FW56" s="2" t="s">
        <v>144</v>
      </c>
      <c r="FX56" s="2" t="s">
        <v>144</v>
      </c>
      <c r="FY56" s="2" t="s">
        <v>152</v>
      </c>
      <c r="FZ56" s="2" t="s">
        <v>152</v>
      </c>
      <c r="GA56" s="2" t="s">
        <v>144</v>
      </c>
      <c r="GB56" s="4"/>
      <c r="GC56" s="8"/>
      <c r="GD56" s="4"/>
      <c r="GE56" s="8"/>
      <c r="GF56" s="7"/>
      <c r="GG56" s="7"/>
      <c r="GH56" s="2" t="s">
        <v>239</v>
      </c>
      <c r="GI56" s="2" t="s">
        <v>328</v>
      </c>
      <c r="GJ56" s="2" t="s">
        <v>144</v>
      </c>
      <c r="GK56" s="2" t="s">
        <v>144</v>
      </c>
      <c r="GL56" s="2" t="s">
        <v>152</v>
      </c>
      <c r="GM56" s="2" t="s">
        <v>152</v>
      </c>
      <c r="GN56" s="2" t="s">
        <v>144</v>
      </c>
      <c r="GO56" s="4"/>
      <c r="GP56" s="8"/>
      <c r="GQ56" s="4"/>
      <c r="GR56" s="8"/>
      <c r="GS56" s="7"/>
      <c r="GT56" s="7"/>
      <c r="GU56" s="2" t="s">
        <v>150</v>
      </c>
      <c r="GV56" s="2" t="s">
        <v>328</v>
      </c>
      <c r="GW56" s="2" t="s">
        <v>168</v>
      </c>
      <c r="GX56" s="2" t="s">
        <v>144</v>
      </c>
      <c r="GY56" s="2" t="s">
        <v>152</v>
      </c>
      <c r="GZ56" s="2" t="s">
        <v>152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150</v>
      </c>
      <c r="KI56" s="2" t="s">
        <v>328</v>
      </c>
      <c r="KJ56" s="2" t="s">
        <v>196</v>
      </c>
      <c r="KK56" s="2" t="s">
        <v>144</v>
      </c>
      <c r="KL56" s="2" t="s">
        <v>152</v>
      </c>
      <c r="KM56" s="2" t="s">
        <v>152</v>
      </c>
      <c r="KN56" s="2" t="s">
        <v>144</v>
      </c>
      <c r="KO56" s="4"/>
      <c r="KP56" s="8"/>
      <c r="KQ56" s="4"/>
      <c r="KR56" s="8"/>
      <c r="KS56" s="7"/>
      <c r="KT56" s="7"/>
      <c r="KU56" s="2" t="s">
        <v>144</v>
      </c>
      <c r="KV56" s="2" t="s">
        <v>144</v>
      </c>
      <c r="KW56" s="2" t="s">
        <v>144</v>
      </c>
      <c r="KX56" s="2" t="s">
        <v>144</v>
      </c>
      <c r="KY56" s="2" t="s">
        <v>144</v>
      </c>
      <c r="KZ56" s="2" t="s">
        <v>144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236</v>
      </c>
      <c r="OV56" s="2" t="s">
        <v>328</v>
      </c>
      <c r="OW56" s="2" t="s">
        <v>144</v>
      </c>
      <c r="OX56" s="2" t="s">
        <v>144</v>
      </c>
      <c r="OY56" s="2" t="s">
        <v>152</v>
      </c>
      <c r="OZ56" s="2" t="s">
        <v>152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551</v>
      </c>
      <c r="B57" s="2" t="s">
        <v>133</v>
      </c>
      <c r="C57" s="2" t="s">
        <v>537</v>
      </c>
      <c r="D57" s="2" t="s">
        <v>371</v>
      </c>
      <c r="E57" s="2" t="s">
        <v>372</v>
      </c>
      <c r="F57" s="2" t="s">
        <v>552</v>
      </c>
      <c r="G57" s="2" t="s">
        <v>552</v>
      </c>
      <c r="H57" s="2" t="s">
        <v>552</v>
      </c>
      <c r="I57" s="2" t="s">
        <v>439</v>
      </c>
      <c r="J57" s="2" t="s">
        <v>553</v>
      </c>
      <c r="K57" s="2" t="s">
        <v>554</v>
      </c>
      <c r="L57" s="3">
        <v>24.76</v>
      </c>
      <c r="M57" s="3">
        <v>26</v>
      </c>
      <c r="N57" s="3">
        <v>79.99</v>
      </c>
      <c r="O57" s="2" t="s">
        <v>397</v>
      </c>
      <c r="P57" s="2" t="s">
        <v>542</v>
      </c>
      <c r="Q57" s="2" t="s">
        <v>143</v>
      </c>
      <c r="R57" s="2" t="s">
        <v>144</v>
      </c>
      <c r="S57" s="2" t="s">
        <v>144</v>
      </c>
      <c r="T57" s="2" t="s">
        <v>543</v>
      </c>
      <c r="U57" s="2" t="s">
        <v>144</v>
      </c>
      <c r="V57" s="2" t="s">
        <v>378</v>
      </c>
      <c r="W57" s="2" t="s">
        <v>233</v>
      </c>
      <c r="X57" s="2" t="s">
        <v>144</v>
      </c>
      <c r="Y57" s="2" t="s">
        <v>555</v>
      </c>
      <c r="Z57" s="4">
        <v>64</v>
      </c>
      <c r="AA57" s="4">
        <f>=ROUNDDOWN(64,0)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0.8571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3</v>
      </c>
      <c r="AQ57" s="8">
        <v>67.6</v>
      </c>
      <c r="AR57" s="4">
        <v>2</v>
      </c>
      <c r="AS57" s="8">
        <v>41.86</v>
      </c>
      <c r="AT57" s="7">
        <v>0.5</v>
      </c>
      <c r="AU57" s="7">
        <v>0.6149</v>
      </c>
      <c r="AV57" s="4">
        <v>3</v>
      </c>
      <c r="AW57" s="8">
        <v>67.6</v>
      </c>
      <c r="AX57" s="4">
        <v>2</v>
      </c>
      <c r="AY57" s="8">
        <v>41.86</v>
      </c>
      <c r="AZ57" s="7">
        <v>0.5</v>
      </c>
      <c r="BA57" s="7">
        <v>0.6149</v>
      </c>
      <c r="BB57" s="7">
        <v>1</v>
      </c>
      <c r="BC57" s="4">
        <v>3</v>
      </c>
      <c r="BD57" s="8">
        <v>67.6</v>
      </c>
      <c r="BE57" s="4">
        <v>2</v>
      </c>
      <c r="BF57" s="8">
        <v>41.86</v>
      </c>
      <c r="BG57" s="7">
        <v>0.5</v>
      </c>
      <c r="BH57" s="7">
        <v>0.6149</v>
      </c>
      <c r="BI57" s="7">
        <v>1</v>
      </c>
      <c r="BJ57" s="4">
        <v>3</v>
      </c>
      <c r="BK57" s="8">
        <v>67.6</v>
      </c>
      <c r="BL57" s="2" t="s">
        <v>556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236</v>
      </c>
      <c r="BV57" s="2" t="s">
        <v>141</v>
      </c>
      <c r="BW57" s="2" t="s">
        <v>144</v>
      </c>
      <c r="BX57" s="2" t="s">
        <v>144</v>
      </c>
      <c r="BY57" s="2" t="s">
        <v>152</v>
      </c>
      <c r="BZ57" s="2" t="s">
        <v>152</v>
      </c>
      <c r="CA57" s="2" t="s">
        <v>144</v>
      </c>
      <c r="CB57" s="4">
        <v>1</v>
      </c>
      <c r="CC57" s="8">
        <v>13</v>
      </c>
      <c r="CD57" s="4"/>
      <c r="CE57" s="8"/>
      <c r="CF57" s="7"/>
      <c r="CG57" s="7"/>
      <c r="CH57" s="2" t="s">
        <v>150</v>
      </c>
      <c r="CI57" s="2" t="s">
        <v>141</v>
      </c>
      <c r="CJ57" s="2" t="s">
        <v>153</v>
      </c>
      <c r="CK57" s="2" t="s">
        <v>252</v>
      </c>
      <c r="CL57" s="2" t="s">
        <v>152</v>
      </c>
      <c r="CM57" s="2" t="s">
        <v>152</v>
      </c>
      <c r="CN57" s="2" t="s">
        <v>144</v>
      </c>
      <c r="CO57" s="4"/>
      <c r="CP57" s="8"/>
      <c r="CQ57" s="4"/>
      <c r="CR57" s="8"/>
      <c r="CS57" s="7"/>
      <c r="CT57" s="7"/>
      <c r="CU57" s="2" t="s">
        <v>150</v>
      </c>
      <c r="CV57" s="2" t="s">
        <v>141</v>
      </c>
      <c r="CW57" s="2" t="s">
        <v>382</v>
      </c>
      <c r="CX57" s="2" t="s">
        <v>276</v>
      </c>
      <c r="CY57" s="2" t="s">
        <v>152</v>
      </c>
      <c r="CZ57" s="2" t="s">
        <v>152</v>
      </c>
      <c r="DA57" s="2" t="s">
        <v>144</v>
      </c>
      <c r="DB57" s="4"/>
      <c r="DC57" s="8"/>
      <c r="DD57" s="4"/>
      <c r="DE57" s="8"/>
      <c r="DF57" s="7"/>
      <c r="DG57" s="7"/>
      <c r="DH57" s="2" t="s">
        <v>150</v>
      </c>
      <c r="DI57" s="2" t="s">
        <v>141</v>
      </c>
      <c r="DJ57" s="2" t="s">
        <v>555</v>
      </c>
      <c r="DK57" s="2" t="s">
        <v>557</v>
      </c>
      <c r="DL57" s="2" t="s">
        <v>152</v>
      </c>
      <c r="DM57" s="2" t="s">
        <v>152</v>
      </c>
      <c r="DN57" s="2" t="s">
        <v>144</v>
      </c>
      <c r="DO57" s="4"/>
      <c r="DP57" s="8"/>
      <c r="DQ57" s="4">
        <v>1</v>
      </c>
      <c r="DR57" s="8">
        <v>14.56</v>
      </c>
      <c r="DS57" s="7">
        <v>-1</v>
      </c>
      <c r="DT57" s="7">
        <v>-1</v>
      </c>
      <c r="DU57" s="2" t="s">
        <v>150</v>
      </c>
      <c r="DV57" s="2" t="s">
        <v>141</v>
      </c>
      <c r="DW57" s="2" t="s">
        <v>158</v>
      </c>
      <c r="DX57" s="2" t="s">
        <v>401</v>
      </c>
      <c r="DY57" s="2" t="s">
        <v>354</v>
      </c>
      <c r="DZ57" s="2" t="s">
        <v>152</v>
      </c>
      <c r="EA57" s="2" t="s">
        <v>144</v>
      </c>
      <c r="EB57" s="4">
        <v>2</v>
      </c>
      <c r="EC57" s="8">
        <v>54.6</v>
      </c>
      <c r="ED57" s="4">
        <v>1</v>
      </c>
      <c r="EE57" s="8">
        <v>27.3</v>
      </c>
      <c r="EF57" s="7">
        <v>1</v>
      </c>
      <c r="EG57" s="7">
        <v>1</v>
      </c>
      <c r="EH57" s="2" t="s">
        <v>150</v>
      </c>
      <c r="EI57" s="2" t="s">
        <v>141</v>
      </c>
      <c r="EJ57" s="2" t="s">
        <v>384</v>
      </c>
      <c r="EK57" s="2" t="s">
        <v>558</v>
      </c>
      <c r="EL57" s="2" t="s">
        <v>152</v>
      </c>
      <c r="EM57" s="2" t="s">
        <v>152</v>
      </c>
      <c r="EN57" s="2" t="s">
        <v>144</v>
      </c>
      <c r="EO57" s="4"/>
      <c r="EP57" s="8"/>
      <c r="EQ57" s="4"/>
      <c r="ER57" s="8"/>
      <c r="ES57" s="7"/>
      <c r="ET57" s="7"/>
      <c r="EU57" s="2" t="s">
        <v>150</v>
      </c>
      <c r="EV57" s="2" t="s">
        <v>141</v>
      </c>
      <c r="EW57" s="2" t="s">
        <v>555</v>
      </c>
      <c r="EX57" s="2" t="s">
        <v>465</v>
      </c>
      <c r="EY57" s="2" t="s">
        <v>152</v>
      </c>
      <c r="EZ57" s="2" t="s">
        <v>152</v>
      </c>
      <c r="FA57" s="2" t="s">
        <v>144</v>
      </c>
      <c r="FB57" s="4"/>
      <c r="FC57" s="8"/>
      <c r="FD57" s="4"/>
      <c r="FE57" s="8"/>
      <c r="FF57" s="7"/>
      <c r="FG57" s="7"/>
      <c r="FH57" s="2" t="s">
        <v>144</v>
      </c>
      <c r="FI57" s="2" t="s">
        <v>144</v>
      </c>
      <c r="FJ57" s="2" t="s">
        <v>144</v>
      </c>
      <c r="FK57" s="2" t="s">
        <v>144</v>
      </c>
      <c r="FL57" s="2" t="s">
        <v>144</v>
      </c>
      <c r="FM57" s="2" t="s">
        <v>144</v>
      </c>
      <c r="FN57" s="2" t="s">
        <v>144</v>
      </c>
      <c r="FO57" s="4"/>
      <c r="FP57" s="8"/>
      <c r="FQ57" s="4"/>
      <c r="FR57" s="8"/>
      <c r="FS57" s="7"/>
      <c r="FT57" s="7"/>
      <c r="FU57" s="2" t="s">
        <v>150</v>
      </c>
      <c r="FV57" s="2" t="s">
        <v>141</v>
      </c>
      <c r="FW57" s="2" t="s">
        <v>144</v>
      </c>
      <c r="FX57" s="2" t="s">
        <v>144</v>
      </c>
      <c r="FY57" s="2" t="s">
        <v>152</v>
      </c>
      <c r="FZ57" s="2" t="s">
        <v>152</v>
      </c>
      <c r="GA57" s="2" t="s">
        <v>144</v>
      </c>
      <c r="GB57" s="4"/>
      <c r="GC57" s="8"/>
      <c r="GD57" s="4"/>
      <c r="GE57" s="8"/>
      <c r="GF57" s="7"/>
      <c r="GG57" s="7"/>
      <c r="GH57" s="2" t="s">
        <v>239</v>
      </c>
      <c r="GI57" s="2" t="s">
        <v>141</v>
      </c>
      <c r="GJ57" s="2" t="s">
        <v>144</v>
      </c>
      <c r="GK57" s="2" t="s">
        <v>144</v>
      </c>
      <c r="GL57" s="2" t="s">
        <v>152</v>
      </c>
      <c r="GM57" s="2" t="s">
        <v>152</v>
      </c>
      <c r="GN57" s="2" t="s">
        <v>144</v>
      </c>
      <c r="GO57" s="4"/>
      <c r="GP57" s="8"/>
      <c r="GQ57" s="4"/>
      <c r="GR57" s="8"/>
      <c r="GS57" s="7"/>
      <c r="GT57" s="7"/>
      <c r="GU57" s="2" t="s">
        <v>150</v>
      </c>
      <c r="GV57" s="2" t="s">
        <v>141</v>
      </c>
      <c r="GW57" s="2" t="s">
        <v>387</v>
      </c>
      <c r="GX57" s="2" t="s">
        <v>444</v>
      </c>
      <c r="GY57" s="2" t="s">
        <v>152</v>
      </c>
      <c r="GZ57" s="2" t="s">
        <v>152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150</v>
      </c>
      <c r="KI57" s="2" t="s">
        <v>141</v>
      </c>
      <c r="KJ57" s="2" t="s">
        <v>196</v>
      </c>
      <c r="KK57" s="2" t="s">
        <v>144</v>
      </c>
      <c r="KL57" s="2" t="s">
        <v>152</v>
      </c>
      <c r="KM57" s="2" t="s">
        <v>152</v>
      </c>
      <c r="KN57" s="2" t="s">
        <v>144</v>
      </c>
      <c r="KO57" s="4"/>
      <c r="KP57" s="8"/>
      <c r="KQ57" s="4"/>
      <c r="KR57" s="8"/>
      <c r="KS57" s="7"/>
      <c r="KT57" s="7"/>
      <c r="KU57" s="2" t="s">
        <v>144</v>
      </c>
      <c r="KV57" s="2" t="s">
        <v>144</v>
      </c>
      <c r="KW57" s="2" t="s">
        <v>144</v>
      </c>
      <c r="KX57" s="2" t="s">
        <v>144</v>
      </c>
      <c r="KY57" s="2" t="s">
        <v>144</v>
      </c>
      <c r="KZ57" s="2" t="s">
        <v>144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236</v>
      </c>
      <c r="OV57" s="2" t="s">
        <v>141</v>
      </c>
      <c r="OW57" s="2" t="s">
        <v>144</v>
      </c>
      <c r="OX57" s="2" t="s">
        <v>144</v>
      </c>
      <c r="OY57" s="2" t="s">
        <v>152</v>
      </c>
      <c r="OZ57" s="2" t="s">
        <v>152</v>
      </c>
      <c r="PA57" s="2" t="s">
        <v>144</v>
      </c>
      <c r="PB57" s="4">
        <v>64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559</v>
      </c>
      <c r="B58" s="2" t="s">
        <v>133</v>
      </c>
      <c r="C58" s="2" t="s">
        <v>537</v>
      </c>
      <c r="D58" s="2" t="s">
        <v>371</v>
      </c>
      <c r="E58" s="2" t="s">
        <v>372</v>
      </c>
      <c r="F58" s="2" t="s">
        <v>560</v>
      </c>
      <c r="G58" s="2" t="s">
        <v>560</v>
      </c>
      <c r="H58" s="2" t="s">
        <v>560</v>
      </c>
      <c r="I58" s="2" t="s">
        <v>374</v>
      </c>
      <c r="J58" s="2" t="s">
        <v>375</v>
      </c>
      <c r="K58" s="2" t="s">
        <v>488</v>
      </c>
      <c r="L58" s="3">
        <v>24.76</v>
      </c>
      <c r="M58" s="3">
        <v>26</v>
      </c>
      <c r="N58" s="3">
        <v>79.99</v>
      </c>
      <c r="O58" s="2" t="s">
        <v>397</v>
      </c>
      <c r="P58" s="2" t="s">
        <v>542</v>
      </c>
      <c r="Q58" s="2" t="s">
        <v>143</v>
      </c>
      <c r="R58" s="2" t="s">
        <v>144</v>
      </c>
      <c r="S58" s="2" t="s">
        <v>144</v>
      </c>
      <c r="T58" s="2" t="s">
        <v>561</v>
      </c>
      <c r="U58" s="2" t="s">
        <v>144</v>
      </c>
      <c r="V58" s="2" t="s">
        <v>562</v>
      </c>
      <c r="W58" s="2" t="s">
        <v>233</v>
      </c>
      <c r="X58" s="2" t="s">
        <v>144</v>
      </c>
      <c r="Y58" s="2" t="s">
        <v>563</v>
      </c>
      <c r="Z58" s="4">
        <v>81</v>
      </c>
      <c r="AA58" s="4">
        <f>=ROUNDDOWN(81,0)</f>
      </c>
      <c r="AB58" s="5">
        <v>1</v>
      </c>
      <c r="AC58" s="2" t="s">
        <v>144</v>
      </c>
      <c r="AD58" s="4"/>
      <c r="AE58" s="4"/>
      <c r="AF58" s="6">
        <v>65</v>
      </c>
      <c r="AG58" s="6"/>
      <c r="AH58" s="7">
        <v>0.8571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>
        <v>2</v>
      </c>
      <c r="AQ58" s="8">
        <v>17.48</v>
      </c>
      <c r="AR58" s="4"/>
      <c r="AS58" s="8"/>
      <c r="AT58" s="7"/>
      <c r="AU58" s="7"/>
      <c r="AV58" s="4">
        <v>2</v>
      </c>
      <c r="AW58" s="8">
        <v>17.48</v>
      </c>
      <c r="AX58" s="4"/>
      <c r="AY58" s="8"/>
      <c r="AZ58" s="7"/>
      <c r="BA58" s="7"/>
      <c r="BB58" s="7">
        <v>1</v>
      </c>
      <c r="BC58" s="4">
        <v>2</v>
      </c>
      <c r="BD58" s="8">
        <v>17.48</v>
      </c>
      <c r="BE58" s="4">
        <v>2</v>
      </c>
      <c r="BF58" s="8">
        <v>29.12</v>
      </c>
      <c r="BG58" s="7" t="s">
        <v>144</v>
      </c>
      <c r="BH58" s="7">
        <v>-0.3997</v>
      </c>
      <c r="BI58" s="7">
        <v>1</v>
      </c>
      <c r="BJ58" s="4">
        <v>2</v>
      </c>
      <c r="BK58" s="8">
        <v>17.48</v>
      </c>
      <c r="BL58" s="2" t="s">
        <v>20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236</v>
      </c>
      <c r="BV58" s="2" t="s">
        <v>141</v>
      </c>
      <c r="BW58" s="2" t="s">
        <v>144</v>
      </c>
      <c r="BX58" s="2" t="s">
        <v>144</v>
      </c>
      <c r="BY58" s="2" t="s">
        <v>152</v>
      </c>
      <c r="BZ58" s="2" t="s">
        <v>152</v>
      </c>
      <c r="CA58" s="2" t="s">
        <v>144</v>
      </c>
      <c r="CB58" s="4"/>
      <c r="CC58" s="8"/>
      <c r="CD58" s="4"/>
      <c r="CE58" s="8"/>
      <c r="CF58" s="7"/>
      <c r="CG58" s="7"/>
      <c r="CH58" s="2" t="s">
        <v>150</v>
      </c>
      <c r="CI58" s="2" t="s">
        <v>141</v>
      </c>
      <c r="CJ58" s="2" t="s">
        <v>153</v>
      </c>
      <c r="CK58" s="2" t="s">
        <v>431</v>
      </c>
      <c r="CL58" s="2" t="s">
        <v>152</v>
      </c>
      <c r="CM58" s="2" t="s">
        <v>152</v>
      </c>
      <c r="CN58" s="2" t="s">
        <v>144</v>
      </c>
      <c r="CO58" s="4"/>
      <c r="CP58" s="8"/>
      <c r="CQ58" s="4"/>
      <c r="CR58" s="8"/>
      <c r="CS58" s="7"/>
      <c r="CT58" s="7"/>
      <c r="CU58" s="2" t="s">
        <v>150</v>
      </c>
      <c r="CV58" s="2" t="s">
        <v>141</v>
      </c>
      <c r="CW58" s="2" t="s">
        <v>382</v>
      </c>
      <c r="CX58" s="2" t="s">
        <v>564</v>
      </c>
      <c r="CY58" s="2" t="s">
        <v>152</v>
      </c>
      <c r="CZ58" s="2" t="s">
        <v>152</v>
      </c>
      <c r="DA58" s="2" t="s">
        <v>144</v>
      </c>
      <c r="DB58" s="4"/>
      <c r="DC58" s="8"/>
      <c r="DD58" s="4"/>
      <c r="DE58" s="8"/>
      <c r="DF58" s="7"/>
      <c r="DG58" s="7"/>
      <c r="DH58" s="2" t="s">
        <v>150</v>
      </c>
      <c r="DI58" s="2" t="s">
        <v>141</v>
      </c>
      <c r="DJ58" s="2" t="s">
        <v>565</v>
      </c>
      <c r="DK58" s="2" t="s">
        <v>566</v>
      </c>
      <c r="DL58" s="2" t="s">
        <v>152</v>
      </c>
      <c r="DM58" s="2" t="s">
        <v>152</v>
      </c>
      <c r="DN58" s="2" t="s">
        <v>144</v>
      </c>
      <c r="DO58" s="4">
        <v>2</v>
      </c>
      <c r="DP58" s="8">
        <v>17.48</v>
      </c>
      <c r="DQ58" s="4"/>
      <c r="DR58" s="8"/>
      <c r="DS58" s="7"/>
      <c r="DT58" s="7"/>
      <c r="DU58" s="2" t="s">
        <v>150</v>
      </c>
      <c r="DV58" s="2" t="s">
        <v>141</v>
      </c>
      <c r="DW58" s="2" t="s">
        <v>158</v>
      </c>
      <c r="DX58" s="2" t="s">
        <v>401</v>
      </c>
      <c r="DY58" s="2" t="s">
        <v>354</v>
      </c>
      <c r="DZ58" s="2" t="s">
        <v>152</v>
      </c>
      <c r="EA58" s="2" t="s">
        <v>144</v>
      </c>
      <c r="EB58" s="4"/>
      <c r="EC58" s="8"/>
      <c r="ED58" s="4"/>
      <c r="EE58" s="8"/>
      <c r="EF58" s="7"/>
      <c r="EG58" s="7"/>
      <c r="EH58" s="2" t="s">
        <v>150</v>
      </c>
      <c r="EI58" s="2" t="s">
        <v>141</v>
      </c>
      <c r="EJ58" s="2" t="s">
        <v>384</v>
      </c>
      <c r="EK58" s="2" t="s">
        <v>567</v>
      </c>
      <c r="EL58" s="2" t="s">
        <v>152</v>
      </c>
      <c r="EM58" s="2" t="s">
        <v>152</v>
      </c>
      <c r="EN58" s="2" t="s">
        <v>144</v>
      </c>
      <c r="EO58" s="4"/>
      <c r="EP58" s="8"/>
      <c r="EQ58" s="4"/>
      <c r="ER58" s="8"/>
      <c r="ES58" s="7"/>
      <c r="ET58" s="7"/>
      <c r="EU58" s="2" t="s">
        <v>150</v>
      </c>
      <c r="EV58" s="2" t="s">
        <v>141</v>
      </c>
      <c r="EW58" s="2" t="s">
        <v>563</v>
      </c>
      <c r="EX58" s="2" t="s">
        <v>568</v>
      </c>
      <c r="EY58" s="2" t="s">
        <v>152</v>
      </c>
      <c r="EZ58" s="2" t="s">
        <v>152</v>
      </c>
      <c r="FA58" s="2" t="s">
        <v>144</v>
      </c>
      <c r="FB58" s="4"/>
      <c r="FC58" s="8"/>
      <c r="FD58" s="4"/>
      <c r="FE58" s="8"/>
      <c r="FF58" s="7"/>
      <c r="FG58" s="7"/>
      <c r="FH58" s="2" t="s">
        <v>144</v>
      </c>
      <c r="FI58" s="2" t="s">
        <v>144</v>
      </c>
      <c r="FJ58" s="2" t="s">
        <v>144</v>
      </c>
      <c r="FK58" s="2" t="s">
        <v>144</v>
      </c>
      <c r="FL58" s="2" t="s">
        <v>144</v>
      </c>
      <c r="FM58" s="2" t="s">
        <v>144</v>
      </c>
      <c r="FN58" s="2" t="s">
        <v>144</v>
      </c>
      <c r="FO58" s="4"/>
      <c r="FP58" s="8"/>
      <c r="FQ58" s="4"/>
      <c r="FR58" s="8"/>
      <c r="FS58" s="7"/>
      <c r="FT58" s="7"/>
      <c r="FU58" s="2" t="s">
        <v>150</v>
      </c>
      <c r="FV58" s="2" t="s">
        <v>141</v>
      </c>
      <c r="FW58" s="2" t="s">
        <v>144</v>
      </c>
      <c r="FX58" s="2" t="s">
        <v>144</v>
      </c>
      <c r="FY58" s="2" t="s">
        <v>152</v>
      </c>
      <c r="FZ58" s="2" t="s">
        <v>152</v>
      </c>
      <c r="GA58" s="2" t="s">
        <v>144</v>
      </c>
      <c r="GB58" s="4"/>
      <c r="GC58" s="8"/>
      <c r="GD58" s="4"/>
      <c r="GE58" s="8"/>
      <c r="GF58" s="7"/>
      <c r="GG58" s="7"/>
      <c r="GH58" s="2" t="s">
        <v>239</v>
      </c>
      <c r="GI58" s="2" t="s">
        <v>141</v>
      </c>
      <c r="GJ58" s="2" t="s">
        <v>144</v>
      </c>
      <c r="GK58" s="2" t="s">
        <v>144</v>
      </c>
      <c r="GL58" s="2" t="s">
        <v>152</v>
      </c>
      <c r="GM58" s="2" t="s">
        <v>152</v>
      </c>
      <c r="GN58" s="2" t="s">
        <v>144</v>
      </c>
      <c r="GO58" s="4"/>
      <c r="GP58" s="8"/>
      <c r="GQ58" s="4"/>
      <c r="GR58" s="8"/>
      <c r="GS58" s="7"/>
      <c r="GT58" s="7"/>
      <c r="GU58" s="2" t="s">
        <v>150</v>
      </c>
      <c r="GV58" s="2" t="s">
        <v>141</v>
      </c>
      <c r="GW58" s="2" t="s">
        <v>387</v>
      </c>
      <c r="GX58" s="2" t="s">
        <v>144</v>
      </c>
      <c r="GY58" s="2" t="s">
        <v>152</v>
      </c>
      <c r="GZ58" s="2" t="s">
        <v>152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150</v>
      </c>
      <c r="KI58" s="2" t="s">
        <v>141</v>
      </c>
      <c r="KJ58" s="2" t="s">
        <v>196</v>
      </c>
      <c r="KK58" s="2" t="s">
        <v>144</v>
      </c>
      <c r="KL58" s="2" t="s">
        <v>152</v>
      </c>
      <c r="KM58" s="2" t="s">
        <v>152</v>
      </c>
      <c r="KN58" s="2" t="s">
        <v>144</v>
      </c>
      <c r="KO58" s="4"/>
      <c r="KP58" s="8"/>
      <c r="KQ58" s="4"/>
      <c r="KR58" s="8"/>
      <c r="KS58" s="7"/>
      <c r="KT58" s="7"/>
      <c r="KU58" s="2" t="s">
        <v>144</v>
      </c>
      <c r="KV58" s="2" t="s">
        <v>144</v>
      </c>
      <c r="KW58" s="2" t="s">
        <v>144</v>
      </c>
      <c r="KX58" s="2" t="s">
        <v>144</v>
      </c>
      <c r="KY58" s="2" t="s">
        <v>144</v>
      </c>
      <c r="KZ58" s="2" t="s">
        <v>144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236</v>
      </c>
      <c r="OV58" s="2" t="s">
        <v>141</v>
      </c>
      <c r="OW58" s="2" t="s">
        <v>144</v>
      </c>
      <c r="OX58" s="2" t="s">
        <v>144</v>
      </c>
      <c r="OY58" s="2" t="s">
        <v>152</v>
      </c>
      <c r="OZ58" s="2" t="s">
        <v>152</v>
      </c>
      <c r="PA58" s="2" t="s">
        <v>144</v>
      </c>
      <c r="PB58" s="4">
        <v>81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569</v>
      </c>
      <c r="B59" s="2" t="s">
        <v>133</v>
      </c>
      <c r="C59" s="2" t="s">
        <v>537</v>
      </c>
      <c r="D59" s="2" t="s">
        <v>371</v>
      </c>
      <c r="E59" s="2" t="s">
        <v>372</v>
      </c>
      <c r="F59" s="2" t="s">
        <v>560</v>
      </c>
      <c r="G59" s="2" t="s">
        <v>560</v>
      </c>
      <c r="H59" s="2" t="s">
        <v>560</v>
      </c>
      <c r="I59" s="2" t="s">
        <v>374</v>
      </c>
      <c r="J59" s="2" t="s">
        <v>375</v>
      </c>
      <c r="K59" s="2" t="s">
        <v>570</v>
      </c>
      <c r="L59" s="3">
        <v>24.76</v>
      </c>
      <c r="M59" s="3">
        <v>26</v>
      </c>
      <c r="N59" s="3">
        <v>79.99</v>
      </c>
      <c r="O59" s="2" t="s">
        <v>325</v>
      </c>
      <c r="P59" s="2" t="s">
        <v>542</v>
      </c>
      <c r="Q59" s="2" t="s">
        <v>143</v>
      </c>
      <c r="R59" s="2" t="s">
        <v>144</v>
      </c>
      <c r="S59" s="2" t="s">
        <v>144</v>
      </c>
      <c r="T59" s="2" t="s">
        <v>144</v>
      </c>
      <c r="U59" s="2" t="s">
        <v>144</v>
      </c>
      <c r="V59" s="2" t="s">
        <v>562</v>
      </c>
      <c r="W59" s="2" t="s">
        <v>233</v>
      </c>
      <c r="X59" s="2" t="s">
        <v>144</v>
      </c>
      <c r="Y59" s="2" t="s">
        <v>563</v>
      </c>
      <c r="Z59" s="4"/>
      <c r="AA59" s="4">
        <f>=ROUNDDOWN({0},0)</f>
      </c>
      <c r="AB59" s="5">
        <v>2</v>
      </c>
      <c r="AC59" s="2" t="s">
        <v>144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>
        <v>2</v>
      </c>
      <c r="AS59" s="8">
        <v>29.12</v>
      </c>
      <c r="AT59" s="7">
        <v>-1</v>
      </c>
      <c r="AU59" s="7">
        <v>-1</v>
      </c>
      <c r="AV59" s="4"/>
      <c r="AW59" s="8"/>
      <c r="AX59" s="4">
        <v>2</v>
      </c>
      <c r="AY59" s="8">
        <v>29.12</v>
      </c>
      <c r="AZ59" s="7">
        <v>-1</v>
      </c>
      <c r="BA59" s="7">
        <v>-1</v>
      </c>
      <c r="BB59" s="7"/>
      <c r="BC59" s="4" t="s">
        <v>144</v>
      </c>
      <c r="BD59" s="8" t="s">
        <v>144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/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236</v>
      </c>
      <c r="BV59" s="2" t="s">
        <v>328</v>
      </c>
      <c r="BW59" s="2" t="s">
        <v>144</v>
      </c>
      <c r="BX59" s="2" t="s">
        <v>144</v>
      </c>
      <c r="BY59" s="2" t="s">
        <v>152</v>
      </c>
      <c r="BZ59" s="2" t="s">
        <v>152</v>
      </c>
      <c r="CA59" s="2" t="s">
        <v>144</v>
      </c>
      <c r="CB59" s="4"/>
      <c r="CC59" s="8"/>
      <c r="CD59" s="4"/>
      <c r="CE59" s="8"/>
      <c r="CF59" s="7"/>
      <c r="CG59" s="7"/>
      <c r="CH59" s="2" t="s">
        <v>150</v>
      </c>
      <c r="CI59" s="2" t="s">
        <v>328</v>
      </c>
      <c r="CJ59" s="2" t="s">
        <v>153</v>
      </c>
      <c r="CK59" s="2" t="s">
        <v>571</v>
      </c>
      <c r="CL59" s="2" t="s">
        <v>152</v>
      </c>
      <c r="CM59" s="2" t="s">
        <v>152</v>
      </c>
      <c r="CN59" s="2" t="s">
        <v>144</v>
      </c>
      <c r="CO59" s="4"/>
      <c r="CP59" s="8"/>
      <c r="CQ59" s="4"/>
      <c r="CR59" s="8"/>
      <c r="CS59" s="7"/>
      <c r="CT59" s="7"/>
      <c r="CU59" s="2" t="s">
        <v>150</v>
      </c>
      <c r="CV59" s="2" t="s">
        <v>328</v>
      </c>
      <c r="CW59" s="2" t="s">
        <v>382</v>
      </c>
      <c r="CX59" s="2" t="s">
        <v>572</v>
      </c>
      <c r="CY59" s="2" t="s">
        <v>152</v>
      </c>
      <c r="CZ59" s="2" t="s">
        <v>152</v>
      </c>
      <c r="DA59" s="2" t="s">
        <v>144</v>
      </c>
      <c r="DB59" s="4"/>
      <c r="DC59" s="8"/>
      <c r="DD59" s="4"/>
      <c r="DE59" s="8"/>
      <c r="DF59" s="7"/>
      <c r="DG59" s="7"/>
      <c r="DH59" s="2" t="s">
        <v>150</v>
      </c>
      <c r="DI59" s="2" t="s">
        <v>328</v>
      </c>
      <c r="DJ59" s="2" t="s">
        <v>565</v>
      </c>
      <c r="DK59" s="2" t="s">
        <v>573</v>
      </c>
      <c r="DL59" s="2" t="s">
        <v>152</v>
      </c>
      <c r="DM59" s="2" t="s">
        <v>152</v>
      </c>
      <c r="DN59" s="2" t="s">
        <v>144</v>
      </c>
      <c r="DO59" s="4"/>
      <c r="DP59" s="8"/>
      <c r="DQ59" s="4">
        <v>2</v>
      </c>
      <c r="DR59" s="8">
        <v>29.12</v>
      </c>
      <c r="DS59" s="7">
        <v>-1</v>
      </c>
      <c r="DT59" s="7">
        <v>-1</v>
      </c>
      <c r="DU59" s="2" t="s">
        <v>150</v>
      </c>
      <c r="DV59" s="2" t="s">
        <v>328</v>
      </c>
      <c r="DW59" s="2" t="s">
        <v>158</v>
      </c>
      <c r="DX59" s="2" t="s">
        <v>360</v>
      </c>
      <c r="DY59" s="2" t="s">
        <v>354</v>
      </c>
      <c r="DZ59" s="2" t="s">
        <v>152</v>
      </c>
      <c r="EA59" s="2" t="s">
        <v>144</v>
      </c>
      <c r="EB59" s="4"/>
      <c r="EC59" s="8"/>
      <c r="ED59" s="4"/>
      <c r="EE59" s="8"/>
      <c r="EF59" s="7"/>
      <c r="EG59" s="7"/>
      <c r="EH59" s="2" t="s">
        <v>150</v>
      </c>
      <c r="EI59" s="2" t="s">
        <v>328</v>
      </c>
      <c r="EJ59" s="2" t="s">
        <v>384</v>
      </c>
      <c r="EK59" s="2" t="s">
        <v>417</v>
      </c>
      <c r="EL59" s="2" t="s">
        <v>152</v>
      </c>
      <c r="EM59" s="2" t="s">
        <v>152</v>
      </c>
      <c r="EN59" s="2" t="s">
        <v>144</v>
      </c>
      <c r="EO59" s="4"/>
      <c r="EP59" s="8"/>
      <c r="EQ59" s="4"/>
      <c r="ER59" s="8"/>
      <c r="ES59" s="7"/>
      <c r="ET59" s="7"/>
      <c r="EU59" s="2" t="s">
        <v>150</v>
      </c>
      <c r="EV59" s="2" t="s">
        <v>328</v>
      </c>
      <c r="EW59" s="2" t="s">
        <v>563</v>
      </c>
      <c r="EX59" s="2" t="s">
        <v>565</v>
      </c>
      <c r="EY59" s="2" t="s">
        <v>152</v>
      </c>
      <c r="EZ59" s="2" t="s">
        <v>152</v>
      </c>
      <c r="FA59" s="2" t="s">
        <v>144</v>
      </c>
      <c r="FB59" s="4"/>
      <c r="FC59" s="8"/>
      <c r="FD59" s="4"/>
      <c r="FE59" s="8"/>
      <c r="FF59" s="7"/>
      <c r="FG59" s="7"/>
      <c r="FH59" s="2" t="s">
        <v>144</v>
      </c>
      <c r="FI59" s="2" t="s">
        <v>144</v>
      </c>
      <c r="FJ59" s="2" t="s">
        <v>144</v>
      </c>
      <c r="FK59" s="2" t="s">
        <v>144</v>
      </c>
      <c r="FL59" s="2" t="s">
        <v>144</v>
      </c>
      <c r="FM59" s="2" t="s">
        <v>144</v>
      </c>
      <c r="FN59" s="2" t="s">
        <v>144</v>
      </c>
      <c r="FO59" s="4"/>
      <c r="FP59" s="8"/>
      <c r="FQ59" s="4"/>
      <c r="FR59" s="8"/>
      <c r="FS59" s="7"/>
      <c r="FT59" s="7"/>
      <c r="FU59" s="2" t="s">
        <v>181</v>
      </c>
      <c r="FV59" s="2" t="s">
        <v>328</v>
      </c>
      <c r="FW59" s="2" t="s">
        <v>144</v>
      </c>
      <c r="FX59" s="2" t="s">
        <v>144</v>
      </c>
      <c r="FY59" s="2" t="s">
        <v>152</v>
      </c>
      <c r="FZ59" s="2" t="s">
        <v>152</v>
      </c>
      <c r="GA59" s="2" t="s">
        <v>144</v>
      </c>
      <c r="GB59" s="4"/>
      <c r="GC59" s="8"/>
      <c r="GD59" s="4"/>
      <c r="GE59" s="8"/>
      <c r="GF59" s="7"/>
      <c r="GG59" s="7"/>
      <c r="GH59" s="2" t="s">
        <v>239</v>
      </c>
      <c r="GI59" s="2" t="s">
        <v>328</v>
      </c>
      <c r="GJ59" s="2" t="s">
        <v>144</v>
      </c>
      <c r="GK59" s="2" t="s">
        <v>144</v>
      </c>
      <c r="GL59" s="2" t="s">
        <v>152</v>
      </c>
      <c r="GM59" s="2" t="s">
        <v>152</v>
      </c>
      <c r="GN59" s="2" t="s">
        <v>144</v>
      </c>
      <c r="GO59" s="4"/>
      <c r="GP59" s="8"/>
      <c r="GQ59" s="4"/>
      <c r="GR59" s="8"/>
      <c r="GS59" s="7"/>
      <c r="GT59" s="7"/>
      <c r="GU59" s="2" t="s">
        <v>150</v>
      </c>
      <c r="GV59" s="2" t="s">
        <v>328</v>
      </c>
      <c r="GW59" s="2" t="s">
        <v>387</v>
      </c>
      <c r="GX59" s="2" t="s">
        <v>144</v>
      </c>
      <c r="GY59" s="2" t="s">
        <v>152</v>
      </c>
      <c r="GZ59" s="2" t="s">
        <v>152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150</v>
      </c>
      <c r="KI59" s="2" t="s">
        <v>328</v>
      </c>
      <c r="KJ59" s="2" t="s">
        <v>196</v>
      </c>
      <c r="KK59" s="2" t="s">
        <v>144</v>
      </c>
      <c r="KL59" s="2" t="s">
        <v>152</v>
      </c>
      <c r="KM59" s="2" t="s">
        <v>152</v>
      </c>
      <c r="KN59" s="2" t="s">
        <v>144</v>
      </c>
      <c r="KO59" s="4"/>
      <c r="KP59" s="8"/>
      <c r="KQ59" s="4"/>
      <c r="KR59" s="8"/>
      <c r="KS59" s="7"/>
      <c r="KT59" s="7"/>
      <c r="KU59" s="2" t="s">
        <v>144</v>
      </c>
      <c r="KV59" s="2" t="s">
        <v>144</v>
      </c>
      <c r="KW59" s="2" t="s">
        <v>144</v>
      </c>
      <c r="KX59" s="2" t="s">
        <v>144</v>
      </c>
      <c r="KY59" s="2" t="s">
        <v>144</v>
      </c>
      <c r="KZ59" s="2" t="s">
        <v>144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236</v>
      </c>
      <c r="OV59" s="2" t="s">
        <v>328</v>
      </c>
      <c r="OW59" s="2" t="s">
        <v>144</v>
      </c>
      <c r="OX59" s="2" t="s">
        <v>144</v>
      </c>
      <c r="OY59" s="2" t="s">
        <v>152</v>
      </c>
      <c r="OZ59" s="2" t="s">
        <v>152</v>
      </c>
      <c r="PA59" s="2" t="s">
        <v>144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574</v>
      </c>
      <c r="B60" s="2" t="s">
        <v>133</v>
      </c>
      <c r="C60" s="2" t="s">
        <v>537</v>
      </c>
      <c r="D60" s="2" t="s">
        <v>371</v>
      </c>
      <c r="E60" s="2" t="s">
        <v>372</v>
      </c>
      <c r="F60" s="2" t="s">
        <v>575</v>
      </c>
      <c r="G60" s="2" t="s">
        <v>575</v>
      </c>
      <c r="H60" s="2" t="s">
        <v>575</v>
      </c>
      <c r="I60" s="2" t="s">
        <v>374</v>
      </c>
      <c r="J60" s="2" t="s">
        <v>416</v>
      </c>
      <c r="K60" s="2" t="s">
        <v>554</v>
      </c>
      <c r="L60" s="3">
        <v>21.66</v>
      </c>
      <c r="M60" s="3">
        <v>22.74</v>
      </c>
      <c r="N60" s="3">
        <v>69.99</v>
      </c>
      <c r="O60" s="2" t="s">
        <v>429</v>
      </c>
      <c r="P60" s="2" t="s">
        <v>542</v>
      </c>
      <c r="Q60" s="2" t="s">
        <v>143</v>
      </c>
      <c r="R60" s="2" t="s">
        <v>144</v>
      </c>
      <c r="S60" s="2" t="s">
        <v>144</v>
      </c>
      <c r="T60" s="2" t="s">
        <v>561</v>
      </c>
      <c r="U60" s="2" t="s">
        <v>144</v>
      </c>
      <c r="V60" s="2" t="s">
        <v>576</v>
      </c>
      <c r="W60" s="2" t="s">
        <v>233</v>
      </c>
      <c r="X60" s="2" t="s">
        <v>144</v>
      </c>
      <c r="Y60" s="2" t="s">
        <v>563</v>
      </c>
      <c r="Z60" s="4"/>
      <c r="AA60" s="4">
        <f>=ROUNDDOWN({0},0)</f>
      </c>
      <c r="AB60" s="5">
        <v>2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1</v>
      </c>
      <c r="AS60" s="8">
        <v>10.23</v>
      </c>
      <c r="AT60" s="7">
        <v>-1</v>
      </c>
      <c r="AU60" s="7">
        <v>-1</v>
      </c>
      <c r="AV60" s="4"/>
      <c r="AW60" s="8"/>
      <c r="AX60" s="4">
        <v>1</v>
      </c>
      <c r="AY60" s="8">
        <v>10.23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10.23</v>
      </c>
      <c r="BG60" s="7">
        <v>-1</v>
      </c>
      <c r="BH60" s="7">
        <v>-1</v>
      </c>
      <c r="BI60" s="7"/>
      <c r="BJ60" s="4"/>
      <c r="BK60" s="8"/>
      <c r="BL60" s="2" t="s">
        <v>17</v>
      </c>
      <c r="BM60" s="7"/>
      <c r="BN60" s="7"/>
      <c r="BO60" s="4"/>
      <c r="BP60" s="8"/>
      <c r="BQ60" s="4"/>
      <c r="BR60" s="8"/>
      <c r="BS60" s="7"/>
      <c r="BT60" s="7"/>
      <c r="BU60" s="2" t="s">
        <v>236</v>
      </c>
      <c r="BV60" s="2" t="s">
        <v>328</v>
      </c>
      <c r="BW60" s="2" t="s">
        <v>144</v>
      </c>
      <c r="BX60" s="2" t="s">
        <v>144</v>
      </c>
      <c r="BY60" s="2" t="s">
        <v>152</v>
      </c>
      <c r="BZ60" s="2" t="s">
        <v>152</v>
      </c>
      <c r="CA60" s="2" t="s">
        <v>144</v>
      </c>
      <c r="CB60" s="4"/>
      <c r="CC60" s="8"/>
      <c r="CD60" s="4">
        <v>1</v>
      </c>
      <c r="CE60" s="8">
        <v>10.23</v>
      </c>
      <c r="CF60" s="7">
        <v>-1</v>
      </c>
      <c r="CG60" s="7">
        <v>-1</v>
      </c>
      <c r="CH60" s="2" t="s">
        <v>150</v>
      </c>
      <c r="CI60" s="2" t="s">
        <v>328</v>
      </c>
      <c r="CJ60" s="2" t="s">
        <v>153</v>
      </c>
      <c r="CK60" s="2" t="s">
        <v>196</v>
      </c>
      <c r="CL60" s="2" t="s">
        <v>152</v>
      </c>
      <c r="CM60" s="2" t="s">
        <v>152</v>
      </c>
      <c r="CN60" s="2" t="s">
        <v>144</v>
      </c>
      <c r="CO60" s="4"/>
      <c r="CP60" s="8"/>
      <c r="CQ60" s="4"/>
      <c r="CR60" s="8"/>
      <c r="CS60" s="7"/>
      <c r="CT60" s="7"/>
      <c r="CU60" s="2" t="s">
        <v>150</v>
      </c>
      <c r="CV60" s="2" t="s">
        <v>328</v>
      </c>
      <c r="CW60" s="2" t="s">
        <v>382</v>
      </c>
      <c r="CX60" s="2" t="s">
        <v>564</v>
      </c>
      <c r="CY60" s="2" t="s">
        <v>152</v>
      </c>
      <c r="CZ60" s="2" t="s">
        <v>152</v>
      </c>
      <c r="DA60" s="2" t="s">
        <v>144</v>
      </c>
      <c r="DB60" s="4"/>
      <c r="DC60" s="8"/>
      <c r="DD60" s="4"/>
      <c r="DE60" s="8"/>
      <c r="DF60" s="7"/>
      <c r="DG60" s="7"/>
      <c r="DH60" s="2" t="s">
        <v>150</v>
      </c>
      <c r="DI60" s="2" t="s">
        <v>328</v>
      </c>
      <c r="DJ60" s="2" t="s">
        <v>563</v>
      </c>
      <c r="DK60" s="2" t="s">
        <v>565</v>
      </c>
      <c r="DL60" s="2" t="s">
        <v>152</v>
      </c>
      <c r="DM60" s="2" t="s">
        <v>152</v>
      </c>
      <c r="DN60" s="2" t="s">
        <v>144</v>
      </c>
      <c r="DO60" s="4"/>
      <c r="DP60" s="8"/>
      <c r="DQ60" s="4"/>
      <c r="DR60" s="8"/>
      <c r="DS60" s="7"/>
      <c r="DT60" s="7"/>
      <c r="DU60" s="2" t="s">
        <v>150</v>
      </c>
      <c r="DV60" s="2" t="s">
        <v>328</v>
      </c>
      <c r="DW60" s="2" t="s">
        <v>158</v>
      </c>
      <c r="DX60" s="2" t="s">
        <v>411</v>
      </c>
      <c r="DY60" s="2" t="s">
        <v>354</v>
      </c>
      <c r="DZ60" s="2" t="s">
        <v>152</v>
      </c>
      <c r="EA60" s="2" t="s">
        <v>144</v>
      </c>
      <c r="EB60" s="4"/>
      <c r="EC60" s="8"/>
      <c r="ED60" s="4"/>
      <c r="EE60" s="8"/>
      <c r="EF60" s="7"/>
      <c r="EG60" s="7"/>
      <c r="EH60" s="2" t="s">
        <v>150</v>
      </c>
      <c r="EI60" s="2" t="s">
        <v>328</v>
      </c>
      <c r="EJ60" s="2" t="s">
        <v>384</v>
      </c>
      <c r="EK60" s="2" t="s">
        <v>217</v>
      </c>
      <c r="EL60" s="2" t="s">
        <v>152</v>
      </c>
      <c r="EM60" s="2" t="s">
        <v>152</v>
      </c>
      <c r="EN60" s="2" t="s">
        <v>144</v>
      </c>
      <c r="EO60" s="4"/>
      <c r="EP60" s="8"/>
      <c r="EQ60" s="4"/>
      <c r="ER60" s="8"/>
      <c r="ES60" s="7"/>
      <c r="ET60" s="7"/>
      <c r="EU60" s="2" t="s">
        <v>150</v>
      </c>
      <c r="EV60" s="2" t="s">
        <v>328</v>
      </c>
      <c r="EW60" s="2" t="s">
        <v>563</v>
      </c>
      <c r="EX60" s="2" t="s">
        <v>565</v>
      </c>
      <c r="EY60" s="2" t="s">
        <v>152</v>
      </c>
      <c r="EZ60" s="2" t="s">
        <v>152</v>
      </c>
      <c r="FA60" s="2" t="s">
        <v>144</v>
      </c>
      <c r="FB60" s="4"/>
      <c r="FC60" s="8"/>
      <c r="FD60" s="4"/>
      <c r="FE60" s="8"/>
      <c r="FF60" s="7"/>
      <c r="FG60" s="7"/>
      <c r="FH60" s="2" t="s">
        <v>144</v>
      </c>
      <c r="FI60" s="2" t="s">
        <v>144</v>
      </c>
      <c r="FJ60" s="2" t="s">
        <v>144</v>
      </c>
      <c r="FK60" s="2" t="s">
        <v>144</v>
      </c>
      <c r="FL60" s="2" t="s">
        <v>144</v>
      </c>
      <c r="FM60" s="2" t="s">
        <v>144</v>
      </c>
      <c r="FN60" s="2" t="s">
        <v>144</v>
      </c>
      <c r="FO60" s="4"/>
      <c r="FP60" s="8"/>
      <c r="FQ60" s="4"/>
      <c r="FR60" s="8"/>
      <c r="FS60" s="7"/>
      <c r="FT60" s="7"/>
      <c r="FU60" s="2" t="s">
        <v>181</v>
      </c>
      <c r="FV60" s="2" t="s">
        <v>328</v>
      </c>
      <c r="FW60" s="2" t="s">
        <v>144</v>
      </c>
      <c r="FX60" s="2" t="s">
        <v>144</v>
      </c>
      <c r="FY60" s="2" t="s">
        <v>152</v>
      </c>
      <c r="FZ60" s="2" t="s">
        <v>152</v>
      </c>
      <c r="GA60" s="2" t="s">
        <v>144</v>
      </c>
      <c r="GB60" s="4"/>
      <c r="GC60" s="8"/>
      <c r="GD60" s="4"/>
      <c r="GE60" s="8"/>
      <c r="GF60" s="7"/>
      <c r="GG60" s="7"/>
      <c r="GH60" s="2" t="s">
        <v>239</v>
      </c>
      <c r="GI60" s="2" t="s">
        <v>328</v>
      </c>
      <c r="GJ60" s="2" t="s">
        <v>144</v>
      </c>
      <c r="GK60" s="2" t="s">
        <v>144</v>
      </c>
      <c r="GL60" s="2" t="s">
        <v>152</v>
      </c>
      <c r="GM60" s="2" t="s">
        <v>152</v>
      </c>
      <c r="GN60" s="2" t="s">
        <v>144</v>
      </c>
      <c r="GO60" s="4"/>
      <c r="GP60" s="8"/>
      <c r="GQ60" s="4"/>
      <c r="GR60" s="8"/>
      <c r="GS60" s="7"/>
      <c r="GT60" s="7"/>
      <c r="GU60" s="2" t="s">
        <v>150</v>
      </c>
      <c r="GV60" s="2" t="s">
        <v>328</v>
      </c>
      <c r="GW60" s="2" t="s">
        <v>387</v>
      </c>
      <c r="GX60" s="2" t="s">
        <v>528</v>
      </c>
      <c r="GY60" s="2" t="s">
        <v>152</v>
      </c>
      <c r="GZ60" s="2" t="s">
        <v>152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150</v>
      </c>
      <c r="KI60" s="2" t="s">
        <v>328</v>
      </c>
      <c r="KJ60" s="2" t="s">
        <v>196</v>
      </c>
      <c r="KK60" s="2" t="s">
        <v>144</v>
      </c>
      <c r="KL60" s="2" t="s">
        <v>152</v>
      </c>
      <c r="KM60" s="2" t="s">
        <v>152</v>
      </c>
      <c r="KN60" s="2" t="s">
        <v>144</v>
      </c>
      <c r="KO60" s="4"/>
      <c r="KP60" s="8"/>
      <c r="KQ60" s="4"/>
      <c r="KR60" s="8"/>
      <c r="KS60" s="7"/>
      <c r="KT60" s="7"/>
      <c r="KU60" s="2" t="s">
        <v>144</v>
      </c>
      <c r="KV60" s="2" t="s">
        <v>144</v>
      </c>
      <c r="KW60" s="2" t="s">
        <v>144</v>
      </c>
      <c r="KX60" s="2" t="s">
        <v>144</v>
      </c>
      <c r="KY60" s="2" t="s">
        <v>144</v>
      </c>
      <c r="KZ60" s="2" t="s">
        <v>144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236</v>
      </c>
      <c r="OV60" s="2" t="s">
        <v>328</v>
      </c>
      <c r="OW60" s="2" t="s">
        <v>144</v>
      </c>
      <c r="OX60" s="2" t="s">
        <v>144</v>
      </c>
      <c r="OY60" s="2" t="s">
        <v>152</v>
      </c>
      <c r="OZ60" s="2" t="s">
        <v>152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577</v>
      </c>
      <c r="B61" s="2" t="s">
        <v>133</v>
      </c>
      <c r="C61" s="2" t="s">
        <v>537</v>
      </c>
      <c r="D61" s="2" t="s">
        <v>501</v>
      </c>
      <c r="E61" s="2" t="s">
        <v>520</v>
      </c>
      <c r="F61" s="2" t="s">
        <v>578</v>
      </c>
      <c r="G61" s="2" t="s">
        <v>578</v>
      </c>
      <c r="H61" s="2" t="s">
        <v>578</v>
      </c>
      <c r="I61" s="2" t="s">
        <v>504</v>
      </c>
      <c r="J61" s="2" t="s">
        <v>505</v>
      </c>
      <c r="K61" s="2" t="s">
        <v>488</v>
      </c>
      <c r="L61" s="3">
        <v>21.66</v>
      </c>
      <c r="M61" s="3">
        <v>22.74</v>
      </c>
      <c r="N61" s="3">
        <v>69.99</v>
      </c>
      <c r="O61" s="2" t="s">
        <v>397</v>
      </c>
      <c r="P61" s="2" t="s">
        <v>542</v>
      </c>
      <c r="Q61" s="2" t="s">
        <v>143</v>
      </c>
      <c r="R61" s="2" t="s">
        <v>144</v>
      </c>
      <c r="S61" s="2" t="s">
        <v>144</v>
      </c>
      <c r="T61" s="2" t="s">
        <v>561</v>
      </c>
      <c r="U61" s="2" t="s">
        <v>144</v>
      </c>
      <c r="V61" s="2" t="s">
        <v>579</v>
      </c>
      <c r="W61" s="2" t="s">
        <v>580</v>
      </c>
      <c r="X61" s="2" t="s">
        <v>144</v>
      </c>
      <c r="Y61" s="2" t="s">
        <v>555</v>
      </c>
      <c r="Z61" s="4">
        <v>92</v>
      </c>
      <c r="AA61" s="4">
        <f>=ROUNDDOWN(92,0)</f>
      </c>
      <c r="AB61" s="5">
        <v>1</v>
      </c>
      <c r="AC61" s="2" t="s">
        <v>144</v>
      </c>
      <c r="AD61" s="4"/>
      <c r="AE61" s="4"/>
      <c r="AF61" s="6">
        <v>65</v>
      </c>
      <c r="AG61" s="6"/>
      <c r="AH61" s="7">
        <v>0.8571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>
        <v>3</v>
      </c>
      <c r="AQ61" s="8">
        <v>73.68</v>
      </c>
      <c r="AR61" s="4"/>
      <c r="AS61" s="8"/>
      <c r="AT61" s="7"/>
      <c r="AU61" s="7"/>
      <c r="AV61" s="4">
        <v>3</v>
      </c>
      <c r="AW61" s="8">
        <v>73.68</v>
      </c>
      <c r="AX61" s="4"/>
      <c r="AY61" s="8"/>
      <c r="AZ61" s="7"/>
      <c r="BA61" s="7"/>
      <c r="BB61" s="7">
        <v>1</v>
      </c>
      <c r="BC61" s="4">
        <v>3</v>
      </c>
      <c r="BD61" s="8">
        <v>73.68</v>
      </c>
      <c r="BE61" s="4"/>
      <c r="BF61" s="8"/>
      <c r="BG61" s="7"/>
      <c r="BH61" s="7"/>
      <c r="BI61" s="7">
        <v>1</v>
      </c>
      <c r="BJ61" s="4">
        <v>3</v>
      </c>
      <c r="BK61" s="8">
        <v>73.68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236</v>
      </c>
      <c r="BV61" s="2" t="s">
        <v>141</v>
      </c>
      <c r="BW61" s="2" t="s">
        <v>144</v>
      </c>
      <c r="BX61" s="2" t="s">
        <v>144</v>
      </c>
      <c r="BY61" s="2" t="s">
        <v>152</v>
      </c>
      <c r="BZ61" s="2" t="s">
        <v>152</v>
      </c>
      <c r="CA61" s="2" t="s">
        <v>144</v>
      </c>
      <c r="CB61" s="4"/>
      <c r="CC61" s="8"/>
      <c r="CD61" s="4"/>
      <c r="CE61" s="8"/>
      <c r="CF61" s="7"/>
      <c r="CG61" s="7"/>
      <c r="CH61" s="2" t="s">
        <v>150</v>
      </c>
      <c r="CI61" s="2" t="s">
        <v>141</v>
      </c>
      <c r="CJ61" s="2" t="s">
        <v>153</v>
      </c>
      <c r="CK61" s="2" t="s">
        <v>571</v>
      </c>
      <c r="CL61" s="2" t="s">
        <v>152</v>
      </c>
      <c r="CM61" s="2" t="s">
        <v>152</v>
      </c>
      <c r="CN61" s="2" t="s">
        <v>144</v>
      </c>
      <c r="CO61" s="4">
        <v>3</v>
      </c>
      <c r="CP61" s="8">
        <v>73.68</v>
      </c>
      <c r="CQ61" s="4"/>
      <c r="CR61" s="8"/>
      <c r="CS61" s="7"/>
      <c r="CT61" s="7"/>
      <c r="CU61" s="2" t="s">
        <v>150</v>
      </c>
      <c r="CV61" s="2" t="s">
        <v>141</v>
      </c>
      <c r="CW61" s="2" t="s">
        <v>382</v>
      </c>
      <c r="CX61" s="2" t="s">
        <v>564</v>
      </c>
      <c r="CY61" s="2" t="s">
        <v>152</v>
      </c>
      <c r="CZ61" s="2" t="s">
        <v>152</v>
      </c>
      <c r="DA61" s="2" t="s">
        <v>144</v>
      </c>
      <c r="DB61" s="4"/>
      <c r="DC61" s="8"/>
      <c r="DD61" s="4"/>
      <c r="DE61" s="8"/>
      <c r="DF61" s="7"/>
      <c r="DG61" s="7"/>
      <c r="DH61" s="2" t="s">
        <v>150</v>
      </c>
      <c r="DI61" s="2" t="s">
        <v>141</v>
      </c>
      <c r="DJ61" s="2" t="s">
        <v>555</v>
      </c>
      <c r="DK61" s="2" t="s">
        <v>565</v>
      </c>
      <c r="DL61" s="2" t="s">
        <v>152</v>
      </c>
      <c r="DM61" s="2" t="s">
        <v>152</v>
      </c>
      <c r="DN61" s="2" t="s">
        <v>144</v>
      </c>
      <c r="DO61" s="4"/>
      <c r="DP61" s="8"/>
      <c r="DQ61" s="4"/>
      <c r="DR61" s="8"/>
      <c r="DS61" s="7"/>
      <c r="DT61" s="7"/>
      <c r="DU61" s="2" t="s">
        <v>150</v>
      </c>
      <c r="DV61" s="2" t="s">
        <v>141</v>
      </c>
      <c r="DW61" s="2" t="s">
        <v>158</v>
      </c>
      <c r="DX61" s="2" t="s">
        <v>401</v>
      </c>
      <c r="DY61" s="2" t="s">
        <v>354</v>
      </c>
      <c r="DZ61" s="2" t="s">
        <v>152</v>
      </c>
      <c r="EA61" s="2" t="s">
        <v>144</v>
      </c>
      <c r="EB61" s="4"/>
      <c r="EC61" s="8"/>
      <c r="ED61" s="4"/>
      <c r="EE61" s="8"/>
      <c r="EF61" s="7"/>
      <c r="EG61" s="7"/>
      <c r="EH61" s="2" t="s">
        <v>150</v>
      </c>
      <c r="EI61" s="2" t="s">
        <v>141</v>
      </c>
      <c r="EJ61" s="2" t="s">
        <v>160</v>
      </c>
      <c r="EK61" s="2" t="s">
        <v>581</v>
      </c>
      <c r="EL61" s="2" t="s">
        <v>152</v>
      </c>
      <c r="EM61" s="2" t="s">
        <v>152</v>
      </c>
      <c r="EN61" s="2" t="s">
        <v>144</v>
      </c>
      <c r="EO61" s="4"/>
      <c r="EP61" s="8"/>
      <c r="EQ61" s="4"/>
      <c r="ER61" s="8"/>
      <c r="ES61" s="7"/>
      <c r="ET61" s="7"/>
      <c r="EU61" s="2" t="s">
        <v>150</v>
      </c>
      <c r="EV61" s="2" t="s">
        <v>141</v>
      </c>
      <c r="EW61" s="2" t="s">
        <v>555</v>
      </c>
      <c r="EX61" s="2" t="s">
        <v>563</v>
      </c>
      <c r="EY61" s="2" t="s">
        <v>152</v>
      </c>
      <c r="EZ61" s="2" t="s">
        <v>152</v>
      </c>
      <c r="FA61" s="2" t="s">
        <v>144</v>
      </c>
      <c r="FB61" s="4"/>
      <c r="FC61" s="8"/>
      <c r="FD61" s="4"/>
      <c r="FE61" s="8"/>
      <c r="FF61" s="7"/>
      <c r="FG61" s="7"/>
      <c r="FH61" s="2" t="s">
        <v>144</v>
      </c>
      <c r="FI61" s="2" t="s">
        <v>144</v>
      </c>
      <c r="FJ61" s="2" t="s">
        <v>144</v>
      </c>
      <c r="FK61" s="2" t="s">
        <v>144</v>
      </c>
      <c r="FL61" s="2" t="s">
        <v>144</v>
      </c>
      <c r="FM61" s="2" t="s">
        <v>144</v>
      </c>
      <c r="FN61" s="2" t="s">
        <v>144</v>
      </c>
      <c r="FO61" s="4"/>
      <c r="FP61" s="8"/>
      <c r="FQ61" s="4"/>
      <c r="FR61" s="8"/>
      <c r="FS61" s="7"/>
      <c r="FT61" s="7"/>
      <c r="FU61" s="2" t="s">
        <v>150</v>
      </c>
      <c r="FV61" s="2" t="s">
        <v>141</v>
      </c>
      <c r="FW61" s="2" t="s">
        <v>144</v>
      </c>
      <c r="FX61" s="2" t="s">
        <v>144</v>
      </c>
      <c r="FY61" s="2" t="s">
        <v>152</v>
      </c>
      <c r="FZ61" s="2" t="s">
        <v>152</v>
      </c>
      <c r="GA61" s="2" t="s">
        <v>144</v>
      </c>
      <c r="GB61" s="4"/>
      <c r="GC61" s="8"/>
      <c r="GD61" s="4"/>
      <c r="GE61" s="8"/>
      <c r="GF61" s="7"/>
      <c r="GG61" s="7"/>
      <c r="GH61" s="2" t="s">
        <v>239</v>
      </c>
      <c r="GI61" s="2" t="s">
        <v>141</v>
      </c>
      <c r="GJ61" s="2" t="s">
        <v>144</v>
      </c>
      <c r="GK61" s="2" t="s">
        <v>144</v>
      </c>
      <c r="GL61" s="2" t="s">
        <v>152</v>
      </c>
      <c r="GM61" s="2" t="s">
        <v>152</v>
      </c>
      <c r="GN61" s="2" t="s">
        <v>144</v>
      </c>
      <c r="GO61" s="4"/>
      <c r="GP61" s="8"/>
      <c r="GQ61" s="4"/>
      <c r="GR61" s="8"/>
      <c r="GS61" s="7"/>
      <c r="GT61" s="7"/>
      <c r="GU61" s="2" t="s">
        <v>150</v>
      </c>
      <c r="GV61" s="2" t="s">
        <v>141</v>
      </c>
      <c r="GW61" s="2" t="s">
        <v>387</v>
      </c>
      <c r="GX61" s="2" t="s">
        <v>144</v>
      </c>
      <c r="GY61" s="2" t="s">
        <v>152</v>
      </c>
      <c r="GZ61" s="2" t="s">
        <v>152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150</v>
      </c>
      <c r="KI61" s="2" t="s">
        <v>141</v>
      </c>
      <c r="KJ61" s="2" t="s">
        <v>196</v>
      </c>
      <c r="KK61" s="2" t="s">
        <v>144</v>
      </c>
      <c r="KL61" s="2" t="s">
        <v>152</v>
      </c>
      <c r="KM61" s="2" t="s">
        <v>152</v>
      </c>
      <c r="KN61" s="2" t="s">
        <v>144</v>
      </c>
      <c r="KO61" s="4"/>
      <c r="KP61" s="8"/>
      <c r="KQ61" s="4"/>
      <c r="KR61" s="8"/>
      <c r="KS61" s="7"/>
      <c r="KT61" s="7"/>
      <c r="KU61" s="2" t="s">
        <v>144</v>
      </c>
      <c r="KV61" s="2" t="s">
        <v>144</v>
      </c>
      <c r="KW61" s="2" t="s">
        <v>144</v>
      </c>
      <c r="KX61" s="2" t="s">
        <v>144</v>
      </c>
      <c r="KY61" s="2" t="s">
        <v>144</v>
      </c>
      <c r="KZ61" s="2" t="s">
        <v>144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236</v>
      </c>
      <c r="OV61" s="2" t="s">
        <v>141</v>
      </c>
      <c r="OW61" s="2" t="s">
        <v>144</v>
      </c>
      <c r="OX61" s="2" t="s">
        <v>144</v>
      </c>
      <c r="OY61" s="2" t="s">
        <v>152</v>
      </c>
      <c r="OZ61" s="2" t="s">
        <v>152</v>
      </c>
      <c r="PA61" s="2" t="s">
        <v>144</v>
      </c>
      <c r="PB61" s="4">
        <v>92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582</v>
      </c>
      <c r="B62" s="2" t="s">
        <v>133</v>
      </c>
      <c r="C62" s="2" t="s">
        <v>537</v>
      </c>
      <c r="D62" s="2" t="s">
        <v>583</v>
      </c>
      <c r="E62" s="2" t="s">
        <v>584</v>
      </c>
      <c r="F62" s="2" t="s">
        <v>585</v>
      </c>
      <c r="G62" s="2" t="s">
        <v>585</v>
      </c>
      <c r="H62" s="2" t="s">
        <v>585</v>
      </c>
      <c r="I62" s="2" t="s">
        <v>586</v>
      </c>
      <c r="J62" s="2" t="s">
        <v>547</v>
      </c>
      <c r="K62" s="2" t="s">
        <v>587</v>
      </c>
      <c r="L62" s="3">
        <v>136.19</v>
      </c>
      <c r="M62" s="3">
        <v>143</v>
      </c>
      <c r="N62" s="3">
        <v>399.99</v>
      </c>
      <c r="O62" s="2" t="s">
        <v>429</v>
      </c>
      <c r="P62" s="2" t="s">
        <v>326</v>
      </c>
      <c r="Q62" s="2" t="s">
        <v>143</v>
      </c>
      <c r="R62" s="2" t="s">
        <v>144</v>
      </c>
      <c r="S62" s="2" t="s">
        <v>144</v>
      </c>
      <c r="T62" s="2" t="s">
        <v>543</v>
      </c>
      <c r="U62" s="2" t="s">
        <v>144</v>
      </c>
      <c r="V62" s="2" t="s">
        <v>588</v>
      </c>
      <c r="W62" s="2" t="s">
        <v>233</v>
      </c>
      <c r="X62" s="2" t="s">
        <v>144</v>
      </c>
      <c r="Y62" s="2" t="s">
        <v>199</v>
      </c>
      <c r="Z62" s="4"/>
      <c r="AA62" s="4">
        <f>=ROUNDDOWN({0},0)</f>
      </c>
      <c r="AB62" s="5">
        <v>2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4</v>
      </c>
      <c r="AS62" s="8">
        <v>464.75</v>
      </c>
      <c r="AT62" s="7">
        <v>-1</v>
      </c>
      <c r="AU62" s="7">
        <v>-1</v>
      </c>
      <c r="AV62" s="4"/>
      <c r="AW62" s="8"/>
      <c r="AX62" s="4">
        <v>4</v>
      </c>
      <c r="AY62" s="8">
        <v>464.75</v>
      </c>
      <c r="AZ62" s="7">
        <v>-1</v>
      </c>
      <c r="BA62" s="7">
        <v>-1</v>
      </c>
      <c r="BB62" s="7"/>
      <c r="BC62" s="4"/>
      <c r="BD62" s="8"/>
      <c r="BE62" s="4">
        <v>4</v>
      </c>
      <c r="BF62" s="8">
        <v>464.75</v>
      </c>
      <c r="BG62" s="7">
        <v>-1</v>
      </c>
      <c r="BH62" s="7">
        <v>-1</v>
      </c>
      <c r="BI62" s="7"/>
      <c r="BJ62" s="4"/>
      <c r="BK62" s="8"/>
      <c r="BL62" s="2" t="s">
        <v>589</v>
      </c>
      <c r="BM62" s="7"/>
      <c r="BN62" s="7"/>
      <c r="BO62" s="4"/>
      <c r="BP62" s="8"/>
      <c r="BQ62" s="4"/>
      <c r="BR62" s="8"/>
      <c r="BS62" s="7"/>
      <c r="BT62" s="7"/>
      <c r="BU62" s="2" t="s">
        <v>236</v>
      </c>
      <c r="BV62" s="2" t="s">
        <v>328</v>
      </c>
      <c r="BW62" s="2" t="s">
        <v>144</v>
      </c>
      <c r="BX62" s="2" t="s">
        <v>144</v>
      </c>
      <c r="BY62" s="2" t="s">
        <v>152</v>
      </c>
      <c r="BZ62" s="2" t="s">
        <v>152</v>
      </c>
      <c r="CA62" s="2" t="s">
        <v>144</v>
      </c>
      <c r="CB62" s="4"/>
      <c r="CC62" s="8"/>
      <c r="CD62" s="4"/>
      <c r="CE62" s="8"/>
      <c r="CF62" s="7"/>
      <c r="CG62" s="7"/>
      <c r="CH62" s="2" t="s">
        <v>150</v>
      </c>
      <c r="CI62" s="2" t="s">
        <v>328</v>
      </c>
      <c r="CJ62" s="2" t="s">
        <v>153</v>
      </c>
      <c r="CK62" s="2" t="s">
        <v>457</v>
      </c>
      <c r="CL62" s="2" t="s">
        <v>152</v>
      </c>
      <c r="CM62" s="2" t="s">
        <v>152</v>
      </c>
      <c r="CN62" s="2" t="s">
        <v>144</v>
      </c>
      <c r="CO62" s="4"/>
      <c r="CP62" s="8"/>
      <c r="CQ62" s="4"/>
      <c r="CR62" s="8"/>
      <c r="CS62" s="7"/>
      <c r="CT62" s="7"/>
      <c r="CU62" s="2" t="s">
        <v>150</v>
      </c>
      <c r="CV62" s="2" t="s">
        <v>328</v>
      </c>
      <c r="CW62" s="2" t="s">
        <v>382</v>
      </c>
      <c r="CX62" s="2" t="s">
        <v>417</v>
      </c>
      <c r="CY62" s="2" t="s">
        <v>152</v>
      </c>
      <c r="CZ62" s="2" t="s">
        <v>152</v>
      </c>
      <c r="DA62" s="2" t="s">
        <v>144</v>
      </c>
      <c r="DB62" s="4"/>
      <c r="DC62" s="8"/>
      <c r="DD62" s="4"/>
      <c r="DE62" s="8"/>
      <c r="DF62" s="7"/>
      <c r="DG62" s="7"/>
      <c r="DH62" s="2" t="s">
        <v>150</v>
      </c>
      <c r="DI62" s="2" t="s">
        <v>328</v>
      </c>
      <c r="DJ62" s="2" t="s">
        <v>199</v>
      </c>
      <c r="DK62" s="2" t="s">
        <v>204</v>
      </c>
      <c r="DL62" s="2" t="s">
        <v>152</v>
      </c>
      <c r="DM62" s="2" t="s">
        <v>152</v>
      </c>
      <c r="DN62" s="2" t="s">
        <v>144</v>
      </c>
      <c r="DO62" s="4"/>
      <c r="DP62" s="8"/>
      <c r="DQ62" s="4">
        <v>2</v>
      </c>
      <c r="DR62" s="8">
        <v>160.16</v>
      </c>
      <c r="DS62" s="7">
        <v>-1</v>
      </c>
      <c r="DT62" s="7">
        <v>-1</v>
      </c>
      <c r="DU62" s="2" t="s">
        <v>150</v>
      </c>
      <c r="DV62" s="2" t="s">
        <v>328</v>
      </c>
      <c r="DW62" s="2" t="s">
        <v>158</v>
      </c>
      <c r="DX62" s="2" t="s">
        <v>216</v>
      </c>
      <c r="DY62" s="2" t="s">
        <v>354</v>
      </c>
      <c r="DZ62" s="2" t="s">
        <v>152</v>
      </c>
      <c r="EA62" s="2" t="s">
        <v>144</v>
      </c>
      <c r="EB62" s="4"/>
      <c r="EC62" s="8"/>
      <c r="ED62" s="4">
        <v>1</v>
      </c>
      <c r="EE62" s="8">
        <v>150.15</v>
      </c>
      <c r="EF62" s="7">
        <v>-1</v>
      </c>
      <c r="EG62" s="7">
        <v>-1</v>
      </c>
      <c r="EH62" s="2" t="s">
        <v>150</v>
      </c>
      <c r="EI62" s="2" t="s">
        <v>328</v>
      </c>
      <c r="EJ62" s="2" t="s">
        <v>160</v>
      </c>
      <c r="EK62" s="2" t="s">
        <v>590</v>
      </c>
      <c r="EL62" s="2" t="s">
        <v>152</v>
      </c>
      <c r="EM62" s="2" t="s">
        <v>152</v>
      </c>
      <c r="EN62" s="2" t="s">
        <v>144</v>
      </c>
      <c r="EO62" s="4"/>
      <c r="EP62" s="8"/>
      <c r="EQ62" s="4"/>
      <c r="ER62" s="8"/>
      <c r="ES62" s="7"/>
      <c r="ET62" s="7"/>
      <c r="EU62" s="2" t="s">
        <v>150</v>
      </c>
      <c r="EV62" s="2" t="s">
        <v>328</v>
      </c>
      <c r="EW62" s="2" t="s">
        <v>199</v>
      </c>
      <c r="EX62" s="2" t="s">
        <v>465</v>
      </c>
      <c r="EY62" s="2" t="s">
        <v>152</v>
      </c>
      <c r="EZ62" s="2" t="s">
        <v>152</v>
      </c>
      <c r="FA62" s="2" t="s">
        <v>144</v>
      </c>
      <c r="FB62" s="4"/>
      <c r="FC62" s="8"/>
      <c r="FD62" s="4"/>
      <c r="FE62" s="8"/>
      <c r="FF62" s="7"/>
      <c r="FG62" s="7"/>
      <c r="FH62" s="2" t="s">
        <v>144</v>
      </c>
      <c r="FI62" s="2" t="s">
        <v>144</v>
      </c>
      <c r="FJ62" s="2" t="s">
        <v>144</v>
      </c>
      <c r="FK62" s="2" t="s">
        <v>144</v>
      </c>
      <c r="FL62" s="2" t="s">
        <v>144</v>
      </c>
      <c r="FM62" s="2" t="s">
        <v>144</v>
      </c>
      <c r="FN62" s="2" t="s">
        <v>144</v>
      </c>
      <c r="FO62" s="4"/>
      <c r="FP62" s="8"/>
      <c r="FQ62" s="4"/>
      <c r="FR62" s="8"/>
      <c r="FS62" s="7"/>
      <c r="FT62" s="7"/>
      <c r="FU62" s="2" t="s">
        <v>181</v>
      </c>
      <c r="FV62" s="2" t="s">
        <v>328</v>
      </c>
      <c r="FW62" s="2" t="s">
        <v>144</v>
      </c>
      <c r="FX62" s="2" t="s">
        <v>144</v>
      </c>
      <c r="FY62" s="2" t="s">
        <v>152</v>
      </c>
      <c r="FZ62" s="2" t="s">
        <v>152</v>
      </c>
      <c r="GA62" s="2" t="s">
        <v>144</v>
      </c>
      <c r="GB62" s="4"/>
      <c r="GC62" s="8"/>
      <c r="GD62" s="4"/>
      <c r="GE62" s="8"/>
      <c r="GF62" s="7"/>
      <c r="GG62" s="7"/>
      <c r="GH62" s="2" t="s">
        <v>239</v>
      </c>
      <c r="GI62" s="2" t="s">
        <v>328</v>
      </c>
      <c r="GJ62" s="2" t="s">
        <v>144</v>
      </c>
      <c r="GK62" s="2" t="s">
        <v>144</v>
      </c>
      <c r="GL62" s="2" t="s">
        <v>152</v>
      </c>
      <c r="GM62" s="2" t="s">
        <v>152</v>
      </c>
      <c r="GN62" s="2" t="s">
        <v>144</v>
      </c>
      <c r="GO62" s="4"/>
      <c r="GP62" s="8"/>
      <c r="GQ62" s="4">
        <v>1</v>
      </c>
      <c r="GR62" s="8">
        <v>154.44</v>
      </c>
      <c r="GS62" s="7">
        <v>-1</v>
      </c>
      <c r="GT62" s="7">
        <v>-1</v>
      </c>
      <c r="GU62" s="2" t="s">
        <v>150</v>
      </c>
      <c r="GV62" s="2" t="s">
        <v>328</v>
      </c>
      <c r="GW62" s="2" t="s">
        <v>168</v>
      </c>
      <c r="GX62" s="2" t="s">
        <v>591</v>
      </c>
      <c r="GY62" s="2" t="s">
        <v>152</v>
      </c>
      <c r="GZ62" s="2" t="s">
        <v>152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150</v>
      </c>
      <c r="KI62" s="2" t="s">
        <v>328</v>
      </c>
      <c r="KJ62" s="2" t="s">
        <v>196</v>
      </c>
      <c r="KK62" s="2" t="s">
        <v>144</v>
      </c>
      <c r="KL62" s="2" t="s">
        <v>152</v>
      </c>
      <c r="KM62" s="2" t="s">
        <v>152</v>
      </c>
      <c r="KN62" s="2" t="s">
        <v>144</v>
      </c>
      <c r="KO62" s="4"/>
      <c r="KP62" s="8"/>
      <c r="KQ62" s="4"/>
      <c r="KR62" s="8"/>
      <c r="KS62" s="7"/>
      <c r="KT62" s="7"/>
      <c r="KU62" s="2" t="s">
        <v>144</v>
      </c>
      <c r="KV62" s="2" t="s">
        <v>144</v>
      </c>
      <c r="KW62" s="2" t="s">
        <v>144</v>
      </c>
      <c r="KX62" s="2" t="s">
        <v>144</v>
      </c>
      <c r="KY62" s="2" t="s">
        <v>144</v>
      </c>
      <c r="KZ62" s="2" t="s">
        <v>144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236</v>
      </c>
      <c r="OV62" s="2" t="s">
        <v>328</v>
      </c>
      <c r="OW62" s="2" t="s">
        <v>144</v>
      </c>
      <c r="OX62" s="2" t="s">
        <v>144</v>
      </c>
      <c r="OY62" s="2" t="s">
        <v>152</v>
      </c>
      <c r="OZ62" s="2" t="s">
        <v>152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592</v>
      </c>
      <c r="B63" s="2" t="s">
        <v>133</v>
      </c>
      <c r="C63" s="2" t="s">
        <v>593</v>
      </c>
      <c r="D63" s="2" t="s">
        <v>469</v>
      </c>
      <c r="E63" s="2" t="s">
        <v>470</v>
      </c>
      <c r="F63" s="2" t="s">
        <v>594</v>
      </c>
      <c r="G63" s="2" t="s">
        <v>594</v>
      </c>
      <c r="H63" s="2" t="s">
        <v>594</v>
      </c>
      <c r="I63" s="2" t="s">
        <v>595</v>
      </c>
      <c r="J63" s="2" t="s">
        <v>540</v>
      </c>
      <c r="K63" s="2" t="s">
        <v>587</v>
      </c>
      <c r="L63" s="3">
        <v>68.09</v>
      </c>
      <c r="M63" s="3">
        <v>71.49</v>
      </c>
      <c r="N63" s="3">
        <v>199.99</v>
      </c>
      <c r="O63" s="2" t="s">
        <v>397</v>
      </c>
      <c r="P63" s="2" t="s">
        <v>542</v>
      </c>
      <c r="Q63" s="2" t="s">
        <v>143</v>
      </c>
      <c r="R63" s="2" t="s">
        <v>144</v>
      </c>
      <c r="S63" s="2" t="s">
        <v>144</v>
      </c>
      <c r="T63" s="2" t="s">
        <v>543</v>
      </c>
      <c r="U63" s="2" t="s">
        <v>144</v>
      </c>
      <c r="V63" s="2" t="s">
        <v>378</v>
      </c>
      <c r="W63" s="2" t="s">
        <v>580</v>
      </c>
      <c r="X63" s="2" t="s">
        <v>144</v>
      </c>
      <c r="Y63" s="2" t="s">
        <v>596</v>
      </c>
      <c r="Z63" s="4">
        <v>8</v>
      </c>
      <c r="AA63" s="4">
        <f>=ROUNDDOWN(8,0)</f>
      </c>
      <c r="AB63" s="5">
        <v>1</v>
      </c>
      <c r="AC63" s="2" t="s">
        <v>144</v>
      </c>
      <c r="AD63" s="4"/>
      <c r="AE63" s="4"/>
      <c r="AF63" s="6">
        <v>65</v>
      </c>
      <c r="AG63" s="6"/>
      <c r="AH63" s="7">
        <v>0.8571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1</v>
      </c>
      <c r="AS63" s="8">
        <v>75.07</v>
      </c>
      <c r="AT63" s="7">
        <v>-1</v>
      </c>
      <c r="AU63" s="7">
        <v>-1</v>
      </c>
      <c r="AV63" s="4"/>
      <c r="AW63" s="8"/>
      <c r="AX63" s="4">
        <v>1</v>
      </c>
      <c r="AY63" s="8">
        <v>75.07</v>
      </c>
      <c r="AZ63" s="7">
        <v>-1</v>
      </c>
      <c r="BA63" s="7">
        <v>-1</v>
      </c>
      <c r="BB63" s="7"/>
      <c r="BC63" s="4" t="s">
        <v>144</v>
      </c>
      <c r="BD63" s="8" t="s">
        <v>144</v>
      </c>
      <c r="BE63" s="4">
        <v>2</v>
      </c>
      <c r="BF63" s="8">
        <v>110.82</v>
      </c>
      <c r="BG63" s="7" t="s">
        <v>144</v>
      </c>
      <c r="BH63" s="7" t="s">
        <v>144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150</v>
      </c>
      <c r="BV63" s="2" t="s">
        <v>141</v>
      </c>
      <c r="BW63" s="2" t="s">
        <v>144</v>
      </c>
      <c r="BX63" s="2" t="s">
        <v>496</v>
      </c>
      <c r="BY63" s="2" t="s">
        <v>152</v>
      </c>
      <c r="BZ63" s="2" t="s">
        <v>152</v>
      </c>
      <c r="CA63" s="2" t="s">
        <v>144</v>
      </c>
      <c r="CB63" s="4"/>
      <c r="CC63" s="8"/>
      <c r="CD63" s="4"/>
      <c r="CE63" s="8"/>
      <c r="CF63" s="7"/>
      <c r="CG63" s="7"/>
      <c r="CH63" s="2" t="s">
        <v>150</v>
      </c>
      <c r="CI63" s="2" t="s">
        <v>141</v>
      </c>
      <c r="CJ63" s="2" t="s">
        <v>153</v>
      </c>
      <c r="CK63" s="2" t="s">
        <v>597</v>
      </c>
      <c r="CL63" s="2" t="s">
        <v>152</v>
      </c>
      <c r="CM63" s="2" t="s">
        <v>152</v>
      </c>
      <c r="CN63" s="2" t="s">
        <v>144</v>
      </c>
      <c r="CO63" s="4"/>
      <c r="CP63" s="8"/>
      <c r="CQ63" s="4"/>
      <c r="CR63" s="8"/>
      <c r="CS63" s="7"/>
      <c r="CT63" s="7"/>
      <c r="CU63" s="2" t="s">
        <v>150</v>
      </c>
      <c r="CV63" s="2" t="s">
        <v>141</v>
      </c>
      <c r="CW63" s="2" t="s">
        <v>476</v>
      </c>
      <c r="CX63" s="2" t="s">
        <v>598</v>
      </c>
      <c r="CY63" s="2" t="s">
        <v>152</v>
      </c>
      <c r="CZ63" s="2" t="s">
        <v>152</v>
      </c>
      <c r="DA63" s="2" t="s">
        <v>144</v>
      </c>
      <c r="DB63" s="4"/>
      <c r="DC63" s="8"/>
      <c r="DD63" s="4"/>
      <c r="DE63" s="8"/>
      <c r="DF63" s="7"/>
      <c r="DG63" s="7"/>
      <c r="DH63" s="2" t="s">
        <v>150</v>
      </c>
      <c r="DI63" s="2" t="s">
        <v>141</v>
      </c>
      <c r="DJ63" s="2" t="s">
        <v>596</v>
      </c>
      <c r="DK63" s="2" t="s">
        <v>550</v>
      </c>
      <c r="DL63" s="2" t="s">
        <v>152</v>
      </c>
      <c r="DM63" s="2" t="s">
        <v>152</v>
      </c>
      <c r="DN63" s="2" t="s">
        <v>144</v>
      </c>
      <c r="DO63" s="4"/>
      <c r="DP63" s="8"/>
      <c r="DQ63" s="4"/>
      <c r="DR63" s="8"/>
      <c r="DS63" s="7"/>
      <c r="DT63" s="7"/>
      <c r="DU63" s="2" t="s">
        <v>150</v>
      </c>
      <c r="DV63" s="2" t="s">
        <v>141</v>
      </c>
      <c r="DW63" s="2" t="s">
        <v>158</v>
      </c>
      <c r="DX63" s="2" t="s">
        <v>360</v>
      </c>
      <c r="DY63" s="2" t="s">
        <v>354</v>
      </c>
      <c r="DZ63" s="2" t="s">
        <v>152</v>
      </c>
      <c r="EA63" s="2" t="s">
        <v>144</v>
      </c>
      <c r="EB63" s="4"/>
      <c r="EC63" s="8"/>
      <c r="ED63" s="4">
        <v>1</v>
      </c>
      <c r="EE63" s="8">
        <v>75.07</v>
      </c>
      <c r="EF63" s="7">
        <v>-1</v>
      </c>
      <c r="EG63" s="7">
        <v>-1</v>
      </c>
      <c r="EH63" s="2" t="s">
        <v>150</v>
      </c>
      <c r="EI63" s="2" t="s">
        <v>141</v>
      </c>
      <c r="EJ63" s="2" t="s">
        <v>160</v>
      </c>
      <c r="EK63" s="2" t="s">
        <v>385</v>
      </c>
      <c r="EL63" s="2" t="s">
        <v>152</v>
      </c>
      <c r="EM63" s="2" t="s">
        <v>152</v>
      </c>
      <c r="EN63" s="2" t="s">
        <v>144</v>
      </c>
      <c r="EO63" s="4"/>
      <c r="EP63" s="8"/>
      <c r="EQ63" s="4"/>
      <c r="ER63" s="8"/>
      <c r="ES63" s="7"/>
      <c r="ET63" s="7"/>
      <c r="EU63" s="2" t="s">
        <v>150</v>
      </c>
      <c r="EV63" s="2" t="s">
        <v>141</v>
      </c>
      <c r="EW63" s="2" t="s">
        <v>596</v>
      </c>
      <c r="EX63" s="2" t="s">
        <v>465</v>
      </c>
      <c r="EY63" s="2" t="s">
        <v>152</v>
      </c>
      <c r="EZ63" s="2" t="s">
        <v>152</v>
      </c>
      <c r="FA63" s="2" t="s">
        <v>144</v>
      </c>
      <c r="FB63" s="4"/>
      <c r="FC63" s="8"/>
      <c r="FD63" s="4"/>
      <c r="FE63" s="8"/>
      <c r="FF63" s="7"/>
      <c r="FG63" s="7"/>
      <c r="FH63" s="2" t="s">
        <v>144</v>
      </c>
      <c r="FI63" s="2" t="s">
        <v>144</v>
      </c>
      <c r="FJ63" s="2" t="s">
        <v>144</v>
      </c>
      <c r="FK63" s="2" t="s">
        <v>144</v>
      </c>
      <c r="FL63" s="2" t="s">
        <v>144</v>
      </c>
      <c r="FM63" s="2" t="s">
        <v>144</v>
      </c>
      <c r="FN63" s="2" t="s">
        <v>144</v>
      </c>
      <c r="FO63" s="4"/>
      <c r="FP63" s="8"/>
      <c r="FQ63" s="4"/>
      <c r="FR63" s="8"/>
      <c r="FS63" s="7"/>
      <c r="FT63" s="7"/>
      <c r="FU63" s="2" t="s">
        <v>181</v>
      </c>
      <c r="FV63" s="2" t="s">
        <v>141</v>
      </c>
      <c r="FW63" s="2" t="s">
        <v>144</v>
      </c>
      <c r="FX63" s="2" t="s">
        <v>144</v>
      </c>
      <c r="FY63" s="2" t="s">
        <v>152</v>
      </c>
      <c r="FZ63" s="2" t="s">
        <v>152</v>
      </c>
      <c r="GA63" s="2" t="s">
        <v>144</v>
      </c>
      <c r="GB63" s="4"/>
      <c r="GC63" s="8"/>
      <c r="GD63" s="4"/>
      <c r="GE63" s="8"/>
      <c r="GF63" s="7"/>
      <c r="GG63" s="7"/>
      <c r="GH63" s="2" t="s">
        <v>239</v>
      </c>
      <c r="GI63" s="2" t="s">
        <v>141</v>
      </c>
      <c r="GJ63" s="2" t="s">
        <v>144</v>
      </c>
      <c r="GK63" s="2" t="s">
        <v>144</v>
      </c>
      <c r="GL63" s="2" t="s">
        <v>152</v>
      </c>
      <c r="GM63" s="2" t="s">
        <v>152</v>
      </c>
      <c r="GN63" s="2" t="s">
        <v>144</v>
      </c>
      <c r="GO63" s="4"/>
      <c r="GP63" s="8"/>
      <c r="GQ63" s="4"/>
      <c r="GR63" s="8"/>
      <c r="GS63" s="7"/>
      <c r="GT63" s="7"/>
      <c r="GU63" s="2" t="s">
        <v>150</v>
      </c>
      <c r="GV63" s="2" t="s">
        <v>141</v>
      </c>
      <c r="GW63" s="2" t="s">
        <v>168</v>
      </c>
      <c r="GX63" s="2" t="s">
        <v>144</v>
      </c>
      <c r="GY63" s="2" t="s">
        <v>152</v>
      </c>
      <c r="GZ63" s="2" t="s">
        <v>152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150</v>
      </c>
      <c r="KI63" s="2" t="s">
        <v>141</v>
      </c>
      <c r="KJ63" s="2" t="s">
        <v>170</v>
      </c>
      <c r="KK63" s="2" t="s">
        <v>144</v>
      </c>
      <c r="KL63" s="2" t="s">
        <v>152</v>
      </c>
      <c r="KM63" s="2" t="s">
        <v>152</v>
      </c>
      <c r="KN63" s="2" t="s">
        <v>144</v>
      </c>
      <c r="KO63" s="4"/>
      <c r="KP63" s="8"/>
      <c r="KQ63" s="4"/>
      <c r="KR63" s="8"/>
      <c r="KS63" s="7"/>
      <c r="KT63" s="7"/>
      <c r="KU63" s="2" t="s">
        <v>144</v>
      </c>
      <c r="KV63" s="2" t="s">
        <v>144</v>
      </c>
      <c r="KW63" s="2" t="s">
        <v>144</v>
      </c>
      <c r="KX63" s="2" t="s">
        <v>144</v>
      </c>
      <c r="KY63" s="2" t="s">
        <v>144</v>
      </c>
      <c r="KZ63" s="2" t="s">
        <v>144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236</v>
      </c>
      <c r="OV63" s="2" t="s">
        <v>141</v>
      </c>
      <c r="OW63" s="2" t="s">
        <v>144</v>
      </c>
      <c r="OX63" s="2" t="s">
        <v>144</v>
      </c>
      <c r="OY63" s="2" t="s">
        <v>152</v>
      </c>
      <c r="OZ63" s="2" t="s">
        <v>152</v>
      </c>
      <c r="PA63" s="2" t="s">
        <v>144</v>
      </c>
      <c r="PB63" s="4">
        <v>8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599</v>
      </c>
      <c r="B64" s="2" t="s">
        <v>133</v>
      </c>
      <c r="C64" s="2" t="s">
        <v>593</v>
      </c>
      <c r="D64" s="2" t="s">
        <v>469</v>
      </c>
      <c r="E64" s="2" t="s">
        <v>470</v>
      </c>
      <c r="F64" s="2" t="s">
        <v>594</v>
      </c>
      <c r="G64" s="2" t="s">
        <v>594</v>
      </c>
      <c r="H64" s="2" t="s">
        <v>594</v>
      </c>
      <c r="I64" s="2" t="s">
        <v>600</v>
      </c>
      <c r="J64" s="2" t="s">
        <v>540</v>
      </c>
      <c r="K64" s="2" t="s">
        <v>601</v>
      </c>
      <c r="L64" s="3">
        <v>68.09</v>
      </c>
      <c r="M64" s="3">
        <v>71.49</v>
      </c>
      <c r="N64" s="3">
        <v>199.99</v>
      </c>
      <c r="O64" s="2" t="s">
        <v>325</v>
      </c>
      <c r="P64" s="2" t="s">
        <v>542</v>
      </c>
      <c r="Q64" s="2" t="s">
        <v>143</v>
      </c>
      <c r="R64" s="2" t="s">
        <v>144</v>
      </c>
      <c r="S64" s="2" t="s">
        <v>144</v>
      </c>
      <c r="T64" s="2" t="s">
        <v>543</v>
      </c>
      <c r="U64" s="2" t="s">
        <v>144</v>
      </c>
      <c r="V64" s="2" t="s">
        <v>378</v>
      </c>
      <c r="W64" s="2" t="s">
        <v>580</v>
      </c>
      <c r="X64" s="2" t="s">
        <v>144</v>
      </c>
      <c r="Y64" s="2" t="s">
        <v>596</v>
      </c>
      <c r="Z64" s="4">
        <v>10</v>
      </c>
      <c r="AA64" s="4">
        <f>=ROUNDDOWN(16.6666666666667,0)</f>
      </c>
      <c r="AB64" s="5">
        <v>0.6</v>
      </c>
      <c r="AC64" s="2" t="s">
        <v>144</v>
      </c>
      <c r="AD64" s="4"/>
      <c r="AE64" s="4"/>
      <c r="AF64" s="6">
        <v>65</v>
      </c>
      <c r="AG64" s="6"/>
      <c r="AH64" s="7">
        <v>0.8571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1</v>
      </c>
      <c r="AS64" s="8">
        <v>35.75</v>
      </c>
      <c r="AT64" s="7">
        <v>-1</v>
      </c>
      <c r="AU64" s="7">
        <v>-1</v>
      </c>
      <c r="AV64" s="4"/>
      <c r="AW64" s="8"/>
      <c r="AX64" s="4">
        <v>1</v>
      </c>
      <c r="AY64" s="8">
        <v>35.75</v>
      </c>
      <c r="AZ64" s="7">
        <v>-1</v>
      </c>
      <c r="BA64" s="7">
        <v>-1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/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150</v>
      </c>
      <c r="BV64" s="2" t="s">
        <v>141</v>
      </c>
      <c r="BW64" s="2" t="s">
        <v>144</v>
      </c>
      <c r="BX64" s="2" t="s">
        <v>489</v>
      </c>
      <c r="BY64" s="2" t="s">
        <v>152</v>
      </c>
      <c r="BZ64" s="2" t="s">
        <v>152</v>
      </c>
      <c r="CA64" s="2" t="s">
        <v>144</v>
      </c>
      <c r="CB64" s="4"/>
      <c r="CC64" s="8"/>
      <c r="CD64" s="4">
        <v>1</v>
      </c>
      <c r="CE64" s="8">
        <v>35.75</v>
      </c>
      <c r="CF64" s="7">
        <v>-1</v>
      </c>
      <c r="CG64" s="7">
        <v>-1</v>
      </c>
      <c r="CH64" s="2" t="s">
        <v>150</v>
      </c>
      <c r="CI64" s="2" t="s">
        <v>141</v>
      </c>
      <c r="CJ64" s="2" t="s">
        <v>153</v>
      </c>
      <c r="CK64" s="2" t="s">
        <v>521</v>
      </c>
      <c r="CL64" s="2" t="s">
        <v>152</v>
      </c>
      <c r="CM64" s="2" t="s">
        <v>152</v>
      </c>
      <c r="CN64" s="2" t="s">
        <v>144</v>
      </c>
      <c r="CO64" s="4"/>
      <c r="CP64" s="8"/>
      <c r="CQ64" s="4"/>
      <c r="CR64" s="8"/>
      <c r="CS64" s="7"/>
      <c r="CT64" s="7"/>
      <c r="CU64" s="2" t="s">
        <v>150</v>
      </c>
      <c r="CV64" s="2" t="s">
        <v>141</v>
      </c>
      <c r="CW64" s="2" t="s">
        <v>476</v>
      </c>
      <c r="CX64" s="2" t="s">
        <v>590</v>
      </c>
      <c r="CY64" s="2" t="s">
        <v>152</v>
      </c>
      <c r="CZ64" s="2" t="s">
        <v>152</v>
      </c>
      <c r="DA64" s="2" t="s">
        <v>144</v>
      </c>
      <c r="DB64" s="4"/>
      <c r="DC64" s="8"/>
      <c r="DD64" s="4"/>
      <c r="DE64" s="8"/>
      <c r="DF64" s="7"/>
      <c r="DG64" s="7"/>
      <c r="DH64" s="2" t="s">
        <v>150</v>
      </c>
      <c r="DI64" s="2" t="s">
        <v>141</v>
      </c>
      <c r="DJ64" s="2" t="s">
        <v>596</v>
      </c>
      <c r="DK64" s="2" t="s">
        <v>170</v>
      </c>
      <c r="DL64" s="2" t="s">
        <v>152</v>
      </c>
      <c r="DM64" s="2" t="s">
        <v>152</v>
      </c>
      <c r="DN64" s="2" t="s">
        <v>144</v>
      </c>
      <c r="DO64" s="4"/>
      <c r="DP64" s="8"/>
      <c r="DQ64" s="4"/>
      <c r="DR64" s="8"/>
      <c r="DS64" s="7"/>
      <c r="DT64" s="7"/>
      <c r="DU64" s="2" t="s">
        <v>150</v>
      </c>
      <c r="DV64" s="2" t="s">
        <v>141</v>
      </c>
      <c r="DW64" s="2" t="s">
        <v>158</v>
      </c>
      <c r="DX64" s="2" t="s">
        <v>458</v>
      </c>
      <c r="DY64" s="2" t="s">
        <v>354</v>
      </c>
      <c r="DZ64" s="2" t="s">
        <v>152</v>
      </c>
      <c r="EA64" s="2" t="s">
        <v>144</v>
      </c>
      <c r="EB64" s="4"/>
      <c r="EC64" s="8"/>
      <c r="ED64" s="4"/>
      <c r="EE64" s="8"/>
      <c r="EF64" s="7"/>
      <c r="EG64" s="7"/>
      <c r="EH64" s="2" t="s">
        <v>150</v>
      </c>
      <c r="EI64" s="2" t="s">
        <v>141</v>
      </c>
      <c r="EJ64" s="2" t="s">
        <v>160</v>
      </c>
      <c r="EK64" s="2" t="s">
        <v>274</v>
      </c>
      <c r="EL64" s="2" t="s">
        <v>152</v>
      </c>
      <c r="EM64" s="2" t="s">
        <v>152</v>
      </c>
      <c r="EN64" s="2" t="s">
        <v>144</v>
      </c>
      <c r="EO64" s="4"/>
      <c r="EP64" s="8"/>
      <c r="EQ64" s="4"/>
      <c r="ER64" s="8"/>
      <c r="ES64" s="7"/>
      <c r="ET64" s="7"/>
      <c r="EU64" s="2" t="s">
        <v>150</v>
      </c>
      <c r="EV64" s="2" t="s">
        <v>141</v>
      </c>
      <c r="EW64" s="2" t="s">
        <v>596</v>
      </c>
      <c r="EX64" s="2" t="s">
        <v>148</v>
      </c>
      <c r="EY64" s="2" t="s">
        <v>152</v>
      </c>
      <c r="EZ64" s="2" t="s">
        <v>152</v>
      </c>
      <c r="FA64" s="2" t="s">
        <v>144</v>
      </c>
      <c r="FB64" s="4"/>
      <c r="FC64" s="8"/>
      <c r="FD64" s="4"/>
      <c r="FE64" s="8"/>
      <c r="FF64" s="7"/>
      <c r="FG64" s="7"/>
      <c r="FH64" s="2" t="s">
        <v>144</v>
      </c>
      <c r="FI64" s="2" t="s">
        <v>144</v>
      </c>
      <c r="FJ64" s="2" t="s">
        <v>144</v>
      </c>
      <c r="FK64" s="2" t="s">
        <v>144</v>
      </c>
      <c r="FL64" s="2" t="s">
        <v>144</v>
      </c>
      <c r="FM64" s="2" t="s">
        <v>144</v>
      </c>
      <c r="FN64" s="2" t="s">
        <v>144</v>
      </c>
      <c r="FO64" s="4"/>
      <c r="FP64" s="8"/>
      <c r="FQ64" s="4"/>
      <c r="FR64" s="8"/>
      <c r="FS64" s="7"/>
      <c r="FT64" s="7"/>
      <c r="FU64" s="2" t="s">
        <v>181</v>
      </c>
      <c r="FV64" s="2" t="s">
        <v>141</v>
      </c>
      <c r="FW64" s="2" t="s">
        <v>144</v>
      </c>
      <c r="FX64" s="2" t="s">
        <v>144</v>
      </c>
      <c r="FY64" s="2" t="s">
        <v>152</v>
      </c>
      <c r="FZ64" s="2" t="s">
        <v>152</v>
      </c>
      <c r="GA64" s="2" t="s">
        <v>144</v>
      </c>
      <c r="GB64" s="4"/>
      <c r="GC64" s="8"/>
      <c r="GD64" s="4"/>
      <c r="GE64" s="8"/>
      <c r="GF64" s="7"/>
      <c r="GG64" s="7"/>
      <c r="GH64" s="2" t="s">
        <v>239</v>
      </c>
      <c r="GI64" s="2" t="s">
        <v>141</v>
      </c>
      <c r="GJ64" s="2" t="s">
        <v>144</v>
      </c>
      <c r="GK64" s="2" t="s">
        <v>144</v>
      </c>
      <c r="GL64" s="2" t="s">
        <v>152</v>
      </c>
      <c r="GM64" s="2" t="s">
        <v>152</v>
      </c>
      <c r="GN64" s="2" t="s">
        <v>144</v>
      </c>
      <c r="GO64" s="4"/>
      <c r="GP64" s="8"/>
      <c r="GQ64" s="4"/>
      <c r="GR64" s="8"/>
      <c r="GS64" s="7"/>
      <c r="GT64" s="7"/>
      <c r="GU64" s="2" t="s">
        <v>150</v>
      </c>
      <c r="GV64" s="2" t="s">
        <v>141</v>
      </c>
      <c r="GW64" s="2" t="s">
        <v>168</v>
      </c>
      <c r="GX64" s="2" t="s">
        <v>602</v>
      </c>
      <c r="GY64" s="2" t="s">
        <v>152</v>
      </c>
      <c r="GZ64" s="2" t="s">
        <v>152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150</v>
      </c>
      <c r="KI64" s="2" t="s">
        <v>141</v>
      </c>
      <c r="KJ64" s="2" t="s">
        <v>170</v>
      </c>
      <c r="KK64" s="2" t="s">
        <v>144</v>
      </c>
      <c r="KL64" s="2" t="s">
        <v>152</v>
      </c>
      <c r="KM64" s="2" t="s">
        <v>152</v>
      </c>
      <c r="KN64" s="2" t="s">
        <v>144</v>
      </c>
      <c r="KO64" s="4"/>
      <c r="KP64" s="8"/>
      <c r="KQ64" s="4"/>
      <c r="KR64" s="8"/>
      <c r="KS64" s="7"/>
      <c r="KT64" s="7"/>
      <c r="KU64" s="2" t="s">
        <v>144</v>
      </c>
      <c r="KV64" s="2" t="s">
        <v>144</v>
      </c>
      <c r="KW64" s="2" t="s">
        <v>144</v>
      </c>
      <c r="KX64" s="2" t="s">
        <v>144</v>
      </c>
      <c r="KY64" s="2" t="s">
        <v>144</v>
      </c>
      <c r="KZ64" s="2" t="s">
        <v>144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236</v>
      </c>
      <c r="OV64" s="2" t="s">
        <v>141</v>
      </c>
      <c r="OW64" s="2" t="s">
        <v>144</v>
      </c>
      <c r="OX64" s="2" t="s">
        <v>144</v>
      </c>
      <c r="OY64" s="2" t="s">
        <v>152</v>
      </c>
      <c r="OZ64" s="2" t="s">
        <v>152</v>
      </c>
      <c r="PA64" s="2" t="s">
        <v>144</v>
      </c>
      <c r="PB64" s="4">
        <v>10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603</v>
      </c>
      <c r="B65" s="2" t="s">
        <v>133</v>
      </c>
      <c r="C65" s="2" t="s">
        <v>593</v>
      </c>
      <c r="D65" s="2" t="s">
        <v>583</v>
      </c>
      <c r="E65" s="2" t="s">
        <v>584</v>
      </c>
      <c r="F65" s="2" t="s">
        <v>604</v>
      </c>
      <c r="G65" s="2" t="s">
        <v>604</v>
      </c>
      <c r="H65" s="2" t="s">
        <v>604</v>
      </c>
      <c r="I65" s="2" t="s">
        <v>586</v>
      </c>
      <c r="J65" s="2" t="s">
        <v>540</v>
      </c>
      <c r="K65" s="2" t="s">
        <v>605</v>
      </c>
      <c r="L65" s="3">
        <v>68.09</v>
      </c>
      <c r="M65" s="3">
        <v>71.49</v>
      </c>
      <c r="N65" s="3">
        <v>199.99</v>
      </c>
      <c r="O65" s="2" t="s">
        <v>325</v>
      </c>
      <c r="P65" s="2" t="s">
        <v>542</v>
      </c>
      <c r="Q65" s="2" t="s">
        <v>143</v>
      </c>
      <c r="R65" s="2" t="s">
        <v>144</v>
      </c>
      <c r="S65" s="2" t="s">
        <v>144</v>
      </c>
      <c r="T65" s="2" t="s">
        <v>543</v>
      </c>
      <c r="U65" s="2" t="s">
        <v>144</v>
      </c>
      <c r="V65" s="2" t="s">
        <v>378</v>
      </c>
      <c r="W65" s="2" t="s">
        <v>580</v>
      </c>
      <c r="X65" s="2" t="s">
        <v>144</v>
      </c>
      <c r="Y65" s="2" t="s">
        <v>596</v>
      </c>
      <c r="Z65" s="4"/>
      <c r="AA65" s="4">
        <f>=ROUNDDOWN({0},0)</f>
      </c>
      <c r="AB65" s="5"/>
      <c r="AC65" s="2" t="s">
        <v>144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1</v>
      </c>
      <c r="AS65" s="8">
        <v>77.21</v>
      </c>
      <c r="AT65" s="7">
        <v>-1</v>
      </c>
      <c r="AU65" s="7">
        <v>-1</v>
      </c>
      <c r="AV65" s="4" t="s">
        <v>144</v>
      </c>
      <c r="AW65" s="8" t="s">
        <v>144</v>
      </c>
      <c r="AX65" s="4">
        <v>4</v>
      </c>
      <c r="AY65" s="8">
        <v>266.69</v>
      </c>
      <c r="AZ65" s="7" t="s">
        <v>144</v>
      </c>
      <c r="BA65" s="7" t="s">
        <v>144</v>
      </c>
      <c r="BB65" s="7"/>
      <c r="BC65" s="4" t="s">
        <v>144</v>
      </c>
      <c r="BD65" s="8" t="s">
        <v>144</v>
      </c>
      <c r="BE65" s="4">
        <v>4</v>
      </c>
      <c r="BF65" s="8">
        <v>266.69</v>
      </c>
      <c r="BG65" s="7" t="s">
        <v>144</v>
      </c>
      <c r="BH65" s="7" t="s">
        <v>144</v>
      </c>
      <c r="BI65" s="7"/>
      <c r="BJ65" s="4"/>
      <c r="BK65" s="8"/>
      <c r="BL65" s="2" t="s">
        <v>22</v>
      </c>
      <c r="BM65" s="7"/>
      <c r="BN65" s="7"/>
      <c r="BO65" s="4"/>
      <c r="BP65" s="8"/>
      <c r="BQ65" s="4"/>
      <c r="BR65" s="8"/>
      <c r="BS65" s="7"/>
      <c r="BT65" s="7"/>
      <c r="BU65" s="2" t="s">
        <v>236</v>
      </c>
      <c r="BV65" s="2" t="s">
        <v>328</v>
      </c>
      <c r="BW65" s="2" t="s">
        <v>144</v>
      </c>
      <c r="BX65" s="2" t="s">
        <v>144</v>
      </c>
      <c r="BY65" s="2" t="s">
        <v>152</v>
      </c>
      <c r="BZ65" s="2" t="s">
        <v>152</v>
      </c>
      <c r="CA65" s="2" t="s">
        <v>144</v>
      </c>
      <c r="CB65" s="4"/>
      <c r="CC65" s="8"/>
      <c r="CD65" s="4"/>
      <c r="CE65" s="8"/>
      <c r="CF65" s="7"/>
      <c r="CG65" s="7"/>
      <c r="CH65" s="2" t="s">
        <v>150</v>
      </c>
      <c r="CI65" s="2" t="s">
        <v>328</v>
      </c>
      <c r="CJ65" s="2" t="s">
        <v>153</v>
      </c>
      <c r="CK65" s="2" t="s">
        <v>606</v>
      </c>
      <c r="CL65" s="2" t="s">
        <v>152</v>
      </c>
      <c r="CM65" s="2" t="s">
        <v>152</v>
      </c>
      <c r="CN65" s="2" t="s">
        <v>144</v>
      </c>
      <c r="CO65" s="4"/>
      <c r="CP65" s="8"/>
      <c r="CQ65" s="4"/>
      <c r="CR65" s="8"/>
      <c r="CS65" s="7"/>
      <c r="CT65" s="7"/>
      <c r="CU65" s="2" t="s">
        <v>150</v>
      </c>
      <c r="CV65" s="2" t="s">
        <v>328</v>
      </c>
      <c r="CW65" s="2" t="s">
        <v>382</v>
      </c>
      <c r="CX65" s="2" t="s">
        <v>182</v>
      </c>
      <c r="CY65" s="2" t="s">
        <v>152</v>
      </c>
      <c r="CZ65" s="2" t="s">
        <v>152</v>
      </c>
      <c r="DA65" s="2" t="s">
        <v>144</v>
      </c>
      <c r="DB65" s="4"/>
      <c r="DC65" s="8"/>
      <c r="DD65" s="4"/>
      <c r="DE65" s="8"/>
      <c r="DF65" s="7"/>
      <c r="DG65" s="7"/>
      <c r="DH65" s="2" t="s">
        <v>150</v>
      </c>
      <c r="DI65" s="2" t="s">
        <v>328</v>
      </c>
      <c r="DJ65" s="2" t="s">
        <v>607</v>
      </c>
      <c r="DK65" s="2" t="s">
        <v>550</v>
      </c>
      <c r="DL65" s="2" t="s">
        <v>152</v>
      </c>
      <c r="DM65" s="2" t="s">
        <v>152</v>
      </c>
      <c r="DN65" s="2" t="s">
        <v>144</v>
      </c>
      <c r="DO65" s="4"/>
      <c r="DP65" s="8"/>
      <c r="DQ65" s="4"/>
      <c r="DR65" s="8"/>
      <c r="DS65" s="7"/>
      <c r="DT65" s="7"/>
      <c r="DU65" s="2" t="s">
        <v>150</v>
      </c>
      <c r="DV65" s="2" t="s">
        <v>328</v>
      </c>
      <c r="DW65" s="2" t="s">
        <v>158</v>
      </c>
      <c r="DX65" s="2" t="s">
        <v>608</v>
      </c>
      <c r="DY65" s="2" t="s">
        <v>354</v>
      </c>
      <c r="DZ65" s="2" t="s">
        <v>152</v>
      </c>
      <c r="EA65" s="2" t="s">
        <v>144</v>
      </c>
      <c r="EB65" s="4"/>
      <c r="EC65" s="8"/>
      <c r="ED65" s="4"/>
      <c r="EE65" s="8"/>
      <c r="EF65" s="7"/>
      <c r="EG65" s="7"/>
      <c r="EH65" s="2" t="s">
        <v>150</v>
      </c>
      <c r="EI65" s="2" t="s">
        <v>328</v>
      </c>
      <c r="EJ65" s="2" t="s">
        <v>160</v>
      </c>
      <c r="EK65" s="2" t="s">
        <v>422</v>
      </c>
      <c r="EL65" s="2" t="s">
        <v>152</v>
      </c>
      <c r="EM65" s="2" t="s">
        <v>152</v>
      </c>
      <c r="EN65" s="2" t="s">
        <v>144</v>
      </c>
      <c r="EO65" s="4"/>
      <c r="EP65" s="8"/>
      <c r="EQ65" s="4">
        <v>1</v>
      </c>
      <c r="ER65" s="8">
        <v>77.21</v>
      </c>
      <c r="ES65" s="7">
        <v>-1</v>
      </c>
      <c r="ET65" s="7">
        <v>-1</v>
      </c>
      <c r="EU65" s="2" t="s">
        <v>150</v>
      </c>
      <c r="EV65" s="2" t="s">
        <v>328</v>
      </c>
      <c r="EW65" s="2" t="s">
        <v>596</v>
      </c>
      <c r="EX65" s="2" t="s">
        <v>180</v>
      </c>
      <c r="EY65" s="2" t="s">
        <v>152</v>
      </c>
      <c r="EZ65" s="2" t="s">
        <v>152</v>
      </c>
      <c r="FA65" s="2" t="s">
        <v>144</v>
      </c>
      <c r="FB65" s="4"/>
      <c r="FC65" s="8"/>
      <c r="FD65" s="4"/>
      <c r="FE65" s="8"/>
      <c r="FF65" s="7"/>
      <c r="FG65" s="7"/>
      <c r="FH65" s="2" t="s">
        <v>144</v>
      </c>
      <c r="FI65" s="2" t="s">
        <v>144</v>
      </c>
      <c r="FJ65" s="2" t="s">
        <v>144</v>
      </c>
      <c r="FK65" s="2" t="s">
        <v>144</v>
      </c>
      <c r="FL65" s="2" t="s">
        <v>144</v>
      </c>
      <c r="FM65" s="2" t="s">
        <v>144</v>
      </c>
      <c r="FN65" s="2" t="s">
        <v>144</v>
      </c>
      <c r="FO65" s="4"/>
      <c r="FP65" s="8"/>
      <c r="FQ65" s="4"/>
      <c r="FR65" s="8"/>
      <c r="FS65" s="7"/>
      <c r="FT65" s="7"/>
      <c r="FU65" s="2" t="s">
        <v>181</v>
      </c>
      <c r="FV65" s="2" t="s">
        <v>328</v>
      </c>
      <c r="FW65" s="2" t="s">
        <v>144</v>
      </c>
      <c r="FX65" s="2" t="s">
        <v>144</v>
      </c>
      <c r="FY65" s="2" t="s">
        <v>152</v>
      </c>
      <c r="FZ65" s="2" t="s">
        <v>152</v>
      </c>
      <c r="GA65" s="2" t="s">
        <v>144</v>
      </c>
      <c r="GB65" s="4"/>
      <c r="GC65" s="8"/>
      <c r="GD65" s="4"/>
      <c r="GE65" s="8"/>
      <c r="GF65" s="7"/>
      <c r="GG65" s="7"/>
      <c r="GH65" s="2" t="s">
        <v>239</v>
      </c>
      <c r="GI65" s="2" t="s">
        <v>328</v>
      </c>
      <c r="GJ65" s="2" t="s">
        <v>144</v>
      </c>
      <c r="GK65" s="2" t="s">
        <v>144</v>
      </c>
      <c r="GL65" s="2" t="s">
        <v>152</v>
      </c>
      <c r="GM65" s="2" t="s">
        <v>152</v>
      </c>
      <c r="GN65" s="2" t="s">
        <v>144</v>
      </c>
      <c r="GO65" s="4"/>
      <c r="GP65" s="8"/>
      <c r="GQ65" s="4"/>
      <c r="GR65" s="8"/>
      <c r="GS65" s="7"/>
      <c r="GT65" s="7"/>
      <c r="GU65" s="2" t="s">
        <v>150</v>
      </c>
      <c r="GV65" s="2" t="s">
        <v>328</v>
      </c>
      <c r="GW65" s="2" t="s">
        <v>168</v>
      </c>
      <c r="GX65" s="2" t="s">
        <v>144</v>
      </c>
      <c r="GY65" s="2" t="s">
        <v>152</v>
      </c>
      <c r="GZ65" s="2" t="s">
        <v>152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150</v>
      </c>
      <c r="KI65" s="2" t="s">
        <v>328</v>
      </c>
      <c r="KJ65" s="2" t="s">
        <v>196</v>
      </c>
      <c r="KK65" s="2" t="s">
        <v>144</v>
      </c>
      <c r="KL65" s="2" t="s">
        <v>152</v>
      </c>
      <c r="KM65" s="2" t="s">
        <v>152</v>
      </c>
      <c r="KN65" s="2" t="s">
        <v>144</v>
      </c>
      <c r="KO65" s="4"/>
      <c r="KP65" s="8"/>
      <c r="KQ65" s="4"/>
      <c r="KR65" s="8"/>
      <c r="KS65" s="7"/>
      <c r="KT65" s="7"/>
      <c r="KU65" s="2" t="s">
        <v>144</v>
      </c>
      <c r="KV65" s="2" t="s">
        <v>144</v>
      </c>
      <c r="KW65" s="2" t="s">
        <v>144</v>
      </c>
      <c r="KX65" s="2" t="s">
        <v>144</v>
      </c>
      <c r="KY65" s="2" t="s">
        <v>144</v>
      </c>
      <c r="KZ65" s="2" t="s">
        <v>144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236</v>
      </c>
      <c r="OV65" s="2" t="s">
        <v>328</v>
      </c>
      <c r="OW65" s="2" t="s">
        <v>144</v>
      </c>
      <c r="OX65" s="2" t="s">
        <v>144</v>
      </c>
      <c r="OY65" s="2" t="s">
        <v>152</v>
      </c>
      <c r="OZ65" s="2" t="s">
        <v>152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609</v>
      </c>
      <c r="B66" s="2" t="s">
        <v>133</v>
      </c>
      <c r="C66" s="2" t="s">
        <v>593</v>
      </c>
      <c r="D66" s="2" t="s">
        <v>583</v>
      </c>
      <c r="E66" s="2" t="s">
        <v>584</v>
      </c>
      <c r="F66" s="2" t="s">
        <v>604</v>
      </c>
      <c r="G66" s="2" t="s">
        <v>604</v>
      </c>
      <c r="H66" s="2" t="s">
        <v>604</v>
      </c>
      <c r="I66" s="2" t="s">
        <v>586</v>
      </c>
      <c r="J66" s="2" t="s">
        <v>547</v>
      </c>
      <c r="K66" s="2" t="s">
        <v>605</v>
      </c>
      <c r="L66" s="3">
        <v>85.12</v>
      </c>
      <c r="M66" s="3">
        <v>89.38</v>
      </c>
      <c r="N66" s="3">
        <v>249.99</v>
      </c>
      <c r="O66" s="2" t="s">
        <v>325</v>
      </c>
      <c r="P66" s="2" t="s">
        <v>542</v>
      </c>
      <c r="Q66" s="2" t="s">
        <v>143</v>
      </c>
      <c r="R66" s="2" t="s">
        <v>144</v>
      </c>
      <c r="S66" s="2" t="s">
        <v>144</v>
      </c>
      <c r="T66" s="2" t="s">
        <v>543</v>
      </c>
      <c r="U66" s="2" t="s">
        <v>144</v>
      </c>
      <c r="V66" s="2" t="s">
        <v>378</v>
      </c>
      <c r="W66" s="2" t="s">
        <v>580</v>
      </c>
      <c r="X66" s="2" t="s">
        <v>144</v>
      </c>
      <c r="Y66" s="2" t="s">
        <v>596</v>
      </c>
      <c r="Z66" s="4"/>
      <c r="AA66" s="4">
        <f>=ROUNDDOWN({0},0)</f>
      </c>
      <c r="AB66" s="5">
        <v>3</v>
      </c>
      <c r="AC66" s="2" t="s">
        <v>144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3</v>
      </c>
      <c r="AS66" s="8">
        <v>189.48</v>
      </c>
      <c r="AT66" s="7">
        <v>-1</v>
      </c>
      <c r="AU66" s="7">
        <v>-1</v>
      </c>
      <c r="AV66" s="4" t="s">
        <v>144</v>
      </c>
      <c r="AW66" s="8" t="s">
        <v>144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/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/>
      <c r="BJ66" s="4"/>
      <c r="BK66" s="8"/>
      <c r="BL66" s="2" t="s">
        <v>610</v>
      </c>
      <c r="BM66" s="7"/>
      <c r="BN66" s="7"/>
      <c r="BO66" s="4"/>
      <c r="BP66" s="8"/>
      <c r="BQ66" s="4"/>
      <c r="BR66" s="8"/>
      <c r="BS66" s="7"/>
      <c r="BT66" s="7"/>
      <c r="BU66" s="2" t="s">
        <v>236</v>
      </c>
      <c r="BV66" s="2" t="s">
        <v>328</v>
      </c>
      <c r="BW66" s="2" t="s">
        <v>144</v>
      </c>
      <c r="BX66" s="2" t="s">
        <v>144</v>
      </c>
      <c r="BY66" s="2" t="s">
        <v>152</v>
      </c>
      <c r="BZ66" s="2" t="s">
        <v>152</v>
      </c>
      <c r="CA66" s="2" t="s">
        <v>144</v>
      </c>
      <c r="CB66" s="4"/>
      <c r="CC66" s="8"/>
      <c r="CD66" s="4"/>
      <c r="CE66" s="8"/>
      <c r="CF66" s="7"/>
      <c r="CG66" s="7"/>
      <c r="CH66" s="2" t="s">
        <v>150</v>
      </c>
      <c r="CI66" s="2" t="s">
        <v>328</v>
      </c>
      <c r="CJ66" s="2" t="s">
        <v>153</v>
      </c>
      <c r="CK66" s="2" t="s">
        <v>170</v>
      </c>
      <c r="CL66" s="2" t="s">
        <v>152</v>
      </c>
      <c r="CM66" s="2" t="s">
        <v>152</v>
      </c>
      <c r="CN66" s="2" t="s">
        <v>144</v>
      </c>
      <c r="CO66" s="4"/>
      <c r="CP66" s="8"/>
      <c r="CQ66" s="4"/>
      <c r="CR66" s="8"/>
      <c r="CS66" s="7"/>
      <c r="CT66" s="7"/>
      <c r="CU66" s="2" t="s">
        <v>150</v>
      </c>
      <c r="CV66" s="2" t="s">
        <v>328</v>
      </c>
      <c r="CW66" s="2" t="s">
        <v>382</v>
      </c>
      <c r="CX66" s="2" t="s">
        <v>182</v>
      </c>
      <c r="CY66" s="2" t="s">
        <v>152</v>
      </c>
      <c r="CZ66" s="2" t="s">
        <v>152</v>
      </c>
      <c r="DA66" s="2" t="s">
        <v>144</v>
      </c>
      <c r="DB66" s="4"/>
      <c r="DC66" s="8"/>
      <c r="DD66" s="4"/>
      <c r="DE66" s="8"/>
      <c r="DF66" s="7"/>
      <c r="DG66" s="7"/>
      <c r="DH66" s="2" t="s">
        <v>150</v>
      </c>
      <c r="DI66" s="2" t="s">
        <v>328</v>
      </c>
      <c r="DJ66" s="2" t="s">
        <v>607</v>
      </c>
      <c r="DK66" s="2" t="s">
        <v>204</v>
      </c>
      <c r="DL66" s="2" t="s">
        <v>152</v>
      </c>
      <c r="DM66" s="2" t="s">
        <v>152</v>
      </c>
      <c r="DN66" s="2" t="s">
        <v>144</v>
      </c>
      <c r="DO66" s="4"/>
      <c r="DP66" s="8"/>
      <c r="DQ66" s="4">
        <v>2</v>
      </c>
      <c r="DR66" s="8">
        <v>100.1</v>
      </c>
      <c r="DS66" s="7">
        <v>-1</v>
      </c>
      <c r="DT66" s="7">
        <v>-1</v>
      </c>
      <c r="DU66" s="2" t="s">
        <v>150</v>
      </c>
      <c r="DV66" s="2" t="s">
        <v>328</v>
      </c>
      <c r="DW66" s="2" t="s">
        <v>158</v>
      </c>
      <c r="DX66" s="2" t="s">
        <v>458</v>
      </c>
      <c r="DY66" s="2" t="s">
        <v>354</v>
      </c>
      <c r="DZ66" s="2" t="s">
        <v>152</v>
      </c>
      <c r="EA66" s="2" t="s">
        <v>144</v>
      </c>
      <c r="EB66" s="4"/>
      <c r="EC66" s="8"/>
      <c r="ED66" s="4"/>
      <c r="EE66" s="8"/>
      <c r="EF66" s="7"/>
      <c r="EG66" s="7"/>
      <c r="EH66" s="2" t="s">
        <v>150</v>
      </c>
      <c r="EI66" s="2" t="s">
        <v>328</v>
      </c>
      <c r="EJ66" s="2" t="s">
        <v>160</v>
      </c>
      <c r="EK66" s="2" t="s">
        <v>611</v>
      </c>
      <c r="EL66" s="2" t="s">
        <v>152</v>
      </c>
      <c r="EM66" s="2" t="s">
        <v>152</v>
      </c>
      <c r="EN66" s="2" t="s">
        <v>144</v>
      </c>
      <c r="EO66" s="4"/>
      <c r="EP66" s="8"/>
      <c r="EQ66" s="4">
        <v>1</v>
      </c>
      <c r="ER66" s="8">
        <v>89.38</v>
      </c>
      <c r="ES66" s="7">
        <v>-1</v>
      </c>
      <c r="ET66" s="7">
        <v>-1</v>
      </c>
      <c r="EU66" s="2" t="s">
        <v>150</v>
      </c>
      <c r="EV66" s="2" t="s">
        <v>328</v>
      </c>
      <c r="EW66" s="2" t="s">
        <v>596</v>
      </c>
      <c r="EX66" s="2" t="s">
        <v>199</v>
      </c>
      <c r="EY66" s="2" t="s">
        <v>152</v>
      </c>
      <c r="EZ66" s="2" t="s">
        <v>152</v>
      </c>
      <c r="FA66" s="2" t="s">
        <v>144</v>
      </c>
      <c r="FB66" s="4"/>
      <c r="FC66" s="8"/>
      <c r="FD66" s="4"/>
      <c r="FE66" s="8"/>
      <c r="FF66" s="7"/>
      <c r="FG66" s="7"/>
      <c r="FH66" s="2" t="s">
        <v>144</v>
      </c>
      <c r="FI66" s="2" t="s">
        <v>144</v>
      </c>
      <c r="FJ66" s="2" t="s">
        <v>144</v>
      </c>
      <c r="FK66" s="2" t="s">
        <v>144</v>
      </c>
      <c r="FL66" s="2" t="s">
        <v>144</v>
      </c>
      <c r="FM66" s="2" t="s">
        <v>144</v>
      </c>
      <c r="FN66" s="2" t="s">
        <v>144</v>
      </c>
      <c r="FO66" s="4"/>
      <c r="FP66" s="8"/>
      <c r="FQ66" s="4"/>
      <c r="FR66" s="8"/>
      <c r="FS66" s="7"/>
      <c r="FT66" s="7"/>
      <c r="FU66" s="2" t="s">
        <v>181</v>
      </c>
      <c r="FV66" s="2" t="s">
        <v>328</v>
      </c>
      <c r="FW66" s="2" t="s">
        <v>144</v>
      </c>
      <c r="FX66" s="2" t="s">
        <v>144</v>
      </c>
      <c r="FY66" s="2" t="s">
        <v>152</v>
      </c>
      <c r="FZ66" s="2" t="s">
        <v>152</v>
      </c>
      <c r="GA66" s="2" t="s">
        <v>144</v>
      </c>
      <c r="GB66" s="4"/>
      <c r="GC66" s="8"/>
      <c r="GD66" s="4"/>
      <c r="GE66" s="8"/>
      <c r="GF66" s="7"/>
      <c r="GG66" s="7"/>
      <c r="GH66" s="2" t="s">
        <v>239</v>
      </c>
      <c r="GI66" s="2" t="s">
        <v>328</v>
      </c>
      <c r="GJ66" s="2" t="s">
        <v>144</v>
      </c>
      <c r="GK66" s="2" t="s">
        <v>144</v>
      </c>
      <c r="GL66" s="2" t="s">
        <v>152</v>
      </c>
      <c r="GM66" s="2" t="s">
        <v>152</v>
      </c>
      <c r="GN66" s="2" t="s">
        <v>144</v>
      </c>
      <c r="GO66" s="4"/>
      <c r="GP66" s="8"/>
      <c r="GQ66" s="4"/>
      <c r="GR66" s="8"/>
      <c r="GS66" s="7"/>
      <c r="GT66" s="7"/>
      <c r="GU66" s="2" t="s">
        <v>150</v>
      </c>
      <c r="GV66" s="2" t="s">
        <v>328</v>
      </c>
      <c r="GW66" s="2" t="s">
        <v>168</v>
      </c>
      <c r="GX66" s="2" t="s">
        <v>144</v>
      </c>
      <c r="GY66" s="2" t="s">
        <v>152</v>
      </c>
      <c r="GZ66" s="2" t="s">
        <v>152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150</v>
      </c>
      <c r="KI66" s="2" t="s">
        <v>328</v>
      </c>
      <c r="KJ66" s="2" t="s">
        <v>196</v>
      </c>
      <c r="KK66" s="2" t="s">
        <v>144</v>
      </c>
      <c r="KL66" s="2" t="s">
        <v>152</v>
      </c>
      <c r="KM66" s="2" t="s">
        <v>152</v>
      </c>
      <c r="KN66" s="2" t="s">
        <v>144</v>
      </c>
      <c r="KO66" s="4"/>
      <c r="KP66" s="8"/>
      <c r="KQ66" s="4"/>
      <c r="KR66" s="8"/>
      <c r="KS66" s="7"/>
      <c r="KT66" s="7"/>
      <c r="KU66" s="2" t="s">
        <v>144</v>
      </c>
      <c r="KV66" s="2" t="s">
        <v>144</v>
      </c>
      <c r="KW66" s="2" t="s">
        <v>144</v>
      </c>
      <c r="KX66" s="2" t="s">
        <v>144</v>
      </c>
      <c r="KY66" s="2" t="s">
        <v>144</v>
      </c>
      <c r="KZ66" s="2" t="s">
        <v>144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236</v>
      </c>
      <c r="OV66" s="2" t="s">
        <v>328</v>
      </c>
      <c r="OW66" s="2" t="s">
        <v>144</v>
      </c>
      <c r="OX66" s="2" t="s">
        <v>144</v>
      </c>
      <c r="OY66" s="2" t="s">
        <v>152</v>
      </c>
      <c r="OZ66" s="2" t="s">
        <v>152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612</v>
      </c>
      <c r="B67" s="2" t="s">
        <v>133</v>
      </c>
      <c r="C67" s="2" t="s">
        <v>593</v>
      </c>
      <c r="D67" s="2" t="s">
        <v>583</v>
      </c>
      <c r="E67" s="2" t="s">
        <v>584</v>
      </c>
      <c r="F67" s="2" t="s">
        <v>613</v>
      </c>
      <c r="G67" s="2" t="s">
        <v>613</v>
      </c>
      <c r="H67" s="2" t="s">
        <v>613</v>
      </c>
      <c r="I67" s="2" t="s">
        <v>586</v>
      </c>
      <c r="J67" s="2" t="s">
        <v>540</v>
      </c>
      <c r="K67" s="2" t="s">
        <v>614</v>
      </c>
      <c r="L67" s="3">
        <v>68.09</v>
      </c>
      <c r="M67" s="3">
        <v>71.49</v>
      </c>
      <c r="N67" s="3">
        <v>199.99</v>
      </c>
      <c r="O67" s="2" t="s">
        <v>141</v>
      </c>
      <c r="P67" s="2" t="s">
        <v>326</v>
      </c>
      <c r="Q67" s="2" t="s">
        <v>143</v>
      </c>
      <c r="R67" s="2" t="s">
        <v>144</v>
      </c>
      <c r="S67" s="2" t="s">
        <v>144</v>
      </c>
      <c r="T67" s="2" t="s">
        <v>543</v>
      </c>
      <c r="U67" s="2" t="s">
        <v>144</v>
      </c>
      <c r="V67" s="2" t="s">
        <v>615</v>
      </c>
      <c r="W67" s="2" t="s">
        <v>580</v>
      </c>
      <c r="X67" s="2" t="s">
        <v>144</v>
      </c>
      <c r="Y67" s="2" t="s">
        <v>555</v>
      </c>
      <c r="Z67" s="4">
        <v>15</v>
      </c>
      <c r="AA67" s="4">
        <f>=ROUNDDOWN(3.75,0)</f>
      </c>
      <c r="AB67" s="5">
        <v>4</v>
      </c>
      <c r="AC67" s="2" t="s">
        <v>144</v>
      </c>
      <c r="AD67" s="4"/>
      <c r="AE67" s="4"/>
      <c r="AF67" s="6">
        <v>65</v>
      </c>
      <c r="AG67" s="6"/>
      <c r="AH67" s="7">
        <v>0.8571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1</v>
      </c>
      <c r="AS67" s="8">
        <v>40.04</v>
      </c>
      <c r="AT67" s="7">
        <v>-1</v>
      </c>
      <c r="AU67" s="7">
        <v>-1</v>
      </c>
      <c r="AV67" s="4" t="s">
        <v>144</v>
      </c>
      <c r="AW67" s="8" t="s">
        <v>144</v>
      </c>
      <c r="AX67" s="4">
        <v>2</v>
      </c>
      <c r="AY67" s="8">
        <v>90.09</v>
      </c>
      <c r="AZ67" s="7" t="s">
        <v>144</v>
      </c>
      <c r="BA67" s="7" t="s">
        <v>144</v>
      </c>
      <c r="BB67" s="7"/>
      <c r="BC67" s="4" t="s">
        <v>144</v>
      </c>
      <c r="BD67" s="8" t="s">
        <v>144</v>
      </c>
      <c r="BE67" s="4">
        <v>2</v>
      </c>
      <c r="BF67" s="8">
        <v>90.09</v>
      </c>
      <c r="BG67" s="7" t="s">
        <v>144</v>
      </c>
      <c r="BH67" s="7" t="s">
        <v>144</v>
      </c>
      <c r="BI67" s="7"/>
      <c r="BJ67" s="4"/>
      <c r="BK67" s="8"/>
      <c r="BL67" s="2" t="s">
        <v>20</v>
      </c>
      <c r="BM67" s="7"/>
      <c r="BN67" s="7"/>
      <c r="BO67" s="4"/>
      <c r="BP67" s="8"/>
      <c r="BQ67" s="4"/>
      <c r="BR67" s="8"/>
      <c r="BS67" s="7"/>
      <c r="BT67" s="7"/>
      <c r="BU67" s="2" t="s">
        <v>236</v>
      </c>
      <c r="BV67" s="2" t="s">
        <v>141</v>
      </c>
      <c r="BW67" s="2" t="s">
        <v>144</v>
      </c>
      <c r="BX67" s="2" t="s">
        <v>144</v>
      </c>
      <c r="BY67" s="2" t="s">
        <v>152</v>
      </c>
      <c r="BZ67" s="2" t="s">
        <v>152</v>
      </c>
      <c r="CA67" s="2" t="s">
        <v>144</v>
      </c>
      <c r="CB67" s="4"/>
      <c r="CC67" s="8"/>
      <c r="CD67" s="4"/>
      <c r="CE67" s="8"/>
      <c r="CF67" s="7"/>
      <c r="CG67" s="7"/>
      <c r="CH67" s="2" t="s">
        <v>150</v>
      </c>
      <c r="CI67" s="2" t="s">
        <v>141</v>
      </c>
      <c r="CJ67" s="2" t="s">
        <v>153</v>
      </c>
      <c r="CK67" s="2" t="s">
        <v>616</v>
      </c>
      <c r="CL67" s="2" t="s">
        <v>152</v>
      </c>
      <c r="CM67" s="2" t="s">
        <v>152</v>
      </c>
      <c r="CN67" s="2" t="s">
        <v>144</v>
      </c>
      <c r="CO67" s="4"/>
      <c r="CP67" s="8"/>
      <c r="CQ67" s="4"/>
      <c r="CR67" s="8"/>
      <c r="CS67" s="7"/>
      <c r="CT67" s="7"/>
      <c r="CU67" s="2" t="s">
        <v>150</v>
      </c>
      <c r="CV67" s="2" t="s">
        <v>141</v>
      </c>
      <c r="CW67" s="2" t="s">
        <v>382</v>
      </c>
      <c r="CX67" s="2" t="s">
        <v>617</v>
      </c>
      <c r="CY67" s="2" t="s">
        <v>152</v>
      </c>
      <c r="CZ67" s="2" t="s">
        <v>152</v>
      </c>
      <c r="DA67" s="2" t="s">
        <v>144</v>
      </c>
      <c r="DB67" s="4"/>
      <c r="DC67" s="8"/>
      <c r="DD67" s="4"/>
      <c r="DE67" s="8"/>
      <c r="DF67" s="7"/>
      <c r="DG67" s="7"/>
      <c r="DH67" s="2" t="s">
        <v>150</v>
      </c>
      <c r="DI67" s="2" t="s">
        <v>141</v>
      </c>
      <c r="DJ67" s="2" t="s">
        <v>555</v>
      </c>
      <c r="DK67" s="2" t="s">
        <v>618</v>
      </c>
      <c r="DL67" s="2" t="s">
        <v>152</v>
      </c>
      <c r="DM67" s="2" t="s">
        <v>152</v>
      </c>
      <c r="DN67" s="2" t="s">
        <v>144</v>
      </c>
      <c r="DO67" s="4"/>
      <c r="DP67" s="8"/>
      <c r="DQ67" s="4">
        <v>1</v>
      </c>
      <c r="DR67" s="8">
        <v>40.04</v>
      </c>
      <c r="DS67" s="7">
        <v>-1</v>
      </c>
      <c r="DT67" s="7">
        <v>-1</v>
      </c>
      <c r="DU67" s="2" t="s">
        <v>150</v>
      </c>
      <c r="DV67" s="2" t="s">
        <v>141</v>
      </c>
      <c r="DW67" s="2" t="s">
        <v>158</v>
      </c>
      <c r="DX67" s="2" t="s">
        <v>619</v>
      </c>
      <c r="DY67" s="2" t="s">
        <v>354</v>
      </c>
      <c r="DZ67" s="2" t="s">
        <v>152</v>
      </c>
      <c r="EA67" s="2" t="s">
        <v>144</v>
      </c>
      <c r="EB67" s="4"/>
      <c r="EC67" s="8"/>
      <c r="ED67" s="4"/>
      <c r="EE67" s="8"/>
      <c r="EF67" s="7"/>
      <c r="EG67" s="7"/>
      <c r="EH67" s="2" t="s">
        <v>150</v>
      </c>
      <c r="EI67" s="2" t="s">
        <v>141</v>
      </c>
      <c r="EJ67" s="2" t="s">
        <v>160</v>
      </c>
      <c r="EK67" s="2" t="s">
        <v>252</v>
      </c>
      <c r="EL67" s="2" t="s">
        <v>152</v>
      </c>
      <c r="EM67" s="2" t="s">
        <v>152</v>
      </c>
      <c r="EN67" s="2" t="s">
        <v>144</v>
      </c>
      <c r="EO67" s="4"/>
      <c r="EP67" s="8"/>
      <c r="EQ67" s="4"/>
      <c r="ER67" s="8"/>
      <c r="ES67" s="7"/>
      <c r="ET67" s="7"/>
      <c r="EU67" s="2" t="s">
        <v>150</v>
      </c>
      <c r="EV67" s="2" t="s">
        <v>141</v>
      </c>
      <c r="EW67" s="2" t="s">
        <v>555</v>
      </c>
      <c r="EX67" s="2" t="s">
        <v>465</v>
      </c>
      <c r="EY67" s="2" t="s">
        <v>152</v>
      </c>
      <c r="EZ67" s="2" t="s">
        <v>152</v>
      </c>
      <c r="FA67" s="2" t="s">
        <v>144</v>
      </c>
      <c r="FB67" s="4"/>
      <c r="FC67" s="8"/>
      <c r="FD67" s="4"/>
      <c r="FE67" s="8"/>
      <c r="FF67" s="7"/>
      <c r="FG67" s="7"/>
      <c r="FH67" s="2" t="s">
        <v>144</v>
      </c>
      <c r="FI67" s="2" t="s">
        <v>144</v>
      </c>
      <c r="FJ67" s="2" t="s">
        <v>144</v>
      </c>
      <c r="FK67" s="2" t="s">
        <v>144</v>
      </c>
      <c r="FL67" s="2" t="s">
        <v>144</v>
      </c>
      <c r="FM67" s="2" t="s">
        <v>144</v>
      </c>
      <c r="FN67" s="2" t="s">
        <v>144</v>
      </c>
      <c r="FO67" s="4"/>
      <c r="FP67" s="8"/>
      <c r="FQ67" s="4"/>
      <c r="FR67" s="8"/>
      <c r="FS67" s="7"/>
      <c r="FT67" s="7"/>
      <c r="FU67" s="2" t="s">
        <v>181</v>
      </c>
      <c r="FV67" s="2" t="s">
        <v>141</v>
      </c>
      <c r="FW67" s="2" t="s">
        <v>144</v>
      </c>
      <c r="FX67" s="2" t="s">
        <v>144</v>
      </c>
      <c r="FY67" s="2" t="s">
        <v>152</v>
      </c>
      <c r="FZ67" s="2" t="s">
        <v>152</v>
      </c>
      <c r="GA67" s="2" t="s">
        <v>144</v>
      </c>
      <c r="GB67" s="4"/>
      <c r="GC67" s="8"/>
      <c r="GD67" s="4"/>
      <c r="GE67" s="8"/>
      <c r="GF67" s="7"/>
      <c r="GG67" s="7"/>
      <c r="GH67" s="2" t="s">
        <v>239</v>
      </c>
      <c r="GI67" s="2" t="s">
        <v>141</v>
      </c>
      <c r="GJ67" s="2" t="s">
        <v>144</v>
      </c>
      <c r="GK67" s="2" t="s">
        <v>144</v>
      </c>
      <c r="GL67" s="2" t="s">
        <v>152</v>
      </c>
      <c r="GM67" s="2" t="s">
        <v>152</v>
      </c>
      <c r="GN67" s="2" t="s">
        <v>144</v>
      </c>
      <c r="GO67" s="4"/>
      <c r="GP67" s="8"/>
      <c r="GQ67" s="4"/>
      <c r="GR67" s="8"/>
      <c r="GS67" s="7"/>
      <c r="GT67" s="7"/>
      <c r="GU67" s="2" t="s">
        <v>150</v>
      </c>
      <c r="GV67" s="2" t="s">
        <v>141</v>
      </c>
      <c r="GW67" s="2" t="s">
        <v>168</v>
      </c>
      <c r="GX67" s="2" t="s">
        <v>144</v>
      </c>
      <c r="GY67" s="2" t="s">
        <v>152</v>
      </c>
      <c r="GZ67" s="2" t="s">
        <v>152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150</v>
      </c>
      <c r="KI67" s="2" t="s">
        <v>141</v>
      </c>
      <c r="KJ67" s="2" t="s">
        <v>196</v>
      </c>
      <c r="KK67" s="2" t="s">
        <v>620</v>
      </c>
      <c r="KL67" s="2" t="s">
        <v>152</v>
      </c>
      <c r="KM67" s="2" t="s">
        <v>152</v>
      </c>
      <c r="KN67" s="2" t="s">
        <v>144</v>
      </c>
      <c r="KO67" s="4"/>
      <c r="KP67" s="8"/>
      <c r="KQ67" s="4"/>
      <c r="KR67" s="8"/>
      <c r="KS67" s="7"/>
      <c r="KT67" s="7"/>
      <c r="KU67" s="2" t="s">
        <v>144</v>
      </c>
      <c r="KV67" s="2" t="s">
        <v>144</v>
      </c>
      <c r="KW67" s="2" t="s">
        <v>144</v>
      </c>
      <c r="KX67" s="2" t="s">
        <v>144</v>
      </c>
      <c r="KY67" s="2" t="s">
        <v>144</v>
      </c>
      <c r="KZ67" s="2" t="s">
        <v>144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236</v>
      </c>
      <c r="OV67" s="2" t="s">
        <v>141</v>
      </c>
      <c r="OW67" s="2" t="s">
        <v>144</v>
      </c>
      <c r="OX67" s="2" t="s">
        <v>144</v>
      </c>
      <c r="OY67" s="2" t="s">
        <v>152</v>
      </c>
      <c r="OZ67" s="2" t="s">
        <v>152</v>
      </c>
      <c r="PA67" s="2" t="s">
        <v>144</v>
      </c>
      <c r="PB67" s="4">
        <v>15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621</v>
      </c>
      <c r="B68" s="2" t="s">
        <v>133</v>
      </c>
      <c r="C68" s="2" t="s">
        <v>593</v>
      </c>
      <c r="D68" s="2" t="s">
        <v>583</v>
      </c>
      <c r="E68" s="2" t="s">
        <v>584</v>
      </c>
      <c r="F68" s="2" t="s">
        <v>613</v>
      </c>
      <c r="G68" s="2" t="s">
        <v>613</v>
      </c>
      <c r="H68" s="2" t="s">
        <v>613</v>
      </c>
      <c r="I68" s="2" t="s">
        <v>586</v>
      </c>
      <c r="J68" s="2" t="s">
        <v>547</v>
      </c>
      <c r="K68" s="2" t="s">
        <v>614</v>
      </c>
      <c r="L68" s="3">
        <v>85.12</v>
      </c>
      <c r="M68" s="3">
        <v>89.38</v>
      </c>
      <c r="N68" s="3">
        <v>249.99</v>
      </c>
      <c r="O68" s="2" t="s">
        <v>429</v>
      </c>
      <c r="P68" s="2" t="s">
        <v>326</v>
      </c>
      <c r="Q68" s="2" t="s">
        <v>143</v>
      </c>
      <c r="R68" s="2" t="s">
        <v>144</v>
      </c>
      <c r="S68" s="2" t="s">
        <v>144</v>
      </c>
      <c r="T68" s="2" t="s">
        <v>543</v>
      </c>
      <c r="U68" s="2" t="s">
        <v>144</v>
      </c>
      <c r="V68" s="2" t="s">
        <v>615</v>
      </c>
      <c r="W68" s="2" t="s">
        <v>580</v>
      </c>
      <c r="X68" s="2" t="s">
        <v>144</v>
      </c>
      <c r="Y68" s="2" t="s">
        <v>555</v>
      </c>
      <c r="Z68" s="4"/>
      <c r="AA68" s="4">
        <f>=ROUNDDOWN({0},0)</f>
      </c>
      <c r="AB68" s="5">
        <v>2</v>
      </c>
      <c r="AC68" s="2" t="s">
        <v>144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>
        <v>1</v>
      </c>
      <c r="AS68" s="8">
        <v>50.05</v>
      </c>
      <c r="AT68" s="7">
        <v>-1</v>
      </c>
      <c r="AU68" s="7">
        <v>-1</v>
      </c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/>
      <c r="BJ68" s="4"/>
      <c r="BK68" s="8"/>
      <c r="BL68" s="2" t="s">
        <v>20</v>
      </c>
      <c r="BM68" s="7"/>
      <c r="BN68" s="7"/>
      <c r="BO68" s="4"/>
      <c r="BP68" s="8"/>
      <c r="BQ68" s="4"/>
      <c r="BR68" s="8"/>
      <c r="BS68" s="7"/>
      <c r="BT68" s="7"/>
      <c r="BU68" s="2" t="s">
        <v>236</v>
      </c>
      <c r="BV68" s="2" t="s">
        <v>328</v>
      </c>
      <c r="BW68" s="2" t="s">
        <v>144</v>
      </c>
      <c r="BX68" s="2" t="s">
        <v>144</v>
      </c>
      <c r="BY68" s="2" t="s">
        <v>152</v>
      </c>
      <c r="BZ68" s="2" t="s">
        <v>152</v>
      </c>
      <c r="CA68" s="2" t="s">
        <v>144</v>
      </c>
      <c r="CB68" s="4"/>
      <c r="CC68" s="8"/>
      <c r="CD68" s="4"/>
      <c r="CE68" s="8"/>
      <c r="CF68" s="7"/>
      <c r="CG68" s="7"/>
      <c r="CH68" s="2" t="s">
        <v>150</v>
      </c>
      <c r="CI68" s="2" t="s">
        <v>328</v>
      </c>
      <c r="CJ68" s="2" t="s">
        <v>153</v>
      </c>
      <c r="CK68" s="2" t="s">
        <v>616</v>
      </c>
      <c r="CL68" s="2" t="s">
        <v>152</v>
      </c>
      <c r="CM68" s="2" t="s">
        <v>152</v>
      </c>
      <c r="CN68" s="2" t="s">
        <v>144</v>
      </c>
      <c r="CO68" s="4"/>
      <c r="CP68" s="8"/>
      <c r="CQ68" s="4"/>
      <c r="CR68" s="8"/>
      <c r="CS68" s="7"/>
      <c r="CT68" s="7"/>
      <c r="CU68" s="2" t="s">
        <v>150</v>
      </c>
      <c r="CV68" s="2" t="s">
        <v>328</v>
      </c>
      <c r="CW68" s="2" t="s">
        <v>382</v>
      </c>
      <c r="CX68" s="2" t="s">
        <v>178</v>
      </c>
      <c r="CY68" s="2" t="s">
        <v>152</v>
      </c>
      <c r="CZ68" s="2" t="s">
        <v>152</v>
      </c>
      <c r="DA68" s="2" t="s">
        <v>144</v>
      </c>
      <c r="DB68" s="4"/>
      <c r="DC68" s="8"/>
      <c r="DD68" s="4"/>
      <c r="DE68" s="8"/>
      <c r="DF68" s="7"/>
      <c r="DG68" s="7"/>
      <c r="DH68" s="2" t="s">
        <v>150</v>
      </c>
      <c r="DI68" s="2" t="s">
        <v>328</v>
      </c>
      <c r="DJ68" s="2" t="s">
        <v>555</v>
      </c>
      <c r="DK68" s="2" t="s">
        <v>204</v>
      </c>
      <c r="DL68" s="2" t="s">
        <v>152</v>
      </c>
      <c r="DM68" s="2" t="s">
        <v>152</v>
      </c>
      <c r="DN68" s="2" t="s">
        <v>144</v>
      </c>
      <c r="DO68" s="4"/>
      <c r="DP68" s="8"/>
      <c r="DQ68" s="4">
        <v>1</v>
      </c>
      <c r="DR68" s="8">
        <v>50.05</v>
      </c>
      <c r="DS68" s="7">
        <v>-1</v>
      </c>
      <c r="DT68" s="7">
        <v>-1</v>
      </c>
      <c r="DU68" s="2" t="s">
        <v>150</v>
      </c>
      <c r="DV68" s="2" t="s">
        <v>328</v>
      </c>
      <c r="DW68" s="2" t="s">
        <v>158</v>
      </c>
      <c r="DX68" s="2" t="s">
        <v>216</v>
      </c>
      <c r="DY68" s="2" t="s">
        <v>354</v>
      </c>
      <c r="DZ68" s="2" t="s">
        <v>152</v>
      </c>
      <c r="EA68" s="2" t="s">
        <v>144</v>
      </c>
      <c r="EB68" s="4"/>
      <c r="EC68" s="8"/>
      <c r="ED68" s="4"/>
      <c r="EE68" s="8"/>
      <c r="EF68" s="7"/>
      <c r="EG68" s="7"/>
      <c r="EH68" s="2" t="s">
        <v>150</v>
      </c>
      <c r="EI68" s="2" t="s">
        <v>328</v>
      </c>
      <c r="EJ68" s="2" t="s">
        <v>160</v>
      </c>
      <c r="EK68" s="2" t="s">
        <v>206</v>
      </c>
      <c r="EL68" s="2" t="s">
        <v>152</v>
      </c>
      <c r="EM68" s="2" t="s">
        <v>152</v>
      </c>
      <c r="EN68" s="2" t="s">
        <v>144</v>
      </c>
      <c r="EO68" s="4"/>
      <c r="EP68" s="8"/>
      <c r="EQ68" s="4"/>
      <c r="ER68" s="8"/>
      <c r="ES68" s="7"/>
      <c r="ET68" s="7"/>
      <c r="EU68" s="2" t="s">
        <v>150</v>
      </c>
      <c r="EV68" s="2" t="s">
        <v>328</v>
      </c>
      <c r="EW68" s="2" t="s">
        <v>555</v>
      </c>
      <c r="EX68" s="2" t="s">
        <v>622</v>
      </c>
      <c r="EY68" s="2" t="s">
        <v>152</v>
      </c>
      <c r="EZ68" s="2" t="s">
        <v>152</v>
      </c>
      <c r="FA68" s="2" t="s">
        <v>144</v>
      </c>
      <c r="FB68" s="4"/>
      <c r="FC68" s="8"/>
      <c r="FD68" s="4"/>
      <c r="FE68" s="8"/>
      <c r="FF68" s="7"/>
      <c r="FG68" s="7"/>
      <c r="FH68" s="2" t="s">
        <v>144</v>
      </c>
      <c r="FI68" s="2" t="s">
        <v>144</v>
      </c>
      <c r="FJ68" s="2" t="s">
        <v>144</v>
      </c>
      <c r="FK68" s="2" t="s">
        <v>144</v>
      </c>
      <c r="FL68" s="2" t="s">
        <v>144</v>
      </c>
      <c r="FM68" s="2" t="s">
        <v>144</v>
      </c>
      <c r="FN68" s="2" t="s">
        <v>144</v>
      </c>
      <c r="FO68" s="4"/>
      <c r="FP68" s="8"/>
      <c r="FQ68" s="4"/>
      <c r="FR68" s="8"/>
      <c r="FS68" s="7"/>
      <c r="FT68" s="7"/>
      <c r="FU68" s="2" t="s">
        <v>181</v>
      </c>
      <c r="FV68" s="2" t="s">
        <v>328</v>
      </c>
      <c r="FW68" s="2" t="s">
        <v>144</v>
      </c>
      <c r="FX68" s="2" t="s">
        <v>144</v>
      </c>
      <c r="FY68" s="2" t="s">
        <v>152</v>
      </c>
      <c r="FZ68" s="2" t="s">
        <v>152</v>
      </c>
      <c r="GA68" s="2" t="s">
        <v>144</v>
      </c>
      <c r="GB68" s="4"/>
      <c r="GC68" s="8"/>
      <c r="GD68" s="4"/>
      <c r="GE68" s="8"/>
      <c r="GF68" s="7"/>
      <c r="GG68" s="7"/>
      <c r="GH68" s="2" t="s">
        <v>239</v>
      </c>
      <c r="GI68" s="2" t="s">
        <v>328</v>
      </c>
      <c r="GJ68" s="2" t="s">
        <v>144</v>
      </c>
      <c r="GK68" s="2" t="s">
        <v>144</v>
      </c>
      <c r="GL68" s="2" t="s">
        <v>152</v>
      </c>
      <c r="GM68" s="2" t="s">
        <v>152</v>
      </c>
      <c r="GN68" s="2" t="s">
        <v>144</v>
      </c>
      <c r="GO68" s="4"/>
      <c r="GP68" s="8"/>
      <c r="GQ68" s="4"/>
      <c r="GR68" s="8"/>
      <c r="GS68" s="7"/>
      <c r="GT68" s="7"/>
      <c r="GU68" s="2" t="s">
        <v>150</v>
      </c>
      <c r="GV68" s="2" t="s">
        <v>328</v>
      </c>
      <c r="GW68" s="2" t="s">
        <v>168</v>
      </c>
      <c r="GX68" s="2" t="s">
        <v>144</v>
      </c>
      <c r="GY68" s="2" t="s">
        <v>152</v>
      </c>
      <c r="GZ68" s="2" t="s">
        <v>152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150</v>
      </c>
      <c r="KI68" s="2" t="s">
        <v>328</v>
      </c>
      <c r="KJ68" s="2" t="s">
        <v>196</v>
      </c>
      <c r="KK68" s="2" t="s">
        <v>623</v>
      </c>
      <c r="KL68" s="2" t="s">
        <v>152</v>
      </c>
      <c r="KM68" s="2" t="s">
        <v>152</v>
      </c>
      <c r="KN68" s="2" t="s">
        <v>144</v>
      </c>
      <c r="KO68" s="4"/>
      <c r="KP68" s="8"/>
      <c r="KQ68" s="4"/>
      <c r="KR68" s="8"/>
      <c r="KS68" s="7"/>
      <c r="KT68" s="7"/>
      <c r="KU68" s="2" t="s">
        <v>144</v>
      </c>
      <c r="KV68" s="2" t="s">
        <v>144</v>
      </c>
      <c r="KW68" s="2" t="s">
        <v>144</v>
      </c>
      <c r="KX68" s="2" t="s">
        <v>144</v>
      </c>
      <c r="KY68" s="2" t="s">
        <v>144</v>
      </c>
      <c r="KZ68" s="2" t="s">
        <v>144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236</v>
      </c>
      <c r="OV68" s="2" t="s">
        <v>328</v>
      </c>
      <c r="OW68" s="2" t="s">
        <v>144</v>
      </c>
      <c r="OX68" s="2" t="s">
        <v>144</v>
      </c>
      <c r="OY68" s="2" t="s">
        <v>152</v>
      </c>
      <c r="OZ68" s="2" t="s">
        <v>152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624</v>
      </c>
      <c r="B69" s="2" t="s">
        <v>133</v>
      </c>
      <c r="C69" s="2" t="s">
        <v>593</v>
      </c>
      <c r="D69" s="2" t="s">
        <v>583</v>
      </c>
      <c r="E69" s="2" t="s">
        <v>584</v>
      </c>
      <c r="F69" s="2" t="s">
        <v>625</v>
      </c>
      <c r="G69" s="2" t="s">
        <v>625</v>
      </c>
      <c r="H69" s="2" t="s">
        <v>625</v>
      </c>
      <c r="I69" s="2" t="s">
        <v>586</v>
      </c>
      <c r="J69" s="2" t="s">
        <v>540</v>
      </c>
      <c r="K69" s="2" t="s">
        <v>626</v>
      </c>
      <c r="L69" s="3">
        <v>68.09</v>
      </c>
      <c r="M69" s="3">
        <v>71.49</v>
      </c>
      <c r="N69" s="3">
        <v>199.99</v>
      </c>
      <c r="O69" s="2" t="s">
        <v>397</v>
      </c>
      <c r="P69" s="2" t="s">
        <v>542</v>
      </c>
      <c r="Q69" s="2" t="s">
        <v>143</v>
      </c>
      <c r="R69" s="2" t="s">
        <v>144</v>
      </c>
      <c r="S69" s="2" t="s">
        <v>144</v>
      </c>
      <c r="T69" s="2" t="s">
        <v>543</v>
      </c>
      <c r="U69" s="2" t="s">
        <v>144</v>
      </c>
      <c r="V69" s="2" t="s">
        <v>378</v>
      </c>
      <c r="W69" s="2" t="s">
        <v>580</v>
      </c>
      <c r="X69" s="2" t="s">
        <v>144</v>
      </c>
      <c r="Y69" s="2" t="s">
        <v>295</v>
      </c>
      <c r="Z69" s="4">
        <v>155</v>
      </c>
      <c r="AA69" s="4">
        <f>=ROUNDDOWN(155,0)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0.8571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144</v>
      </c>
      <c r="AW69" s="8" t="s">
        <v>144</v>
      </c>
      <c r="AX69" s="4">
        <v>2</v>
      </c>
      <c r="AY69" s="8">
        <v>134.07</v>
      </c>
      <c r="AZ69" s="7" t="s">
        <v>144</v>
      </c>
      <c r="BA69" s="7" t="s">
        <v>144</v>
      </c>
      <c r="BB69" s="7"/>
      <c r="BC69" s="4" t="s">
        <v>144</v>
      </c>
      <c r="BD69" s="8" t="s">
        <v>144</v>
      </c>
      <c r="BE69" s="4">
        <v>2</v>
      </c>
      <c r="BF69" s="8">
        <v>134.07</v>
      </c>
      <c r="BG69" s="7" t="s">
        <v>144</v>
      </c>
      <c r="BH69" s="7" t="s">
        <v>144</v>
      </c>
      <c r="BI69" s="7"/>
      <c r="BJ69" s="4"/>
      <c r="BK69" s="8"/>
      <c r="BL69" s="2" t="s">
        <v>144</v>
      </c>
      <c r="BM69" s="7"/>
      <c r="BN69" s="7"/>
      <c r="BO69" s="4"/>
      <c r="BP69" s="8"/>
      <c r="BQ69" s="4"/>
      <c r="BR69" s="8"/>
      <c r="BS69" s="7"/>
      <c r="BT69" s="7"/>
      <c r="BU69" s="2" t="s">
        <v>236</v>
      </c>
      <c r="BV69" s="2" t="s">
        <v>141</v>
      </c>
      <c r="BW69" s="2" t="s">
        <v>144</v>
      </c>
      <c r="BX69" s="2" t="s">
        <v>144</v>
      </c>
      <c r="BY69" s="2" t="s">
        <v>152</v>
      </c>
      <c r="BZ69" s="2" t="s">
        <v>152</v>
      </c>
      <c r="CA69" s="2" t="s">
        <v>144</v>
      </c>
      <c r="CB69" s="4"/>
      <c r="CC69" s="8"/>
      <c r="CD69" s="4"/>
      <c r="CE69" s="8"/>
      <c r="CF69" s="7"/>
      <c r="CG69" s="7"/>
      <c r="CH69" s="2" t="s">
        <v>150</v>
      </c>
      <c r="CI69" s="2" t="s">
        <v>141</v>
      </c>
      <c r="CJ69" s="2" t="s">
        <v>153</v>
      </c>
      <c r="CK69" s="2" t="s">
        <v>358</v>
      </c>
      <c r="CL69" s="2" t="s">
        <v>152</v>
      </c>
      <c r="CM69" s="2" t="s">
        <v>152</v>
      </c>
      <c r="CN69" s="2" t="s">
        <v>144</v>
      </c>
      <c r="CO69" s="4"/>
      <c r="CP69" s="8"/>
      <c r="CQ69" s="4"/>
      <c r="CR69" s="8"/>
      <c r="CS69" s="7"/>
      <c r="CT69" s="7"/>
      <c r="CU69" s="2" t="s">
        <v>150</v>
      </c>
      <c r="CV69" s="2" t="s">
        <v>141</v>
      </c>
      <c r="CW69" s="2" t="s">
        <v>382</v>
      </c>
      <c r="CX69" s="2" t="s">
        <v>258</v>
      </c>
      <c r="CY69" s="2" t="s">
        <v>152</v>
      </c>
      <c r="CZ69" s="2" t="s">
        <v>152</v>
      </c>
      <c r="DA69" s="2" t="s">
        <v>144</v>
      </c>
      <c r="DB69" s="4"/>
      <c r="DC69" s="8"/>
      <c r="DD69" s="4"/>
      <c r="DE69" s="8"/>
      <c r="DF69" s="7"/>
      <c r="DG69" s="7"/>
      <c r="DH69" s="2" t="s">
        <v>150</v>
      </c>
      <c r="DI69" s="2" t="s">
        <v>141</v>
      </c>
      <c r="DJ69" s="2" t="s">
        <v>295</v>
      </c>
      <c r="DK69" s="2" t="s">
        <v>627</v>
      </c>
      <c r="DL69" s="2" t="s">
        <v>152</v>
      </c>
      <c r="DM69" s="2" t="s">
        <v>152</v>
      </c>
      <c r="DN69" s="2" t="s">
        <v>144</v>
      </c>
      <c r="DO69" s="4"/>
      <c r="DP69" s="8"/>
      <c r="DQ69" s="4"/>
      <c r="DR69" s="8"/>
      <c r="DS69" s="7"/>
      <c r="DT69" s="7"/>
      <c r="DU69" s="2" t="s">
        <v>150</v>
      </c>
      <c r="DV69" s="2" t="s">
        <v>141</v>
      </c>
      <c r="DW69" s="2" t="s">
        <v>158</v>
      </c>
      <c r="DX69" s="2" t="s">
        <v>411</v>
      </c>
      <c r="DY69" s="2" t="s">
        <v>354</v>
      </c>
      <c r="DZ69" s="2" t="s">
        <v>152</v>
      </c>
      <c r="EA69" s="2" t="s">
        <v>144</v>
      </c>
      <c r="EB69" s="4"/>
      <c r="EC69" s="8"/>
      <c r="ED69" s="4"/>
      <c r="EE69" s="8"/>
      <c r="EF69" s="7"/>
      <c r="EG69" s="7"/>
      <c r="EH69" s="2" t="s">
        <v>150</v>
      </c>
      <c r="EI69" s="2" t="s">
        <v>141</v>
      </c>
      <c r="EJ69" s="2" t="s">
        <v>160</v>
      </c>
      <c r="EK69" s="2" t="s">
        <v>628</v>
      </c>
      <c r="EL69" s="2" t="s">
        <v>152</v>
      </c>
      <c r="EM69" s="2" t="s">
        <v>152</v>
      </c>
      <c r="EN69" s="2" t="s">
        <v>144</v>
      </c>
      <c r="EO69" s="4"/>
      <c r="EP69" s="8"/>
      <c r="EQ69" s="4"/>
      <c r="ER69" s="8"/>
      <c r="ES69" s="7"/>
      <c r="ET69" s="7"/>
      <c r="EU69" s="2" t="s">
        <v>150</v>
      </c>
      <c r="EV69" s="2" t="s">
        <v>141</v>
      </c>
      <c r="EW69" s="2" t="s">
        <v>629</v>
      </c>
      <c r="EX69" s="2" t="s">
        <v>630</v>
      </c>
      <c r="EY69" s="2" t="s">
        <v>152</v>
      </c>
      <c r="EZ69" s="2" t="s">
        <v>152</v>
      </c>
      <c r="FA69" s="2" t="s">
        <v>144</v>
      </c>
      <c r="FB69" s="4"/>
      <c r="FC69" s="8"/>
      <c r="FD69" s="4"/>
      <c r="FE69" s="8"/>
      <c r="FF69" s="7"/>
      <c r="FG69" s="7"/>
      <c r="FH69" s="2" t="s">
        <v>144</v>
      </c>
      <c r="FI69" s="2" t="s">
        <v>144</v>
      </c>
      <c r="FJ69" s="2" t="s">
        <v>144</v>
      </c>
      <c r="FK69" s="2" t="s">
        <v>144</v>
      </c>
      <c r="FL69" s="2" t="s">
        <v>144</v>
      </c>
      <c r="FM69" s="2" t="s">
        <v>144</v>
      </c>
      <c r="FN69" s="2" t="s">
        <v>144</v>
      </c>
      <c r="FO69" s="4"/>
      <c r="FP69" s="8"/>
      <c r="FQ69" s="4"/>
      <c r="FR69" s="8"/>
      <c r="FS69" s="7"/>
      <c r="FT69" s="7"/>
      <c r="FU69" s="2" t="s">
        <v>181</v>
      </c>
      <c r="FV69" s="2" t="s">
        <v>141</v>
      </c>
      <c r="FW69" s="2" t="s">
        <v>144</v>
      </c>
      <c r="FX69" s="2" t="s">
        <v>144</v>
      </c>
      <c r="FY69" s="2" t="s">
        <v>152</v>
      </c>
      <c r="FZ69" s="2" t="s">
        <v>152</v>
      </c>
      <c r="GA69" s="2" t="s">
        <v>144</v>
      </c>
      <c r="GB69" s="4"/>
      <c r="GC69" s="8"/>
      <c r="GD69" s="4"/>
      <c r="GE69" s="8"/>
      <c r="GF69" s="7"/>
      <c r="GG69" s="7"/>
      <c r="GH69" s="2" t="s">
        <v>239</v>
      </c>
      <c r="GI69" s="2" t="s">
        <v>141</v>
      </c>
      <c r="GJ69" s="2" t="s">
        <v>144</v>
      </c>
      <c r="GK69" s="2" t="s">
        <v>144</v>
      </c>
      <c r="GL69" s="2" t="s">
        <v>152</v>
      </c>
      <c r="GM69" s="2" t="s">
        <v>152</v>
      </c>
      <c r="GN69" s="2" t="s">
        <v>144</v>
      </c>
      <c r="GO69" s="4"/>
      <c r="GP69" s="8"/>
      <c r="GQ69" s="4"/>
      <c r="GR69" s="8"/>
      <c r="GS69" s="7"/>
      <c r="GT69" s="7"/>
      <c r="GU69" s="2" t="s">
        <v>150</v>
      </c>
      <c r="GV69" s="2" t="s">
        <v>141</v>
      </c>
      <c r="GW69" s="2" t="s">
        <v>168</v>
      </c>
      <c r="GX69" s="2" t="s">
        <v>144</v>
      </c>
      <c r="GY69" s="2" t="s">
        <v>152</v>
      </c>
      <c r="GZ69" s="2" t="s">
        <v>152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150</v>
      </c>
      <c r="KI69" s="2" t="s">
        <v>141</v>
      </c>
      <c r="KJ69" s="2" t="s">
        <v>196</v>
      </c>
      <c r="KK69" s="2" t="s">
        <v>631</v>
      </c>
      <c r="KL69" s="2" t="s">
        <v>152</v>
      </c>
      <c r="KM69" s="2" t="s">
        <v>152</v>
      </c>
      <c r="KN69" s="2" t="s">
        <v>144</v>
      </c>
      <c r="KO69" s="4"/>
      <c r="KP69" s="8"/>
      <c r="KQ69" s="4"/>
      <c r="KR69" s="8"/>
      <c r="KS69" s="7"/>
      <c r="KT69" s="7"/>
      <c r="KU69" s="2" t="s">
        <v>144</v>
      </c>
      <c r="KV69" s="2" t="s">
        <v>144</v>
      </c>
      <c r="KW69" s="2" t="s">
        <v>144</v>
      </c>
      <c r="KX69" s="2" t="s">
        <v>144</v>
      </c>
      <c r="KY69" s="2" t="s">
        <v>144</v>
      </c>
      <c r="KZ69" s="2" t="s">
        <v>144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236</v>
      </c>
      <c r="OV69" s="2" t="s">
        <v>141</v>
      </c>
      <c r="OW69" s="2" t="s">
        <v>144</v>
      </c>
      <c r="OX69" s="2" t="s">
        <v>144</v>
      </c>
      <c r="OY69" s="2" t="s">
        <v>152</v>
      </c>
      <c r="OZ69" s="2" t="s">
        <v>152</v>
      </c>
      <c r="PA69" s="2" t="s">
        <v>144</v>
      </c>
      <c r="PB69" s="4">
        <v>155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632</v>
      </c>
      <c r="B70" s="2" t="s">
        <v>133</v>
      </c>
      <c r="C70" s="2" t="s">
        <v>593</v>
      </c>
      <c r="D70" s="2" t="s">
        <v>583</v>
      </c>
      <c r="E70" s="2" t="s">
        <v>584</v>
      </c>
      <c r="F70" s="2" t="s">
        <v>625</v>
      </c>
      <c r="G70" s="2" t="s">
        <v>625</v>
      </c>
      <c r="H70" s="2" t="s">
        <v>625</v>
      </c>
      <c r="I70" s="2" t="s">
        <v>586</v>
      </c>
      <c r="J70" s="2" t="s">
        <v>547</v>
      </c>
      <c r="K70" s="2" t="s">
        <v>626</v>
      </c>
      <c r="L70" s="3">
        <v>85.12</v>
      </c>
      <c r="M70" s="3">
        <v>89.38</v>
      </c>
      <c r="N70" s="3">
        <v>249.99</v>
      </c>
      <c r="O70" s="2" t="s">
        <v>325</v>
      </c>
      <c r="P70" s="2" t="s">
        <v>542</v>
      </c>
      <c r="Q70" s="2" t="s">
        <v>143</v>
      </c>
      <c r="R70" s="2" t="s">
        <v>144</v>
      </c>
      <c r="S70" s="2" t="s">
        <v>144</v>
      </c>
      <c r="T70" s="2" t="s">
        <v>543</v>
      </c>
      <c r="U70" s="2" t="s">
        <v>144</v>
      </c>
      <c r="V70" s="2" t="s">
        <v>378</v>
      </c>
      <c r="W70" s="2" t="s">
        <v>580</v>
      </c>
      <c r="X70" s="2" t="s">
        <v>144</v>
      </c>
      <c r="Y70" s="2" t="s">
        <v>295</v>
      </c>
      <c r="Z70" s="4">
        <v>3</v>
      </c>
      <c r="AA70" s="4">
        <f>=ROUNDDOWN(3,0)</f>
      </c>
      <c r="AB70" s="5">
        <v>1</v>
      </c>
      <c r="AC70" s="2" t="s">
        <v>144</v>
      </c>
      <c r="AD70" s="4"/>
      <c r="AE70" s="4"/>
      <c r="AF70" s="6">
        <v>65</v>
      </c>
      <c r="AG70" s="6"/>
      <c r="AH70" s="7">
        <v>0.8571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2</v>
      </c>
      <c r="AS70" s="8">
        <v>134.07</v>
      </c>
      <c r="AT70" s="7">
        <v>-1</v>
      </c>
      <c r="AU70" s="7">
        <v>-1</v>
      </c>
      <c r="AV70" s="4" t="s">
        <v>144</v>
      </c>
      <c r="AW70" s="8" t="s">
        <v>144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/>
      <c r="BJ70" s="4"/>
      <c r="BK70" s="8"/>
      <c r="BL70" s="2" t="s">
        <v>633</v>
      </c>
      <c r="BM70" s="7"/>
      <c r="BN70" s="7"/>
      <c r="BO70" s="4"/>
      <c r="BP70" s="8"/>
      <c r="BQ70" s="4"/>
      <c r="BR70" s="8"/>
      <c r="BS70" s="7"/>
      <c r="BT70" s="7"/>
      <c r="BU70" s="2" t="s">
        <v>236</v>
      </c>
      <c r="BV70" s="2" t="s">
        <v>141</v>
      </c>
      <c r="BW70" s="2" t="s">
        <v>144</v>
      </c>
      <c r="BX70" s="2" t="s">
        <v>144</v>
      </c>
      <c r="BY70" s="2" t="s">
        <v>152</v>
      </c>
      <c r="BZ70" s="2" t="s">
        <v>152</v>
      </c>
      <c r="CA70" s="2" t="s">
        <v>144</v>
      </c>
      <c r="CB70" s="4"/>
      <c r="CC70" s="8"/>
      <c r="CD70" s="4">
        <v>1</v>
      </c>
      <c r="CE70" s="8">
        <v>44.69</v>
      </c>
      <c r="CF70" s="7">
        <v>-1</v>
      </c>
      <c r="CG70" s="7">
        <v>-1</v>
      </c>
      <c r="CH70" s="2" t="s">
        <v>150</v>
      </c>
      <c r="CI70" s="2" t="s">
        <v>141</v>
      </c>
      <c r="CJ70" s="2" t="s">
        <v>153</v>
      </c>
      <c r="CK70" s="2" t="s">
        <v>457</v>
      </c>
      <c r="CL70" s="2" t="s">
        <v>152</v>
      </c>
      <c r="CM70" s="2" t="s">
        <v>152</v>
      </c>
      <c r="CN70" s="2" t="s">
        <v>144</v>
      </c>
      <c r="CO70" s="4"/>
      <c r="CP70" s="8"/>
      <c r="CQ70" s="4"/>
      <c r="CR70" s="8"/>
      <c r="CS70" s="7"/>
      <c r="CT70" s="7"/>
      <c r="CU70" s="2" t="s">
        <v>150</v>
      </c>
      <c r="CV70" s="2" t="s">
        <v>141</v>
      </c>
      <c r="CW70" s="2" t="s">
        <v>382</v>
      </c>
      <c r="CX70" s="2" t="s">
        <v>393</v>
      </c>
      <c r="CY70" s="2" t="s">
        <v>152</v>
      </c>
      <c r="CZ70" s="2" t="s">
        <v>152</v>
      </c>
      <c r="DA70" s="2" t="s">
        <v>144</v>
      </c>
      <c r="DB70" s="4"/>
      <c r="DC70" s="8"/>
      <c r="DD70" s="4"/>
      <c r="DE70" s="8"/>
      <c r="DF70" s="7"/>
      <c r="DG70" s="7"/>
      <c r="DH70" s="2" t="s">
        <v>150</v>
      </c>
      <c r="DI70" s="2" t="s">
        <v>141</v>
      </c>
      <c r="DJ70" s="2" t="s">
        <v>295</v>
      </c>
      <c r="DK70" s="2" t="s">
        <v>634</v>
      </c>
      <c r="DL70" s="2" t="s">
        <v>152</v>
      </c>
      <c r="DM70" s="2" t="s">
        <v>152</v>
      </c>
      <c r="DN70" s="2" t="s">
        <v>144</v>
      </c>
      <c r="DO70" s="4"/>
      <c r="DP70" s="8"/>
      <c r="DQ70" s="4"/>
      <c r="DR70" s="8"/>
      <c r="DS70" s="7"/>
      <c r="DT70" s="7"/>
      <c r="DU70" s="2" t="s">
        <v>150</v>
      </c>
      <c r="DV70" s="2" t="s">
        <v>141</v>
      </c>
      <c r="DW70" s="2" t="s">
        <v>158</v>
      </c>
      <c r="DX70" s="2" t="s">
        <v>608</v>
      </c>
      <c r="DY70" s="2" t="s">
        <v>354</v>
      </c>
      <c r="DZ70" s="2" t="s">
        <v>152</v>
      </c>
      <c r="EA70" s="2" t="s">
        <v>144</v>
      </c>
      <c r="EB70" s="4"/>
      <c r="EC70" s="8"/>
      <c r="ED70" s="4"/>
      <c r="EE70" s="8"/>
      <c r="EF70" s="7"/>
      <c r="EG70" s="7"/>
      <c r="EH70" s="2" t="s">
        <v>150</v>
      </c>
      <c r="EI70" s="2" t="s">
        <v>141</v>
      </c>
      <c r="EJ70" s="2" t="s">
        <v>160</v>
      </c>
      <c r="EK70" s="2" t="s">
        <v>279</v>
      </c>
      <c r="EL70" s="2" t="s">
        <v>152</v>
      </c>
      <c r="EM70" s="2" t="s">
        <v>152</v>
      </c>
      <c r="EN70" s="2" t="s">
        <v>144</v>
      </c>
      <c r="EO70" s="4"/>
      <c r="EP70" s="8"/>
      <c r="EQ70" s="4">
        <v>1</v>
      </c>
      <c r="ER70" s="8">
        <v>89.38</v>
      </c>
      <c r="ES70" s="7">
        <v>-1</v>
      </c>
      <c r="ET70" s="7">
        <v>-1</v>
      </c>
      <c r="EU70" s="2" t="s">
        <v>150</v>
      </c>
      <c r="EV70" s="2" t="s">
        <v>141</v>
      </c>
      <c r="EW70" s="2" t="s">
        <v>295</v>
      </c>
      <c r="EX70" s="2" t="s">
        <v>630</v>
      </c>
      <c r="EY70" s="2" t="s">
        <v>152</v>
      </c>
      <c r="EZ70" s="2" t="s">
        <v>152</v>
      </c>
      <c r="FA70" s="2" t="s">
        <v>144</v>
      </c>
      <c r="FB70" s="4"/>
      <c r="FC70" s="8"/>
      <c r="FD70" s="4"/>
      <c r="FE70" s="8"/>
      <c r="FF70" s="7"/>
      <c r="FG70" s="7"/>
      <c r="FH70" s="2" t="s">
        <v>144</v>
      </c>
      <c r="FI70" s="2" t="s">
        <v>144</v>
      </c>
      <c r="FJ70" s="2" t="s">
        <v>144</v>
      </c>
      <c r="FK70" s="2" t="s">
        <v>144</v>
      </c>
      <c r="FL70" s="2" t="s">
        <v>144</v>
      </c>
      <c r="FM70" s="2" t="s">
        <v>144</v>
      </c>
      <c r="FN70" s="2" t="s">
        <v>144</v>
      </c>
      <c r="FO70" s="4"/>
      <c r="FP70" s="8"/>
      <c r="FQ70" s="4"/>
      <c r="FR70" s="8"/>
      <c r="FS70" s="7"/>
      <c r="FT70" s="7"/>
      <c r="FU70" s="2" t="s">
        <v>181</v>
      </c>
      <c r="FV70" s="2" t="s">
        <v>141</v>
      </c>
      <c r="FW70" s="2" t="s">
        <v>144</v>
      </c>
      <c r="FX70" s="2" t="s">
        <v>144</v>
      </c>
      <c r="FY70" s="2" t="s">
        <v>152</v>
      </c>
      <c r="FZ70" s="2" t="s">
        <v>152</v>
      </c>
      <c r="GA70" s="2" t="s">
        <v>144</v>
      </c>
      <c r="GB70" s="4"/>
      <c r="GC70" s="8"/>
      <c r="GD70" s="4"/>
      <c r="GE70" s="8"/>
      <c r="GF70" s="7"/>
      <c r="GG70" s="7"/>
      <c r="GH70" s="2" t="s">
        <v>239</v>
      </c>
      <c r="GI70" s="2" t="s">
        <v>141</v>
      </c>
      <c r="GJ70" s="2" t="s">
        <v>144</v>
      </c>
      <c r="GK70" s="2" t="s">
        <v>144</v>
      </c>
      <c r="GL70" s="2" t="s">
        <v>152</v>
      </c>
      <c r="GM70" s="2" t="s">
        <v>152</v>
      </c>
      <c r="GN70" s="2" t="s">
        <v>144</v>
      </c>
      <c r="GO70" s="4"/>
      <c r="GP70" s="8"/>
      <c r="GQ70" s="4"/>
      <c r="GR70" s="8"/>
      <c r="GS70" s="7"/>
      <c r="GT70" s="7"/>
      <c r="GU70" s="2" t="s">
        <v>150</v>
      </c>
      <c r="GV70" s="2" t="s">
        <v>141</v>
      </c>
      <c r="GW70" s="2" t="s">
        <v>168</v>
      </c>
      <c r="GX70" s="2" t="s">
        <v>144</v>
      </c>
      <c r="GY70" s="2" t="s">
        <v>152</v>
      </c>
      <c r="GZ70" s="2" t="s">
        <v>152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150</v>
      </c>
      <c r="KI70" s="2" t="s">
        <v>141</v>
      </c>
      <c r="KJ70" s="2" t="s">
        <v>196</v>
      </c>
      <c r="KK70" s="2" t="s">
        <v>144</v>
      </c>
      <c r="KL70" s="2" t="s">
        <v>152</v>
      </c>
      <c r="KM70" s="2" t="s">
        <v>152</v>
      </c>
      <c r="KN70" s="2" t="s">
        <v>144</v>
      </c>
      <c r="KO70" s="4"/>
      <c r="KP70" s="8"/>
      <c r="KQ70" s="4"/>
      <c r="KR70" s="8"/>
      <c r="KS70" s="7"/>
      <c r="KT70" s="7"/>
      <c r="KU70" s="2" t="s">
        <v>144</v>
      </c>
      <c r="KV70" s="2" t="s">
        <v>144</v>
      </c>
      <c r="KW70" s="2" t="s">
        <v>144</v>
      </c>
      <c r="KX70" s="2" t="s">
        <v>144</v>
      </c>
      <c r="KY70" s="2" t="s">
        <v>144</v>
      </c>
      <c r="KZ70" s="2" t="s">
        <v>144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236</v>
      </c>
      <c r="OV70" s="2" t="s">
        <v>141</v>
      </c>
      <c r="OW70" s="2" t="s">
        <v>144</v>
      </c>
      <c r="OX70" s="2" t="s">
        <v>144</v>
      </c>
      <c r="OY70" s="2" t="s">
        <v>152</v>
      </c>
      <c r="OZ70" s="2" t="s">
        <v>152</v>
      </c>
      <c r="PA70" s="2" t="s">
        <v>144</v>
      </c>
      <c r="PB70" s="4">
        <v>3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635</v>
      </c>
      <c r="B71" s="2" t="s">
        <v>133</v>
      </c>
      <c r="C71" s="2" t="s">
        <v>593</v>
      </c>
      <c r="D71" s="2" t="s">
        <v>371</v>
      </c>
      <c r="E71" s="2" t="s">
        <v>372</v>
      </c>
      <c r="F71" s="2" t="s">
        <v>636</v>
      </c>
      <c r="G71" s="2" t="s">
        <v>636</v>
      </c>
      <c r="H71" s="2" t="s">
        <v>636</v>
      </c>
      <c r="I71" s="2" t="s">
        <v>637</v>
      </c>
      <c r="J71" s="2" t="s">
        <v>553</v>
      </c>
      <c r="K71" s="2" t="s">
        <v>554</v>
      </c>
      <c r="L71" s="3">
        <v>18.57</v>
      </c>
      <c r="M71" s="3">
        <v>19.5</v>
      </c>
      <c r="N71" s="3">
        <v>59.99</v>
      </c>
      <c r="O71" s="2" t="s">
        <v>325</v>
      </c>
      <c r="P71" s="2" t="s">
        <v>542</v>
      </c>
      <c r="Q71" s="2" t="s">
        <v>143</v>
      </c>
      <c r="R71" s="2" t="s">
        <v>144</v>
      </c>
      <c r="S71" s="2" t="s">
        <v>144</v>
      </c>
      <c r="T71" s="2" t="s">
        <v>144</v>
      </c>
      <c r="U71" s="2" t="s">
        <v>144</v>
      </c>
      <c r="V71" s="2" t="s">
        <v>378</v>
      </c>
      <c r="W71" s="2" t="s">
        <v>580</v>
      </c>
      <c r="X71" s="2" t="s">
        <v>144</v>
      </c>
      <c r="Y71" s="2" t="s">
        <v>555</v>
      </c>
      <c r="Z71" s="4">
        <v>1</v>
      </c>
      <c r="AA71" s="4">
        <f>=ROUNDDOWN(0.25,0)</f>
      </c>
      <c r="AB71" s="5">
        <v>4</v>
      </c>
      <c r="AC71" s="2" t="s">
        <v>144</v>
      </c>
      <c r="AD71" s="4"/>
      <c r="AE71" s="4"/>
      <c r="AF71" s="6">
        <v>65</v>
      </c>
      <c r="AG71" s="6"/>
      <c r="AH71" s="7">
        <v>0.8571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5</v>
      </c>
      <c r="AS71" s="8">
        <v>82.87</v>
      </c>
      <c r="AT71" s="7">
        <v>-1</v>
      </c>
      <c r="AU71" s="7">
        <v>-1</v>
      </c>
      <c r="AV71" s="4"/>
      <c r="AW71" s="8"/>
      <c r="AX71" s="4">
        <v>5</v>
      </c>
      <c r="AY71" s="8">
        <v>82.87</v>
      </c>
      <c r="AZ71" s="7">
        <v>-1</v>
      </c>
      <c r="BA71" s="7">
        <v>-1</v>
      </c>
      <c r="BB71" s="7"/>
      <c r="BC71" s="4"/>
      <c r="BD71" s="8"/>
      <c r="BE71" s="4">
        <v>5</v>
      </c>
      <c r="BF71" s="8">
        <v>82.87</v>
      </c>
      <c r="BG71" s="7">
        <v>-1</v>
      </c>
      <c r="BH71" s="7">
        <v>-1</v>
      </c>
      <c r="BI71" s="7"/>
      <c r="BJ71" s="4"/>
      <c r="BK71" s="8"/>
      <c r="BL71" s="2" t="s">
        <v>638</v>
      </c>
      <c r="BM71" s="7"/>
      <c r="BN71" s="7"/>
      <c r="BO71" s="4"/>
      <c r="BP71" s="8"/>
      <c r="BQ71" s="4"/>
      <c r="BR71" s="8"/>
      <c r="BS71" s="7"/>
      <c r="BT71" s="7"/>
      <c r="BU71" s="2" t="s">
        <v>236</v>
      </c>
      <c r="BV71" s="2" t="s">
        <v>328</v>
      </c>
      <c r="BW71" s="2" t="s">
        <v>144</v>
      </c>
      <c r="BX71" s="2" t="s">
        <v>144</v>
      </c>
      <c r="BY71" s="2" t="s">
        <v>152</v>
      </c>
      <c r="BZ71" s="2" t="s">
        <v>152</v>
      </c>
      <c r="CA71" s="2" t="s">
        <v>144</v>
      </c>
      <c r="CB71" s="4"/>
      <c r="CC71" s="8"/>
      <c r="CD71" s="4">
        <v>4</v>
      </c>
      <c r="CE71" s="8">
        <v>62.4</v>
      </c>
      <c r="CF71" s="7">
        <v>-1</v>
      </c>
      <c r="CG71" s="7">
        <v>-1</v>
      </c>
      <c r="CH71" s="2" t="s">
        <v>150</v>
      </c>
      <c r="CI71" s="2" t="s">
        <v>328</v>
      </c>
      <c r="CJ71" s="2" t="s">
        <v>153</v>
      </c>
      <c r="CK71" s="2" t="s">
        <v>337</v>
      </c>
      <c r="CL71" s="2" t="s">
        <v>152</v>
      </c>
      <c r="CM71" s="2" t="s">
        <v>152</v>
      </c>
      <c r="CN71" s="2" t="s">
        <v>144</v>
      </c>
      <c r="CO71" s="4"/>
      <c r="CP71" s="8"/>
      <c r="CQ71" s="4"/>
      <c r="CR71" s="8"/>
      <c r="CS71" s="7"/>
      <c r="CT71" s="7"/>
      <c r="CU71" s="2" t="s">
        <v>150</v>
      </c>
      <c r="CV71" s="2" t="s">
        <v>328</v>
      </c>
      <c r="CW71" s="2" t="s">
        <v>382</v>
      </c>
      <c r="CX71" s="2" t="s">
        <v>275</v>
      </c>
      <c r="CY71" s="2" t="s">
        <v>152</v>
      </c>
      <c r="CZ71" s="2" t="s">
        <v>152</v>
      </c>
      <c r="DA71" s="2" t="s">
        <v>144</v>
      </c>
      <c r="DB71" s="4"/>
      <c r="DC71" s="8"/>
      <c r="DD71" s="4"/>
      <c r="DE71" s="8"/>
      <c r="DF71" s="7"/>
      <c r="DG71" s="7"/>
      <c r="DH71" s="2" t="s">
        <v>150</v>
      </c>
      <c r="DI71" s="2" t="s">
        <v>328</v>
      </c>
      <c r="DJ71" s="2" t="s">
        <v>555</v>
      </c>
      <c r="DK71" s="2" t="s">
        <v>204</v>
      </c>
      <c r="DL71" s="2" t="s">
        <v>152</v>
      </c>
      <c r="DM71" s="2" t="s">
        <v>152</v>
      </c>
      <c r="DN71" s="2" t="s">
        <v>144</v>
      </c>
      <c r="DO71" s="4"/>
      <c r="DP71" s="8"/>
      <c r="DQ71" s="4"/>
      <c r="DR71" s="8"/>
      <c r="DS71" s="7"/>
      <c r="DT71" s="7"/>
      <c r="DU71" s="2" t="s">
        <v>150</v>
      </c>
      <c r="DV71" s="2" t="s">
        <v>328</v>
      </c>
      <c r="DW71" s="2" t="s">
        <v>158</v>
      </c>
      <c r="DX71" s="2" t="s">
        <v>360</v>
      </c>
      <c r="DY71" s="2" t="s">
        <v>354</v>
      </c>
      <c r="DZ71" s="2" t="s">
        <v>152</v>
      </c>
      <c r="EA71" s="2" t="s">
        <v>144</v>
      </c>
      <c r="EB71" s="4"/>
      <c r="EC71" s="8"/>
      <c r="ED71" s="4">
        <v>1</v>
      </c>
      <c r="EE71" s="8">
        <v>20.47</v>
      </c>
      <c r="EF71" s="7">
        <v>-1</v>
      </c>
      <c r="EG71" s="7">
        <v>-1</v>
      </c>
      <c r="EH71" s="2" t="s">
        <v>150</v>
      </c>
      <c r="EI71" s="2" t="s">
        <v>328</v>
      </c>
      <c r="EJ71" s="2" t="s">
        <v>384</v>
      </c>
      <c r="EK71" s="2" t="s">
        <v>491</v>
      </c>
      <c r="EL71" s="2" t="s">
        <v>152</v>
      </c>
      <c r="EM71" s="2" t="s">
        <v>152</v>
      </c>
      <c r="EN71" s="2" t="s">
        <v>144</v>
      </c>
      <c r="EO71" s="4"/>
      <c r="EP71" s="8"/>
      <c r="EQ71" s="4"/>
      <c r="ER71" s="8"/>
      <c r="ES71" s="7"/>
      <c r="ET71" s="7"/>
      <c r="EU71" s="2" t="s">
        <v>150</v>
      </c>
      <c r="EV71" s="2" t="s">
        <v>328</v>
      </c>
      <c r="EW71" s="2" t="s">
        <v>555</v>
      </c>
      <c r="EX71" s="2" t="s">
        <v>190</v>
      </c>
      <c r="EY71" s="2" t="s">
        <v>152</v>
      </c>
      <c r="EZ71" s="2" t="s">
        <v>152</v>
      </c>
      <c r="FA71" s="2" t="s">
        <v>144</v>
      </c>
      <c r="FB71" s="4"/>
      <c r="FC71" s="8"/>
      <c r="FD71" s="4"/>
      <c r="FE71" s="8"/>
      <c r="FF71" s="7"/>
      <c r="FG71" s="7"/>
      <c r="FH71" s="2" t="s">
        <v>144</v>
      </c>
      <c r="FI71" s="2" t="s">
        <v>144</v>
      </c>
      <c r="FJ71" s="2" t="s">
        <v>144</v>
      </c>
      <c r="FK71" s="2" t="s">
        <v>144</v>
      </c>
      <c r="FL71" s="2" t="s">
        <v>144</v>
      </c>
      <c r="FM71" s="2" t="s">
        <v>144</v>
      </c>
      <c r="FN71" s="2" t="s">
        <v>144</v>
      </c>
      <c r="FO71" s="4"/>
      <c r="FP71" s="8"/>
      <c r="FQ71" s="4"/>
      <c r="FR71" s="8"/>
      <c r="FS71" s="7"/>
      <c r="FT71" s="7"/>
      <c r="FU71" s="2" t="s">
        <v>181</v>
      </c>
      <c r="FV71" s="2" t="s">
        <v>328</v>
      </c>
      <c r="FW71" s="2" t="s">
        <v>144</v>
      </c>
      <c r="FX71" s="2" t="s">
        <v>144</v>
      </c>
      <c r="FY71" s="2" t="s">
        <v>152</v>
      </c>
      <c r="FZ71" s="2" t="s">
        <v>152</v>
      </c>
      <c r="GA71" s="2" t="s">
        <v>144</v>
      </c>
      <c r="GB71" s="4"/>
      <c r="GC71" s="8"/>
      <c r="GD71" s="4"/>
      <c r="GE71" s="8"/>
      <c r="GF71" s="7"/>
      <c r="GG71" s="7"/>
      <c r="GH71" s="2" t="s">
        <v>239</v>
      </c>
      <c r="GI71" s="2" t="s">
        <v>328</v>
      </c>
      <c r="GJ71" s="2" t="s">
        <v>144</v>
      </c>
      <c r="GK71" s="2" t="s">
        <v>144</v>
      </c>
      <c r="GL71" s="2" t="s">
        <v>152</v>
      </c>
      <c r="GM71" s="2" t="s">
        <v>152</v>
      </c>
      <c r="GN71" s="2" t="s">
        <v>144</v>
      </c>
      <c r="GO71" s="4"/>
      <c r="GP71" s="8"/>
      <c r="GQ71" s="4"/>
      <c r="GR71" s="8"/>
      <c r="GS71" s="7"/>
      <c r="GT71" s="7"/>
      <c r="GU71" s="2" t="s">
        <v>150</v>
      </c>
      <c r="GV71" s="2" t="s">
        <v>328</v>
      </c>
      <c r="GW71" s="2" t="s">
        <v>639</v>
      </c>
      <c r="GX71" s="2" t="s">
        <v>640</v>
      </c>
      <c r="GY71" s="2" t="s">
        <v>152</v>
      </c>
      <c r="GZ71" s="2" t="s">
        <v>152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144</v>
      </c>
      <c r="JV71" s="2" t="s">
        <v>144</v>
      </c>
      <c r="JW71" s="2" t="s">
        <v>144</v>
      </c>
      <c r="JX71" s="2" t="s">
        <v>144</v>
      </c>
      <c r="JY71" s="2" t="s">
        <v>144</v>
      </c>
      <c r="JZ71" s="2" t="s">
        <v>144</v>
      </c>
      <c r="KA71" s="2" t="s">
        <v>144</v>
      </c>
      <c r="KB71" s="4"/>
      <c r="KC71" s="8"/>
      <c r="KD71" s="4"/>
      <c r="KE71" s="8"/>
      <c r="KF71" s="7"/>
      <c r="KG71" s="7"/>
      <c r="KH71" s="2" t="s">
        <v>150</v>
      </c>
      <c r="KI71" s="2" t="s">
        <v>328</v>
      </c>
      <c r="KJ71" s="2" t="s">
        <v>196</v>
      </c>
      <c r="KK71" s="2" t="s">
        <v>144</v>
      </c>
      <c r="KL71" s="2" t="s">
        <v>152</v>
      </c>
      <c r="KM71" s="2" t="s">
        <v>152</v>
      </c>
      <c r="KN71" s="2" t="s">
        <v>144</v>
      </c>
      <c r="KO71" s="4"/>
      <c r="KP71" s="8"/>
      <c r="KQ71" s="4"/>
      <c r="KR71" s="8"/>
      <c r="KS71" s="7"/>
      <c r="KT71" s="7"/>
      <c r="KU71" s="2" t="s">
        <v>144</v>
      </c>
      <c r="KV71" s="2" t="s">
        <v>144</v>
      </c>
      <c r="KW71" s="2" t="s">
        <v>144</v>
      </c>
      <c r="KX71" s="2" t="s">
        <v>144</v>
      </c>
      <c r="KY71" s="2" t="s">
        <v>144</v>
      </c>
      <c r="KZ71" s="2" t="s">
        <v>144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236</v>
      </c>
      <c r="OV71" s="2" t="s">
        <v>328</v>
      </c>
      <c r="OW71" s="2" t="s">
        <v>144</v>
      </c>
      <c r="OX71" s="2" t="s">
        <v>144</v>
      </c>
      <c r="OY71" s="2" t="s">
        <v>152</v>
      </c>
      <c r="OZ71" s="2" t="s">
        <v>152</v>
      </c>
      <c r="PA71" s="2" t="s">
        <v>144</v>
      </c>
      <c r="PB71" s="4">
        <v>1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16" t="s">
        <v>641</v>
      </c>
      <c r="B72" s="9" t="s">
        <v>144</v>
      </c>
      <c r="C72" s="9" t="s">
        <v>144</v>
      </c>
      <c r="D72" s="9" t="s">
        <v>144</v>
      </c>
      <c r="E72" s="9" t="s">
        <v>144</v>
      </c>
      <c r="F72" s="9" t="s">
        <v>144</v>
      </c>
      <c r="G72" s="9" t="s">
        <v>144</v>
      </c>
      <c r="H72" s="9" t="s">
        <v>144</v>
      </c>
      <c r="I72" s="9" t="s">
        <v>144</v>
      </c>
      <c r="J72" s="9" t="s">
        <v>144</v>
      </c>
      <c r="K72" s="9" t="s">
        <v>144</v>
      </c>
      <c r="L72" s="10"/>
      <c r="M72" s="10"/>
      <c r="N72" s="10"/>
      <c r="O72" s="9" t="s">
        <v>144</v>
      </c>
      <c r="P72" s="9" t="s">
        <v>144</v>
      </c>
      <c r="Q72" s="9" t="s">
        <v>144</v>
      </c>
      <c r="R72" s="9" t="s">
        <v>144</v>
      </c>
      <c r="S72" s="9" t="s">
        <v>144</v>
      </c>
      <c r="T72" s="9" t="s">
        <v>144</v>
      </c>
      <c r="U72" s="9" t="s">
        <v>144</v>
      </c>
      <c r="V72" s="9" t="s">
        <v>144</v>
      </c>
      <c r="W72" s="9" t="s">
        <v>144</v>
      </c>
      <c r="X72" s="9" t="s">
        <v>144</v>
      </c>
      <c r="Y72" s="9" t="s">
        <v>144</v>
      </c>
      <c r="Z72" s="11">
        <v>6114</v>
      </c>
      <c r="AA72" s="11">
        <f>=ROUNDDOWN({0},0)</f>
      </c>
      <c r="AB72" s="12">
        <v>236</v>
      </c>
      <c r="AC72" s="9" t="s">
        <v>144</v>
      </c>
      <c r="AD72" s="11"/>
      <c r="AE72" s="11">
        <v>500</v>
      </c>
      <c r="AF72" s="13"/>
      <c r="AG72" s="13"/>
      <c r="AH72" s="14"/>
      <c r="AI72" s="11"/>
      <c r="AJ72" s="11">
        <f>=ROUNDDOWN({0},0)</f>
      </c>
      <c r="AK72" s="12"/>
      <c r="AL72" s="9" t="s">
        <v>144</v>
      </c>
      <c r="AM72" s="11"/>
      <c r="AN72" s="11"/>
      <c r="AO72" s="14"/>
      <c r="AP72" s="11">
        <v>181</v>
      </c>
      <c r="AQ72" s="15">
        <v>26909.68</v>
      </c>
      <c r="AR72" s="11">
        <v>136</v>
      </c>
      <c r="AS72" s="15">
        <v>19572.23</v>
      </c>
      <c r="AT72" s="14">
        <v>0.3309</v>
      </c>
      <c r="AU72" s="14">
        <v>0.3749</v>
      </c>
      <c r="AV72" s="11">
        <v>181</v>
      </c>
      <c r="AW72" s="15">
        <v>26909.68</v>
      </c>
      <c r="AX72" s="11">
        <v>136</v>
      </c>
      <c r="AY72" s="15">
        <v>19572.23</v>
      </c>
      <c r="AZ72" s="14">
        <v>0.3309</v>
      </c>
      <c r="BA72" s="14">
        <v>0.3749</v>
      </c>
      <c r="BB72" s="14"/>
      <c r="BC72" s="11">
        <v>181</v>
      </c>
      <c r="BD72" s="15">
        <v>26909.68</v>
      </c>
      <c r="BE72" s="11">
        <v>136</v>
      </c>
      <c r="BF72" s="15">
        <v>19572.23</v>
      </c>
      <c r="BG72" s="14">
        <v>0.3309</v>
      </c>
      <c r="BH72" s="14">
        <v>0.3749</v>
      </c>
      <c r="BI72" s="14"/>
      <c r="BJ72" s="11"/>
      <c r="BK72" s="15"/>
      <c r="BL72" s="9" t="s">
        <v>144</v>
      </c>
      <c r="BM72" s="14"/>
      <c r="BN72" s="14"/>
      <c r="BO72" s="11">
        <v>68</v>
      </c>
      <c r="BP72" s="15">
        <v>11679.77</v>
      </c>
      <c r="BQ72" s="11">
        <v>38</v>
      </c>
      <c r="BR72" s="15">
        <v>6741.39</v>
      </c>
      <c r="BS72" s="14">
        <v>0.7895</v>
      </c>
      <c r="BT72" s="14">
        <v>0.7325</v>
      </c>
      <c r="BU72" s="9" t="s">
        <v>144</v>
      </c>
      <c r="BV72" s="9" t="s">
        <v>144</v>
      </c>
      <c r="BW72" s="9" t="s">
        <v>144</v>
      </c>
      <c r="BX72" s="9" t="s">
        <v>144</v>
      </c>
      <c r="BY72" s="9" t="s">
        <v>144</v>
      </c>
      <c r="BZ72" s="9" t="s">
        <v>144</v>
      </c>
      <c r="CA72" s="9" t="s">
        <v>144</v>
      </c>
      <c r="CB72" s="11">
        <v>44</v>
      </c>
      <c r="CC72" s="15">
        <v>5190.8</v>
      </c>
      <c r="CD72" s="11">
        <v>22</v>
      </c>
      <c r="CE72" s="15">
        <v>2208.74</v>
      </c>
      <c r="CF72" s="14">
        <v>1</v>
      </c>
      <c r="CG72" s="14">
        <v>1.3501</v>
      </c>
      <c r="CH72" s="9" t="s">
        <v>144</v>
      </c>
      <c r="CI72" s="9" t="s">
        <v>144</v>
      </c>
      <c r="CJ72" s="9" t="s">
        <v>144</v>
      </c>
      <c r="CK72" s="9" t="s">
        <v>144</v>
      </c>
      <c r="CL72" s="9" t="s">
        <v>144</v>
      </c>
      <c r="CM72" s="9" t="s">
        <v>144</v>
      </c>
      <c r="CN72" s="9" t="s">
        <v>144</v>
      </c>
      <c r="CO72" s="11">
        <v>28</v>
      </c>
      <c r="CP72" s="15">
        <v>4130.67</v>
      </c>
      <c r="CQ72" s="11">
        <v>10</v>
      </c>
      <c r="CR72" s="15">
        <v>1911.11</v>
      </c>
      <c r="CS72" s="14">
        <v>1.8</v>
      </c>
      <c r="CT72" s="14">
        <v>1.1614</v>
      </c>
      <c r="CU72" s="9" t="s">
        <v>144</v>
      </c>
      <c r="CV72" s="9" t="s">
        <v>144</v>
      </c>
      <c r="CW72" s="9" t="s">
        <v>144</v>
      </c>
      <c r="CX72" s="9" t="s">
        <v>144</v>
      </c>
      <c r="CY72" s="9" t="s">
        <v>144</v>
      </c>
      <c r="CZ72" s="9" t="s">
        <v>144</v>
      </c>
      <c r="DA72" s="9" t="s">
        <v>144</v>
      </c>
      <c r="DB72" s="11">
        <v>13</v>
      </c>
      <c r="DC72" s="15">
        <v>2462.71</v>
      </c>
      <c r="DD72" s="11">
        <v>18</v>
      </c>
      <c r="DE72" s="15">
        <v>2252.32</v>
      </c>
      <c r="DF72" s="14">
        <v>-0.2778</v>
      </c>
      <c r="DG72" s="14">
        <v>0.0934</v>
      </c>
      <c r="DH72" s="9" t="s">
        <v>144</v>
      </c>
      <c r="DI72" s="9" t="s">
        <v>144</v>
      </c>
      <c r="DJ72" s="9" t="s">
        <v>144</v>
      </c>
      <c r="DK72" s="9" t="s">
        <v>144</v>
      </c>
      <c r="DL72" s="9" t="s">
        <v>144</v>
      </c>
      <c r="DM72" s="9" t="s">
        <v>144</v>
      </c>
      <c r="DN72" s="9" t="s">
        <v>144</v>
      </c>
      <c r="DO72" s="11">
        <v>18</v>
      </c>
      <c r="DP72" s="15">
        <v>1871.94</v>
      </c>
      <c r="DQ72" s="11">
        <v>18</v>
      </c>
      <c r="DR72" s="15">
        <v>1644.3</v>
      </c>
      <c r="DS72" s="14"/>
      <c r="DT72" s="14">
        <v>0.1384</v>
      </c>
      <c r="DU72" s="9" t="s">
        <v>144</v>
      </c>
      <c r="DV72" s="9" t="s">
        <v>144</v>
      </c>
      <c r="DW72" s="9" t="s">
        <v>144</v>
      </c>
      <c r="DX72" s="9" t="s">
        <v>144</v>
      </c>
      <c r="DY72" s="9" t="s">
        <v>144</v>
      </c>
      <c r="DZ72" s="9" t="s">
        <v>144</v>
      </c>
      <c r="EA72" s="9" t="s">
        <v>144</v>
      </c>
      <c r="EB72" s="11">
        <v>5</v>
      </c>
      <c r="EC72" s="15">
        <v>717.6</v>
      </c>
      <c r="ED72" s="11">
        <v>8</v>
      </c>
      <c r="EE72" s="15">
        <v>1061.25</v>
      </c>
      <c r="EF72" s="14">
        <v>-0.375</v>
      </c>
      <c r="EG72" s="14">
        <v>-0.3238</v>
      </c>
      <c r="EH72" s="9" t="s">
        <v>144</v>
      </c>
      <c r="EI72" s="9" t="s">
        <v>144</v>
      </c>
      <c r="EJ72" s="9" t="s">
        <v>144</v>
      </c>
      <c r="EK72" s="9" t="s">
        <v>144</v>
      </c>
      <c r="EL72" s="9" t="s">
        <v>144</v>
      </c>
      <c r="EM72" s="9" t="s">
        <v>144</v>
      </c>
      <c r="EN72" s="9" t="s">
        <v>144</v>
      </c>
      <c r="EO72" s="11">
        <v>2</v>
      </c>
      <c r="EP72" s="15">
        <v>441.78</v>
      </c>
      <c r="EQ72" s="11">
        <v>8</v>
      </c>
      <c r="ER72" s="15">
        <v>1345.36</v>
      </c>
      <c r="ES72" s="14">
        <v>-0.75</v>
      </c>
      <c r="ET72" s="14">
        <v>-0.6716</v>
      </c>
      <c r="EU72" s="9" t="s">
        <v>144</v>
      </c>
      <c r="EV72" s="9" t="s">
        <v>144</v>
      </c>
      <c r="EW72" s="9" t="s">
        <v>144</v>
      </c>
      <c r="EX72" s="9" t="s">
        <v>144</v>
      </c>
      <c r="EY72" s="9" t="s">
        <v>144</v>
      </c>
      <c r="EZ72" s="9" t="s">
        <v>144</v>
      </c>
      <c r="FA72" s="9" t="s">
        <v>144</v>
      </c>
      <c r="FB72" s="11">
        <v>1</v>
      </c>
      <c r="FC72" s="15">
        <v>153.48</v>
      </c>
      <c r="FD72" s="11"/>
      <c r="FE72" s="15"/>
      <c r="FF72" s="14"/>
      <c r="FG72" s="14"/>
      <c r="FH72" s="9" t="s">
        <v>144</v>
      </c>
      <c r="FI72" s="9" t="s">
        <v>144</v>
      </c>
      <c r="FJ72" s="9" t="s">
        <v>144</v>
      </c>
      <c r="FK72" s="9" t="s">
        <v>144</v>
      </c>
      <c r="FL72" s="9" t="s">
        <v>144</v>
      </c>
      <c r="FM72" s="9" t="s">
        <v>144</v>
      </c>
      <c r="FN72" s="9" t="s">
        <v>144</v>
      </c>
      <c r="FO72" s="11">
        <v>1</v>
      </c>
      <c r="FP72" s="15">
        <v>145.1</v>
      </c>
      <c r="FQ72" s="11"/>
      <c r="FR72" s="15"/>
      <c r="FS72" s="14"/>
      <c r="FT72" s="14"/>
      <c r="FU72" s="9" t="s">
        <v>144</v>
      </c>
      <c r="FV72" s="9" t="s">
        <v>144</v>
      </c>
      <c r="FW72" s="9" t="s">
        <v>144</v>
      </c>
      <c r="FX72" s="9" t="s">
        <v>144</v>
      </c>
      <c r="FY72" s="9" t="s">
        <v>144</v>
      </c>
      <c r="FZ72" s="9" t="s">
        <v>144</v>
      </c>
      <c r="GA72" s="9" t="s">
        <v>144</v>
      </c>
      <c r="GB72" s="11">
        <v>1</v>
      </c>
      <c r="GC72" s="15">
        <v>115.83</v>
      </c>
      <c r="GD72" s="11">
        <v>12</v>
      </c>
      <c r="GE72" s="15">
        <v>2060.28</v>
      </c>
      <c r="GF72" s="14">
        <v>-0.9167</v>
      </c>
      <c r="GG72" s="14">
        <v>-0.9438</v>
      </c>
      <c r="GH72" s="9" t="s">
        <v>144</v>
      </c>
      <c r="GI72" s="9" t="s">
        <v>144</v>
      </c>
      <c r="GJ72" s="9" t="s">
        <v>144</v>
      </c>
      <c r="GK72" s="9" t="s">
        <v>144</v>
      </c>
      <c r="GL72" s="9" t="s">
        <v>144</v>
      </c>
      <c r="GM72" s="9" t="s">
        <v>144</v>
      </c>
      <c r="GN72" s="9" t="s">
        <v>144</v>
      </c>
      <c r="GO72" s="11"/>
      <c r="GP72" s="15"/>
      <c r="GQ72" s="11">
        <v>2</v>
      </c>
      <c r="GR72" s="15">
        <v>347.48</v>
      </c>
      <c r="GS72" s="14">
        <v>-1</v>
      </c>
      <c r="GT72" s="14">
        <v>-1</v>
      </c>
      <c r="GU72" s="9" t="s">
        <v>144</v>
      </c>
      <c r="GV72" s="9" t="s">
        <v>144</v>
      </c>
      <c r="GW72" s="9" t="s">
        <v>144</v>
      </c>
      <c r="GX72" s="9" t="s">
        <v>144</v>
      </c>
      <c r="GY72" s="9" t="s">
        <v>144</v>
      </c>
      <c r="GZ72" s="9" t="s">
        <v>144</v>
      </c>
      <c r="HA72" s="9" t="s">
        <v>144</v>
      </c>
      <c r="HB72" s="11"/>
      <c r="HC72" s="15"/>
      <c r="HD72" s="11"/>
      <c r="HE72" s="15"/>
      <c r="HF72" s="14"/>
      <c r="HG72" s="14"/>
      <c r="HH72" s="9" t="s">
        <v>144</v>
      </c>
      <c r="HI72" s="9" t="s">
        <v>144</v>
      </c>
      <c r="HJ72" s="9" t="s">
        <v>144</v>
      </c>
      <c r="HK72" s="9" t="s">
        <v>144</v>
      </c>
      <c r="HL72" s="9" t="s">
        <v>144</v>
      </c>
      <c r="HM72" s="9" t="s">
        <v>144</v>
      </c>
      <c r="HN72" s="9" t="s">
        <v>144</v>
      </c>
      <c r="HO72" s="11"/>
      <c r="HP72" s="15"/>
      <c r="HQ72" s="11"/>
      <c r="HR72" s="15"/>
      <c r="HS72" s="14"/>
      <c r="HT72" s="14"/>
      <c r="HU72" s="9" t="s">
        <v>144</v>
      </c>
      <c r="HV72" s="9" t="s">
        <v>144</v>
      </c>
      <c r="HW72" s="9" t="s">
        <v>144</v>
      </c>
      <c r="HX72" s="9" t="s">
        <v>144</v>
      </c>
      <c r="HY72" s="9" t="s">
        <v>144</v>
      </c>
      <c r="HZ72" s="9" t="s">
        <v>144</v>
      </c>
      <c r="IA72" s="9" t="s">
        <v>144</v>
      </c>
      <c r="IB72" s="11"/>
      <c r="IC72" s="15"/>
      <c r="ID72" s="11"/>
      <c r="IE72" s="15"/>
      <c r="IF72" s="14"/>
      <c r="IG72" s="14"/>
      <c r="IH72" s="9" t="s">
        <v>144</v>
      </c>
      <c r="II72" s="9" t="s">
        <v>144</v>
      </c>
      <c r="IJ72" s="9" t="s">
        <v>144</v>
      </c>
      <c r="IK72" s="9" t="s">
        <v>144</v>
      </c>
      <c r="IL72" s="9" t="s">
        <v>144</v>
      </c>
      <c r="IM72" s="9" t="s">
        <v>144</v>
      </c>
      <c r="IN72" s="9" t="s">
        <v>144</v>
      </c>
      <c r="IO72" s="11"/>
      <c r="IP72" s="15"/>
      <c r="IQ72" s="11"/>
      <c r="IR72" s="15"/>
      <c r="IS72" s="14"/>
      <c r="IT72" s="14"/>
      <c r="IU72" s="9" t="s">
        <v>144</v>
      </c>
      <c r="IV72" s="9" t="s">
        <v>144</v>
      </c>
      <c r="IW72" s="9" t="s">
        <v>144</v>
      </c>
      <c r="IX72" s="9" t="s">
        <v>144</v>
      </c>
      <c r="IY72" s="9" t="s">
        <v>144</v>
      </c>
      <c r="IZ72" s="9" t="s">
        <v>144</v>
      </c>
      <c r="JA72" s="9" t="s">
        <v>144</v>
      </c>
      <c r="JB72" s="11"/>
      <c r="JC72" s="15"/>
      <c r="JD72" s="11"/>
      <c r="JE72" s="15"/>
      <c r="JF72" s="14"/>
      <c r="JG72" s="14"/>
      <c r="JH72" s="9" t="s">
        <v>144</v>
      </c>
      <c r="JI72" s="9" t="s">
        <v>144</v>
      </c>
      <c r="JJ72" s="9" t="s">
        <v>144</v>
      </c>
      <c r="JK72" s="9" t="s">
        <v>144</v>
      </c>
      <c r="JL72" s="9" t="s">
        <v>144</v>
      </c>
      <c r="JM72" s="9" t="s">
        <v>144</v>
      </c>
      <c r="JN72" s="9" t="s">
        <v>144</v>
      </c>
      <c r="JO72" s="11"/>
      <c r="JP72" s="15"/>
      <c r="JQ72" s="11"/>
      <c r="JR72" s="15"/>
      <c r="JS72" s="14"/>
      <c r="JT72" s="14"/>
      <c r="JU72" s="9" t="s">
        <v>144</v>
      </c>
      <c r="JV72" s="9" t="s">
        <v>144</v>
      </c>
      <c r="JW72" s="9" t="s">
        <v>144</v>
      </c>
      <c r="JX72" s="9" t="s">
        <v>144</v>
      </c>
      <c r="JY72" s="9" t="s">
        <v>144</v>
      </c>
      <c r="JZ72" s="9" t="s">
        <v>144</v>
      </c>
      <c r="KA72" s="9" t="s">
        <v>144</v>
      </c>
      <c r="KB72" s="11"/>
      <c r="KC72" s="15"/>
      <c r="KD72" s="11"/>
      <c r="KE72" s="15"/>
      <c r="KF72" s="14"/>
      <c r="KG72" s="14"/>
      <c r="KH72" s="9" t="s">
        <v>144</v>
      </c>
      <c r="KI72" s="9" t="s">
        <v>144</v>
      </c>
      <c r="KJ72" s="9" t="s">
        <v>144</v>
      </c>
      <c r="KK72" s="9" t="s">
        <v>144</v>
      </c>
      <c r="KL72" s="9" t="s">
        <v>144</v>
      </c>
      <c r="KM72" s="9" t="s">
        <v>144</v>
      </c>
      <c r="KN72" s="9" t="s">
        <v>144</v>
      </c>
      <c r="KO72" s="11"/>
      <c r="KP72" s="15"/>
      <c r="KQ72" s="11"/>
      <c r="KR72" s="15"/>
      <c r="KS72" s="14"/>
      <c r="KT72" s="14"/>
      <c r="KU72" s="9" t="s">
        <v>144</v>
      </c>
      <c r="KV72" s="9" t="s">
        <v>144</v>
      </c>
      <c r="KW72" s="9" t="s">
        <v>144</v>
      </c>
      <c r="KX72" s="9" t="s">
        <v>144</v>
      </c>
      <c r="KY72" s="9" t="s">
        <v>144</v>
      </c>
      <c r="KZ72" s="9" t="s">
        <v>144</v>
      </c>
      <c r="LA72" s="9" t="s">
        <v>144</v>
      </c>
      <c r="LB72" s="11"/>
      <c r="LC72" s="15"/>
      <c r="LD72" s="11"/>
      <c r="LE72" s="15"/>
      <c r="LF72" s="14"/>
      <c r="LG72" s="14"/>
      <c r="LH72" s="9" t="s">
        <v>144</v>
      </c>
      <c r="LI72" s="9" t="s">
        <v>144</v>
      </c>
      <c r="LJ72" s="9" t="s">
        <v>144</v>
      </c>
      <c r="LK72" s="9" t="s">
        <v>144</v>
      </c>
      <c r="LL72" s="9" t="s">
        <v>144</v>
      </c>
      <c r="LM72" s="9" t="s">
        <v>144</v>
      </c>
      <c r="LN72" s="9" t="s">
        <v>144</v>
      </c>
      <c r="LO72" s="11"/>
      <c r="LP72" s="15"/>
      <c r="LQ72" s="11"/>
      <c r="LR72" s="15"/>
      <c r="LS72" s="14"/>
      <c r="LT72" s="14"/>
      <c r="LU72" s="9" t="s">
        <v>144</v>
      </c>
      <c r="LV72" s="9" t="s">
        <v>144</v>
      </c>
      <c r="LW72" s="9" t="s">
        <v>144</v>
      </c>
      <c r="LX72" s="9" t="s">
        <v>144</v>
      </c>
      <c r="LY72" s="9" t="s">
        <v>144</v>
      </c>
      <c r="LZ72" s="9" t="s">
        <v>144</v>
      </c>
      <c r="MA72" s="9" t="s">
        <v>144</v>
      </c>
      <c r="MB72" s="11"/>
      <c r="MC72" s="15"/>
      <c r="MD72" s="11"/>
      <c r="ME72" s="15"/>
      <c r="MF72" s="14"/>
      <c r="MG72" s="14"/>
      <c r="MH72" s="9" t="s">
        <v>144</v>
      </c>
      <c r="MI72" s="9" t="s">
        <v>144</v>
      </c>
      <c r="MJ72" s="9" t="s">
        <v>144</v>
      </c>
      <c r="MK72" s="9" t="s">
        <v>144</v>
      </c>
      <c r="ML72" s="9" t="s">
        <v>144</v>
      </c>
      <c r="MM72" s="9" t="s">
        <v>144</v>
      </c>
      <c r="MN72" s="9" t="s">
        <v>144</v>
      </c>
      <c r="MO72" s="11"/>
      <c r="MP72" s="15"/>
      <c r="MQ72" s="11"/>
      <c r="MR72" s="15"/>
      <c r="MS72" s="14"/>
      <c r="MT72" s="14"/>
      <c r="MU72" s="9" t="s">
        <v>144</v>
      </c>
      <c r="MV72" s="9" t="s">
        <v>144</v>
      </c>
      <c r="MW72" s="9" t="s">
        <v>144</v>
      </c>
      <c r="MX72" s="9" t="s">
        <v>144</v>
      </c>
      <c r="MY72" s="9" t="s">
        <v>144</v>
      </c>
      <c r="MZ72" s="9" t="s">
        <v>144</v>
      </c>
      <c r="NA72" s="9" t="s">
        <v>144</v>
      </c>
      <c r="NB72" s="11"/>
      <c r="NC72" s="15"/>
      <c r="ND72" s="11"/>
      <c r="NE72" s="15"/>
      <c r="NF72" s="14"/>
      <c r="NG72" s="14"/>
      <c r="NH72" s="9" t="s">
        <v>144</v>
      </c>
      <c r="NI72" s="9" t="s">
        <v>144</v>
      </c>
      <c r="NJ72" s="9" t="s">
        <v>144</v>
      </c>
      <c r="NK72" s="9" t="s">
        <v>144</v>
      </c>
      <c r="NL72" s="9" t="s">
        <v>144</v>
      </c>
      <c r="NM72" s="9" t="s">
        <v>144</v>
      </c>
      <c r="NN72" s="9" t="s">
        <v>144</v>
      </c>
      <c r="NO72" s="11"/>
      <c r="NP72" s="15"/>
      <c r="NQ72" s="11"/>
      <c r="NR72" s="15"/>
      <c r="NS72" s="14"/>
      <c r="NT72" s="14"/>
      <c r="NU72" s="9" t="s">
        <v>144</v>
      </c>
      <c r="NV72" s="9" t="s">
        <v>144</v>
      </c>
      <c r="NW72" s="9" t="s">
        <v>144</v>
      </c>
      <c r="NX72" s="9" t="s">
        <v>144</v>
      </c>
      <c r="NY72" s="9" t="s">
        <v>144</v>
      </c>
      <c r="NZ72" s="9" t="s">
        <v>144</v>
      </c>
      <c r="OA72" s="9" t="s">
        <v>144</v>
      </c>
      <c r="OB72" s="11"/>
      <c r="OC72" s="15"/>
      <c r="OD72" s="11"/>
      <c r="OE72" s="15"/>
      <c r="OF72" s="14"/>
      <c r="OG72" s="14"/>
      <c r="OH72" s="9" t="s">
        <v>144</v>
      </c>
      <c r="OI72" s="9" t="s">
        <v>144</v>
      </c>
      <c r="OJ72" s="9" t="s">
        <v>144</v>
      </c>
      <c r="OK72" s="9" t="s">
        <v>144</v>
      </c>
      <c r="OL72" s="9" t="s">
        <v>144</v>
      </c>
      <c r="OM72" s="9" t="s">
        <v>144</v>
      </c>
      <c r="ON72" s="9" t="s">
        <v>144</v>
      </c>
      <c r="OO72" s="11"/>
      <c r="OP72" s="15"/>
      <c r="OQ72" s="11"/>
      <c r="OR72" s="15"/>
      <c r="OS72" s="14"/>
      <c r="OT72" s="14"/>
      <c r="OU72" s="9" t="s">
        <v>144</v>
      </c>
      <c r="OV72" s="9" t="s">
        <v>144</v>
      </c>
      <c r="OW72" s="9" t="s">
        <v>144</v>
      </c>
      <c r="OX72" s="9" t="s">
        <v>144</v>
      </c>
      <c r="OY72" s="9" t="s">
        <v>144</v>
      </c>
      <c r="OZ72" s="9" t="s">
        <v>144</v>
      </c>
      <c r="PA72" s="9" t="s">
        <v>144</v>
      </c>
      <c r="PB72" s="11">
        <v>5663</v>
      </c>
      <c r="PC72" s="11">
        <v>1</v>
      </c>
      <c r="PD72" s="11"/>
      <c r="PE72" s="11">
        <v>450</v>
      </c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11"/>
      <c r="PQ72" s="11"/>
      <c r="PR72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51:BC53"/>
    <mergeCell ref="BD51:BD53"/>
    <mergeCell ref="BE51:BE53"/>
    <mergeCell ref="BF51:BF53"/>
    <mergeCell ref="BG51:BG53"/>
    <mergeCell ref="BH51:BH53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5:AV56"/>
    <mergeCell ref="AW55:AW56"/>
    <mergeCell ref="AX55:AX56"/>
    <mergeCell ref="AY55:AY56"/>
    <mergeCell ref="AZ55:AZ56"/>
    <mergeCell ref="BA55:BA56"/>
    <mergeCell ref="BI55:BI56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642</v>
      </c>
      <c r="D2" s="0" t="s">
        <v>643</v>
      </c>
      <c r="E2" s="0" t="s">
        <v>644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645</v>
      </c>
      <c r="J4" s="1" t="s">
        <v>646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647</v>
      </c>
      <c r="P4" s="1" t="s">
        <v>648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649</v>
      </c>
      <c r="F5" s="1" t="s">
        <v>650</v>
      </c>
      <c r="G5" s="1" t="s">
        <v>649</v>
      </c>
      <c r="H5" s="1" t="s">
        <v>650</v>
      </c>
      <c r="I5" s="1" t="s">
        <v>645</v>
      </c>
      <c r="J5" s="1" t="s">
        <v>646</v>
      </c>
      <c r="K5" s="1" t="s">
        <v>651</v>
      </c>
      <c r="L5" s="1" t="s">
        <v>652</v>
      </c>
      <c r="M5" s="1" t="s">
        <v>651</v>
      </c>
      <c r="N5" s="1" t="s">
        <v>652</v>
      </c>
      <c r="O5" s="1" t="s">
        <v>647</v>
      </c>
      <c r="P5" s="1" t="s">
        <v>648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149</v>
      </c>
      <c r="F6" s="8">
        <v>25482.52</v>
      </c>
      <c r="G6" s="4">
        <v>74</v>
      </c>
      <c r="H6" s="8">
        <v>15945.3</v>
      </c>
      <c r="I6" s="7">
        <v>1.0135</v>
      </c>
      <c r="J6" s="7">
        <v>0.5981</v>
      </c>
      <c r="K6" s="4">
        <v>149</v>
      </c>
      <c r="L6" s="8">
        <v>25482.52</v>
      </c>
      <c r="M6" s="4">
        <v>74</v>
      </c>
      <c r="N6" s="8">
        <v>15945.3</v>
      </c>
      <c r="O6" s="7">
        <v>1.0135</v>
      </c>
      <c r="P6" s="7">
        <v>0.5981</v>
      </c>
    </row>
    <row r="7">
      <c r="A7" s="2" t="s">
        <v>133</v>
      </c>
      <c r="B7" s="2" t="s">
        <v>134</v>
      </c>
      <c r="C7" s="2" t="s">
        <v>371</v>
      </c>
      <c r="D7" s="2" t="s">
        <v>372</v>
      </c>
      <c r="E7" s="4">
        <v>12</v>
      </c>
      <c r="F7" s="8">
        <v>497.12</v>
      </c>
      <c r="G7" s="4">
        <v>26</v>
      </c>
      <c r="H7" s="8">
        <v>1468.75</v>
      </c>
      <c r="I7" s="7">
        <v>-0.5385</v>
      </c>
      <c r="J7" s="7">
        <v>-0.6615</v>
      </c>
      <c r="K7" s="4">
        <v>12</v>
      </c>
      <c r="L7" s="8">
        <v>497.12</v>
      </c>
      <c r="M7" s="4">
        <v>26</v>
      </c>
      <c r="N7" s="8">
        <v>1468.75</v>
      </c>
      <c r="O7" s="7">
        <v>-0.5385</v>
      </c>
      <c r="P7" s="7">
        <v>-0.6615</v>
      </c>
    </row>
    <row r="8">
      <c r="A8" s="2" t="s">
        <v>133</v>
      </c>
      <c r="B8" s="2" t="s">
        <v>134</v>
      </c>
      <c r="C8" s="2" t="s">
        <v>469</v>
      </c>
      <c r="D8" s="2" t="s">
        <v>470</v>
      </c>
      <c r="E8" s="4">
        <v>5</v>
      </c>
      <c r="F8" s="8">
        <v>467.97</v>
      </c>
      <c r="G8" s="4">
        <v>4</v>
      </c>
      <c r="H8" s="8">
        <v>305.67</v>
      </c>
      <c r="I8" s="7">
        <v>0.25</v>
      </c>
      <c r="J8" s="7">
        <v>0.531</v>
      </c>
      <c r="K8" s="4">
        <v>5</v>
      </c>
      <c r="L8" s="8">
        <v>467.97</v>
      </c>
      <c r="M8" s="4">
        <v>4</v>
      </c>
      <c r="N8" s="8">
        <v>305.67</v>
      </c>
      <c r="O8" s="7">
        <v>0.25</v>
      </c>
      <c r="P8" s="7">
        <v>0.531</v>
      </c>
    </row>
    <row r="9">
      <c r="A9" s="2" t="s">
        <v>133</v>
      </c>
      <c r="B9" s="2" t="s">
        <v>134</v>
      </c>
      <c r="C9" s="2" t="s">
        <v>501</v>
      </c>
      <c r="D9" s="2" t="s">
        <v>502</v>
      </c>
      <c r="E9" s="4">
        <v>6</v>
      </c>
      <c r="F9" s="8">
        <v>196.06</v>
      </c>
      <c r="G9" s="4">
        <v>7</v>
      </c>
      <c r="H9" s="8">
        <v>431.34</v>
      </c>
      <c r="I9" s="7">
        <v>-0.1429</v>
      </c>
      <c r="J9" s="7">
        <v>-0.5455</v>
      </c>
      <c r="K9" s="4">
        <v>4</v>
      </c>
      <c r="L9" s="8">
        <v>146.02</v>
      </c>
      <c r="M9" s="4">
        <v>3</v>
      </c>
      <c r="N9" s="8">
        <v>159.38</v>
      </c>
      <c r="O9" s="7">
        <v>0.3333</v>
      </c>
      <c r="P9" s="7">
        <v>-0.0838</v>
      </c>
    </row>
    <row r="10">
      <c r="A10" s="2" t="s">
        <v>133</v>
      </c>
      <c r="B10" s="2" t="s">
        <v>134</v>
      </c>
      <c r="C10" s="2" t="s">
        <v>501</v>
      </c>
      <c r="D10" s="2" t="s">
        <v>520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2</v>
      </c>
      <c r="L10" s="8">
        <v>50.04</v>
      </c>
      <c r="M10" s="4">
        <v>4</v>
      </c>
      <c r="N10" s="8">
        <v>271.96</v>
      </c>
      <c r="O10" s="7">
        <v>-0.5</v>
      </c>
      <c r="P10" s="7">
        <v>-0.816</v>
      </c>
    </row>
    <row r="11">
      <c r="A11" s="2" t="s">
        <v>133</v>
      </c>
      <c r="B11" s="2" t="s">
        <v>537</v>
      </c>
      <c r="C11" s="2" t="s">
        <v>469</v>
      </c>
      <c r="D11" s="2" t="s">
        <v>470</v>
      </c>
      <c r="E11" s="4">
        <v>1</v>
      </c>
      <c r="F11" s="8">
        <v>107.25</v>
      </c>
      <c r="G11" s="4">
        <v>1</v>
      </c>
      <c r="H11" s="8">
        <v>190.67</v>
      </c>
      <c r="I11" s="7"/>
      <c r="J11" s="7">
        <v>-0.4375</v>
      </c>
      <c r="K11" s="4">
        <v>1</v>
      </c>
      <c r="L11" s="8">
        <v>107.25</v>
      </c>
      <c r="M11" s="4">
        <v>1</v>
      </c>
      <c r="N11" s="8">
        <v>190.67</v>
      </c>
      <c r="O11" s="7"/>
      <c r="P11" s="7">
        <v>-0.4375</v>
      </c>
    </row>
    <row r="12">
      <c r="A12" s="2" t="s">
        <v>133</v>
      </c>
      <c r="B12" s="2" t="s">
        <v>537</v>
      </c>
      <c r="C12" s="2" t="s">
        <v>371</v>
      </c>
      <c r="D12" s="2" t="s">
        <v>372</v>
      </c>
      <c r="E12" s="4">
        <v>5</v>
      </c>
      <c r="F12" s="8">
        <v>85.08</v>
      </c>
      <c r="G12" s="4">
        <v>5</v>
      </c>
      <c r="H12" s="8">
        <v>81.21</v>
      </c>
      <c r="I12" s="7"/>
      <c r="J12" s="7">
        <v>0.0477</v>
      </c>
      <c r="K12" s="4">
        <v>5</v>
      </c>
      <c r="L12" s="8">
        <v>85.08</v>
      </c>
      <c r="M12" s="4">
        <v>5</v>
      </c>
      <c r="N12" s="8">
        <v>81.21</v>
      </c>
      <c r="O12" s="7"/>
      <c r="P12" s="7">
        <v>0.0477</v>
      </c>
    </row>
    <row r="13">
      <c r="A13" s="2" t="s">
        <v>133</v>
      </c>
      <c r="B13" s="2" t="s">
        <v>537</v>
      </c>
      <c r="C13" s="2" t="s">
        <v>501</v>
      </c>
      <c r="D13" s="2" t="s">
        <v>520</v>
      </c>
      <c r="E13" s="4">
        <v>3</v>
      </c>
      <c r="F13" s="8">
        <v>73.68</v>
      </c>
      <c r="G13" s="4"/>
      <c r="H13" s="8"/>
      <c r="I13" s="7"/>
      <c r="J13" s="7"/>
      <c r="K13" s="4">
        <v>3</v>
      </c>
      <c r="L13" s="8">
        <v>73.68</v>
      </c>
      <c r="M13" s="4"/>
      <c r="N13" s="8"/>
      <c r="O13" s="7"/>
      <c r="P13" s="7"/>
    </row>
    <row r="14">
      <c r="A14" s="2" t="s">
        <v>133</v>
      </c>
      <c r="B14" s="2" t="s">
        <v>537</v>
      </c>
      <c r="C14" s="2" t="s">
        <v>583</v>
      </c>
      <c r="D14" s="2" t="s">
        <v>584</v>
      </c>
      <c r="E14" s="4"/>
      <c r="F14" s="8"/>
      <c r="G14" s="4">
        <v>4</v>
      </c>
      <c r="H14" s="8">
        <v>464.75</v>
      </c>
      <c r="I14" s="7"/>
      <c r="J14" s="7"/>
      <c r="K14" s="4"/>
      <c r="L14" s="8"/>
      <c r="M14" s="4">
        <v>4</v>
      </c>
      <c r="N14" s="8">
        <v>464.75</v>
      </c>
      <c r="O14" s="7"/>
      <c r="P14" s="7"/>
    </row>
    <row r="15">
      <c r="A15" s="2" t="s">
        <v>133</v>
      </c>
      <c r="B15" s="2" t="s">
        <v>593</v>
      </c>
      <c r="C15" s="2" t="s">
        <v>469</v>
      </c>
      <c r="D15" s="2" t="s">
        <v>470</v>
      </c>
      <c r="E15" s="4"/>
      <c r="F15" s="8"/>
      <c r="G15" s="4">
        <v>2</v>
      </c>
      <c r="H15" s="8">
        <v>110.82</v>
      </c>
      <c r="I15" s="7"/>
      <c r="J15" s="7"/>
      <c r="K15" s="4"/>
      <c r="L15" s="8"/>
      <c r="M15" s="4">
        <v>2</v>
      </c>
      <c r="N15" s="8">
        <v>110.82</v>
      </c>
      <c r="O15" s="7"/>
      <c r="P15" s="7"/>
    </row>
    <row r="16">
      <c r="A16" s="2" t="s">
        <v>133</v>
      </c>
      <c r="B16" s="2" t="s">
        <v>593</v>
      </c>
      <c r="C16" s="2" t="s">
        <v>583</v>
      </c>
      <c r="D16" s="2" t="s">
        <v>584</v>
      </c>
      <c r="E16" s="4"/>
      <c r="F16" s="8"/>
      <c r="G16" s="4">
        <v>8</v>
      </c>
      <c r="H16" s="8">
        <v>490.85</v>
      </c>
      <c r="I16" s="7"/>
      <c r="J16" s="7"/>
      <c r="K16" s="4"/>
      <c r="L16" s="8"/>
      <c r="M16" s="4">
        <v>8</v>
      </c>
      <c r="N16" s="8">
        <v>490.85</v>
      </c>
      <c r="O16" s="7"/>
      <c r="P16" s="7"/>
    </row>
    <row r="17">
      <c r="A17" s="2" t="s">
        <v>133</v>
      </c>
      <c r="B17" s="2" t="s">
        <v>593</v>
      </c>
      <c r="C17" s="2" t="s">
        <v>371</v>
      </c>
      <c r="D17" s="2" t="s">
        <v>372</v>
      </c>
      <c r="E17" s="4"/>
      <c r="F17" s="8"/>
      <c r="G17" s="4">
        <v>5</v>
      </c>
      <c r="H17" s="8">
        <v>82.87</v>
      </c>
      <c r="I17" s="7"/>
      <c r="J17" s="7"/>
      <c r="K17" s="4"/>
      <c r="L17" s="8"/>
      <c r="M17" s="4">
        <v>5</v>
      </c>
      <c r="N17" s="8">
        <v>82.87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642</v>
      </c>
      <c r="D2" s="0" t="s">
        <v>643</v>
      </c>
      <c r="E2" s="0" t="s">
        <v>644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645</v>
      </c>
      <c r="I4" s="1" t="s">
        <v>646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647</v>
      </c>
      <c r="O4" s="1" t="s">
        <v>648</v>
      </c>
    </row>
    <row r="5">
      <c r="A5" s="1" t="s">
        <v>81</v>
      </c>
      <c r="B5" s="1" t="s">
        <v>83</v>
      </c>
      <c r="C5" s="1" t="s">
        <v>84</v>
      </c>
      <c r="D5" s="1" t="s">
        <v>649</v>
      </c>
      <c r="E5" s="1" t="s">
        <v>650</v>
      </c>
      <c r="F5" s="1" t="s">
        <v>649</v>
      </c>
      <c r="G5" s="1" t="s">
        <v>650</v>
      </c>
      <c r="H5" s="1" t="s">
        <v>645</v>
      </c>
      <c r="I5" s="1" t="s">
        <v>646</v>
      </c>
      <c r="J5" s="1" t="s">
        <v>651</v>
      </c>
      <c r="K5" s="1" t="s">
        <v>652</v>
      </c>
      <c r="L5" s="1" t="s">
        <v>651</v>
      </c>
      <c r="M5" s="1" t="s">
        <v>652</v>
      </c>
      <c r="N5" s="1" t="s">
        <v>647</v>
      </c>
      <c r="O5" s="1" t="s">
        <v>648</v>
      </c>
    </row>
    <row r="6">
      <c r="A6" s="2" t="s">
        <v>133</v>
      </c>
      <c r="B6" s="2" t="s">
        <v>135</v>
      </c>
      <c r="C6" s="2" t="s">
        <v>136</v>
      </c>
      <c r="D6" s="4">
        <v>149</v>
      </c>
      <c r="E6" s="8">
        <v>25482.52</v>
      </c>
      <c r="F6" s="4">
        <v>74</v>
      </c>
      <c r="G6" s="8">
        <v>15945.3</v>
      </c>
      <c r="H6" s="7">
        <v>1.0135</v>
      </c>
      <c r="I6" s="7">
        <v>0.5981</v>
      </c>
      <c r="J6" s="4">
        <v>149</v>
      </c>
      <c r="K6" s="8">
        <v>25482.52</v>
      </c>
      <c r="L6" s="4">
        <v>74</v>
      </c>
      <c r="M6" s="8">
        <v>15945.3</v>
      </c>
      <c r="N6" s="7">
        <v>1.0135</v>
      </c>
      <c r="O6" s="7">
        <v>0.5981</v>
      </c>
    </row>
    <row r="7">
      <c r="A7" s="2" t="s">
        <v>133</v>
      </c>
      <c r="B7" s="2" t="s">
        <v>371</v>
      </c>
      <c r="C7" s="2" t="s">
        <v>372</v>
      </c>
      <c r="D7" s="4">
        <v>17</v>
      </c>
      <c r="E7" s="8">
        <v>582.2</v>
      </c>
      <c r="F7" s="4">
        <v>36</v>
      </c>
      <c r="G7" s="8">
        <v>1632.83</v>
      </c>
      <c r="H7" s="7">
        <v>-0.5278</v>
      </c>
      <c r="I7" s="7">
        <v>-0.6434</v>
      </c>
      <c r="J7" s="4">
        <v>17</v>
      </c>
      <c r="K7" s="8">
        <v>582.2</v>
      </c>
      <c r="L7" s="4">
        <v>36</v>
      </c>
      <c r="M7" s="8">
        <v>1632.83</v>
      </c>
      <c r="N7" s="7">
        <v>-0.5278</v>
      </c>
      <c r="O7" s="7">
        <v>-0.6434</v>
      </c>
    </row>
    <row r="8">
      <c r="A8" s="2" t="s">
        <v>133</v>
      </c>
      <c r="B8" s="2" t="s">
        <v>469</v>
      </c>
      <c r="C8" s="2" t="s">
        <v>470</v>
      </c>
      <c r="D8" s="4">
        <v>6</v>
      </c>
      <c r="E8" s="8">
        <v>575.22</v>
      </c>
      <c r="F8" s="4">
        <v>7</v>
      </c>
      <c r="G8" s="8">
        <v>607.16</v>
      </c>
      <c r="H8" s="7">
        <v>-0.1429</v>
      </c>
      <c r="I8" s="7">
        <v>-0.0526</v>
      </c>
      <c r="J8" s="4">
        <v>6</v>
      </c>
      <c r="K8" s="8">
        <v>575.22</v>
      </c>
      <c r="L8" s="4">
        <v>7</v>
      </c>
      <c r="M8" s="8">
        <v>607.16</v>
      </c>
      <c r="N8" s="7">
        <v>-0.1429</v>
      </c>
      <c r="O8" s="7">
        <v>-0.0526</v>
      </c>
    </row>
    <row r="9">
      <c r="A9" s="2" t="s">
        <v>133</v>
      </c>
      <c r="B9" s="2" t="s">
        <v>501</v>
      </c>
      <c r="C9" s="2" t="s">
        <v>502</v>
      </c>
      <c r="D9" s="4">
        <v>9</v>
      </c>
      <c r="E9" s="8">
        <v>269.74</v>
      </c>
      <c r="F9" s="4">
        <v>7</v>
      </c>
      <c r="G9" s="8">
        <v>431.34</v>
      </c>
      <c r="H9" s="7">
        <v>0.2857</v>
      </c>
      <c r="I9" s="7">
        <v>-0.3746</v>
      </c>
      <c r="J9" s="4">
        <v>4</v>
      </c>
      <c r="K9" s="8">
        <v>146.02</v>
      </c>
      <c r="L9" s="4">
        <v>3</v>
      </c>
      <c r="M9" s="8">
        <v>159.38</v>
      </c>
      <c r="N9" s="7">
        <v>0.3333</v>
      </c>
      <c r="O9" s="7">
        <v>-0.0838</v>
      </c>
    </row>
    <row r="10">
      <c r="A10" s="2" t="s">
        <v>133</v>
      </c>
      <c r="B10" s="2" t="s">
        <v>501</v>
      </c>
      <c r="C10" s="2" t="s">
        <v>520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5</v>
      </c>
      <c r="K10" s="8">
        <v>123.72</v>
      </c>
      <c r="L10" s="4">
        <v>4</v>
      </c>
      <c r="M10" s="8">
        <v>271.96</v>
      </c>
      <c r="N10" s="7">
        <v>0.25</v>
      </c>
      <c r="O10" s="7">
        <v>-0.5451</v>
      </c>
    </row>
    <row r="11">
      <c r="A11" s="2" t="s">
        <v>133</v>
      </c>
      <c r="B11" s="2" t="s">
        <v>583</v>
      </c>
      <c r="C11" s="2" t="s">
        <v>584</v>
      </c>
      <c r="D11" s="4"/>
      <c r="E11" s="8"/>
      <c r="F11" s="4">
        <v>12</v>
      </c>
      <c r="G11" s="8">
        <v>955.6</v>
      </c>
      <c r="H11" s="7"/>
      <c r="I11" s="7"/>
      <c r="J11" s="4"/>
      <c r="K11" s="8"/>
      <c r="L11" s="4">
        <v>12</v>
      </c>
      <c r="M11" s="8">
        <v>955.6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