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<sst xmlns="http://schemas.openxmlformats.org/spreadsheetml/2006/main" count="53" uniqueCount="53">
  <si>
    <t>Date Type:</t>
  </si>
  <si>
    <t>Shipped Date</t>
  </si>
  <si>
    <t>Start Date:</t>
  </si>
  <si>
    <t>09/01/2025</t>
  </si>
  <si>
    <t>End Date:</t>
  </si>
  <si>
    <t>09/21/2025</t>
  </si>
  <si>
    <t>Report Run Date:</t>
  </si>
  <si>
    <t>09/22/2025</t>
  </si>
  <si>
    <t>Division</t>
  </si>
  <si>
    <t>Current And Future Inventory</t>
  </si>
  <si>
    <t>Current And History Sales Comparison</t>
  </si>
  <si>
    <t>ASHFURNDS</t>
  </si>
  <si>
    <t>ZOLA</t>
  </si>
  <si>
    <t>ROOMECOM</t>
  </si>
  <si>
    <t>AMERSIGNDS</t>
  </si>
  <si>
    <t>LAMPDS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</si>
  <si>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</si>
  <si>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</si>
  <si>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</si>
  <si>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</si>
  <si>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</si>
  <si>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</si>
  <si>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</si>
  <si>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</si>
  <si>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</si>
  <si>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</si>
  <si>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</si>
  <si>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</si>
  <si>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</si>
  <si>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</si>
  <si>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</si>
  <si>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</si>
  <si>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</si>
  <si>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</si>
  <si>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</si>
  <si>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</si>
  <si>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</si>
  <si>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</si>
  <si>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</si>
  <si>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</si>
  <si>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</si>
  <si>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</si>
  <si>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FUO</t>
  </si>
  <si>
    <t>FUR</t>
  </si>
  <si>
    <t>HHL</t>
  </si>
  <si>
    <t>LGT</t>
  </si>
  <si>
    <t>PET</t>
  </si>
  <si>
    <t>PETB</t>
  </si>
  <si>
    <t>RUG</t>
  </si>
  <si>
    <t>SHET</t>
  </si>
  <si>
    <t>TOWL</t>
  </si>
  <si>
    <t>WIN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</si>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</sst>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I21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  <c r="AD2" s="7" t="s">
        <v>12</v>
      </c>
      <c r="AE2" s="8" t="s">
        <v>12</v>
      </c>
      <c r="AF2" s="8" t="s">
        <v>12</v>
      </c>
      <c r="AG2" s="8" t="s">
        <v>12</v>
      </c>
      <c r="AH2" s="8" t="s">
        <v>12</v>
      </c>
      <c r="AI2" s="8" t="s">
        <v>12</v>
      </c>
      <c r="AJ2" s="8" t="s">
        <v>12</v>
      </c>
      <c r="AK2" s="9" t="s">
        <v>12</v>
      </c>
      <c r="AL2" s="7" t="s">
        <v>13</v>
      </c>
      <c r="AM2" s="8" t="s">
        <v>13</v>
      </c>
      <c r="AN2" s="8" t="s">
        <v>13</v>
      </c>
      <c r="AO2" s="8" t="s">
        <v>13</v>
      </c>
      <c r="AP2" s="8" t="s">
        <v>13</v>
      </c>
      <c r="AQ2" s="8" t="s">
        <v>13</v>
      </c>
      <c r="AR2" s="8" t="s">
        <v>13</v>
      </c>
      <c r="AS2" s="9" t="s">
        <v>13</v>
      </c>
      <c r="AT2" s="7" t="s">
        <v>14</v>
      </c>
      <c r="AU2" s="8" t="s">
        <v>14</v>
      </c>
      <c r="AV2" s="8" t="s">
        <v>14</v>
      </c>
      <c r="AW2" s="8" t="s">
        <v>14</v>
      </c>
      <c r="AX2" s="8" t="s">
        <v>14</v>
      </c>
      <c r="AY2" s="8" t="s">
        <v>14</v>
      </c>
      <c r="AZ2" s="8" t="s">
        <v>14</v>
      </c>
      <c r="BA2" s="9" t="s">
        <v>14</v>
      </c>
      <c r="BB2" s="7" t="s">
        <v>15</v>
      </c>
      <c r="BC2" s="8" t="s">
        <v>15</v>
      </c>
      <c r="BD2" s="8" t="s">
        <v>15</v>
      </c>
      <c r="BE2" s="8" t="s">
        <v>15</v>
      </c>
      <c r="BF2" s="8" t="s">
        <v>15</v>
      </c>
      <c r="BG2" s="8" t="s">
        <v>15</v>
      </c>
      <c r="BH2" s="8" t="s">
        <v>15</v>
      </c>
      <c r="BI2" s="9" t="s">
        <v>15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16</v>
      </c>
      <c r="K3" s="4" t="s">
        <v>16</v>
      </c>
      <c r="L3" s="4" t="s">
        <v>16</v>
      </c>
      <c r="M3" s="4" t="s">
        <v>16</v>
      </c>
      <c r="N3" s="4" t="s">
        <v>17</v>
      </c>
      <c r="O3" s="4" t="s">
        <v>17</v>
      </c>
      <c r="P3" s="4" t="s">
        <v>17</v>
      </c>
      <c r="Q3" s="4" t="s">
        <v>17</v>
      </c>
      <c r="R3" s="4" t="s">
        <v>18</v>
      </c>
      <c r="S3" s="4" t="s">
        <v>19</v>
      </c>
      <c r="T3" s="4" t="s">
        <v>20</v>
      </c>
      <c r="U3" s="4" t="s">
        <v>21</v>
      </c>
      <c r="V3" s="4" t="s">
        <v>16</v>
      </c>
      <c r="W3" s="4" t="s">
        <v>16</v>
      </c>
      <c r="X3" s="4" t="s">
        <v>16</v>
      </c>
      <c r="Y3" s="4" t="s">
        <v>17</v>
      </c>
      <c r="Z3" s="4" t="s">
        <v>17</v>
      </c>
      <c r="AA3" s="4" t="s">
        <v>17</v>
      </c>
      <c r="AB3" s="4" t="s">
        <v>18</v>
      </c>
      <c r="AC3" s="4" t="s">
        <v>19</v>
      </c>
      <c r="AD3" s="4" t="s">
        <v>16</v>
      </c>
      <c r="AE3" s="4" t="s">
        <v>16</v>
      </c>
      <c r="AF3" s="4" t="s">
        <v>16</v>
      </c>
      <c r="AG3" s="4" t="s">
        <v>17</v>
      </c>
      <c r="AH3" s="4" t="s">
        <v>17</v>
      </c>
      <c r="AI3" s="4" t="s">
        <v>17</v>
      </c>
      <c r="AJ3" s="4" t="s">
        <v>18</v>
      </c>
      <c r="AK3" s="4" t="s">
        <v>19</v>
      </c>
      <c r="AL3" s="4" t="s">
        <v>16</v>
      </c>
      <c r="AM3" s="4" t="s">
        <v>16</v>
      </c>
      <c r="AN3" s="4" t="s">
        <v>16</v>
      </c>
      <c r="AO3" s="4" t="s">
        <v>17</v>
      </c>
      <c r="AP3" s="4" t="s">
        <v>17</v>
      </c>
      <c r="AQ3" s="4" t="s">
        <v>17</v>
      </c>
      <c r="AR3" s="4" t="s">
        <v>18</v>
      </c>
      <c r="AS3" s="4" t="s">
        <v>19</v>
      </c>
      <c r="AT3" s="4" t="s">
        <v>16</v>
      </c>
      <c r="AU3" s="4" t="s">
        <v>16</v>
      </c>
      <c r="AV3" s="4" t="s">
        <v>16</v>
      </c>
      <c r="AW3" s="4" t="s">
        <v>17</v>
      </c>
      <c r="AX3" s="4" t="s">
        <v>17</v>
      </c>
      <c r="AY3" s="4" t="s">
        <v>17</v>
      </c>
      <c r="AZ3" s="4" t="s">
        <v>18</v>
      </c>
      <c r="BA3" s="4" t="s">
        <v>19</v>
      </c>
      <c r="BB3" s="4" t="s">
        <v>16</v>
      </c>
      <c r="BC3" s="4" t="s">
        <v>16</v>
      </c>
      <c r="BD3" s="4" t="s">
        <v>16</v>
      </c>
      <c r="BE3" s="4" t="s">
        <v>17</v>
      </c>
      <c r="BF3" s="4" t="s">
        <v>17</v>
      </c>
      <c r="BG3" s="4" t="s">
        <v>17</v>
      </c>
      <c r="BH3" s="4" t="s">
        <v>18</v>
      </c>
      <c r="BI3" s="4" t="s">
        <v>19</v>
      </c>
    </row>
    <row r="4">
      <c r="A4" s="4" t="s">
        <v>8</v>
      </c>
      <c r="B4" s="4" t="s">
        <v>22</v>
      </c>
      <c r="C4" s="4" t="s">
        <v>23</v>
      </c>
      <c r="D4" s="4" t="s">
        <v>24</v>
      </c>
      <c r="E4" s="4" t="s">
        <v>25</v>
      </c>
      <c r="F4" s="4" t="s">
        <v>26</v>
      </c>
      <c r="G4" s="4" t="s">
        <v>27</v>
      </c>
      <c r="H4" s="4" t="s">
        <v>28</v>
      </c>
      <c r="I4" s="4" t="s">
        <v>29</v>
      </c>
      <c r="J4" s="4" t="s">
        <v>30</v>
      </c>
      <c r="K4" s="4" t="s">
        <v>31</v>
      </c>
      <c r="L4" s="4" t="s">
        <v>32</v>
      </c>
      <c r="M4" s="4" t="s">
        <v>33</v>
      </c>
      <c r="N4" s="4" t="s">
        <v>30</v>
      </c>
      <c r="O4" s="4" t="s">
        <v>31</v>
      </c>
      <c r="P4" s="4" t="s">
        <v>32</v>
      </c>
      <c r="Q4" s="4" t="s">
        <v>33</v>
      </c>
      <c r="R4" s="4" t="s">
        <v>18</v>
      </c>
      <c r="S4" s="4" t="s">
        <v>19</v>
      </c>
      <c r="T4" s="4" t="s">
        <v>20</v>
      </c>
      <c r="U4" s="4" t="s">
        <v>21</v>
      </c>
      <c r="V4" s="4" t="s">
        <v>34</v>
      </c>
      <c r="W4" s="4" t="s">
        <v>35</v>
      </c>
      <c r="X4" s="4" t="s">
        <v>32</v>
      </c>
      <c r="Y4" s="4" t="s">
        <v>34</v>
      </c>
      <c r="Z4" s="4" t="s">
        <v>35</v>
      </c>
      <c r="AA4" s="4" t="s">
        <v>32</v>
      </c>
      <c r="AB4" s="4" t="s">
        <v>18</v>
      </c>
      <c r="AC4" s="4" t="s">
        <v>19</v>
      </c>
      <c r="AD4" s="4" t="s">
        <v>34</v>
      </c>
      <c r="AE4" s="4" t="s">
        <v>35</v>
      </c>
      <c r="AF4" s="4" t="s">
        <v>32</v>
      </c>
      <c r="AG4" s="4" t="s">
        <v>34</v>
      </c>
      <c r="AH4" s="4" t="s">
        <v>35</v>
      </c>
      <c r="AI4" s="4" t="s">
        <v>32</v>
      </c>
      <c r="AJ4" s="4" t="s">
        <v>18</v>
      </c>
      <c r="AK4" s="4" t="s">
        <v>19</v>
      </c>
      <c r="AL4" s="4" t="s">
        <v>34</v>
      </c>
      <c r="AM4" s="4" t="s">
        <v>35</v>
      </c>
      <c r="AN4" s="4" t="s">
        <v>32</v>
      </c>
      <c r="AO4" s="4" t="s">
        <v>34</v>
      </c>
      <c r="AP4" s="4" t="s">
        <v>35</v>
      </c>
      <c r="AQ4" s="4" t="s">
        <v>32</v>
      </c>
      <c r="AR4" s="4" t="s">
        <v>18</v>
      </c>
      <c r="AS4" s="4" t="s">
        <v>19</v>
      </c>
      <c r="AT4" s="4" t="s">
        <v>34</v>
      </c>
      <c r="AU4" s="4" t="s">
        <v>35</v>
      </c>
      <c r="AV4" s="4" t="s">
        <v>32</v>
      </c>
      <c r="AW4" s="4" t="s">
        <v>34</v>
      </c>
      <c r="AX4" s="4" t="s">
        <v>35</v>
      </c>
      <c r="AY4" s="4" t="s">
        <v>32</v>
      </c>
      <c r="AZ4" s="4" t="s">
        <v>18</v>
      </c>
      <c r="BA4" s="4" t="s">
        <v>19</v>
      </c>
      <c r="BB4" s="4" t="s">
        <v>34</v>
      </c>
      <c r="BC4" s="4" t="s">
        <v>35</v>
      </c>
      <c r="BD4" s="4" t="s">
        <v>32</v>
      </c>
      <c r="BE4" s="4" t="s">
        <v>34</v>
      </c>
      <c r="BF4" s="4" t="s">
        <v>35</v>
      </c>
      <c r="BG4" s="4" t="s">
        <v>32</v>
      </c>
      <c r="BH4" s="4" t="s">
        <v>18</v>
      </c>
      <c r="BI4" s="4" t="s">
        <v>19</v>
      </c>
    </row>
    <row r="5">
      <c r="A5" s="10" t="s">
        <v>36</v>
      </c>
      <c r="B5" s="11">
        <v>884024</v>
      </c>
      <c r="C5" s="11">
        <f>=ROUNDDOWN(35.6894456578347,0)</f>
      </c>
      <c r="D5" s="11">
        <v>94352</v>
      </c>
      <c r="E5" s="12">
        <v>0.9472</v>
      </c>
      <c r="F5" s="11"/>
      <c r="G5" s="11">
        <f>=ROUNDDOWN({0},0)</f>
      </c>
      <c r="H5" s="11"/>
      <c r="I5" s="12">
        <v>0.8546</v>
      </c>
      <c r="J5" s="11">
        <v>748</v>
      </c>
      <c r="K5" s="13">
        <v>50005.14</v>
      </c>
      <c r="L5" s="11">
        <v>2241</v>
      </c>
      <c r="M5" s="14">
        <v>22.31</v>
      </c>
      <c r="N5" s="11">
        <v>2741</v>
      </c>
      <c r="O5" s="13">
        <v>183334.79</v>
      </c>
      <c r="P5" s="11">
        <v>2241</v>
      </c>
      <c r="Q5" s="14">
        <v>81.81</v>
      </c>
      <c r="R5" s="12">
        <v>-0.7271</v>
      </c>
      <c r="S5" s="12">
        <v>-0.7272</v>
      </c>
      <c r="T5" s="12"/>
      <c r="U5" s="12">
        <v>-0.7273</v>
      </c>
      <c r="V5" s="11">
        <v>570</v>
      </c>
      <c r="W5" s="13">
        <v>36810.58</v>
      </c>
      <c r="X5" s="11">
        <v>591</v>
      </c>
      <c r="Y5" s="11">
        <v>2063</v>
      </c>
      <c r="Z5" s="13">
        <v>129945.67</v>
      </c>
      <c r="AA5" s="11">
        <v>591</v>
      </c>
      <c r="AB5" s="12">
        <v>-0.7237</v>
      </c>
      <c r="AC5" s="12">
        <v>-0.7167</v>
      </c>
      <c r="AD5" s="11">
        <v>37</v>
      </c>
      <c r="AE5" s="13">
        <v>2313.59</v>
      </c>
      <c r="AF5" s="11">
        <v>190</v>
      </c>
      <c r="AG5" s="11">
        <v>177</v>
      </c>
      <c r="AH5" s="13">
        <v>12587.16</v>
      </c>
      <c r="AI5" s="11">
        <v>190</v>
      </c>
      <c r="AJ5" s="12">
        <v>-0.791</v>
      </c>
      <c r="AK5" s="12">
        <v>-0.8162</v>
      </c>
      <c r="AL5" s="11">
        <v>110</v>
      </c>
      <c r="AM5" s="13">
        <v>8036.65</v>
      </c>
      <c r="AN5" s="11">
        <v>565</v>
      </c>
      <c r="AO5" s="11">
        <v>338</v>
      </c>
      <c r="AP5" s="13">
        <v>25343.53</v>
      </c>
      <c r="AQ5" s="11">
        <v>565</v>
      </c>
      <c r="AR5" s="12">
        <v>-0.6746</v>
      </c>
      <c r="AS5" s="12">
        <v>-0.6829</v>
      </c>
      <c r="AT5" s="11">
        <v>18</v>
      </c>
      <c r="AU5" s="13">
        <v>1580.97</v>
      </c>
      <c r="AV5" s="11"/>
      <c r="AW5" s="11">
        <v>123</v>
      </c>
      <c r="AX5" s="13">
        <v>10998.56</v>
      </c>
      <c r="AY5" s="11"/>
      <c r="AZ5" s="12">
        <v>-0.8537</v>
      </c>
      <c r="BA5" s="12">
        <v>-0.8563</v>
      </c>
      <c r="BB5" s="11">
        <v>13</v>
      </c>
      <c r="BC5" s="13">
        <v>1263.35</v>
      </c>
      <c r="BD5" s="11">
        <v>176</v>
      </c>
      <c r="BE5" s="11">
        <v>40</v>
      </c>
      <c r="BF5" s="13">
        <v>4459.87</v>
      </c>
      <c r="BG5" s="11">
        <v>176</v>
      </c>
      <c r="BH5" s="12">
        <v>-0.675</v>
      </c>
      <c r="BI5" s="12">
        <v>-0.7167</v>
      </c>
    </row>
    <row r="6">
      <c r="A6" s="10" t="s">
        <v>37</v>
      </c>
      <c r="B6" s="11">
        <v>206</v>
      </c>
      <c r="C6" s="11">
        <f>=ROUNDDOWN(50.2439024390244,0)</f>
      </c>
      <c r="D6" s="11"/>
      <c r="E6" s="12"/>
      <c r="F6" s="11"/>
      <c r="G6" s="11">
        <f>=ROUNDDOWN({0},0)</f>
      </c>
      <c r="H6" s="11"/>
      <c r="I6" s="12"/>
      <c r="J6" s="11"/>
      <c r="K6" s="13"/>
      <c r="L6" s="11">
        <v>12</v>
      </c>
      <c r="M6" s="14"/>
      <c r="N6" s="11"/>
      <c r="O6" s="13"/>
      <c r="P6" s="11">
        <v>12</v>
      </c>
      <c r="Q6" s="14"/>
      <c r="R6" s="12"/>
      <c r="S6" s="12"/>
      <c r="T6" s="12"/>
      <c r="U6" s="12"/>
      <c r="V6" s="11"/>
      <c r="W6" s="13"/>
      <c r="X6" s="11"/>
      <c r="Y6" s="11"/>
      <c r="Z6" s="13"/>
      <c r="AA6" s="11"/>
      <c r="AB6" s="12"/>
      <c r="AC6" s="12"/>
      <c r="AD6" s="11"/>
      <c r="AE6" s="13"/>
      <c r="AF6" s="11"/>
      <c r="AG6" s="11"/>
      <c r="AH6" s="13"/>
      <c r="AI6" s="11"/>
      <c r="AJ6" s="12"/>
      <c r="AK6" s="12"/>
      <c r="AL6" s="11"/>
      <c r="AM6" s="13"/>
      <c r="AN6" s="11"/>
      <c r="AO6" s="11"/>
      <c r="AP6" s="13"/>
      <c r="AQ6" s="11"/>
      <c r="AR6" s="12"/>
      <c r="AS6" s="12"/>
      <c r="AT6" s="11"/>
      <c r="AU6" s="13"/>
      <c r="AV6" s="11"/>
      <c r="AW6" s="11"/>
      <c r="AX6" s="13"/>
      <c r="AY6" s="11"/>
      <c r="AZ6" s="12"/>
      <c r="BA6" s="12"/>
      <c r="BB6" s="11"/>
      <c r="BC6" s="13"/>
      <c r="BD6" s="11"/>
      <c r="BE6" s="11"/>
      <c r="BF6" s="13"/>
      <c r="BG6" s="11"/>
      <c r="BH6" s="12"/>
      <c r="BI6" s="12"/>
    </row>
    <row r="7">
      <c r="A7" s="10" t="s">
        <v>38</v>
      </c>
      <c r="B7" s="11">
        <v>12465</v>
      </c>
      <c r="C7" s="11">
        <f>=ROUNDDOWN(11.2317534690935,0)</f>
      </c>
      <c r="D7" s="11">
        <v>16484</v>
      </c>
      <c r="E7" s="12">
        <v>0.7826</v>
      </c>
      <c r="F7" s="11"/>
      <c r="G7" s="11">
        <f>=ROUNDDOWN({0},0)</f>
      </c>
      <c r="H7" s="11"/>
      <c r="I7" s="12"/>
      <c r="J7" s="11">
        <v>163</v>
      </c>
      <c r="K7" s="13">
        <v>8284.68</v>
      </c>
      <c r="L7" s="11">
        <v>114</v>
      </c>
      <c r="M7" s="14">
        <v>72.67</v>
      </c>
      <c r="N7" s="11">
        <v>714</v>
      </c>
      <c r="O7" s="13">
        <v>37405.59</v>
      </c>
      <c r="P7" s="11">
        <v>114</v>
      </c>
      <c r="Q7" s="14">
        <v>328.12</v>
      </c>
      <c r="R7" s="12">
        <v>-0.7717</v>
      </c>
      <c r="S7" s="12">
        <v>-0.7785</v>
      </c>
      <c r="T7" s="12"/>
      <c r="U7" s="12">
        <v>-0.7785</v>
      </c>
      <c r="V7" s="11">
        <v>33</v>
      </c>
      <c r="W7" s="13">
        <v>1548.72</v>
      </c>
      <c r="X7" s="11">
        <v>73</v>
      </c>
      <c r="Y7" s="11">
        <v>139</v>
      </c>
      <c r="Z7" s="13">
        <v>7621.86</v>
      </c>
      <c r="AA7" s="11">
        <v>73</v>
      </c>
      <c r="AB7" s="12">
        <v>-0.7626</v>
      </c>
      <c r="AC7" s="12">
        <v>-0.7968</v>
      </c>
      <c r="AD7" s="11">
        <v>26</v>
      </c>
      <c r="AE7" s="13">
        <v>1213.3</v>
      </c>
      <c r="AF7" s="11">
        <v>43</v>
      </c>
      <c r="AG7" s="11">
        <v>136</v>
      </c>
      <c r="AH7" s="13">
        <v>6183.37</v>
      </c>
      <c r="AI7" s="11">
        <v>43</v>
      </c>
      <c r="AJ7" s="12">
        <v>-0.8088</v>
      </c>
      <c r="AK7" s="12">
        <v>-0.8038</v>
      </c>
      <c r="AL7" s="11">
        <v>37</v>
      </c>
      <c r="AM7" s="13">
        <v>1537.13</v>
      </c>
      <c r="AN7" s="11">
        <v>95</v>
      </c>
      <c r="AO7" s="11">
        <v>156</v>
      </c>
      <c r="AP7" s="13">
        <v>6418.63</v>
      </c>
      <c r="AQ7" s="11">
        <v>95</v>
      </c>
      <c r="AR7" s="12">
        <v>-0.7628</v>
      </c>
      <c r="AS7" s="12">
        <v>-0.7605</v>
      </c>
      <c r="AT7" s="11">
        <v>31</v>
      </c>
      <c r="AU7" s="13">
        <v>1533.93</v>
      </c>
      <c r="AV7" s="11"/>
      <c r="AW7" s="11">
        <v>166</v>
      </c>
      <c r="AX7" s="13">
        <v>8364.59</v>
      </c>
      <c r="AY7" s="11"/>
      <c r="AZ7" s="12">
        <v>-0.8133</v>
      </c>
      <c r="BA7" s="12">
        <v>-0.8166</v>
      </c>
      <c r="BB7" s="11">
        <v>36</v>
      </c>
      <c r="BC7" s="13">
        <v>2451.6</v>
      </c>
      <c r="BD7" s="11">
        <v>103</v>
      </c>
      <c r="BE7" s="11">
        <v>117</v>
      </c>
      <c r="BF7" s="13">
        <v>8817.14</v>
      </c>
      <c r="BG7" s="11">
        <v>103</v>
      </c>
      <c r="BH7" s="12">
        <v>-0.6923</v>
      </c>
      <c r="BI7" s="12">
        <v>-0.722</v>
      </c>
    </row>
    <row r="8">
      <c r="A8" s="10" t="s">
        <v>39</v>
      </c>
      <c r="B8" s="11">
        <v>180558</v>
      </c>
      <c r="C8" s="11">
        <f>=ROUNDDOWN(41.2185823536126,0)</f>
      </c>
      <c r="D8" s="11">
        <v>37253</v>
      </c>
      <c r="E8" s="12">
        <v>0.9936</v>
      </c>
      <c r="F8" s="11"/>
      <c r="G8" s="11">
        <f>=ROUNDDOWN({0},0)</f>
      </c>
      <c r="H8" s="11"/>
      <c r="I8" s="12"/>
      <c r="J8" s="11">
        <v>57</v>
      </c>
      <c r="K8" s="13">
        <v>2888.51</v>
      </c>
      <c r="L8" s="11">
        <v>250</v>
      </c>
      <c r="M8" s="14">
        <v>11.55</v>
      </c>
      <c r="N8" s="11">
        <v>211</v>
      </c>
      <c r="O8" s="13">
        <v>10788.79</v>
      </c>
      <c r="P8" s="11">
        <v>250</v>
      </c>
      <c r="Q8" s="14">
        <v>43.16</v>
      </c>
      <c r="R8" s="12">
        <v>-0.7299</v>
      </c>
      <c r="S8" s="12">
        <v>-0.7323</v>
      </c>
      <c r="T8" s="12"/>
      <c r="U8" s="12">
        <v>-0.7324</v>
      </c>
      <c r="V8" s="11"/>
      <c r="W8" s="13"/>
      <c r="X8" s="11"/>
      <c r="Y8" s="11"/>
      <c r="Z8" s="13"/>
      <c r="AA8" s="11"/>
      <c r="AB8" s="12"/>
      <c r="AC8" s="12"/>
      <c r="AD8" s="11">
        <v>55</v>
      </c>
      <c r="AE8" s="13">
        <v>2781.59</v>
      </c>
      <c r="AF8" s="11">
        <v>64</v>
      </c>
      <c r="AG8" s="11">
        <v>205</v>
      </c>
      <c r="AH8" s="13">
        <v>10468.03</v>
      </c>
      <c r="AI8" s="11">
        <v>64</v>
      </c>
      <c r="AJ8" s="12">
        <v>-0.7317</v>
      </c>
      <c r="AK8" s="12">
        <v>-0.7343</v>
      </c>
      <c r="AL8" s="11"/>
      <c r="AM8" s="13"/>
      <c r="AN8" s="11"/>
      <c r="AO8" s="11"/>
      <c r="AP8" s="13"/>
      <c r="AQ8" s="11"/>
      <c r="AR8" s="12"/>
      <c r="AS8" s="12"/>
      <c r="AT8" s="11">
        <v>2</v>
      </c>
      <c r="AU8" s="13">
        <v>106.92</v>
      </c>
      <c r="AV8" s="11"/>
      <c r="AW8" s="11">
        <v>6</v>
      </c>
      <c r="AX8" s="13">
        <v>320.76</v>
      </c>
      <c r="AY8" s="11"/>
      <c r="AZ8" s="12">
        <v>-0.6667</v>
      </c>
      <c r="BA8" s="12">
        <v>-0.6667</v>
      </c>
      <c r="BB8" s="11"/>
      <c r="BC8" s="13"/>
      <c r="BD8" s="11"/>
      <c r="BE8" s="11"/>
      <c r="BF8" s="13"/>
      <c r="BG8" s="11"/>
      <c r="BH8" s="12"/>
      <c r="BI8" s="12"/>
    </row>
    <row r="9">
      <c r="A9" s="10" t="s">
        <v>40</v>
      </c>
      <c r="B9" s="11">
        <v>361367</v>
      </c>
      <c r="C9" s="11">
        <f>=ROUNDDOWN(42.4065012028399,0)</f>
      </c>
      <c r="D9" s="11">
        <v>61388</v>
      </c>
      <c r="E9" s="12">
        <v>0.9728</v>
      </c>
      <c r="F9" s="11"/>
      <c r="G9" s="11">
        <f>=ROUNDDOWN({0},0)</f>
      </c>
      <c r="H9" s="11"/>
      <c r="I9" s="12"/>
      <c r="J9" s="11">
        <v>84</v>
      </c>
      <c r="K9" s="13">
        <v>1855.15</v>
      </c>
      <c r="L9" s="11">
        <v>328</v>
      </c>
      <c r="M9" s="14">
        <v>5.66</v>
      </c>
      <c r="N9" s="11">
        <v>349</v>
      </c>
      <c r="O9" s="13">
        <v>7791.22</v>
      </c>
      <c r="P9" s="11">
        <v>328</v>
      </c>
      <c r="Q9" s="14">
        <v>23.75</v>
      </c>
      <c r="R9" s="12">
        <v>-0.7593</v>
      </c>
      <c r="S9" s="12">
        <v>-0.7619</v>
      </c>
      <c r="T9" s="12"/>
      <c r="U9" s="12">
        <v>-0.7617</v>
      </c>
      <c r="V9" s="11"/>
      <c r="W9" s="13"/>
      <c r="X9" s="11">
        <v>2</v>
      </c>
      <c r="Y9" s="11"/>
      <c r="Z9" s="13"/>
      <c r="AA9" s="11">
        <v>2</v>
      </c>
      <c r="AB9" s="12"/>
      <c r="AC9" s="12"/>
      <c r="AD9" s="11">
        <v>84</v>
      </c>
      <c r="AE9" s="13">
        <v>1855.15</v>
      </c>
      <c r="AF9" s="11">
        <v>79</v>
      </c>
      <c r="AG9" s="11">
        <v>349</v>
      </c>
      <c r="AH9" s="13">
        <v>7791.22</v>
      </c>
      <c r="AI9" s="11">
        <v>79</v>
      </c>
      <c r="AJ9" s="12">
        <v>-0.7593</v>
      </c>
      <c r="AK9" s="12">
        <v>-0.7619</v>
      </c>
      <c r="AL9" s="11"/>
      <c r="AM9" s="13"/>
      <c r="AN9" s="11"/>
      <c r="AO9" s="11"/>
      <c r="AP9" s="13"/>
      <c r="AQ9" s="11"/>
      <c r="AR9" s="12"/>
      <c r="AS9" s="12"/>
      <c r="AT9" s="11"/>
      <c r="AU9" s="13"/>
      <c r="AV9" s="11"/>
      <c r="AW9" s="11"/>
      <c r="AX9" s="13"/>
      <c r="AY9" s="11"/>
      <c r="AZ9" s="12"/>
      <c r="BA9" s="12"/>
      <c r="BB9" s="11"/>
      <c r="BC9" s="13"/>
      <c r="BD9" s="11"/>
      <c r="BE9" s="11"/>
      <c r="BF9" s="13"/>
      <c r="BG9" s="11"/>
      <c r="BH9" s="12"/>
      <c r="BI9" s="12"/>
    </row>
    <row r="10">
      <c r="A10" s="10" t="s">
        <v>41</v>
      </c>
      <c r="B10" s="11">
        <v>691613</v>
      </c>
      <c r="C10" s="11">
        <f>=ROUNDDOWN(51.6997196785648,0)</f>
      </c>
      <c r="D10" s="11">
        <v>166750</v>
      </c>
      <c r="E10" s="12">
        <v>0.9711</v>
      </c>
      <c r="F10" s="11"/>
      <c r="G10" s="11">
        <f>=ROUNDDOWN({0},0)</f>
      </c>
      <c r="H10" s="11"/>
      <c r="I10" s="12"/>
      <c r="J10" s="11">
        <v>416</v>
      </c>
      <c r="K10" s="13">
        <v>16827.34</v>
      </c>
      <c r="L10" s="11">
        <v>1129</v>
      </c>
      <c r="M10" s="14">
        <v>14.9</v>
      </c>
      <c r="N10" s="11">
        <v>1579</v>
      </c>
      <c r="O10" s="13">
        <v>67331.23</v>
      </c>
      <c r="P10" s="11">
        <v>1129</v>
      </c>
      <c r="Q10" s="14">
        <v>59.64</v>
      </c>
      <c r="R10" s="12">
        <v>-0.7365</v>
      </c>
      <c r="S10" s="12">
        <v>-0.7501</v>
      </c>
      <c r="T10" s="12"/>
      <c r="U10" s="12">
        <v>-0.7502</v>
      </c>
      <c r="V10" s="11">
        <v>196</v>
      </c>
      <c r="W10" s="13">
        <v>7986.71</v>
      </c>
      <c r="X10" s="11">
        <v>408</v>
      </c>
      <c r="Y10" s="11">
        <v>737</v>
      </c>
      <c r="Z10" s="13">
        <v>28667.26</v>
      </c>
      <c r="AA10" s="11">
        <v>408</v>
      </c>
      <c r="AB10" s="12">
        <v>-0.7341</v>
      </c>
      <c r="AC10" s="12">
        <v>-0.7214</v>
      </c>
      <c r="AD10" s="11">
        <v>214</v>
      </c>
      <c r="AE10" s="13">
        <v>8668.76</v>
      </c>
      <c r="AF10" s="11">
        <v>108</v>
      </c>
      <c r="AG10" s="11">
        <v>790</v>
      </c>
      <c r="AH10" s="13">
        <v>37261.2</v>
      </c>
      <c r="AI10" s="11">
        <v>108</v>
      </c>
      <c r="AJ10" s="12">
        <v>-0.7291</v>
      </c>
      <c r="AK10" s="12">
        <v>-0.7674</v>
      </c>
      <c r="AL10" s="11">
        <v>5</v>
      </c>
      <c r="AM10" s="13">
        <v>150</v>
      </c>
      <c r="AN10" s="11">
        <v>16</v>
      </c>
      <c r="AO10" s="11">
        <v>19</v>
      </c>
      <c r="AP10" s="13">
        <v>538.5</v>
      </c>
      <c r="AQ10" s="11">
        <v>16</v>
      </c>
      <c r="AR10" s="12">
        <v>-0.7368</v>
      </c>
      <c r="AS10" s="12">
        <v>-0.7214</v>
      </c>
      <c r="AT10" s="11">
        <v>1</v>
      </c>
      <c r="AU10" s="13">
        <v>21.87</v>
      </c>
      <c r="AV10" s="11"/>
      <c r="AW10" s="11">
        <v>33</v>
      </c>
      <c r="AX10" s="13">
        <v>864.27</v>
      </c>
      <c r="AY10" s="11"/>
      <c r="AZ10" s="12">
        <v>-0.9697</v>
      </c>
      <c r="BA10" s="12">
        <v>-0.9747</v>
      </c>
      <c r="BB10" s="11"/>
      <c r="BC10" s="13"/>
      <c r="BD10" s="11"/>
      <c r="BE10" s="11"/>
      <c r="BF10" s="13"/>
      <c r="BG10" s="11"/>
      <c r="BH10" s="12"/>
      <c r="BI10" s="12"/>
    </row>
    <row r="11">
      <c r="A11" s="10" t="s">
        <v>42</v>
      </c>
      <c r="B11" s="11">
        <v>915</v>
      </c>
      <c r="C11" s="11">
        <f>=ROUNDDOWN(51.4044943820225,0)</f>
      </c>
      <c r="D11" s="11"/>
      <c r="E11" s="12">
        <v>0.6961</v>
      </c>
      <c r="F11" s="11"/>
      <c r="G11" s="11">
        <f>=ROUNDDOWN({0},0)</f>
      </c>
      <c r="H11" s="11"/>
      <c r="I11" s="12"/>
      <c r="J11" s="11"/>
      <c r="K11" s="13"/>
      <c r="L11" s="11">
        <v>28</v>
      </c>
      <c r="M11" s="14"/>
      <c r="N11" s="11"/>
      <c r="O11" s="13"/>
      <c r="P11" s="11">
        <v>28</v>
      </c>
      <c r="Q11" s="14"/>
      <c r="R11" s="12"/>
      <c r="S11" s="12"/>
      <c r="T11" s="12"/>
      <c r="U11" s="12"/>
      <c r="V11" s="11"/>
      <c r="W11" s="13"/>
      <c r="X11" s="11"/>
      <c r="Y11" s="11"/>
      <c r="Z11" s="13"/>
      <c r="AA11" s="11"/>
      <c r="AB11" s="12"/>
      <c r="AC11" s="12"/>
      <c r="AD11" s="11"/>
      <c r="AE11" s="13"/>
      <c r="AF11" s="11"/>
      <c r="AG11" s="11"/>
      <c r="AH11" s="13"/>
      <c r="AI11" s="11"/>
      <c r="AJ11" s="12"/>
      <c r="AK11" s="12"/>
      <c r="AL11" s="11"/>
      <c r="AM11" s="13"/>
      <c r="AN11" s="11">
        <v>21</v>
      </c>
      <c r="AO11" s="11"/>
      <c r="AP11" s="13"/>
      <c r="AQ11" s="11">
        <v>21</v>
      </c>
      <c r="AR11" s="12"/>
      <c r="AS11" s="12"/>
      <c r="AT11" s="11"/>
      <c r="AU11" s="13"/>
      <c r="AV11" s="11"/>
      <c r="AW11" s="11"/>
      <c r="AX11" s="13"/>
      <c r="AY11" s="11"/>
      <c r="AZ11" s="12"/>
      <c r="BA11" s="12"/>
      <c r="BB11" s="11"/>
      <c r="BC11" s="13"/>
      <c r="BD11" s="11"/>
      <c r="BE11" s="11"/>
      <c r="BF11" s="13"/>
      <c r="BG11" s="11"/>
      <c r="BH11" s="12"/>
      <c r="BI11" s="12"/>
    </row>
    <row r="12">
      <c r="A12" s="10" t="s">
        <v>43</v>
      </c>
      <c r="B12" s="11">
        <v>65050</v>
      </c>
      <c r="C12" s="11">
        <f>=ROUNDDOWN(14.3487371787802,0)</f>
      </c>
      <c r="D12" s="11">
        <v>62236</v>
      </c>
      <c r="E12" s="12">
        <v>0.8248</v>
      </c>
      <c r="F12" s="11"/>
      <c r="G12" s="11">
        <f>=ROUNDDOWN({0},0)</f>
      </c>
      <c r="H12" s="11">
        <v>288</v>
      </c>
      <c r="I12" s="12">
        <v>0.7704</v>
      </c>
      <c r="J12" s="11">
        <v>2210</v>
      </c>
      <c r="K12" s="13">
        <v>401073.99</v>
      </c>
      <c r="L12" s="11">
        <v>432</v>
      </c>
      <c r="M12" s="14">
        <v>928.41</v>
      </c>
      <c r="N12" s="11">
        <v>7199</v>
      </c>
      <c r="O12" s="13">
        <v>1333921.98</v>
      </c>
      <c r="P12" s="11">
        <v>432</v>
      </c>
      <c r="Q12" s="14">
        <v>3087.78</v>
      </c>
      <c r="R12" s="12">
        <v>-0.693</v>
      </c>
      <c r="S12" s="12">
        <v>-0.6993</v>
      </c>
      <c r="T12" s="12"/>
      <c r="U12" s="12">
        <v>-0.6993</v>
      </c>
      <c r="V12" s="11">
        <v>1950</v>
      </c>
      <c r="W12" s="13">
        <v>367746.68</v>
      </c>
      <c r="X12" s="11">
        <v>167</v>
      </c>
      <c r="Y12" s="11">
        <v>6023</v>
      </c>
      <c r="Z12" s="13">
        <v>1176568.62</v>
      </c>
      <c r="AA12" s="11">
        <v>167</v>
      </c>
      <c r="AB12" s="12">
        <v>-0.6762</v>
      </c>
      <c r="AC12" s="12">
        <v>-0.6874</v>
      </c>
      <c r="AD12" s="11">
        <v>49</v>
      </c>
      <c r="AE12" s="13">
        <v>6332.12</v>
      </c>
      <c r="AF12" s="11">
        <v>139</v>
      </c>
      <c r="AG12" s="11">
        <v>227</v>
      </c>
      <c r="AH12" s="13">
        <v>26822.57</v>
      </c>
      <c r="AI12" s="11">
        <v>139</v>
      </c>
      <c r="AJ12" s="12">
        <v>-0.7841</v>
      </c>
      <c r="AK12" s="12">
        <v>-0.7639</v>
      </c>
      <c r="AL12" s="11">
        <v>124</v>
      </c>
      <c r="AM12" s="13">
        <v>14311.68</v>
      </c>
      <c r="AN12" s="11">
        <v>258</v>
      </c>
      <c r="AO12" s="11">
        <v>475</v>
      </c>
      <c r="AP12" s="13">
        <v>58749.23</v>
      </c>
      <c r="AQ12" s="11">
        <v>258</v>
      </c>
      <c r="AR12" s="12">
        <v>-0.7389</v>
      </c>
      <c r="AS12" s="12">
        <v>-0.7564</v>
      </c>
      <c r="AT12" s="11">
        <v>60</v>
      </c>
      <c r="AU12" s="13">
        <v>8399.62</v>
      </c>
      <c r="AV12" s="11"/>
      <c r="AW12" s="11">
        <v>322</v>
      </c>
      <c r="AX12" s="13">
        <v>47210.61</v>
      </c>
      <c r="AY12" s="11"/>
      <c r="AZ12" s="12">
        <v>-0.8137</v>
      </c>
      <c r="BA12" s="12">
        <v>-0.8221</v>
      </c>
      <c r="BB12" s="11">
        <v>27</v>
      </c>
      <c r="BC12" s="13">
        <v>4283.89</v>
      </c>
      <c r="BD12" s="11">
        <v>312</v>
      </c>
      <c r="BE12" s="11">
        <v>152</v>
      </c>
      <c r="BF12" s="13">
        <v>24570.95</v>
      </c>
      <c r="BG12" s="11">
        <v>312</v>
      </c>
      <c r="BH12" s="12">
        <v>-0.8224</v>
      </c>
      <c r="BI12" s="12">
        <v>-0.8257</v>
      </c>
    </row>
    <row r="13">
      <c r="A13" s="10" t="s">
        <v>44</v>
      </c>
      <c r="B13" s="11">
        <v>20390</v>
      </c>
      <c r="C13" s="11">
        <f>=ROUNDDOWN(43.6710216320411,0)</f>
      </c>
      <c r="D13" s="11">
        <v>7617</v>
      </c>
      <c r="E13" s="12">
        <v>0.8929</v>
      </c>
      <c r="F13" s="11"/>
      <c r="G13" s="11">
        <f>=ROUNDDOWN({0},0)</f>
      </c>
      <c r="H13" s="11"/>
      <c r="I13" s="12"/>
      <c r="J13" s="11">
        <v>2</v>
      </c>
      <c r="K13" s="13">
        <v>222.27</v>
      </c>
      <c r="L13" s="11">
        <v>113</v>
      </c>
      <c r="M13" s="14">
        <v>1.97</v>
      </c>
      <c r="N13" s="11">
        <v>20</v>
      </c>
      <c r="O13" s="13">
        <v>2440.45</v>
      </c>
      <c r="P13" s="11">
        <v>113</v>
      </c>
      <c r="Q13" s="14">
        <v>21.6</v>
      </c>
      <c r="R13" s="12">
        <v>-0.9</v>
      </c>
      <c r="S13" s="12">
        <v>-0.9089</v>
      </c>
      <c r="T13" s="12"/>
      <c r="U13" s="12">
        <v>-0.9088</v>
      </c>
      <c r="V13" s="11"/>
      <c r="W13" s="13"/>
      <c r="X13" s="11">
        <v>4</v>
      </c>
      <c r="Y13" s="11">
        <v>3</v>
      </c>
      <c r="Z13" s="13">
        <v>318.11</v>
      </c>
      <c r="AA13" s="11">
        <v>4</v>
      </c>
      <c r="AB13" s="12"/>
      <c r="AC13" s="12"/>
      <c r="AD13" s="11"/>
      <c r="AE13" s="13"/>
      <c r="AF13" s="11"/>
      <c r="AG13" s="11"/>
      <c r="AH13" s="13"/>
      <c r="AI13" s="11"/>
      <c r="AJ13" s="12"/>
      <c r="AK13" s="12"/>
      <c r="AL13" s="11">
        <v>2</v>
      </c>
      <c r="AM13" s="13">
        <v>222.27</v>
      </c>
      <c r="AN13" s="11">
        <v>43</v>
      </c>
      <c r="AO13" s="11">
        <v>14</v>
      </c>
      <c r="AP13" s="13">
        <v>1712.12</v>
      </c>
      <c r="AQ13" s="11">
        <v>43</v>
      </c>
      <c r="AR13" s="12">
        <v>-0.8571</v>
      </c>
      <c r="AS13" s="12">
        <v>-0.8702</v>
      </c>
      <c r="AT13" s="11"/>
      <c r="AU13" s="13"/>
      <c r="AV13" s="11"/>
      <c r="AW13" s="11">
        <v>3</v>
      </c>
      <c r="AX13" s="13">
        <v>410.22</v>
      </c>
      <c r="AY13" s="11"/>
      <c r="AZ13" s="12"/>
      <c r="BA13" s="12"/>
      <c r="BB13" s="11"/>
      <c r="BC13" s="13"/>
      <c r="BD13" s="11"/>
      <c r="BE13" s="11"/>
      <c r="BF13" s="13"/>
      <c r="BG13" s="11"/>
      <c r="BH13" s="12"/>
      <c r="BI13" s="12"/>
    </row>
    <row r="14">
      <c r="A14" s="10" t="s">
        <v>45</v>
      </c>
      <c r="B14" s="11">
        <v>5255</v>
      </c>
      <c r="C14" s="11">
        <f>=ROUNDDOWN(10.1428295695812,0)</f>
      </c>
      <c r="D14" s="11">
        <v>9133</v>
      </c>
      <c r="E14" s="12">
        <v>0.6439</v>
      </c>
      <c r="F14" s="11"/>
      <c r="G14" s="11">
        <f>=ROUNDDOWN({0},0)</f>
      </c>
      <c r="H14" s="11"/>
      <c r="I14" s="12"/>
      <c r="J14" s="11">
        <v>99</v>
      </c>
      <c r="K14" s="13">
        <v>6919.95</v>
      </c>
      <c r="L14" s="11">
        <v>73</v>
      </c>
      <c r="M14" s="14">
        <v>94.79</v>
      </c>
      <c r="N14" s="11">
        <v>358</v>
      </c>
      <c r="O14" s="13">
        <v>24560.47</v>
      </c>
      <c r="P14" s="11">
        <v>73</v>
      </c>
      <c r="Q14" s="14">
        <v>336.44</v>
      </c>
      <c r="R14" s="12">
        <v>-0.7235</v>
      </c>
      <c r="S14" s="12">
        <v>-0.7182</v>
      </c>
      <c r="T14" s="12"/>
      <c r="U14" s="12">
        <v>-0.7183</v>
      </c>
      <c r="V14" s="11">
        <v>29</v>
      </c>
      <c r="W14" s="13">
        <v>1719.02</v>
      </c>
      <c r="X14" s="11">
        <v>52</v>
      </c>
      <c r="Y14" s="11">
        <v>49</v>
      </c>
      <c r="Z14" s="13">
        <v>2901.95</v>
      </c>
      <c r="AA14" s="11">
        <v>52</v>
      </c>
      <c r="AB14" s="12">
        <v>-0.4082</v>
      </c>
      <c r="AC14" s="12">
        <v>-0.4076</v>
      </c>
      <c r="AD14" s="11">
        <v>31</v>
      </c>
      <c r="AE14" s="13">
        <v>1882.96</v>
      </c>
      <c r="AF14" s="11">
        <v>28</v>
      </c>
      <c r="AG14" s="11">
        <v>121</v>
      </c>
      <c r="AH14" s="13">
        <v>7456.96</v>
      </c>
      <c r="AI14" s="11">
        <v>28</v>
      </c>
      <c r="AJ14" s="12">
        <v>-0.7438</v>
      </c>
      <c r="AK14" s="12">
        <v>-0.7475</v>
      </c>
      <c r="AL14" s="11">
        <v>26</v>
      </c>
      <c r="AM14" s="13">
        <v>1395.05</v>
      </c>
      <c r="AN14" s="11">
        <v>70</v>
      </c>
      <c r="AO14" s="11">
        <v>107</v>
      </c>
      <c r="AP14" s="13">
        <v>6096.41</v>
      </c>
      <c r="AQ14" s="11">
        <v>70</v>
      </c>
      <c r="AR14" s="12">
        <v>-0.757</v>
      </c>
      <c r="AS14" s="12">
        <v>-0.7712</v>
      </c>
      <c r="AT14" s="11">
        <v>8</v>
      </c>
      <c r="AU14" s="13">
        <v>695.92</v>
      </c>
      <c r="AV14" s="11"/>
      <c r="AW14" s="11">
        <v>54</v>
      </c>
      <c r="AX14" s="13">
        <v>3991.76</v>
      </c>
      <c r="AY14" s="11"/>
      <c r="AZ14" s="12">
        <v>-0.8519</v>
      </c>
      <c r="BA14" s="12">
        <v>-0.8257</v>
      </c>
      <c r="BB14" s="11">
        <v>5</v>
      </c>
      <c r="BC14" s="13">
        <v>1227</v>
      </c>
      <c r="BD14" s="11">
        <v>10</v>
      </c>
      <c r="BE14" s="11">
        <v>27</v>
      </c>
      <c r="BF14" s="13">
        <v>4113.39</v>
      </c>
      <c r="BG14" s="11">
        <v>10</v>
      </c>
      <c r="BH14" s="12">
        <v>-0.8148</v>
      </c>
      <c r="BI14" s="12">
        <v>-0.7017</v>
      </c>
    </row>
    <row r="15">
      <c r="A15" s="10" t="s">
        <v>46</v>
      </c>
      <c r="B15" s="11">
        <v>5694</v>
      </c>
      <c r="C15" s="11">
        <f>=ROUNDDOWN(210.110701107011,0)</f>
      </c>
      <c r="D15" s="11"/>
      <c r="E15" s="12">
        <v>1</v>
      </c>
      <c r="F15" s="11"/>
      <c r="G15" s="11">
        <f>=ROUNDDOWN({0},0)</f>
      </c>
      <c r="H15" s="11"/>
      <c r="I15" s="12"/>
      <c r="J15" s="11"/>
      <c r="K15" s="13"/>
      <c r="L15" s="11">
        <v>21</v>
      </c>
      <c r="M15" s="14"/>
      <c r="N15" s="11"/>
      <c r="O15" s="13"/>
      <c r="P15" s="11">
        <v>21</v>
      </c>
      <c r="Q15" s="14"/>
      <c r="R15" s="12"/>
      <c r="S15" s="12"/>
      <c r="T15" s="12"/>
      <c r="U15" s="12"/>
      <c r="V15" s="11"/>
      <c r="W15" s="13"/>
      <c r="X15" s="11"/>
      <c r="Y15" s="11"/>
      <c r="Z15" s="13"/>
      <c r="AA15" s="11"/>
      <c r="AB15" s="12"/>
      <c r="AC15" s="12"/>
      <c r="AD15" s="11"/>
      <c r="AE15" s="13"/>
      <c r="AF15" s="11"/>
      <c r="AG15" s="11"/>
      <c r="AH15" s="13"/>
      <c r="AI15" s="11"/>
      <c r="AJ15" s="12"/>
      <c r="AK15" s="12"/>
      <c r="AL15" s="11"/>
      <c r="AM15" s="13"/>
      <c r="AN15" s="11"/>
      <c r="AO15" s="11"/>
      <c r="AP15" s="13"/>
      <c r="AQ15" s="11"/>
      <c r="AR15" s="12"/>
      <c r="AS15" s="12"/>
      <c r="AT15" s="11"/>
      <c r="AU15" s="13"/>
      <c r="AV15" s="11"/>
      <c r="AW15" s="11"/>
      <c r="AX15" s="13"/>
      <c r="AY15" s="11"/>
      <c r="AZ15" s="12"/>
      <c r="BA15" s="12"/>
      <c r="BB15" s="11"/>
      <c r="BC15" s="13"/>
      <c r="BD15" s="11"/>
      <c r="BE15" s="11"/>
      <c r="BF15" s="13"/>
      <c r="BG15" s="11"/>
      <c r="BH15" s="12"/>
      <c r="BI15" s="12"/>
    </row>
    <row r="16">
      <c r="A16" s="10" t="s">
        <v>47</v>
      </c>
      <c r="B16" s="11">
        <v>25578</v>
      </c>
      <c r="C16" s="11">
        <f>=ROUNDDOWN(69.7138184791496,0)</f>
      </c>
      <c r="D16" s="11">
        <v>7270</v>
      </c>
      <c r="E16" s="12">
        <v>0.8274</v>
      </c>
      <c r="F16" s="11"/>
      <c r="G16" s="11">
        <f>=ROUNDDOWN({0},0)</f>
      </c>
      <c r="H16" s="11"/>
      <c r="I16" s="12"/>
      <c r="J16" s="11"/>
      <c r="K16" s="13"/>
      <c r="L16" s="11">
        <v>74</v>
      </c>
      <c r="M16" s="14"/>
      <c r="N16" s="11"/>
      <c r="O16" s="13"/>
      <c r="P16" s="11">
        <v>74</v>
      </c>
      <c r="Q16" s="14"/>
      <c r="R16" s="12"/>
      <c r="S16" s="12"/>
      <c r="T16" s="12"/>
      <c r="U16" s="12"/>
      <c r="V16" s="11"/>
      <c r="W16" s="13"/>
      <c r="X16" s="11"/>
      <c r="Y16" s="11"/>
      <c r="Z16" s="13"/>
      <c r="AA16" s="11"/>
      <c r="AB16" s="12"/>
      <c r="AC16" s="12"/>
      <c r="AD16" s="11"/>
      <c r="AE16" s="13"/>
      <c r="AF16" s="11"/>
      <c r="AG16" s="11"/>
      <c r="AH16" s="13"/>
      <c r="AI16" s="11"/>
      <c r="AJ16" s="12"/>
      <c r="AK16" s="12"/>
      <c r="AL16" s="11"/>
      <c r="AM16" s="13"/>
      <c r="AN16" s="11"/>
      <c r="AO16" s="11"/>
      <c r="AP16" s="13"/>
      <c r="AQ16" s="11"/>
      <c r="AR16" s="12"/>
      <c r="AS16" s="12"/>
      <c r="AT16" s="11"/>
      <c r="AU16" s="13"/>
      <c r="AV16" s="11"/>
      <c r="AW16" s="11"/>
      <c r="AX16" s="13"/>
      <c r="AY16" s="11"/>
      <c r="AZ16" s="12"/>
      <c r="BA16" s="12"/>
      <c r="BB16" s="11"/>
      <c r="BC16" s="13"/>
      <c r="BD16" s="11"/>
      <c r="BE16" s="11"/>
      <c r="BF16" s="13"/>
      <c r="BG16" s="11"/>
      <c r="BH16" s="12"/>
      <c r="BI16" s="12"/>
    </row>
    <row r="17">
      <c r="A17" s="10" t="s">
        <v>48</v>
      </c>
      <c r="B17" s="11">
        <v>4325</v>
      </c>
      <c r="C17" s="11">
        <f>=ROUNDDOWN(76.0105448154657,0)</f>
      </c>
      <c r="D17" s="11"/>
      <c r="E17" s="12"/>
      <c r="F17" s="11"/>
      <c r="G17" s="11">
        <f>=ROUNDDOWN({0},0)</f>
      </c>
      <c r="H17" s="11"/>
      <c r="I17" s="12"/>
      <c r="J17" s="11"/>
      <c r="K17" s="13"/>
      <c r="L17" s="11"/>
      <c r="M17" s="14"/>
      <c r="N17" s="11"/>
      <c r="O17" s="13"/>
      <c r="P17" s="11"/>
      <c r="Q17" s="14"/>
      <c r="R17" s="12"/>
      <c r="S17" s="12"/>
      <c r="T17" s="12"/>
      <c r="U17" s="12"/>
      <c r="V17" s="11"/>
      <c r="W17" s="13"/>
      <c r="X17" s="11"/>
      <c r="Y17" s="11"/>
      <c r="Z17" s="13"/>
      <c r="AA17" s="11"/>
      <c r="AB17" s="12"/>
      <c r="AC17" s="12"/>
      <c r="AD17" s="11"/>
      <c r="AE17" s="13"/>
      <c r="AF17" s="11"/>
      <c r="AG17" s="11"/>
      <c r="AH17" s="13"/>
      <c r="AI17" s="11"/>
      <c r="AJ17" s="12"/>
      <c r="AK17" s="12"/>
      <c r="AL17" s="11"/>
      <c r="AM17" s="13"/>
      <c r="AN17" s="11"/>
      <c r="AO17" s="11"/>
      <c r="AP17" s="13"/>
      <c r="AQ17" s="11"/>
      <c r="AR17" s="12"/>
      <c r="AS17" s="12"/>
      <c r="AT17" s="11"/>
      <c r="AU17" s="13"/>
      <c r="AV17" s="11"/>
      <c r="AW17" s="11"/>
      <c r="AX17" s="13"/>
      <c r="AY17" s="11"/>
      <c r="AZ17" s="12"/>
      <c r="BA17" s="12"/>
      <c r="BB17" s="11"/>
      <c r="BC17" s="13"/>
      <c r="BD17" s="11"/>
      <c r="BE17" s="11"/>
      <c r="BF17" s="13"/>
      <c r="BG17" s="11"/>
      <c r="BH17" s="12"/>
      <c r="BI17" s="12"/>
    </row>
    <row r="18">
      <c r="A18" s="10" t="s">
        <v>49</v>
      </c>
      <c r="B18" s="11">
        <v>540723</v>
      </c>
      <c r="C18" s="11">
        <f>=ROUNDDOWN(35.0284063303685,0)</f>
      </c>
      <c r="D18" s="11">
        <v>130610</v>
      </c>
      <c r="E18" s="12">
        <v>0.9819</v>
      </c>
      <c r="F18" s="11"/>
      <c r="G18" s="11">
        <f>=ROUNDDOWN({0},0)</f>
      </c>
      <c r="H18" s="11"/>
      <c r="I18" s="12"/>
      <c r="J18" s="11">
        <v>155</v>
      </c>
      <c r="K18" s="13">
        <v>6221.18</v>
      </c>
      <c r="L18" s="11">
        <v>1040</v>
      </c>
      <c r="M18" s="14">
        <v>5.98</v>
      </c>
      <c r="N18" s="11">
        <v>676</v>
      </c>
      <c r="O18" s="13">
        <v>26475.42</v>
      </c>
      <c r="P18" s="11">
        <v>1040</v>
      </c>
      <c r="Q18" s="14">
        <v>25.46</v>
      </c>
      <c r="R18" s="12">
        <v>-0.7707</v>
      </c>
      <c r="S18" s="12">
        <v>-0.765</v>
      </c>
      <c r="T18" s="12"/>
      <c r="U18" s="12">
        <v>-0.7651</v>
      </c>
      <c r="V18" s="11"/>
      <c r="W18" s="13"/>
      <c r="X18" s="11"/>
      <c r="Y18" s="11"/>
      <c r="Z18" s="13"/>
      <c r="AA18" s="11"/>
      <c r="AB18" s="12"/>
      <c r="AC18" s="12"/>
      <c r="AD18" s="11">
        <v>155</v>
      </c>
      <c r="AE18" s="13">
        <v>6221.18</v>
      </c>
      <c r="AF18" s="11">
        <v>97</v>
      </c>
      <c r="AG18" s="11">
        <v>676</v>
      </c>
      <c r="AH18" s="13">
        <v>26475.42</v>
      </c>
      <c r="AI18" s="11">
        <v>97</v>
      </c>
      <c r="AJ18" s="12">
        <v>-0.7707</v>
      </c>
      <c r="AK18" s="12">
        <v>-0.765</v>
      </c>
      <c r="AL18" s="11"/>
      <c r="AM18" s="13"/>
      <c r="AN18" s="11"/>
      <c r="AO18" s="11"/>
      <c r="AP18" s="13"/>
      <c r="AQ18" s="11"/>
      <c r="AR18" s="12"/>
      <c r="AS18" s="12"/>
      <c r="AT18" s="11"/>
      <c r="AU18" s="13"/>
      <c r="AV18" s="11"/>
      <c r="AW18" s="11"/>
      <c r="AX18" s="13"/>
      <c r="AY18" s="11"/>
      <c r="AZ18" s="12"/>
      <c r="BA18" s="12"/>
      <c r="BB18" s="11"/>
      <c r="BC18" s="13"/>
      <c r="BD18" s="11"/>
      <c r="BE18" s="11"/>
      <c r="BF18" s="13"/>
      <c r="BG18" s="11"/>
      <c r="BH18" s="12"/>
      <c r="BI18" s="12"/>
    </row>
    <row r="19">
      <c r="A19" s="10" t="s">
        <v>50</v>
      </c>
      <c r="B19" s="11">
        <v>120703</v>
      </c>
      <c r="C19" s="11">
        <f>=ROUNDDOWN(33.6126427179059,0)</f>
      </c>
      <c r="D19" s="11">
        <v>45990</v>
      </c>
      <c r="E19" s="12">
        <v>0.9606</v>
      </c>
      <c r="F19" s="11"/>
      <c r="G19" s="11">
        <f>=ROUNDDOWN({0},0)</f>
      </c>
      <c r="H19" s="11"/>
      <c r="I19" s="12"/>
      <c r="J19" s="11">
        <v>560</v>
      </c>
      <c r="K19" s="13">
        <v>17166.05</v>
      </c>
      <c r="L19" s="11">
        <v>141</v>
      </c>
      <c r="M19" s="14">
        <v>121.75</v>
      </c>
      <c r="N19" s="11">
        <v>2187</v>
      </c>
      <c r="O19" s="13">
        <v>71676.33</v>
      </c>
      <c r="P19" s="11">
        <v>141</v>
      </c>
      <c r="Q19" s="14">
        <v>508.34</v>
      </c>
      <c r="R19" s="12">
        <v>-0.7439</v>
      </c>
      <c r="S19" s="12">
        <v>-0.7605</v>
      </c>
      <c r="T19" s="12"/>
      <c r="U19" s="12">
        <v>-0.7605</v>
      </c>
      <c r="V19" s="11"/>
      <c r="W19" s="13"/>
      <c r="X19" s="11">
        <v>4</v>
      </c>
      <c r="Y19" s="11"/>
      <c r="Z19" s="13"/>
      <c r="AA19" s="11">
        <v>4</v>
      </c>
      <c r="AB19" s="12"/>
      <c r="AC19" s="12"/>
      <c r="AD19" s="11">
        <v>560</v>
      </c>
      <c r="AE19" s="13">
        <v>17166.05</v>
      </c>
      <c r="AF19" s="11">
        <v>89</v>
      </c>
      <c r="AG19" s="11">
        <v>2187</v>
      </c>
      <c r="AH19" s="13">
        <v>71676.33</v>
      </c>
      <c r="AI19" s="11">
        <v>89</v>
      </c>
      <c r="AJ19" s="12">
        <v>-0.7439</v>
      </c>
      <c r="AK19" s="12">
        <v>-0.7605</v>
      </c>
      <c r="AL19" s="11"/>
      <c r="AM19" s="13"/>
      <c r="AN19" s="11"/>
      <c r="AO19" s="11"/>
      <c r="AP19" s="13"/>
      <c r="AQ19" s="11"/>
      <c r="AR19" s="12"/>
      <c r="AS19" s="12"/>
      <c r="AT19" s="11"/>
      <c r="AU19" s="13"/>
      <c r="AV19" s="11"/>
      <c r="AW19" s="11"/>
      <c r="AX19" s="13"/>
      <c r="AY19" s="11"/>
      <c r="AZ19" s="12"/>
      <c r="BA19" s="12"/>
      <c r="BB19" s="11"/>
      <c r="BC19" s="13"/>
      <c r="BD19" s="11"/>
      <c r="BE19" s="11"/>
      <c r="BF19" s="13"/>
      <c r="BG19" s="11"/>
      <c r="BH19" s="12"/>
      <c r="BI19" s="12"/>
    </row>
    <row r="20">
      <c r="A20" s="10" t="s">
        <v>51</v>
      </c>
      <c r="B20" s="11">
        <v>286068</v>
      </c>
      <c r="C20" s="11">
        <f>=ROUNDDOWN(35.4667856877185,0)</f>
      </c>
      <c r="D20" s="11">
        <v>52018</v>
      </c>
      <c r="E20" s="12">
        <v>0.9943</v>
      </c>
      <c r="F20" s="11"/>
      <c r="G20" s="11">
        <f>=ROUNDDOWN({0},0)</f>
      </c>
      <c r="H20" s="11"/>
      <c r="I20" s="12"/>
      <c r="J20" s="11">
        <v>693</v>
      </c>
      <c r="K20" s="13">
        <v>18219.08</v>
      </c>
      <c r="L20" s="11">
        <v>535</v>
      </c>
      <c r="M20" s="14">
        <v>34.05</v>
      </c>
      <c r="N20" s="11">
        <v>2271</v>
      </c>
      <c r="O20" s="13">
        <v>58335.62</v>
      </c>
      <c r="P20" s="11">
        <v>535</v>
      </c>
      <c r="Q20" s="14">
        <v>109.04</v>
      </c>
      <c r="R20" s="12">
        <v>-0.6948</v>
      </c>
      <c r="S20" s="12">
        <v>-0.6877</v>
      </c>
      <c r="T20" s="12"/>
      <c r="U20" s="12">
        <v>-0.6877</v>
      </c>
      <c r="V20" s="11">
        <v>686</v>
      </c>
      <c r="W20" s="13">
        <v>18010.1</v>
      </c>
      <c r="X20" s="11">
        <v>208</v>
      </c>
      <c r="Y20" s="11">
        <v>2236</v>
      </c>
      <c r="Z20" s="13">
        <v>57372.1</v>
      </c>
      <c r="AA20" s="11">
        <v>208</v>
      </c>
      <c r="AB20" s="12">
        <v>-0.6932</v>
      </c>
      <c r="AC20" s="12">
        <v>-0.6861</v>
      </c>
      <c r="AD20" s="11"/>
      <c r="AE20" s="13"/>
      <c r="AF20" s="11"/>
      <c r="AG20" s="11"/>
      <c r="AH20" s="13"/>
      <c r="AI20" s="11"/>
      <c r="AJ20" s="12"/>
      <c r="AK20" s="12"/>
      <c r="AL20" s="11"/>
      <c r="AM20" s="13"/>
      <c r="AN20" s="11"/>
      <c r="AO20" s="11"/>
      <c r="AP20" s="13"/>
      <c r="AQ20" s="11"/>
      <c r="AR20" s="12"/>
      <c r="AS20" s="12"/>
      <c r="AT20" s="11">
        <v>7</v>
      </c>
      <c r="AU20" s="13">
        <v>208.98</v>
      </c>
      <c r="AV20" s="11"/>
      <c r="AW20" s="11">
        <v>35</v>
      </c>
      <c r="AX20" s="13">
        <v>963.52</v>
      </c>
      <c r="AY20" s="11"/>
      <c r="AZ20" s="12">
        <v>-0.8</v>
      </c>
      <c r="BA20" s="12">
        <v>-0.7831</v>
      </c>
      <c r="BB20" s="11"/>
      <c r="BC20" s="13"/>
      <c r="BD20" s="11"/>
      <c r="BE20" s="11"/>
      <c r="BF20" s="13"/>
      <c r="BG20" s="11"/>
      <c r="BH20" s="12"/>
      <c r="BI20" s="12"/>
    </row>
    <row r="21">
      <c r="A21" s="19" t="s">
        <v>52</v>
      </c>
      <c r="B21" s="15"/>
      <c r="C21" s="15">
        <f>=ROUNDDOWN({0},0)</f>
      </c>
      <c r="D21" s="15"/>
      <c r="E21" s="16"/>
      <c r="F21" s="15"/>
      <c r="G21" s="15">
        <f>=ROUNDDOWN({0},0)</f>
      </c>
      <c r="H21" s="15"/>
      <c r="I21" s="16"/>
      <c r="J21" s="15">
        <v>5187</v>
      </c>
      <c r="K21" s="17">
        <v>529683.34</v>
      </c>
      <c r="L21" s="15">
        <v>6531</v>
      </c>
      <c r="M21" s="18">
        <v>81.1</v>
      </c>
      <c r="N21" s="15">
        <v>18305</v>
      </c>
      <c r="O21" s="17">
        <v>1824061.89</v>
      </c>
      <c r="P21" s="15">
        <v>6531</v>
      </c>
      <c r="Q21" s="18">
        <v>279.29</v>
      </c>
      <c r="R21" s="16">
        <v>-0.7166</v>
      </c>
      <c r="S21" s="16">
        <v>-0.7096</v>
      </c>
      <c r="T21" s="16"/>
      <c r="U21" s="16">
        <v>-0.7096</v>
      </c>
      <c r="V21" s="15">
        <v>3464</v>
      </c>
      <c r="W21" s="17">
        <v>433821.81</v>
      </c>
      <c r="X21" s="15">
        <v>1509</v>
      </c>
      <c r="Y21" s="15">
        <v>11250</v>
      </c>
      <c r="Z21" s="17">
        <v>1403395.57</v>
      </c>
      <c r="AA21" s="15">
        <v>1509</v>
      </c>
      <c r="AB21" s="16">
        <v>-0.6921</v>
      </c>
      <c r="AC21" s="16">
        <v>-0.6909</v>
      </c>
      <c r="AD21" s="15">
        <v>1211</v>
      </c>
      <c r="AE21" s="17">
        <v>48434.7</v>
      </c>
      <c r="AF21" s="15">
        <v>837</v>
      </c>
      <c r="AG21" s="15">
        <v>4868</v>
      </c>
      <c r="AH21" s="17">
        <v>206722.26</v>
      </c>
      <c r="AI21" s="15">
        <v>837</v>
      </c>
      <c r="AJ21" s="16">
        <v>-0.7512</v>
      </c>
      <c r="AK21" s="16">
        <v>-0.7657</v>
      </c>
      <c r="AL21" s="15">
        <v>304</v>
      </c>
      <c r="AM21" s="17">
        <v>25652.78</v>
      </c>
      <c r="AN21" s="15">
        <v>1068</v>
      </c>
      <c r="AO21" s="15">
        <v>1109</v>
      </c>
      <c r="AP21" s="17">
        <v>98858.42</v>
      </c>
      <c r="AQ21" s="15">
        <v>1068</v>
      </c>
      <c r="AR21" s="16">
        <v>-0.7259</v>
      </c>
      <c r="AS21" s="16">
        <v>-0.7405</v>
      </c>
      <c r="AT21" s="15">
        <v>127</v>
      </c>
      <c r="AU21" s="17">
        <v>12548.21</v>
      </c>
      <c r="AV21" s="15"/>
      <c r="AW21" s="15">
        <v>742</v>
      </c>
      <c r="AX21" s="17">
        <v>73124.29</v>
      </c>
      <c r="AY21" s="15"/>
      <c r="AZ21" s="16">
        <v>-0.8288</v>
      </c>
      <c r="BA21" s="16">
        <v>-0.8284</v>
      </c>
      <c r="BB21" s="15">
        <v>81</v>
      </c>
      <c r="BC21" s="17">
        <v>9225.84</v>
      </c>
      <c r="BD21" s="15">
        <v>601</v>
      </c>
      <c r="BE21" s="15">
        <v>336</v>
      </c>
      <c r="BF21" s="17">
        <v>41961.35</v>
      </c>
      <c r="BG21" s="15">
        <v>601</v>
      </c>
      <c r="BH21" s="16">
        <v>-0.7589</v>
      </c>
      <c r="BI21" s="16">
        <v>-0.7801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  <mergeCell ref="AD2:AK2"/>
    <mergeCell ref="AD3:AF3"/>
    <mergeCell ref="AG3:AI3"/>
    <mergeCell ref="AJ3:AJ4"/>
    <mergeCell ref="AK3:AK4"/>
    <mergeCell ref="AL2:AS2"/>
    <mergeCell ref="AL3:AN3"/>
    <mergeCell ref="AO3:AQ3"/>
    <mergeCell ref="AR3:AR4"/>
    <mergeCell ref="AS3:AS4"/>
    <mergeCell ref="AT2:BA2"/>
    <mergeCell ref="AT3:AV3"/>
    <mergeCell ref="AW3:AY3"/>
    <mergeCell ref="AZ3:AZ4"/>
    <mergeCell ref="BA3:BA4"/>
    <mergeCell ref="BB2:BI2"/>
    <mergeCell ref="BB3:BD3"/>
    <mergeCell ref="BE3:BG3"/>
    <mergeCell ref="BH3:BH4"/>
    <mergeCell ref="BI3:BI4"/>
  </mergeCells>
  <headerFooter/>
</worksheet>
</file>