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<sst xmlns="http://schemas.openxmlformats.org/spreadsheetml/2006/main" count="557" uniqueCount="557">
  <si>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</si>
  <si>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</si>
  <si>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</si>
  <si>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</si>
  <si>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</si>
  <si>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</si>
  <si>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</si>
  <si>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</si>
  <si>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</si>
  <si>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</si>
  <si>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</si>
  <si>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</si>
  <si>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</si>
  <si>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</si>
  <si>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</si>
  <si>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</si>
  <si>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</si>
  <si>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</si>
  <si>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</si>
  <si>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</si>
  <si>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</si>
  <si>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</si>
  <si>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</si>
  <si>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</si>
  <si>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</si>
  <si>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</si>
  <si>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</si>
  <si>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</si>
  <si>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</si>
  <si>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</si>
  <si>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</si>
  <si>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</si>
  <si>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</si>
  <si>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</si>
  <si>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</si>
  <si>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</si>
  <si>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</si>
  <si>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</si>
  <si>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</si>
  <si>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</si>
  <si>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</si>
  <si>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</si>
  <si>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</si>
  <si>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</si>
  <si>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</si>
  <si>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</si>
  <si>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</si>
  <si>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</si>
  <si>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</si>
  <si>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</si>
  <si>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</si>
  <si>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</si>
  <si>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</si>
  <si>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</si>
  <si>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</si>
  <si>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</si>
  <si>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</si>
  <si>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</si>
  <si>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</si>
  <si>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</si>
  <si>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</si>
  <si>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</si>
  <si>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</si>
  <si>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</si>
  <si>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</si>
  <si>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</si>
  <si>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</si>
  <si>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</si>
  <si>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</si>
  <si>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</si>
  <si>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</si>
  <si>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</si>
  <si>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</si>
  <si>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</si>
  <si>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</si>
  <si>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</si>
  <si>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</si>
  <si>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</si>
  <si>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</si>
  <si>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</si>
  <si>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</si>
  <si>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</si>
  <si>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</si>
  <si>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</si>
  <si>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</si>
  <si>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</si>
  <si>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</si>
  <si>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</si>
  <si>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</si>
  <si>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</si>
  <si>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</si>
  <si>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</si>
  <si>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</si>
  <si>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</si>
  <si>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</si>
  <si>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</si>
  <si>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</si>
  <si>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</si>
  <si>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</si>
  <si>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</si>
  <si>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</si>
  <si>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</si>
  <si>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</si>
  <si>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</si>
  <si>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</si>
  <si>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</si>
  <si>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</si>
  <si>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</si>
  <si>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</si>
  <si>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</si>
  <si>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</si>
  <si>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</si>
  <si>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</si>
  <si>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</si>
  <si>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</si>
  <si>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</si>
  <si>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</si>
  <si>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</si>
  <si>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</si>
  <si>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</si>
  <si>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</si>
  <si>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</si>
  <si>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</si>
  <si>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</si>
  <si>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</si>
  <si>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</si>
  <si>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</si>
  <si>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</si>
  <si>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</si>
  <si>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</si>
  <si>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</si>
  <si>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</si>
  <si>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</si>
  <si>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</si>
  <si>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</si>
  <si>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</si>
  <si>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</si>
  <si>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</si>
  <si>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</si>
  <si>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</si>
  <si>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</si>
  <si>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</si>
  <si>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</si>
  <si>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</si>
  <si>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</si>
  <si>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</si>
  <si>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</si>
  <si>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AMAZON,AMAZONDS,BLK01,CSNSTORES,DLCROSCILL,JCPENNEY01,KOHLDSN,MACY02,OVERSTOCK01</t>
  </si>
  <si>
    <t>Setup</t>
  </si>
  <si>
    <t>7/25/2023</t>
  </si>
  <si>
    <t>8/21/2023</t>
  </si>
  <si>
    <t>No</t>
  </si>
  <si>
    <t>8/31/2023</t>
  </si>
  <si>
    <t>9/29/2023</t>
  </si>
  <si>
    <t>1/5/2024</t>
  </si>
  <si>
    <t>7/27/2023</t>
  </si>
  <si>
    <t>8/8/2023</t>
  </si>
  <si>
    <t>11/8/2023</t>
  </si>
  <si>
    <t>7/10/2024</t>
  </si>
  <si>
    <t>9/4/2023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</si>
  <si>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</si>
  <si>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</si>
  <si>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</si>
  <si>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</si>
  <si>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</si>
  <si>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</si>
  <si>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</si>
  <si>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King</t>
  </si>
  <si>
    <t>AMAZONDS,BLK01,CSNSTORES,DLCROSCILL,JCPENNEY01,MACY02,NRTPORT,OVERSTOCK01</t>
  </si>
  <si>
    <t>10/9/2023</t>
  </si>
  <si>
    <t>9/7/2023</t>
  </si>
  <si>
    <t>7/22/2024</t>
  </si>
  <si>
    <t>8/4/2023</t>
  </si>
  <si>
    <t>9/5/2023</t>
  </si>
  <si>
    <t>8/23/2023</t>
  </si>
  <si>
    <t>4/7/2024</t>
  </si>
  <si>
    <t>5/2/2024</t>
  </si>
  <si>
    <t>Hold</t>
  </si>
  <si>
    <t>CCL10-0064</t>
  </si>
  <si>
    <t>Cal King</t>
  </si>
  <si>
    <t>AMAZON,AMAZONDS,CSNSTORES,JCPENNEY01,MACY02,OLLIIX,OVERSTOCK01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</si>
  <si>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</si>
  <si>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</si>
  <si>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</si>
  <si>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</si>
  <si>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</si>
  <si>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</si>
  <si>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</si>
  <si>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</si>
  <si>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</si>
  <si>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</si>
  <si>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AMAZON,AMAZONDS,BLK01,CSNSTORES,DLCROSCILL,JCPENNEY01,KOHLDSN,MACY02,OLLIIX,OVERSTOCK01</t>
  </si>
  <si>
    <t>11/30/2022</t>
  </si>
  <si>
    <t>9/6/2023</t>
  </si>
  <si>
    <t>8/16/2024</t>
  </si>
  <si>
    <t>3/30/2023</t>
  </si>
  <si>
    <t>4/17/2023</t>
  </si>
  <si>
    <t>8/2/2023</t>
  </si>
  <si>
    <t>11/21/2023</t>
  </si>
  <si>
    <t>6/15/2023</t>
  </si>
  <si>
    <t>8/28/2023</t>
  </si>
  <si>
    <t>3/28/2023</t>
  </si>
  <si>
    <t>6/12/2023</t>
  </si>
  <si>
    <t>11/11/2022</t>
  </si>
  <si>
    <t>6/6/2024</t>
  </si>
  <si>
    <t>8/13/2024</t>
  </si>
  <si>
    <t>4/10/2023</t>
  </si>
  <si>
    <t>3/10/2025</t>
  </si>
  <si>
    <t>3/20/2023</t>
  </si>
  <si>
    <t>CCL10-0002</t>
  </si>
  <si>
    <t>AMAZON,CSNSTORES,DLCROSCILL,JCPENNEY01,KOHLDSN,MACY02,NRTPORT,OLLIIX,OVERSTOCK01</t>
  </si>
  <si>
    <t>11/7/2022</t>
  </si>
  <si>
    <t>7/26/2024</t>
  </si>
  <si>
    <t>4/19/2023</t>
  </si>
  <si>
    <t>11/9/2023</t>
  </si>
  <si>
    <t>8/11/2023</t>
  </si>
  <si>
    <t>11/6/2022</t>
  </si>
  <si>
    <t>6/21/2024</t>
  </si>
  <si>
    <t>CCL10-0003</t>
  </si>
  <si>
    <t>AMAZON,CSNSTORES,DLCROSCILL,JCPENNEY01,MACY02,OVERSTOCK01</t>
  </si>
  <si>
    <t>11/1/2022</t>
  </si>
  <si>
    <t>6/24/2024</t>
  </si>
  <si>
    <t>7/31/2024</t>
  </si>
  <si>
    <t>4/5/2023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</si>
  <si>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</si>
  <si>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</si>
  <si>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</si>
  <si>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</si>
  <si>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</si>
  <si>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</si>
  <si>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</si>
  <si>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</si>
  <si>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</si>
  <si>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</si>
  <si>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</si>
  <si>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CSNSTORES,DLCROSCILL,OVERSTOCK01</t>
  </si>
  <si>
    <t>8/6/2025</t>
  </si>
  <si>
    <t>8/5/2025</t>
  </si>
  <si>
    <t>Open</t>
  </si>
  <si>
    <t>8/14/2025</t>
  </si>
  <si>
    <t>Offered</t>
  </si>
  <si>
    <t>CCL10-0069</t>
  </si>
  <si>
    <t>7/31/2025</t>
  </si>
  <si>
    <t>8/4/2025</t>
  </si>
  <si>
    <t>CCL10-0070</t>
  </si>
  <si>
    <t>DLCROSCILL,OVERSTOCK01</t>
  </si>
  <si>
    <t>8/7/2025</t>
  </si>
  <si>
    <t>9/1/2025</t>
  </si>
  <si>
    <t>CCL10-0010</t>
  </si>
  <si>
    <t>Galleria</t>
  </si>
  <si>
    <t>Red</t>
  </si>
  <si>
    <t>Patchwork</t>
  </si>
  <si>
    <t>AMAZON,AMAZONDS,BLK01,CSNSTORES,DLCROSCILL,JCPENNEY01,KOHLDSN,MACY02,NRTPORT,OVERSTOCK01</t>
  </si>
  <si>
    <t>11/21/2022</t>
  </si>
  <si>
    <t>4/18/2024</t>
  </si>
  <si>
    <t>5/7/2024</t>
  </si>
  <si>
    <t>6/29/2023</t>
  </si>
  <si>
    <t>5/9/2023</t>
  </si>
  <si>
    <t>12/1/2022</t>
  </si>
  <si>
    <t>5/15/2024</t>
  </si>
  <si>
    <t>3/5/2025</t>
  </si>
  <si>
    <t>5/30/2024</t>
  </si>
  <si>
    <t>CCL10-0011</t>
  </si>
  <si>
    <t>10/24/2022</t>
  </si>
  <si>
    <t>AMAZON,AMAZONDS,CSNSTORES,DLCROSCILL,JCPENNEY01,KOHLDSN,MACY02,NRTPORT,OLLIIX,OVERSTOCK01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</si>
  <si>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</si>
  <si>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</si>
  <si>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</si>
  <si>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</si>
  <si>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</si>
  <si>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</si>
  <si>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</si>
  <si>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AMAZON,AMAZONDS,CSNSTORES,DLCROSCILL,JCPENNEY01,MACY02,OVERSTOCK01</t>
  </si>
  <si>
    <t>4/12/2024</t>
  </si>
  <si>
    <t>4/25/2024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</si>
  <si>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</si>
  <si>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</si>
  <si>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</si>
  <si>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</si>
  <si>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</si>
  <si>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</si>
  <si>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</si>
  <si>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</si>
  <si>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AMAZON,AMAZONDS,CSNSTORES,DLCROSCILL,JCPENNEY01,MACY02,OLLIIX,OVERSTOCK01</t>
  </si>
  <si>
    <t>9/12/2023</t>
  </si>
  <si>
    <t>4/24/2024</t>
  </si>
  <si>
    <t>4/6/2023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</si>
  <si>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</si>
  <si>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</si>
  <si>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</si>
  <si>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</si>
  <si>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</si>
  <si>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</si>
  <si>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</si>
  <si>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</si>
  <si>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11/14/2022</t>
  </si>
  <si>
    <t>4/3/2023</t>
  </si>
  <si>
    <t>11/10/2023</t>
  </si>
  <si>
    <t>7/19/2023</t>
  </si>
  <si>
    <t>5/14/2023</t>
  </si>
  <si>
    <t>CCL10-0015</t>
  </si>
  <si>
    <t>AMAZON,BLK01,CSNSTORES,DLCROSCILL,KOHLDSN,MACY02,OLLIIX,OVERSTOCK01</t>
  </si>
  <si>
    <t>11/25/2022</t>
  </si>
  <si>
    <t>4/26/2024</t>
  </si>
  <si>
    <t>5/6/2024</t>
  </si>
  <si>
    <t>5/8/2024</t>
  </si>
  <si>
    <t>11/13/2024</t>
  </si>
  <si>
    <t>11/17/2022</t>
  </si>
  <si>
    <t>7/18/2024</t>
  </si>
  <si>
    <t>CCL10-0071</t>
  </si>
  <si>
    <t>Navy</t>
  </si>
  <si>
    <t>9/3/2025</t>
  </si>
  <si>
    <t>Temp Discontinued</t>
  </si>
  <si>
    <t>CCL10-0072</t>
  </si>
  <si>
    <t>8/18/2025</t>
  </si>
  <si>
    <t>CCL10-0073</t>
  </si>
  <si>
    <t>CSNSTORES,DLCROSCILL</t>
  </si>
  <si>
    <t>8/12/2025</t>
  </si>
  <si>
    <t>8/1/2025</t>
  </si>
  <si>
    <t>CCL10-0007</t>
  </si>
  <si>
    <t>Loretta</t>
  </si>
  <si>
    <t>Beige</t>
  </si>
  <si>
    <t>Donation</t>
  </si>
  <si>
    <t>C+</t>
  </si>
  <si>
    <t>AMAZON,AMAZONDS,CSNSTORES,JCPENNEY01,OLLIIX,OVERSTOCK01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</si>
  <si>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</si>
  <si>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</si>
  <si>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</si>
  <si>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</si>
  <si>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</si>
  <si>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</si>
  <si>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</si>
  <si>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AMAZON,CSNSTORES,DLCROSCILL,JCPENNEY01,OLLIIX</t>
  </si>
  <si>
    <t>9/20/2023</t>
  </si>
  <si>
    <t>5/22/2023</t>
  </si>
  <si>
    <t>11/20/2023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</si>
  <si>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</si>
  <si>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</si>
  <si>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</si>
  <si>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</si>
  <si>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</si>
  <si>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</si>
  <si>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</si>
  <si>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</si>
  <si>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</si>
  <si>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</si>
  <si>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</si>
  <si>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</si>
  <si>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12/13/2022</t>
  </si>
  <si>
    <t>8/15/2023</t>
  </si>
  <si>
    <t>4/28/2023</t>
  </si>
  <si>
    <t>10/9/2024</t>
  </si>
  <si>
    <t>9/25/2024</t>
  </si>
  <si>
    <t>CCL10-0005</t>
  </si>
  <si>
    <t>AMAZON,BLK01,CSNSTORES,DLCROSCILL,JCPENNEY01,MACY02,NRTPORT,OLLIIX,OVERSTOCK01</t>
  </si>
  <si>
    <t>8/17/2023</t>
  </si>
  <si>
    <t>4/18/2023</t>
  </si>
  <si>
    <t>9/11/2023</t>
  </si>
  <si>
    <t>4/24/2023</t>
  </si>
  <si>
    <t>1/30/2023</t>
  </si>
  <si>
    <t>2/2/2025</t>
  </si>
  <si>
    <t>9/19/2023</t>
  </si>
  <si>
    <t>CCL10-0006</t>
  </si>
  <si>
    <t>CSNSTORES,MACY02,OVERSTOCK01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</si>
  <si>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</si>
  <si>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</si>
  <si>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</si>
  <si>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</si>
  <si>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</si>
  <si>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</si>
  <si>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</si>
  <si>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</si>
  <si>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</si>
  <si>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</si>
  <si>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</si>
  <si>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</si>
  <si>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AMAZON,BLK01,CSNSTORES,DLCROSCILL,KOHLDSN,MACY02,OVERSTOCK01</t>
  </si>
  <si>
    <t>11/28/2022</t>
  </si>
  <si>
    <t>8/3/2023</t>
  </si>
  <si>
    <t>10/17/2023</t>
  </si>
  <si>
    <t>8/2/2024</t>
  </si>
  <si>
    <t>6/21/2023</t>
  </si>
  <si>
    <t>3/20/2024</t>
  </si>
  <si>
    <t>8/26/2024</t>
  </si>
  <si>
    <t>1/10/2023</t>
  </si>
  <si>
    <t>2/13/2025</t>
  </si>
  <si>
    <t>CCL30-0035</t>
  </si>
  <si>
    <t>AMAZON,BLK01,CSNSTORES,DLCROSCILL,MACY02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</si>
  <si>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</si>
  <si>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</si>
  <si>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</si>
  <si>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</si>
  <si>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</si>
  <si>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</si>
  <si>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</si>
  <si>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AMAZON,CSNSTORES,DLCROSCILL,KOHLDSN,MACY02,OLLIIX,OVERSTOCK01</t>
  </si>
  <si>
    <t>2/13/2023</t>
  </si>
  <si>
    <t>10/16/2023</t>
  </si>
  <si>
    <t>7/3/2023</t>
  </si>
  <si>
    <t>11/27/2023</t>
  </si>
  <si>
    <t>3/21/2023</t>
  </si>
  <si>
    <t>8/28/2024</t>
  </si>
  <si>
    <t>CCL30-0034</t>
  </si>
  <si>
    <t>Silver</t>
  </si>
  <si>
    <t>DLCROSCILL,JCPENNEY01,MACY02,OVERSTOCK01</t>
  </si>
  <si>
    <t>10/11/2024</t>
  </si>
  <si>
    <t>4/26/2023</t>
  </si>
  <si>
    <t>1/4/2024</t>
  </si>
  <si>
    <t>10/2/2023</t>
  </si>
  <si>
    <t>CCL30-0037</t>
  </si>
  <si>
    <t>AMAZON,AMAZONDS,CSNSTORES,DLCROSCILL,JCPENNEY01,MACY02,OLLIIX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</si>
  <si>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</si>
  <si>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</si>
  <si>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</si>
  <si>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</si>
  <si>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</si>
  <si>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</si>
  <si>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</si>
  <si>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BLK01,CSNSTORES,DLCROSCILL,JCPENNEY01,MACY02,OLLIIX</t>
  </si>
  <si>
    <t>9/19/2024</t>
  </si>
  <si>
    <t>6/13/2023</t>
  </si>
  <si>
    <t>2/27/2024</t>
  </si>
  <si>
    <t>1/24/2023</t>
  </si>
  <si>
    <t>11/25/2024</t>
  </si>
  <si>
    <t>CCL30-0027</t>
  </si>
  <si>
    <t>AMAZON,BLK01,CSNSTORES,DLCROSCILL,KOHLDSN,MACY02</t>
  </si>
  <si>
    <t>10/1/2023</t>
  </si>
  <si>
    <t>6/28/2024</t>
  </si>
  <si>
    <t>5/5/2023</t>
  </si>
  <si>
    <t>1/15/2024</t>
  </si>
  <si>
    <t>8/20/2025</t>
  </si>
  <si>
    <t>5/5/2024</t>
  </si>
  <si>
    <t>6/13/2024</t>
  </si>
  <si>
    <t>CCL30-0026</t>
  </si>
  <si>
    <t>CSNSTORES,DLCROSCILL,JCPENNEY01,MACY02</t>
  </si>
  <si>
    <t>12/12/2022</t>
  </si>
  <si>
    <t>8/29/2023</t>
  </si>
  <si>
    <t>10/8/2024</t>
  </si>
  <si>
    <t>10/31/2022</t>
  </si>
  <si>
    <t>12/18/2024</t>
  </si>
  <si>
    <t>CCL30-0029</t>
  </si>
  <si>
    <t>AMAZON,AMAZONDS,JCPENNEY01,KOHLDSN</t>
  </si>
  <si>
    <t>5/29/2023</t>
  </si>
  <si>
    <t>11/24/2023</t>
  </si>
  <si>
    <t>CCL30-0028</t>
  </si>
  <si>
    <t>Inactive</t>
  </si>
  <si>
    <t>AMAZON,AMAZONDS,CSNSTORES,DLCROSCILL,JCPENNEY01,KOHLDSN</t>
  </si>
  <si>
    <t>8/7/2024</t>
  </si>
  <si>
    <t>5/12/2023</t>
  </si>
  <si>
    <t>CCL30-0031</t>
  </si>
  <si>
    <t>Biron</t>
  </si>
  <si>
    <t>18x18"</t>
  </si>
  <si>
    <t>BLK01,DLCROSCILL,JCPENNEY01</t>
  </si>
  <si>
    <t>11/6/2023</t>
  </si>
  <si>
    <t>7/11/2023</t>
  </si>
  <si>
    <t>7/3/2025</t>
  </si>
  <si>
    <t>1/19/2023</t>
  </si>
  <si>
    <t>7/29/2024</t>
  </si>
  <si>
    <t>5/22/2024</t>
  </si>
  <si>
    <t>CCL30-0030</t>
  </si>
  <si>
    <t>AMAZONDS,CSNSTORES,DLCROSCILL,MACY02</t>
  </si>
  <si>
    <t>9/27/2023</t>
  </si>
  <si>
    <t>12/29/2023</t>
  </si>
  <si>
    <t>11/14/2024</t>
  </si>
  <si>
    <t>CCL30-0033</t>
  </si>
  <si>
    <t>AMAZON,AMAZONDS,JCPENNEY01,MACY02</t>
  </si>
  <si>
    <t>8/30/2024</t>
  </si>
  <si>
    <t>7/18/2023</t>
  </si>
  <si>
    <t>11/19/2024</t>
  </si>
  <si>
    <t>CCL30-0032</t>
  </si>
  <si>
    <t>AMAZON,CSNSTORES,DLCROSCILL,JCPENNEY01,KOHLDSN,MACY02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</si>
  <si>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</si>
  <si>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</si>
  <si>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</si>
  <si>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</si>
  <si>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</si>
  <si>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</si>
  <si>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</si>
  <si>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</si>
  <si>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</si>
  <si>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</si>
  <si>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CSNSTORES,DLCROSCILL,JCPENNEY01,MACY02,OVERSTOCK01</t>
  </si>
  <si>
    <t>2/27/2023</t>
  </si>
  <si>
    <t>7/28/2023</t>
  </si>
  <si>
    <t>1/25/2023</t>
  </si>
  <si>
    <t>3/29/2024</t>
  </si>
  <si>
    <t>5/25/2023</t>
  </si>
  <si>
    <t>CCL13-0017</t>
  </si>
  <si>
    <t>BLK01,CSNSTORES,DLCROSCILL,JCPENNEY01,KOHLDSN,MACY02,NRTPORT,OVERSTOCK01</t>
  </si>
  <si>
    <t>1/23/2023</t>
  </si>
  <si>
    <t>4/13/2023</t>
  </si>
  <si>
    <t>7/5/2023</t>
  </si>
  <si>
    <t>6/7/2023</t>
  </si>
  <si>
    <t>CCL13-0018</t>
  </si>
  <si>
    <t>Grey</t>
  </si>
  <si>
    <t>AMAZON,CSNSTORES,DLCROSCILL,OVERSTOCK01</t>
  </si>
  <si>
    <t>1/12/2024</t>
  </si>
  <si>
    <t>4/25/2023</t>
  </si>
  <si>
    <t>7/7/2023</t>
  </si>
  <si>
    <t>10/3/2023</t>
  </si>
  <si>
    <t>7/25/2024</t>
  </si>
  <si>
    <t>CCL13-0019</t>
  </si>
  <si>
    <t>AMAZON,CSNSTORES,DLCROSCILL,JCPENNEY01,KOHLDSN,OVERSTOCK01</t>
  </si>
  <si>
    <t>3/23/2023</t>
  </si>
  <si>
    <t>1/8/2024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</si>
  <si>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</si>
  <si>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</si>
  <si>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</si>
  <si>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</si>
  <si>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</si>
  <si>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</si>
  <si>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</si>
  <si>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</si>
  <si>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</si>
  <si>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</si>
  <si>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</si>
  <si>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</si>
  <si>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</si>
  <si>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</si>
  <si>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</si>
  <si>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</si>
  <si>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</si>
  <si>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AMAZON,AMAZONDS,CSNSTORES,DLCROSCILL,JCPENNEY01</t>
  </si>
  <si>
    <t>7/4/2024</t>
  </si>
  <si>
    <t>2/19/2025</t>
  </si>
  <si>
    <t>3/11/2024</t>
  </si>
  <si>
    <t>CCL11-0022</t>
  </si>
  <si>
    <t>Sham</t>
  </si>
  <si>
    <t>AMAZONDS,BLK01,CSNSTORES,DLCROSCILL,JCPENNEY01,OLLIIX,OVERSTOCK01</t>
  </si>
  <si>
    <t>5/30/2023</t>
  </si>
  <si>
    <t>11/28/2023</t>
  </si>
  <si>
    <t>3/18/2025</t>
  </si>
  <si>
    <t>CCL11-0025</t>
  </si>
  <si>
    <t>5/20/2024</t>
  </si>
  <si>
    <t>CCL11-0024</t>
  </si>
  <si>
    <t>DLCROSCILL,JCPENNEY01,KOHLDSN,OLLIIX</t>
  </si>
  <si>
    <t>10/4/2024</t>
  </si>
  <si>
    <t>5/15/2023</t>
  </si>
  <si>
    <t>12/12/2023</t>
  </si>
  <si>
    <t>CCL11-0021</t>
  </si>
  <si>
    <t>CSNSTORES,DLCROSCILL,JCPENNEY01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</si>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</sst>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108</v>
      </c>
      <c r="AA6" s="4">
        <f>=ROUNDDOWN(10.8,0)</f>
      </c>
      <c r="AB6" s="5">
        <v>10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30</v>
      </c>
      <c r="AQ6" s="8">
        <v>4866.43</v>
      </c>
      <c r="AR6" s="4">
        <v>14</v>
      </c>
      <c r="AS6" s="8">
        <v>2690.36</v>
      </c>
      <c r="AT6" s="7">
        <v>1.1429</v>
      </c>
      <c r="AU6" s="7">
        <v>0.8088</v>
      </c>
      <c r="AV6" s="4">
        <v>89</v>
      </c>
      <c r="AW6" s="8">
        <v>15711.73</v>
      </c>
      <c r="AX6" s="4">
        <v>41</v>
      </c>
      <c r="AY6" s="8">
        <v>9330.11</v>
      </c>
      <c r="AZ6" s="7">
        <v>1.1707</v>
      </c>
      <c r="BA6" s="7">
        <v>0.684</v>
      </c>
      <c r="BB6" s="7">
        <v>0.3097</v>
      </c>
      <c r="BC6" s="4">
        <v>191</v>
      </c>
      <c r="BD6" s="8">
        <v>34937.34</v>
      </c>
      <c r="BE6" s="4">
        <v>79</v>
      </c>
      <c r="BF6" s="8">
        <v>17738.29</v>
      </c>
      <c r="BG6" s="7">
        <v>1.4177</v>
      </c>
      <c r="BH6" s="7">
        <v>0.9696</v>
      </c>
      <c r="BI6" s="7">
        <v>0.4497</v>
      </c>
      <c r="BJ6" s="4">
        <v>30</v>
      </c>
      <c r="BK6" s="8">
        <v>4866.43</v>
      </c>
      <c r="BL6" s="2" t="s">
        <v>147</v>
      </c>
      <c r="BM6" s="7">
        <v>1</v>
      </c>
      <c r="BN6" s="7">
        <v>1</v>
      </c>
      <c r="BO6" s="4">
        <v>4</v>
      </c>
      <c r="BP6" s="8">
        <v>930.78</v>
      </c>
      <c r="BQ6" s="4"/>
      <c r="BR6" s="8"/>
      <c r="BS6" s="7"/>
      <c r="BT6" s="7"/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5</v>
      </c>
      <c r="CC6" s="8">
        <v>767.35</v>
      </c>
      <c r="CD6" s="4">
        <v>2</v>
      </c>
      <c r="CE6" s="8">
        <v>386.08</v>
      </c>
      <c r="CF6" s="7">
        <v>1.5</v>
      </c>
      <c r="CG6" s="7">
        <v>0.9875</v>
      </c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13</v>
      </c>
      <c r="CP6" s="8">
        <v>1945.18</v>
      </c>
      <c r="CQ6" s="4">
        <v>8</v>
      </c>
      <c r="CR6" s="8">
        <v>1566.08</v>
      </c>
      <c r="CS6" s="7">
        <v>0.625</v>
      </c>
      <c r="CT6" s="7">
        <v>0.2421</v>
      </c>
      <c r="CU6" s="2" t="s">
        <v>148</v>
      </c>
      <c r="CV6" s="2" t="s">
        <v>139</v>
      </c>
      <c r="CW6" s="2" t="s">
        <v>142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3</v>
      </c>
      <c r="DC6" s="8">
        <v>411.09</v>
      </c>
      <c r="DD6" s="4">
        <v>2</v>
      </c>
      <c r="DE6" s="8">
        <v>357.48</v>
      </c>
      <c r="DF6" s="7">
        <v>0.5</v>
      </c>
      <c r="DG6" s="7">
        <v>0.15</v>
      </c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142</v>
      </c>
      <c r="DO6" s="4">
        <v>2</v>
      </c>
      <c r="DP6" s="8">
        <v>316.84</v>
      </c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142</v>
      </c>
      <c r="EB6" s="4">
        <v>1</v>
      </c>
      <c r="EC6" s="8">
        <v>200.95</v>
      </c>
      <c r="ED6" s="4">
        <v>1</v>
      </c>
      <c r="EE6" s="8">
        <v>187.68</v>
      </c>
      <c r="EF6" s="7"/>
      <c r="EG6" s="7">
        <v>0.0707</v>
      </c>
      <c r="EH6" s="2" t="s">
        <v>148</v>
      </c>
      <c r="EI6" s="2" t="s">
        <v>139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142</v>
      </c>
      <c r="EO6" s="4">
        <v>2</v>
      </c>
      <c r="EP6" s="8">
        <v>294.24</v>
      </c>
      <c r="EQ6" s="4"/>
      <c r="ER6" s="8"/>
      <c r="ES6" s="7"/>
      <c r="ET6" s="7"/>
      <c r="EU6" s="2" t="s">
        <v>148</v>
      </c>
      <c r="EV6" s="2" t="s">
        <v>139</v>
      </c>
      <c r="EW6" s="2" t="s">
        <v>149</v>
      </c>
      <c r="EX6" s="2" t="s">
        <v>160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149</v>
      </c>
      <c r="FK6" s="2" t="s">
        <v>161</v>
      </c>
      <c r="FL6" s="2" t="s">
        <v>151</v>
      </c>
      <c r="FM6" s="2" t="s">
        <v>151</v>
      </c>
      <c r="FN6" s="2" t="s">
        <v>142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149</v>
      </c>
      <c r="JK6" s="2" t="s">
        <v>164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>
        <v>108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>
        <v>114</v>
      </c>
      <c r="AA7" s="4">
        <f>=ROUNDDOWN(16.2857142857143,0)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30</v>
      </c>
      <c r="AQ7" s="8">
        <v>5651.31</v>
      </c>
      <c r="AR7" s="4">
        <v>22</v>
      </c>
      <c r="AS7" s="8">
        <v>5455.65</v>
      </c>
      <c r="AT7" s="7">
        <v>0.3636</v>
      </c>
      <c r="AU7" s="7">
        <v>0.0359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0.3597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30</v>
      </c>
      <c r="BK7" s="8">
        <v>5651.31</v>
      </c>
      <c r="BL7" s="2" t="s">
        <v>168</v>
      </c>
      <c r="BM7" s="7">
        <v>1</v>
      </c>
      <c r="BN7" s="7">
        <v>1</v>
      </c>
      <c r="BO7" s="4">
        <v>3</v>
      </c>
      <c r="BP7" s="8">
        <v>857.99</v>
      </c>
      <c r="BQ7" s="4">
        <v>2</v>
      </c>
      <c r="BR7" s="8">
        <v>1019.98</v>
      </c>
      <c r="BS7" s="7">
        <v>0.5</v>
      </c>
      <c r="BT7" s="7">
        <v>-0.1588</v>
      </c>
      <c r="BU7" s="2" t="s">
        <v>148</v>
      </c>
      <c r="BV7" s="2" t="s">
        <v>139</v>
      </c>
      <c r="BW7" s="2" t="s">
        <v>149</v>
      </c>
      <c r="BX7" s="2" t="s">
        <v>169</v>
      </c>
      <c r="BY7" s="2" t="s">
        <v>151</v>
      </c>
      <c r="BZ7" s="2" t="s">
        <v>151</v>
      </c>
      <c r="CA7" s="2" t="s">
        <v>142</v>
      </c>
      <c r="CB7" s="4">
        <v>7</v>
      </c>
      <c r="CC7" s="8">
        <v>1281.77</v>
      </c>
      <c r="CD7" s="4">
        <v>11</v>
      </c>
      <c r="CE7" s="8">
        <v>2548.15</v>
      </c>
      <c r="CF7" s="7">
        <v>-0.3636</v>
      </c>
      <c r="CG7" s="7">
        <v>-0.497</v>
      </c>
      <c r="CH7" s="2" t="s">
        <v>148</v>
      </c>
      <c r="CI7" s="2" t="s">
        <v>139</v>
      </c>
      <c r="CJ7" s="2" t="s">
        <v>152</v>
      </c>
      <c r="CK7" s="2" t="s">
        <v>170</v>
      </c>
      <c r="CL7" s="2" t="s">
        <v>151</v>
      </c>
      <c r="CM7" s="2" t="s">
        <v>151</v>
      </c>
      <c r="CN7" s="2" t="s">
        <v>142</v>
      </c>
      <c r="CO7" s="4">
        <v>3</v>
      </c>
      <c r="CP7" s="8">
        <v>507.42</v>
      </c>
      <c r="CQ7" s="4"/>
      <c r="CR7" s="8"/>
      <c r="CS7" s="7"/>
      <c r="CT7" s="7"/>
      <c r="CU7" s="2" t="s">
        <v>148</v>
      </c>
      <c r="CV7" s="2" t="s">
        <v>139</v>
      </c>
      <c r="CW7" s="2" t="s">
        <v>142</v>
      </c>
      <c r="CX7" s="2" t="s">
        <v>154</v>
      </c>
      <c r="CY7" s="2" t="s">
        <v>151</v>
      </c>
      <c r="CZ7" s="2" t="s">
        <v>151</v>
      </c>
      <c r="DA7" s="2" t="s">
        <v>142</v>
      </c>
      <c r="DB7" s="4">
        <v>10</v>
      </c>
      <c r="DC7" s="8">
        <v>1591.83</v>
      </c>
      <c r="DD7" s="4">
        <v>7</v>
      </c>
      <c r="DE7" s="8">
        <v>1437.08</v>
      </c>
      <c r="DF7" s="7">
        <v>0.4286</v>
      </c>
      <c r="DG7" s="7">
        <v>0.1077</v>
      </c>
      <c r="DH7" s="2" t="s">
        <v>148</v>
      </c>
      <c r="DI7" s="2" t="s">
        <v>139</v>
      </c>
      <c r="DJ7" s="2" t="s">
        <v>155</v>
      </c>
      <c r="DK7" s="2" t="s">
        <v>159</v>
      </c>
      <c r="DL7" s="2" t="s">
        <v>151</v>
      </c>
      <c r="DM7" s="2" t="s">
        <v>151</v>
      </c>
      <c r="DN7" s="2" t="s">
        <v>142</v>
      </c>
      <c r="DO7" s="4">
        <v>4</v>
      </c>
      <c r="DP7" s="8">
        <v>756.28</v>
      </c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151</v>
      </c>
      <c r="DZ7" s="2" t="s">
        <v>151</v>
      </c>
      <c r="EA7" s="2" t="s">
        <v>142</v>
      </c>
      <c r="EB7" s="4">
        <v>2</v>
      </c>
      <c r="EC7" s="8">
        <v>480.34</v>
      </c>
      <c r="ED7" s="4">
        <v>2</v>
      </c>
      <c r="EE7" s="8">
        <v>450.44</v>
      </c>
      <c r="EF7" s="7"/>
      <c r="EG7" s="7">
        <v>0.0664</v>
      </c>
      <c r="EH7" s="2" t="s">
        <v>148</v>
      </c>
      <c r="EI7" s="2" t="s">
        <v>139</v>
      </c>
      <c r="EJ7" s="2" t="s">
        <v>149</v>
      </c>
      <c r="EK7" s="2" t="s">
        <v>172</v>
      </c>
      <c r="EL7" s="2" t="s">
        <v>151</v>
      </c>
      <c r="EM7" s="2" t="s">
        <v>151</v>
      </c>
      <c r="EN7" s="2" t="s">
        <v>142</v>
      </c>
      <c r="EO7" s="4">
        <v>1</v>
      </c>
      <c r="EP7" s="8">
        <v>175.68</v>
      </c>
      <c r="EQ7" s="4"/>
      <c r="ER7" s="8"/>
      <c r="ES7" s="7"/>
      <c r="ET7" s="7"/>
      <c r="EU7" s="2" t="s">
        <v>148</v>
      </c>
      <c r="EV7" s="2" t="s">
        <v>139</v>
      </c>
      <c r="EW7" s="2" t="s">
        <v>149</v>
      </c>
      <c r="EX7" s="2" t="s">
        <v>173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149</v>
      </c>
      <c r="FK7" s="2" t="s">
        <v>174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149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>
        <v>73</v>
      </c>
      <c r="PC7" s="4"/>
      <c r="PD7" s="4"/>
      <c r="PE7" s="4">
        <v>41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>
        <v>68</v>
      </c>
      <c r="AA8" s="4">
        <f>=ROUNDDOWN(22.6666666666667,0)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29</v>
      </c>
      <c r="AQ8" s="8">
        <v>5193.99</v>
      </c>
      <c r="AR8" s="4">
        <v>5</v>
      </c>
      <c r="AS8" s="8">
        <v>1184.1</v>
      </c>
      <c r="AT8" s="7">
        <v>4.8</v>
      </c>
      <c r="AU8" s="7">
        <v>3.3864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0.3306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29</v>
      </c>
      <c r="BK8" s="8">
        <v>5193.99</v>
      </c>
      <c r="BL8" s="2" t="s">
        <v>180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149</v>
      </c>
      <c r="BX8" s="2" t="s">
        <v>169</v>
      </c>
      <c r="BY8" s="2" t="s">
        <v>151</v>
      </c>
      <c r="BZ8" s="2" t="s">
        <v>151</v>
      </c>
      <c r="CA8" s="2" t="s">
        <v>142</v>
      </c>
      <c r="CB8" s="4"/>
      <c r="CC8" s="8"/>
      <c r="CD8" s="4">
        <v>1</v>
      </c>
      <c r="CE8" s="8">
        <v>231.65</v>
      </c>
      <c r="CF8" s="7">
        <v>-1</v>
      </c>
      <c r="CG8" s="7">
        <v>-1</v>
      </c>
      <c r="CH8" s="2" t="s">
        <v>148</v>
      </c>
      <c r="CI8" s="2" t="s">
        <v>139</v>
      </c>
      <c r="CJ8" s="2" t="s">
        <v>152</v>
      </c>
      <c r="CK8" s="2" t="s">
        <v>173</v>
      </c>
      <c r="CL8" s="2" t="s">
        <v>151</v>
      </c>
      <c r="CM8" s="2" t="s">
        <v>151</v>
      </c>
      <c r="CN8" s="2" t="s">
        <v>142</v>
      </c>
      <c r="CO8" s="4">
        <v>21</v>
      </c>
      <c r="CP8" s="8">
        <v>3784.12</v>
      </c>
      <c r="CQ8" s="4">
        <v>2</v>
      </c>
      <c r="CR8" s="8">
        <v>469.84</v>
      </c>
      <c r="CS8" s="7">
        <v>9.5</v>
      </c>
      <c r="CT8" s="7">
        <v>7.0541</v>
      </c>
      <c r="CU8" s="2" t="s">
        <v>148</v>
      </c>
      <c r="CV8" s="2" t="s">
        <v>139</v>
      </c>
      <c r="CW8" s="2" t="s">
        <v>142</v>
      </c>
      <c r="CX8" s="2" t="s">
        <v>154</v>
      </c>
      <c r="CY8" s="2" t="s">
        <v>151</v>
      </c>
      <c r="CZ8" s="2" t="s">
        <v>151</v>
      </c>
      <c r="DA8" s="2" t="s">
        <v>142</v>
      </c>
      <c r="DB8" s="4">
        <v>4</v>
      </c>
      <c r="DC8" s="8">
        <v>603.5</v>
      </c>
      <c r="DD8" s="4"/>
      <c r="DE8" s="8"/>
      <c r="DF8" s="7"/>
      <c r="DG8" s="7"/>
      <c r="DH8" s="2" t="s">
        <v>148</v>
      </c>
      <c r="DI8" s="2" t="s">
        <v>139</v>
      </c>
      <c r="DJ8" s="2" t="s">
        <v>155</v>
      </c>
      <c r="DK8" s="2" t="s">
        <v>181</v>
      </c>
      <c r="DL8" s="2" t="s">
        <v>151</v>
      </c>
      <c r="DM8" s="2" t="s">
        <v>151</v>
      </c>
      <c r="DN8" s="2" t="s">
        <v>142</v>
      </c>
      <c r="DO8" s="4">
        <v>3</v>
      </c>
      <c r="DP8" s="8">
        <v>566.43</v>
      </c>
      <c r="DQ8" s="4">
        <v>1</v>
      </c>
      <c r="DR8" s="8">
        <v>240.23</v>
      </c>
      <c r="DS8" s="7">
        <v>2</v>
      </c>
      <c r="DT8" s="7">
        <v>1.3579</v>
      </c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151</v>
      </c>
      <c r="DZ8" s="2" t="s">
        <v>151</v>
      </c>
      <c r="EA8" s="2" t="s">
        <v>142</v>
      </c>
      <c r="EB8" s="4">
        <v>1</v>
      </c>
      <c r="EC8" s="8">
        <v>239.94</v>
      </c>
      <c r="ED8" s="4"/>
      <c r="EE8" s="8"/>
      <c r="EF8" s="7"/>
      <c r="EG8" s="7"/>
      <c r="EH8" s="2" t="s">
        <v>148</v>
      </c>
      <c r="EI8" s="2" t="s">
        <v>139</v>
      </c>
      <c r="EJ8" s="2" t="s">
        <v>149</v>
      </c>
      <c r="EK8" s="2" t="s">
        <v>183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149</v>
      </c>
      <c r="EX8" s="2" t="s">
        <v>142</v>
      </c>
      <c r="EY8" s="2" t="s">
        <v>151</v>
      </c>
      <c r="EZ8" s="2" t="s">
        <v>151</v>
      </c>
      <c r="FA8" s="2" t="s">
        <v>142</v>
      </c>
      <c r="FB8" s="4"/>
      <c r="FC8" s="8"/>
      <c r="FD8" s="4">
        <v>1</v>
      </c>
      <c r="FE8" s="8">
        <v>242.38</v>
      </c>
      <c r="FF8" s="7">
        <v>-1</v>
      </c>
      <c r="FG8" s="7">
        <v>-1</v>
      </c>
      <c r="FH8" s="2" t="s">
        <v>148</v>
      </c>
      <c r="FI8" s="2" t="s">
        <v>139</v>
      </c>
      <c r="FJ8" s="2" t="s">
        <v>149</v>
      </c>
      <c r="FK8" s="2" t="s">
        <v>184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185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149</v>
      </c>
      <c r="JK8" s="2" t="s">
        <v>186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>
        <v>68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>
        <v>93</v>
      </c>
      <c r="AA9" s="4">
        <f>=ROUNDDOWN(13.2857142857143,0)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32</v>
      </c>
      <c r="AQ9" s="8">
        <v>5296.36</v>
      </c>
      <c r="AR9" s="4">
        <v>15</v>
      </c>
      <c r="AS9" s="8">
        <v>2835.77</v>
      </c>
      <c r="AT9" s="7">
        <v>1.1333</v>
      </c>
      <c r="AU9" s="7">
        <v>0.8677</v>
      </c>
      <c r="AV9" s="4">
        <v>73</v>
      </c>
      <c r="AW9" s="8">
        <v>13467.14</v>
      </c>
      <c r="AX9" s="4">
        <v>38</v>
      </c>
      <c r="AY9" s="8">
        <v>8408.18</v>
      </c>
      <c r="AZ9" s="7">
        <v>0.9211</v>
      </c>
      <c r="BA9" s="7">
        <v>0.6017</v>
      </c>
      <c r="BB9" s="7">
        <v>0.3933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0.3855</v>
      </c>
      <c r="BJ9" s="4">
        <v>32</v>
      </c>
      <c r="BK9" s="8">
        <v>5296.36</v>
      </c>
      <c r="BL9" s="2" t="s">
        <v>191</v>
      </c>
      <c r="BM9" s="7">
        <v>1</v>
      </c>
      <c r="BN9" s="7">
        <v>1</v>
      </c>
      <c r="BO9" s="4">
        <v>9</v>
      </c>
      <c r="BP9" s="8">
        <v>1889.93</v>
      </c>
      <c r="BQ9" s="4"/>
      <c r="BR9" s="8"/>
      <c r="BS9" s="7"/>
      <c r="BT9" s="7"/>
      <c r="BU9" s="2" t="s">
        <v>148</v>
      </c>
      <c r="BV9" s="2" t="s">
        <v>139</v>
      </c>
      <c r="BW9" s="2" t="s">
        <v>190</v>
      </c>
      <c r="BX9" s="2" t="s">
        <v>192</v>
      </c>
      <c r="BY9" s="2" t="s">
        <v>151</v>
      </c>
      <c r="BZ9" s="2" t="s">
        <v>151</v>
      </c>
      <c r="CA9" s="2" t="s">
        <v>142</v>
      </c>
      <c r="CB9" s="4">
        <v>7</v>
      </c>
      <c r="CC9" s="8">
        <v>1074.29</v>
      </c>
      <c r="CD9" s="4">
        <v>4</v>
      </c>
      <c r="CE9" s="8">
        <v>772.16</v>
      </c>
      <c r="CF9" s="7">
        <v>0.75</v>
      </c>
      <c r="CG9" s="7">
        <v>0.3913</v>
      </c>
      <c r="CH9" s="2" t="s">
        <v>148</v>
      </c>
      <c r="CI9" s="2" t="s">
        <v>139</v>
      </c>
      <c r="CJ9" s="2" t="s">
        <v>152</v>
      </c>
      <c r="CK9" s="2" t="s">
        <v>193</v>
      </c>
      <c r="CL9" s="2" t="s">
        <v>151</v>
      </c>
      <c r="CM9" s="2" t="s">
        <v>151</v>
      </c>
      <c r="CN9" s="2" t="s">
        <v>142</v>
      </c>
      <c r="CO9" s="4">
        <v>8</v>
      </c>
      <c r="CP9" s="8">
        <v>1228.66</v>
      </c>
      <c r="CQ9" s="4">
        <v>1</v>
      </c>
      <c r="CR9" s="8">
        <v>195.76</v>
      </c>
      <c r="CS9" s="7">
        <v>7</v>
      </c>
      <c r="CT9" s="7">
        <v>5.2764</v>
      </c>
      <c r="CU9" s="2" t="s">
        <v>148</v>
      </c>
      <c r="CV9" s="2" t="s">
        <v>139</v>
      </c>
      <c r="CW9" s="2" t="s">
        <v>142</v>
      </c>
      <c r="CX9" s="2" t="s">
        <v>194</v>
      </c>
      <c r="CY9" s="2" t="s">
        <v>151</v>
      </c>
      <c r="CZ9" s="2" t="s">
        <v>151</v>
      </c>
      <c r="DA9" s="2" t="s">
        <v>142</v>
      </c>
      <c r="DB9" s="4">
        <v>7</v>
      </c>
      <c r="DC9" s="8">
        <v>956.36</v>
      </c>
      <c r="DD9" s="4">
        <v>2</v>
      </c>
      <c r="DE9" s="8">
        <v>339.61</v>
      </c>
      <c r="DF9" s="7">
        <v>2.5</v>
      </c>
      <c r="DG9" s="7">
        <v>1.8161</v>
      </c>
      <c r="DH9" s="2" t="s">
        <v>148</v>
      </c>
      <c r="DI9" s="2" t="s">
        <v>139</v>
      </c>
      <c r="DJ9" s="2" t="s">
        <v>195</v>
      </c>
      <c r="DK9" s="2" t="s">
        <v>196</v>
      </c>
      <c r="DL9" s="2" t="s">
        <v>151</v>
      </c>
      <c r="DM9" s="2" t="s">
        <v>151</v>
      </c>
      <c r="DN9" s="2" t="s">
        <v>142</v>
      </c>
      <c r="DO9" s="4"/>
      <c r="DP9" s="8"/>
      <c r="DQ9" s="4">
        <v>2</v>
      </c>
      <c r="DR9" s="8">
        <v>400.38</v>
      </c>
      <c r="DS9" s="7">
        <v>-1</v>
      </c>
      <c r="DT9" s="7">
        <v>-1</v>
      </c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151</v>
      </c>
      <c r="DZ9" s="2" t="s">
        <v>151</v>
      </c>
      <c r="EA9" s="2" t="s">
        <v>142</v>
      </c>
      <c r="EB9" s="4"/>
      <c r="EC9" s="8"/>
      <c r="ED9" s="4">
        <v>3</v>
      </c>
      <c r="EE9" s="8">
        <v>563.04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151</v>
      </c>
      <c r="EM9" s="2" t="s">
        <v>151</v>
      </c>
      <c r="EN9" s="2" t="s">
        <v>142</v>
      </c>
      <c r="EO9" s="4">
        <v>1</v>
      </c>
      <c r="EP9" s="8">
        <v>147.12</v>
      </c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151</v>
      </c>
      <c r="EZ9" s="2" t="s">
        <v>151</v>
      </c>
      <c r="FA9" s="2" t="s">
        <v>142</v>
      </c>
      <c r="FB9" s="4"/>
      <c r="FC9" s="8"/>
      <c r="FD9" s="4">
        <v>1</v>
      </c>
      <c r="FE9" s="8">
        <v>178.74</v>
      </c>
      <c r="FF9" s="7">
        <v>-1</v>
      </c>
      <c r="FG9" s="7">
        <v>-1</v>
      </c>
      <c r="FH9" s="2" t="s">
        <v>148</v>
      </c>
      <c r="FI9" s="2" t="s">
        <v>139</v>
      </c>
      <c r="FJ9" s="2" t="s">
        <v>190</v>
      </c>
      <c r="FK9" s="2" t="s">
        <v>203</v>
      </c>
      <c r="FL9" s="2" t="s">
        <v>151</v>
      </c>
      <c r="FM9" s="2" t="s">
        <v>151</v>
      </c>
      <c r="FN9" s="2" t="s">
        <v>142</v>
      </c>
      <c r="FO9" s="4"/>
      <c r="FP9" s="8"/>
      <c r="FQ9" s="4">
        <v>2</v>
      </c>
      <c r="FR9" s="8">
        <v>386.08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>
        <v>46</v>
      </c>
      <c r="PC9" s="4"/>
      <c r="PD9" s="4"/>
      <c r="PE9" s="4">
        <v>47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>
        <v>258</v>
      </c>
      <c r="AA10" s="4">
        <f>=ROUNDDOWN(43.728813559322,0)</f>
      </c>
      <c r="AB10" s="5">
        <v>5.9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23</v>
      </c>
      <c r="AQ10" s="8">
        <v>4829.37</v>
      </c>
      <c r="AR10" s="4">
        <v>14</v>
      </c>
      <c r="AS10" s="8">
        <v>3482.95</v>
      </c>
      <c r="AT10" s="7">
        <v>0.6429</v>
      </c>
      <c r="AU10" s="7">
        <v>0.3866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0.3586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23</v>
      </c>
      <c r="BK10" s="8">
        <v>4829.37</v>
      </c>
      <c r="BL10" s="2" t="s">
        <v>210</v>
      </c>
      <c r="BM10" s="7">
        <v>1</v>
      </c>
      <c r="BN10" s="7">
        <v>1</v>
      </c>
      <c r="BO10" s="4">
        <v>8</v>
      </c>
      <c r="BP10" s="8">
        <v>1967.97</v>
      </c>
      <c r="BQ10" s="4">
        <v>1</v>
      </c>
      <c r="BR10" s="8">
        <v>509.99</v>
      </c>
      <c r="BS10" s="7">
        <v>7</v>
      </c>
      <c r="BT10" s="7">
        <v>2.8588</v>
      </c>
      <c r="BU10" s="2" t="s">
        <v>148</v>
      </c>
      <c r="BV10" s="2" t="s">
        <v>139</v>
      </c>
      <c r="BW10" s="2" t="s">
        <v>190</v>
      </c>
      <c r="BX10" s="2" t="s">
        <v>211</v>
      </c>
      <c r="BY10" s="2" t="s">
        <v>151</v>
      </c>
      <c r="BZ10" s="2" t="s">
        <v>151</v>
      </c>
      <c r="CA10" s="2" t="s">
        <v>142</v>
      </c>
      <c r="CB10" s="4">
        <v>3</v>
      </c>
      <c r="CC10" s="8">
        <v>549.33</v>
      </c>
      <c r="CD10" s="4">
        <v>5</v>
      </c>
      <c r="CE10" s="8">
        <v>1158.25</v>
      </c>
      <c r="CF10" s="7">
        <v>-0.4</v>
      </c>
      <c r="CG10" s="7">
        <v>-0.5257</v>
      </c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4</v>
      </c>
      <c r="CP10" s="8">
        <v>714.08</v>
      </c>
      <c r="CQ10" s="4">
        <v>2</v>
      </c>
      <c r="CR10" s="8">
        <v>469.84</v>
      </c>
      <c r="CS10" s="7">
        <v>1</v>
      </c>
      <c r="CT10" s="7">
        <v>0.5198</v>
      </c>
      <c r="CU10" s="2" t="s">
        <v>148</v>
      </c>
      <c r="CV10" s="2" t="s">
        <v>139</v>
      </c>
      <c r="CW10" s="2" t="s">
        <v>142</v>
      </c>
      <c r="CX10" s="2" t="s">
        <v>212</v>
      </c>
      <c r="CY10" s="2" t="s">
        <v>151</v>
      </c>
      <c r="CZ10" s="2" t="s">
        <v>151</v>
      </c>
      <c r="DA10" s="2" t="s">
        <v>142</v>
      </c>
      <c r="DB10" s="4">
        <v>4</v>
      </c>
      <c r="DC10" s="8">
        <v>629.92</v>
      </c>
      <c r="DD10" s="4">
        <v>1</v>
      </c>
      <c r="DE10" s="8">
        <v>214.49</v>
      </c>
      <c r="DF10" s="7">
        <v>3</v>
      </c>
      <c r="DG10" s="7">
        <v>1.9368</v>
      </c>
      <c r="DH10" s="2" t="s">
        <v>148</v>
      </c>
      <c r="DI10" s="2" t="s">
        <v>139</v>
      </c>
      <c r="DJ10" s="2" t="s">
        <v>195</v>
      </c>
      <c r="DK10" s="2" t="s">
        <v>213</v>
      </c>
      <c r="DL10" s="2" t="s">
        <v>151</v>
      </c>
      <c r="DM10" s="2" t="s">
        <v>151</v>
      </c>
      <c r="DN10" s="2" t="s">
        <v>142</v>
      </c>
      <c r="DO10" s="4"/>
      <c r="DP10" s="8"/>
      <c r="DQ10" s="4">
        <v>1</v>
      </c>
      <c r="DR10" s="8">
        <v>240.23</v>
      </c>
      <c r="DS10" s="7">
        <v>-1</v>
      </c>
      <c r="DT10" s="7">
        <v>-1</v>
      </c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>
        <v>3</v>
      </c>
      <c r="EC10" s="8">
        <v>720.51</v>
      </c>
      <c r="ED10" s="4">
        <v>3</v>
      </c>
      <c r="EE10" s="8">
        <v>675.66</v>
      </c>
      <c r="EF10" s="7"/>
      <c r="EG10" s="7">
        <v>0.0664</v>
      </c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151</v>
      </c>
      <c r="EZ10" s="2" t="s">
        <v>151</v>
      </c>
      <c r="FA10" s="2" t="s">
        <v>142</v>
      </c>
      <c r="FB10" s="4"/>
      <c r="FC10" s="8"/>
      <c r="FD10" s="4">
        <v>1</v>
      </c>
      <c r="FE10" s="8">
        <v>214.49</v>
      </c>
      <c r="FF10" s="7">
        <v>-1</v>
      </c>
      <c r="FG10" s="7">
        <v>-1</v>
      </c>
      <c r="FH10" s="2" t="s">
        <v>148</v>
      </c>
      <c r="FI10" s="2" t="s">
        <v>139</v>
      </c>
      <c r="FJ10" s="2" t="s">
        <v>190</v>
      </c>
      <c r="FK10" s="2" t="s">
        <v>216</v>
      </c>
      <c r="FL10" s="2" t="s">
        <v>151</v>
      </c>
      <c r="FM10" s="2" t="s">
        <v>151</v>
      </c>
      <c r="FN10" s="2" t="s">
        <v>142</v>
      </c>
      <c r="FO10" s="4">
        <v>1</v>
      </c>
      <c r="FP10" s="8">
        <v>247.56</v>
      </c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217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>
        <v>196</v>
      </c>
      <c r="PC10" s="4"/>
      <c r="PD10" s="4"/>
      <c r="PE10" s="4">
        <v>62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>
        <v>133</v>
      </c>
      <c r="AA11" s="4">
        <f>=ROUNDDOWN(44.3333333333333,0)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18</v>
      </c>
      <c r="AQ11" s="8">
        <v>3341.41</v>
      </c>
      <c r="AR11" s="4">
        <v>9</v>
      </c>
      <c r="AS11" s="8">
        <v>2089.46</v>
      </c>
      <c r="AT11" s="7">
        <v>1</v>
      </c>
      <c r="AU11" s="7">
        <v>0.5992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0.2481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18</v>
      </c>
      <c r="BK11" s="8">
        <v>3341.41</v>
      </c>
      <c r="BL11" s="2" t="s">
        <v>219</v>
      </c>
      <c r="BM11" s="7">
        <v>1</v>
      </c>
      <c r="BN11" s="7">
        <v>1</v>
      </c>
      <c r="BO11" s="4">
        <v>1</v>
      </c>
      <c r="BP11" s="8">
        <v>299.99</v>
      </c>
      <c r="BQ11" s="4"/>
      <c r="BR11" s="8"/>
      <c r="BS11" s="7"/>
      <c r="BT11" s="7"/>
      <c r="BU11" s="2" t="s">
        <v>148</v>
      </c>
      <c r="BV11" s="2" t="s">
        <v>139</v>
      </c>
      <c r="BW11" s="2" t="s">
        <v>190</v>
      </c>
      <c r="BX11" s="2" t="s">
        <v>220</v>
      </c>
      <c r="BY11" s="2" t="s">
        <v>151</v>
      </c>
      <c r="BZ11" s="2" t="s">
        <v>151</v>
      </c>
      <c r="CA11" s="2" t="s">
        <v>142</v>
      </c>
      <c r="CB11" s="4">
        <v>5</v>
      </c>
      <c r="CC11" s="8">
        <v>914.25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221</v>
      </c>
      <c r="CK11" s="2" t="s">
        <v>222</v>
      </c>
      <c r="CL11" s="2" t="s">
        <v>151</v>
      </c>
      <c r="CM11" s="2" t="s">
        <v>151</v>
      </c>
      <c r="CN11" s="2" t="s">
        <v>142</v>
      </c>
      <c r="CO11" s="4">
        <v>8</v>
      </c>
      <c r="CP11" s="8">
        <v>1390.74</v>
      </c>
      <c r="CQ11" s="4">
        <v>6</v>
      </c>
      <c r="CR11" s="8">
        <v>1409.52</v>
      </c>
      <c r="CS11" s="7">
        <v>0.3333</v>
      </c>
      <c r="CT11" s="7">
        <v>-0.0133</v>
      </c>
      <c r="CU11" s="2" t="s">
        <v>148</v>
      </c>
      <c r="CV11" s="2" t="s">
        <v>139</v>
      </c>
      <c r="CW11" s="2" t="s">
        <v>142</v>
      </c>
      <c r="CX11" s="2" t="s">
        <v>171</v>
      </c>
      <c r="CY11" s="2" t="s">
        <v>151</v>
      </c>
      <c r="CZ11" s="2" t="s">
        <v>151</v>
      </c>
      <c r="DA11" s="2" t="s">
        <v>142</v>
      </c>
      <c r="DB11" s="4">
        <v>1</v>
      </c>
      <c r="DC11" s="8">
        <v>170</v>
      </c>
      <c r="DD11" s="4">
        <v>1</v>
      </c>
      <c r="DE11" s="8">
        <v>214.49</v>
      </c>
      <c r="DF11" s="7"/>
      <c r="DG11" s="7">
        <v>-0.2074</v>
      </c>
      <c r="DH11" s="2" t="s">
        <v>148</v>
      </c>
      <c r="DI11" s="2" t="s">
        <v>139</v>
      </c>
      <c r="DJ11" s="2" t="s">
        <v>195</v>
      </c>
      <c r="DK11" s="2" t="s">
        <v>223</v>
      </c>
      <c r="DL11" s="2" t="s">
        <v>151</v>
      </c>
      <c r="DM11" s="2" t="s">
        <v>151</v>
      </c>
      <c r="DN11" s="2" t="s">
        <v>142</v>
      </c>
      <c r="DO11" s="4">
        <v>3</v>
      </c>
      <c r="DP11" s="8">
        <v>566.43</v>
      </c>
      <c r="DQ11" s="4">
        <v>1</v>
      </c>
      <c r="DR11" s="8">
        <v>240.23</v>
      </c>
      <c r="DS11" s="7">
        <v>2</v>
      </c>
      <c r="DT11" s="7">
        <v>1.3579</v>
      </c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151</v>
      </c>
      <c r="DZ11" s="2" t="s">
        <v>151</v>
      </c>
      <c r="EA11" s="2" t="s">
        <v>142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190</v>
      </c>
      <c r="FK11" s="2" t="s">
        <v>225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226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>
        <v>133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>
        <v>285</v>
      </c>
      <c r="AA12" s="4">
        <f>=ROUNDDOWN(31.6666666666667,0)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9</v>
      </c>
      <c r="AQ12" s="8">
        <v>1632.54</v>
      </c>
      <c r="AR12" s="4"/>
      <c r="AS12" s="8"/>
      <c r="AT12" s="7"/>
      <c r="AU12" s="7"/>
      <c r="AV12" s="4">
        <v>29</v>
      </c>
      <c r="AW12" s="8">
        <v>5758.47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0.2835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0.1648</v>
      </c>
      <c r="BJ12" s="4">
        <v>9</v>
      </c>
      <c r="BK12" s="8">
        <v>1632.54</v>
      </c>
      <c r="BL12" s="2" t="s">
        <v>235</v>
      </c>
      <c r="BM12" s="7">
        <v>1</v>
      </c>
      <c r="BN12" s="7">
        <v>1</v>
      </c>
      <c r="BO12" s="4">
        <v>6</v>
      </c>
      <c r="BP12" s="8">
        <v>1215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236</v>
      </c>
      <c r="BY12" s="2" t="s">
        <v>151</v>
      </c>
      <c r="BZ12" s="2" t="s">
        <v>151</v>
      </c>
      <c r="CA12" s="2" t="s">
        <v>142</v>
      </c>
      <c r="CB12" s="4">
        <v>1</v>
      </c>
      <c r="CC12" s="8">
        <v>153.47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237</v>
      </c>
      <c r="CL12" s="2" t="s">
        <v>151</v>
      </c>
      <c r="CM12" s="2" t="s">
        <v>151</v>
      </c>
      <c r="CN12" s="2" t="s">
        <v>142</v>
      </c>
      <c r="CO12" s="4"/>
      <c r="CP12" s="8"/>
      <c r="CQ12" s="4"/>
      <c r="CR12" s="8"/>
      <c r="CS12" s="7"/>
      <c r="CT12" s="7"/>
      <c r="CU12" s="2" t="s">
        <v>238</v>
      </c>
      <c r="CV12" s="2" t="s">
        <v>139</v>
      </c>
      <c r="CW12" s="2" t="s">
        <v>142</v>
      </c>
      <c r="CX12" s="2" t="s">
        <v>142</v>
      </c>
      <c r="CY12" s="2" t="s">
        <v>151</v>
      </c>
      <c r="CZ12" s="2" t="s">
        <v>151</v>
      </c>
      <c r="DA12" s="2" t="s">
        <v>142</v>
      </c>
      <c r="DB12" s="4">
        <v>2</v>
      </c>
      <c r="DC12" s="8">
        <v>264.07</v>
      </c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239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238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/>
      <c r="FP12" s="8"/>
      <c r="FQ12" s="4"/>
      <c r="FR12" s="8"/>
      <c r="FS12" s="7"/>
      <c r="FT12" s="7"/>
      <c r="FU12" s="2" t="s">
        <v>240</v>
      </c>
      <c r="FV12" s="2" t="s">
        <v>139</v>
      </c>
      <c r="FW12" s="2" t="s">
        <v>142</v>
      </c>
      <c r="FX12" s="2" t="s">
        <v>142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177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238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238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177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177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238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177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177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238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177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177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238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177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238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177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177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238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>
        <v>285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>
        <v>321</v>
      </c>
      <c r="AA13" s="4">
        <f>=ROUNDDOWN(29.1818181818182,0)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17</v>
      </c>
      <c r="AQ13" s="8">
        <v>3437.23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0.5969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17</v>
      </c>
      <c r="BK13" s="8">
        <v>3437.23</v>
      </c>
      <c r="BL13" s="2" t="s">
        <v>235</v>
      </c>
      <c r="BM13" s="7">
        <v>1</v>
      </c>
      <c r="BN13" s="7">
        <v>1</v>
      </c>
      <c r="BO13" s="4">
        <v>10</v>
      </c>
      <c r="BP13" s="8">
        <v>2181.18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242</v>
      </c>
      <c r="BY13" s="2" t="s">
        <v>151</v>
      </c>
      <c r="BZ13" s="2" t="s">
        <v>151</v>
      </c>
      <c r="CA13" s="2" t="s">
        <v>142</v>
      </c>
      <c r="CB13" s="4">
        <v>5</v>
      </c>
      <c r="CC13" s="8">
        <v>915.55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243</v>
      </c>
      <c r="CL13" s="2" t="s">
        <v>151</v>
      </c>
      <c r="CM13" s="2" t="s">
        <v>151</v>
      </c>
      <c r="CN13" s="2" t="s">
        <v>142</v>
      </c>
      <c r="CO13" s="4"/>
      <c r="CP13" s="8"/>
      <c r="CQ13" s="4"/>
      <c r="CR13" s="8"/>
      <c r="CS13" s="7"/>
      <c r="CT13" s="7"/>
      <c r="CU13" s="2" t="s">
        <v>238</v>
      </c>
      <c r="CV13" s="2" t="s">
        <v>139</v>
      </c>
      <c r="CW13" s="2" t="s">
        <v>142</v>
      </c>
      <c r="CX13" s="2" t="s">
        <v>142</v>
      </c>
      <c r="CY13" s="2" t="s">
        <v>151</v>
      </c>
      <c r="CZ13" s="2" t="s">
        <v>151</v>
      </c>
      <c r="DA13" s="2" t="s">
        <v>142</v>
      </c>
      <c r="DB13" s="4">
        <v>2</v>
      </c>
      <c r="DC13" s="8">
        <v>340.5</v>
      </c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237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238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240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177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238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238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177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177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238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177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177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238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177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177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238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177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238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177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177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238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>
        <v>321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244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>
        <v>106</v>
      </c>
      <c r="AA14" s="4">
        <f>=ROUNDDOWN(26.5,0)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3</v>
      </c>
      <c r="AQ14" s="8">
        <v>688.7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0.1196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3</v>
      </c>
      <c r="BK14" s="8">
        <v>688.7</v>
      </c>
      <c r="BL14" s="2" t="s">
        <v>245</v>
      </c>
      <c r="BM14" s="7">
        <v>1</v>
      </c>
      <c r="BN14" s="7">
        <v>1</v>
      </c>
      <c r="BO14" s="4">
        <v>1</v>
      </c>
      <c r="BP14" s="8">
        <v>323</v>
      </c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246</v>
      </c>
      <c r="BY14" s="2" t="s">
        <v>151</v>
      </c>
      <c r="BZ14" s="2" t="s">
        <v>151</v>
      </c>
      <c r="CA14" s="2" t="s">
        <v>142</v>
      </c>
      <c r="CB14" s="4">
        <v>2</v>
      </c>
      <c r="CC14" s="8">
        <v>365.7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237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238</v>
      </c>
      <c r="CV14" s="2" t="s">
        <v>139</v>
      </c>
      <c r="CW14" s="2" t="s">
        <v>142</v>
      </c>
      <c r="CX14" s="2" t="s">
        <v>142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247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238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240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177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238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238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177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177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238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177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177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238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177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177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238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177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238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177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177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238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>
        <v>106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248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249</v>
      </c>
      <c r="G15" s="2" t="s">
        <v>249</v>
      </c>
      <c r="H15" s="2" t="s">
        <v>249</v>
      </c>
      <c r="I15" s="2" t="s">
        <v>136</v>
      </c>
      <c r="J15" s="2" t="s">
        <v>137</v>
      </c>
      <c r="K15" s="2" t="s">
        <v>250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251</v>
      </c>
      <c r="W15" s="2" t="s">
        <v>145</v>
      </c>
      <c r="X15" s="2" t="s">
        <v>142</v>
      </c>
      <c r="Y15" s="2" t="s">
        <v>190</v>
      </c>
      <c r="Z15" s="4">
        <v>312</v>
      </c>
      <c r="AA15" s="4">
        <f>=ROUNDDOWN(39,0)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41</v>
      </c>
      <c r="AQ15" s="8">
        <v>6209.72</v>
      </c>
      <c r="AR15" s="4">
        <v>24</v>
      </c>
      <c r="AS15" s="8">
        <v>4345.59</v>
      </c>
      <c r="AT15" s="7">
        <v>0.7083</v>
      </c>
      <c r="AU15" s="7">
        <v>0.429</v>
      </c>
      <c r="AV15" s="4">
        <v>89</v>
      </c>
      <c r="AW15" s="8">
        <v>15211.53</v>
      </c>
      <c r="AX15" s="4">
        <v>50</v>
      </c>
      <c r="AY15" s="8">
        <v>10648.7</v>
      </c>
      <c r="AZ15" s="7">
        <v>0.78</v>
      </c>
      <c r="BA15" s="7">
        <v>0.4285</v>
      </c>
      <c r="BB15" s="7">
        <v>0.4082</v>
      </c>
      <c r="BC15" s="4">
        <v>187</v>
      </c>
      <c r="BD15" s="8">
        <v>33088.14</v>
      </c>
      <c r="BE15" s="4">
        <v>94</v>
      </c>
      <c r="BF15" s="8">
        <v>20249.27</v>
      </c>
      <c r="BG15" s="7">
        <v>0.9894</v>
      </c>
      <c r="BH15" s="7">
        <v>0.634</v>
      </c>
      <c r="BI15" s="7">
        <v>0.4597</v>
      </c>
      <c r="BJ15" s="4">
        <v>41</v>
      </c>
      <c r="BK15" s="8">
        <v>6209.72</v>
      </c>
      <c r="BL15" s="2" t="s">
        <v>252</v>
      </c>
      <c r="BM15" s="7">
        <v>1</v>
      </c>
      <c r="BN15" s="7">
        <v>1</v>
      </c>
      <c r="BO15" s="4">
        <v>2</v>
      </c>
      <c r="BP15" s="8">
        <v>473.99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190</v>
      </c>
      <c r="BX15" s="2" t="s">
        <v>253</v>
      </c>
      <c r="BY15" s="2" t="s">
        <v>151</v>
      </c>
      <c r="BZ15" s="2" t="s">
        <v>151</v>
      </c>
      <c r="CA15" s="2" t="s">
        <v>142</v>
      </c>
      <c r="CB15" s="4">
        <v>15</v>
      </c>
      <c r="CC15" s="8">
        <v>2265.15</v>
      </c>
      <c r="CD15" s="4">
        <v>1</v>
      </c>
      <c r="CE15" s="8">
        <v>193.04</v>
      </c>
      <c r="CF15" s="7">
        <v>14</v>
      </c>
      <c r="CG15" s="7">
        <v>10.7341</v>
      </c>
      <c r="CH15" s="2" t="s">
        <v>148</v>
      </c>
      <c r="CI15" s="2" t="s">
        <v>139</v>
      </c>
      <c r="CJ15" s="2" t="s">
        <v>152</v>
      </c>
      <c r="CK15" s="2" t="s">
        <v>159</v>
      </c>
      <c r="CL15" s="2" t="s">
        <v>151</v>
      </c>
      <c r="CM15" s="2" t="s">
        <v>151</v>
      </c>
      <c r="CN15" s="2" t="s">
        <v>142</v>
      </c>
      <c r="CO15" s="4">
        <v>4</v>
      </c>
      <c r="CP15" s="8">
        <v>577.41</v>
      </c>
      <c r="CQ15" s="4">
        <v>10</v>
      </c>
      <c r="CR15" s="8">
        <v>1957.6</v>
      </c>
      <c r="CS15" s="7">
        <v>-0.6</v>
      </c>
      <c r="CT15" s="7">
        <v>-0.705</v>
      </c>
      <c r="CU15" s="2" t="s">
        <v>148</v>
      </c>
      <c r="CV15" s="2" t="s">
        <v>139</v>
      </c>
      <c r="CW15" s="2" t="s">
        <v>142</v>
      </c>
      <c r="CX15" s="2" t="s">
        <v>254</v>
      </c>
      <c r="CY15" s="2" t="s">
        <v>151</v>
      </c>
      <c r="CZ15" s="2" t="s">
        <v>151</v>
      </c>
      <c r="DA15" s="2" t="s">
        <v>142</v>
      </c>
      <c r="DB15" s="4">
        <v>10</v>
      </c>
      <c r="DC15" s="8">
        <v>1312.28</v>
      </c>
      <c r="DD15" s="4">
        <v>8</v>
      </c>
      <c r="DE15" s="8">
        <v>1251.19</v>
      </c>
      <c r="DF15" s="7">
        <v>0.25</v>
      </c>
      <c r="DG15" s="7">
        <v>0.0488</v>
      </c>
      <c r="DH15" s="2" t="s">
        <v>148</v>
      </c>
      <c r="DI15" s="2" t="s">
        <v>139</v>
      </c>
      <c r="DJ15" s="2" t="s">
        <v>195</v>
      </c>
      <c r="DK15" s="2" t="s">
        <v>213</v>
      </c>
      <c r="DL15" s="2" t="s">
        <v>151</v>
      </c>
      <c r="DM15" s="2" t="s">
        <v>151</v>
      </c>
      <c r="DN15" s="2" t="s">
        <v>142</v>
      </c>
      <c r="DO15" s="4">
        <v>7</v>
      </c>
      <c r="DP15" s="8">
        <v>1092</v>
      </c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151</v>
      </c>
      <c r="DZ15" s="2" t="s">
        <v>151</v>
      </c>
      <c r="EA15" s="2" t="s">
        <v>142</v>
      </c>
      <c r="EB15" s="4">
        <v>1</v>
      </c>
      <c r="EC15" s="8">
        <v>198.69</v>
      </c>
      <c r="ED15" s="4">
        <v>4</v>
      </c>
      <c r="EE15" s="8">
        <v>750.72</v>
      </c>
      <c r="EF15" s="7">
        <v>-0.75</v>
      </c>
      <c r="EG15" s="7">
        <v>-0.7353</v>
      </c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151</v>
      </c>
      <c r="EM15" s="2" t="s">
        <v>151</v>
      </c>
      <c r="EN15" s="2" t="s">
        <v>142</v>
      </c>
      <c r="EO15" s="4">
        <v>2</v>
      </c>
      <c r="EP15" s="8">
        <v>290.2</v>
      </c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257</v>
      </c>
      <c r="EY15" s="2" t="s">
        <v>151</v>
      </c>
      <c r="EZ15" s="2" t="s">
        <v>151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190</v>
      </c>
      <c r="FK15" s="2" t="s">
        <v>258</v>
      </c>
      <c r="FL15" s="2" t="s">
        <v>151</v>
      </c>
      <c r="FM15" s="2" t="s">
        <v>151</v>
      </c>
      <c r="FN15" s="2" t="s">
        <v>142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260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151</v>
      </c>
      <c r="KZ15" s="2" t="s">
        <v>151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>
        <v>311</v>
      </c>
      <c r="PC15" s="4">
        <v>1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249</v>
      </c>
      <c r="G16" s="2" t="s">
        <v>249</v>
      </c>
      <c r="H16" s="2" t="s">
        <v>249</v>
      </c>
      <c r="I16" s="2" t="s">
        <v>136</v>
      </c>
      <c r="J16" s="2" t="s">
        <v>167</v>
      </c>
      <c r="K16" s="2" t="s">
        <v>250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251</v>
      </c>
      <c r="W16" s="2" t="s">
        <v>145</v>
      </c>
      <c r="X16" s="2" t="s">
        <v>142</v>
      </c>
      <c r="Y16" s="2" t="s">
        <v>263</v>
      </c>
      <c r="Z16" s="4">
        <v>536</v>
      </c>
      <c r="AA16" s="4">
        <f>=ROUNDDOWN(48.7272727272727,0)</f>
      </c>
      <c r="AB16" s="5">
        <v>11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39</v>
      </c>
      <c r="AQ16" s="8">
        <v>7229.18</v>
      </c>
      <c r="AR16" s="4">
        <v>20</v>
      </c>
      <c r="AS16" s="8">
        <v>4948.44</v>
      </c>
      <c r="AT16" s="7">
        <v>0.95</v>
      </c>
      <c r="AU16" s="7">
        <v>0.4609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0.4752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39</v>
      </c>
      <c r="BK16" s="8">
        <v>7229.18</v>
      </c>
      <c r="BL16" s="2" t="s">
        <v>264</v>
      </c>
      <c r="BM16" s="7">
        <v>1</v>
      </c>
      <c r="BN16" s="7">
        <v>1</v>
      </c>
      <c r="BO16" s="4">
        <v>1</v>
      </c>
      <c r="BP16" s="8">
        <v>274.58</v>
      </c>
      <c r="BQ16" s="4">
        <v>2</v>
      </c>
      <c r="BR16" s="8">
        <v>1019.98</v>
      </c>
      <c r="BS16" s="7">
        <v>-0.5</v>
      </c>
      <c r="BT16" s="7">
        <v>-0.7308</v>
      </c>
      <c r="BU16" s="2" t="s">
        <v>148</v>
      </c>
      <c r="BV16" s="2" t="s">
        <v>139</v>
      </c>
      <c r="BW16" s="2" t="s">
        <v>263</v>
      </c>
      <c r="BX16" s="2" t="s">
        <v>265</v>
      </c>
      <c r="BY16" s="2" t="s">
        <v>151</v>
      </c>
      <c r="BZ16" s="2" t="s">
        <v>151</v>
      </c>
      <c r="CA16" s="2" t="s">
        <v>142</v>
      </c>
      <c r="CB16" s="4">
        <v>14</v>
      </c>
      <c r="CC16" s="8">
        <v>2512.44</v>
      </c>
      <c r="CD16" s="4">
        <v>5</v>
      </c>
      <c r="CE16" s="8">
        <v>1158.25</v>
      </c>
      <c r="CF16" s="7">
        <v>1.8</v>
      </c>
      <c r="CG16" s="7">
        <v>1.1692</v>
      </c>
      <c r="CH16" s="2" t="s">
        <v>148</v>
      </c>
      <c r="CI16" s="2" t="s">
        <v>139</v>
      </c>
      <c r="CJ16" s="2" t="s">
        <v>152</v>
      </c>
      <c r="CK16" s="2" t="s">
        <v>159</v>
      </c>
      <c r="CL16" s="2" t="s">
        <v>151</v>
      </c>
      <c r="CM16" s="2" t="s">
        <v>151</v>
      </c>
      <c r="CN16" s="2" t="s">
        <v>142</v>
      </c>
      <c r="CO16" s="4">
        <v>6</v>
      </c>
      <c r="CP16" s="8">
        <v>1071.2</v>
      </c>
      <c r="CQ16" s="4">
        <v>1</v>
      </c>
      <c r="CR16" s="8">
        <v>234.92</v>
      </c>
      <c r="CS16" s="7">
        <v>5</v>
      </c>
      <c r="CT16" s="7">
        <v>3.5599</v>
      </c>
      <c r="CU16" s="2" t="s">
        <v>148</v>
      </c>
      <c r="CV16" s="2" t="s">
        <v>139</v>
      </c>
      <c r="CW16" s="2" t="s">
        <v>142</v>
      </c>
      <c r="CX16" s="2" t="s">
        <v>176</v>
      </c>
      <c r="CY16" s="2" t="s">
        <v>151</v>
      </c>
      <c r="CZ16" s="2" t="s">
        <v>151</v>
      </c>
      <c r="DA16" s="2" t="s">
        <v>142</v>
      </c>
      <c r="DB16" s="4">
        <v>13</v>
      </c>
      <c r="DC16" s="8">
        <v>2092.33</v>
      </c>
      <c r="DD16" s="4">
        <v>5</v>
      </c>
      <c r="DE16" s="8">
        <v>922.3</v>
      </c>
      <c r="DF16" s="7">
        <v>1.6</v>
      </c>
      <c r="DG16" s="7">
        <v>1.2686</v>
      </c>
      <c r="DH16" s="2" t="s">
        <v>148</v>
      </c>
      <c r="DI16" s="2" t="s">
        <v>139</v>
      </c>
      <c r="DJ16" s="2" t="s">
        <v>195</v>
      </c>
      <c r="DK16" s="2" t="s">
        <v>266</v>
      </c>
      <c r="DL16" s="2" t="s">
        <v>151</v>
      </c>
      <c r="DM16" s="2" t="s">
        <v>151</v>
      </c>
      <c r="DN16" s="2" t="s">
        <v>142</v>
      </c>
      <c r="DO16" s="4">
        <v>1</v>
      </c>
      <c r="DP16" s="8">
        <v>185.47</v>
      </c>
      <c r="DQ16" s="4">
        <v>2</v>
      </c>
      <c r="DR16" s="8">
        <v>480.46</v>
      </c>
      <c r="DS16" s="7">
        <v>-0.5</v>
      </c>
      <c r="DT16" s="7">
        <v>-0.614</v>
      </c>
      <c r="DU16" s="2" t="s">
        <v>148</v>
      </c>
      <c r="DV16" s="2" t="s">
        <v>139</v>
      </c>
      <c r="DW16" s="2" t="s">
        <v>197</v>
      </c>
      <c r="DX16" s="2" t="s">
        <v>267</v>
      </c>
      <c r="DY16" s="2" t="s">
        <v>151</v>
      </c>
      <c r="DZ16" s="2" t="s">
        <v>151</v>
      </c>
      <c r="EA16" s="2" t="s">
        <v>142</v>
      </c>
      <c r="EB16" s="4">
        <v>2</v>
      </c>
      <c r="EC16" s="8">
        <v>473.66</v>
      </c>
      <c r="ED16" s="4">
        <v>4</v>
      </c>
      <c r="EE16" s="8">
        <v>900.88</v>
      </c>
      <c r="EF16" s="7">
        <v>-0.5</v>
      </c>
      <c r="EG16" s="7">
        <v>-0.4742</v>
      </c>
      <c r="EH16" s="2" t="s">
        <v>148</v>
      </c>
      <c r="EI16" s="2" t="s">
        <v>139</v>
      </c>
      <c r="EJ16" s="2" t="s">
        <v>199</v>
      </c>
      <c r="EK16" s="2" t="s">
        <v>268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269</v>
      </c>
      <c r="EY16" s="2" t="s">
        <v>151</v>
      </c>
      <c r="EZ16" s="2" t="s">
        <v>151</v>
      </c>
      <c r="FA16" s="2" t="s">
        <v>142</v>
      </c>
      <c r="FB16" s="4">
        <v>2</v>
      </c>
      <c r="FC16" s="8">
        <v>619.5</v>
      </c>
      <c r="FD16" s="4"/>
      <c r="FE16" s="8"/>
      <c r="FF16" s="7"/>
      <c r="FG16" s="7"/>
      <c r="FH16" s="2" t="s">
        <v>148</v>
      </c>
      <c r="FI16" s="2" t="s">
        <v>139</v>
      </c>
      <c r="FJ16" s="2" t="s">
        <v>263</v>
      </c>
      <c r="FK16" s="2" t="s">
        <v>225</v>
      </c>
      <c r="FL16" s="2" t="s">
        <v>151</v>
      </c>
      <c r="FM16" s="2" t="s">
        <v>151</v>
      </c>
      <c r="FN16" s="2" t="s">
        <v>142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148</v>
      </c>
      <c r="FV16" s="2" t="s">
        <v>139</v>
      </c>
      <c r="FW16" s="2" t="s">
        <v>175</v>
      </c>
      <c r="FX16" s="2" t="s">
        <v>270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151</v>
      </c>
      <c r="KZ16" s="2" t="s">
        <v>151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>
        <v>536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271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249</v>
      </c>
      <c r="G17" s="2" t="s">
        <v>249</v>
      </c>
      <c r="H17" s="2" t="s">
        <v>249</v>
      </c>
      <c r="I17" s="2" t="s">
        <v>136</v>
      </c>
      <c r="J17" s="2" t="s">
        <v>179</v>
      </c>
      <c r="K17" s="2" t="s">
        <v>250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251</v>
      </c>
      <c r="W17" s="2" t="s">
        <v>145</v>
      </c>
      <c r="X17" s="2" t="s">
        <v>142</v>
      </c>
      <c r="Y17" s="2" t="s">
        <v>263</v>
      </c>
      <c r="Z17" s="4">
        <v>228</v>
      </c>
      <c r="AA17" s="4">
        <f>=ROUNDDOWN(57,0)</f>
      </c>
      <c r="AB17" s="5">
        <v>4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9</v>
      </c>
      <c r="AQ17" s="8">
        <v>1772.63</v>
      </c>
      <c r="AR17" s="4">
        <v>6</v>
      </c>
      <c r="AS17" s="8">
        <v>1354.67</v>
      </c>
      <c r="AT17" s="7">
        <v>0.5</v>
      </c>
      <c r="AU17" s="7">
        <v>0.3085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0.1165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9</v>
      </c>
      <c r="BK17" s="8">
        <v>1772.63</v>
      </c>
      <c r="BL17" s="2" t="s">
        <v>272</v>
      </c>
      <c r="BM17" s="7">
        <v>1</v>
      </c>
      <c r="BN17" s="7">
        <v>1</v>
      </c>
      <c r="BO17" s="4">
        <v>1</v>
      </c>
      <c r="BP17" s="8">
        <v>300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263</v>
      </c>
      <c r="BX17" s="2" t="s">
        <v>220</v>
      </c>
      <c r="BY17" s="2" t="s">
        <v>151</v>
      </c>
      <c r="BZ17" s="2" t="s">
        <v>151</v>
      </c>
      <c r="CA17" s="2" t="s">
        <v>142</v>
      </c>
      <c r="CB17" s="4">
        <v>3</v>
      </c>
      <c r="CC17" s="8">
        <v>538.98</v>
      </c>
      <c r="CD17" s="4">
        <v>1</v>
      </c>
      <c r="CE17" s="8">
        <v>231.65</v>
      </c>
      <c r="CF17" s="7">
        <v>2</v>
      </c>
      <c r="CG17" s="7">
        <v>1.3267</v>
      </c>
      <c r="CH17" s="2" t="s">
        <v>148</v>
      </c>
      <c r="CI17" s="2" t="s">
        <v>139</v>
      </c>
      <c r="CJ17" s="2" t="s">
        <v>175</v>
      </c>
      <c r="CK17" s="2" t="s">
        <v>273</v>
      </c>
      <c r="CL17" s="2" t="s">
        <v>151</v>
      </c>
      <c r="CM17" s="2" t="s">
        <v>151</v>
      </c>
      <c r="CN17" s="2" t="s">
        <v>142</v>
      </c>
      <c r="CO17" s="4">
        <v>1</v>
      </c>
      <c r="CP17" s="8">
        <v>183.45</v>
      </c>
      <c r="CQ17" s="4">
        <v>3</v>
      </c>
      <c r="CR17" s="8">
        <v>704.76</v>
      </c>
      <c r="CS17" s="7">
        <v>-0.6667</v>
      </c>
      <c r="CT17" s="7">
        <v>-0.7397</v>
      </c>
      <c r="CU17" s="2" t="s">
        <v>148</v>
      </c>
      <c r="CV17" s="2" t="s">
        <v>139</v>
      </c>
      <c r="CW17" s="2" t="s">
        <v>142</v>
      </c>
      <c r="CX17" s="2" t="s">
        <v>274</v>
      </c>
      <c r="CY17" s="2" t="s">
        <v>151</v>
      </c>
      <c r="CZ17" s="2" t="s">
        <v>151</v>
      </c>
      <c r="DA17" s="2" t="s">
        <v>142</v>
      </c>
      <c r="DB17" s="4">
        <v>1</v>
      </c>
      <c r="DC17" s="8">
        <v>141.87</v>
      </c>
      <c r="DD17" s="4">
        <v>1</v>
      </c>
      <c r="DE17" s="8">
        <v>193.04</v>
      </c>
      <c r="DF17" s="7"/>
      <c r="DG17" s="7">
        <v>-0.2651</v>
      </c>
      <c r="DH17" s="2" t="s">
        <v>148</v>
      </c>
      <c r="DI17" s="2" t="s">
        <v>139</v>
      </c>
      <c r="DJ17" s="2" t="s">
        <v>195</v>
      </c>
      <c r="DK17" s="2" t="s">
        <v>223</v>
      </c>
      <c r="DL17" s="2" t="s">
        <v>151</v>
      </c>
      <c r="DM17" s="2" t="s">
        <v>151</v>
      </c>
      <c r="DN17" s="2" t="s">
        <v>142</v>
      </c>
      <c r="DO17" s="4">
        <v>2</v>
      </c>
      <c r="DP17" s="8">
        <v>371.32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275</v>
      </c>
      <c r="DX17" s="2" t="s">
        <v>276</v>
      </c>
      <c r="DY17" s="2" t="s">
        <v>151</v>
      </c>
      <c r="DZ17" s="2" t="s">
        <v>151</v>
      </c>
      <c r="EA17" s="2" t="s">
        <v>142</v>
      </c>
      <c r="EB17" s="4">
        <v>1</v>
      </c>
      <c r="EC17" s="8">
        <v>237.01</v>
      </c>
      <c r="ED17" s="4">
        <v>1</v>
      </c>
      <c r="EE17" s="8">
        <v>225.22</v>
      </c>
      <c r="EF17" s="7"/>
      <c r="EG17" s="7">
        <v>0.0523</v>
      </c>
      <c r="EH17" s="2" t="s">
        <v>148</v>
      </c>
      <c r="EI17" s="2" t="s">
        <v>139</v>
      </c>
      <c r="EJ17" s="2" t="s">
        <v>275</v>
      </c>
      <c r="EK17" s="2" t="s">
        <v>277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151</v>
      </c>
      <c r="EZ17" s="2" t="s">
        <v>151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263</v>
      </c>
      <c r="FK17" s="2" t="s">
        <v>278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175</v>
      </c>
      <c r="FX17" s="2" t="s">
        <v>279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151</v>
      </c>
      <c r="KZ17" s="2" t="s">
        <v>151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>
        <v>228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249</v>
      </c>
      <c r="G18" s="2" t="s">
        <v>249</v>
      </c>
      <c r="H18" s="2" t="s">
        <v>249</v>
      </c>
      <c r="I18" s="2" t="s">
        <v>136</v>
      </c>
      <c r="J18" s="2" t="s">
        <v>137</v>
      </c>
      <c r="K18" s="2" t="s">
        <v>281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251</v>
      </c>
      <c r="W18" s="2" t="s">
        <v>145</v>
      </c>
      <c r="X18" s="2" t="s">
        <v>142</v>
      </c>
      <c r="Y18" s="2" t="s">
        <v>282</v>
      </c>
      <c r="Z18" s="4">
        <v>226</v>
      </c>
      <c r="AA18" s="4">
        <f>=ROUNDDOWN(32.2857142857143,0)</f>
      </c>
      <c r="AB18" s="5">
        <v>7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27</v>
      </c>
      <c r="AQ18" s="8">
        <v>4074.45</v>
      </c>
      <c r="AR18" s="4">
        <v>15</v>
      </c>
      <c r="AS18" s="8">
        <v>2987.28</v>
      </c>
      <c r="AT18" s="7">
        <v>0.8</v>
      </c>
      <c r="AU18" s="7">
        <v>0.3639</v>
      </c>
      <c r="AV18" s="4">
        <v>57</v>
      </c>
      <c r="AW18" s="8">
        <v>9882.2</v>
      </c>
      <c r="AX18" s="4">
        <v>44</v>
      </c>
      <c r="AY18" s="8">
        <v>9600.57</v>
      </c>
      <c r="AZ18" s="7">
        <v>0.2955</v>
      </c>
      <c r="BA18" s="7">
        <v>0.0293</v>
      </c>
      <c r="BB18" s="7">
        <v>0.4123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0.2987</v>
      </c>
      <c r="BJ18" s="4">
        <v>27</v>
      </c>
      <c r="BK18" s="8">
        <v>4074.45</v>
      </c>
      <c r="BL18" s="2" t="s">
        <v>283</v>
      </c>
      <c r="BM18" s="7">
        <v>1</v>
      </c>
      <c r="BN18" s="7">
        <v>1</v>
      </c>
      <c r="BO18" s="4"/>
      <c r="BP18" s="8"/>
      <c r="BQ18" s="4">
        <v>1</v>
      </c>
      <c r="BR18" s="8">
        <v>424.99</v>
      </c>
      <c r="BS18" s="7">
        <v>-1</v>
      </c>
      <c r="BT18" s="7">
        <v>-1</v>
      </c>
      <c r="BU18" s="2" t="s">
        <v>148</v>
      </c>
      <c r="BV18" s="2" t="s">
        <v>139</v>
      </c>
      <c r="BW18" s="2" t="s">
        <v>225</v>
      </c>
      <c r="BX18" s="2" t="s">
        <v>211</v>
      </c>
      <c r="BY18" s="2" t="s">
        <v>151</v>
      </c>
      <c r="BZ18" s="2" t="s">
        <v>151</v>
      </c>
      <c r="CA18" s="2" t="s">
        <v>142</v>
      </c>
      <c r="CB18" s="4">
        <v>9</v>
      </c>
      <c r="CC18" s="8">
        <v>1359.09</v>
      </c>
      <c r="CD18" s="4">
        <v>3</v>
      </c>
      <c r="CE18" s="8">
        <v>579.12</v>
      </c>
      <c r="CF18" s="7">
        <v>2</v>
      </c>
      <c r="CG18" s="7">
        <v>1.3468</v>
      </c>
      <c r="CH18" s="2" t="s">
        <v>148</v>
      </c>
      <c r="CI18" s="2" t="s">
        <v>139</v>
      </c>
      <c r="CJ18" s="2" t="s">
        <v>152</v>
      </c>
      <c r="CK18" s="2" t="s">
        <v>284</v>
      </c>
      <c r="CL18" s="2" t="s">
        <v>151</v>
      </c>
      <c r="CM18" s="2" t="s">
        <v>151</v>
      </c>
      <c r="CN18" s="2" t="s">
        <v>142</v>
      </c>
      <c r="CO18" s="4">
        <v>2</v>
      </c>
      <c r="CP18" s="8">
        <v>295.29</v>
      </c>
      <c r="CQ18" s="4">
        <v>1</v>
      </c>
      <c r="CR18" s="8">
        <v>195.76</v>
      </c>
      <c r="CS18" s="7">
        <v>1</v>
      </c>
      <c r="CT18" s="7">
        <v>0.5084</v>
      </c>
      <c r="CU18" s="2" t="s">
        <v>148</v>
      </c>
      <c r="CV18" s="2" t="s">
        <v>139</v>
      </c>
      <c r="CW18" s="2" t="s">
        <v>142</v>
      </c>
      <c r="CX18" s="2" t="s">
        <v>285</v>
      </c>
      <c r="CY18" s="2" t="s">
        <v>151</v>
      </c>
      <c r="CZ18" s="2" t="s">
        <v>151</v>
      </c>
      <c r="DA18" s="2" t="s">
        <v>142</v>
      </c>
      <c r="DB18" s="4">
        <v>9</v>
      </c>
      <c r="DC18" s="8">
        <v>1200</v>
      </c>
      <c r="DD18" s="4">
        <v>4</v>
      </c>
      <c r="DE18" s="8">
        <v>625.59</v>
      </c>
      <c r="DF18" s="7">
        <v>1.25</v>
      </c>
      <c r="DG18" s="7">
        <v>0.9182</v>
      </c>
      <c r="DH18" s="2" t="s">
        <v>148</v>
      </c>
      <c r="DI18" s="2" t="s">
        <v>139</v>
      </c>
      <c r="DJ18" s="2" t="s">
        <v>195</v>
      </c>
      <c r="DK18" s="2" t="s">
        <v>286</v>
      </c>
      <c r="DL18" s="2" t="s">
        <v>151</v>
      </c>
      <c r="DM18" s="2" t="s">
        <v>151</v>
      </c>
      <c r="DN18" s="2" t="s">
        <v>142</v>
      </c>
      <c r="DO18" s="4">
        <v>4</v>
      </c>
      <c r="DP18" s="8">
        <v>624</v>
      </c>
      <c r="DQ18" s="4">
        <v>2</v>
      </c>
      <c r="DR18" s="8">
        <v>400.38</v>
      </c>
      <c r="DS18" s="7">
        <v>1</v>
      </c>
      <c r="DT18" s="7">
        <v>0.5585</v>
      </c>
      <c r="DU18" s="2" t="s">
        <v>148</v>
      </c>
      <c r="DV18" s="2" t="s">
        <v>139</v>
      </c>
      <c r="DW18" s="2" t="s">
        <v>197</v>
      </c>
      <c r="DX18" s="2" t="s">
        <v>287</v>
      </c>
      <c r="DY18" s="2" t="s">
        <v>151</v>
      </c>
      <c r="DZ18" s="2" t="s">
        <v>151</v>
      </c>
      <c r="EA18" s="2" t="s">
        <v>142</v>
      </c>
      <c r="EB18" s="4">
        <v>3</v>
      </c>
      <c r="EC18" s="8">
        <v>596.07</v>
      </c>
      <c r="ED18" s="4">
        <v>2</v>
      </c>
      <c r="EE18" s="8">
        <v>375.36</v>
      </c>
      <c r="EF18" s="7">
        <v>0.5</v>
      </c>
      <c r="EG18" s="7">
        <v>0.588</v>
      </c>
      <c r="EH18" s="2" t="s">
        <v>148</v>
      </c>
      <c r="EI18" s="2" t="s">
        <v>139</v>
      </c>
      <c r="EJ18" s="2" t="s">
        <v>199</v>
      </c>
      <c r="EK18" s="2" t="s">
        <v>288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201</v>
      </c>
      <c r="EX18" s="2" t="s">
        <v>289</v>
      </c>
      <c r="EY18" s="2" t="s">
        <v>151</v>
      </c>
      <c r="EZ18" s="2" t="s">
        <v>151</v>
      </c>
      <c r="FA18" s="2" t="s">
        <v>142</v>
      </c>
      <c r="FB18" s="4"/>
      <c r="FC18" s="8"/>
      <c r="FD18" s="4">
        <v>2</v>
      </c>
      <c r="FE18" s="8">
        <v>386.08</v>
      </c>
      <c r="FF18" s="7">
        <v>-1</v>
      </c>
      <c r="FG18" s="7">
        <v>-1</v>
      </c>
      <c r="FH18" s="2" t="s">
        <v>148</v>
      </c>
      <c r="FI18" s="2" t="s">
        <v>139</v>
      </c>
      <c r="FJ18" s="2" t="s">
        <v>225</v>
      </c>
      <c r="FK18" s="2" t="s">
        <v>290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175</v>
      </c>
      <c r="FX18" s="2" t="s">
        <v>291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206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292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293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>
        <v>226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294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249</v>
      </c>
      <c r="G19" s="2" t="s">
        <v>249</v>
      </c>
      <c r="H19" s="2" t="s">
        <v>249</v>
      </c>
      <c r="I19" s="2" t="s">
        <v>136</v>
      </c>
      <c r="J19" s="2" t="s">
        <v>167</v>
      </c>
      <c r="K19" s="2" t="s">
        <v>281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251</v>
      </c>
      <c r="W19" s="2" t="s">
        <v>145</v>
      </c>
      <c r="X19" s="2" t="s">
        <v>142</v>
      </c>
      <c r="Y19" s="2" t="s">
        <v>282</v>
      </c>
      <c r="Z19" s="4">
        <v>263</v>
      </c>
      <c r="AA19" s="4">
        <f>=ROUNDDOWN(29.2222222222222,0)</f>
      </c>
      <c r="AB19" s="5">
        <v>9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24</v>
      </c>
      <c r="AQ19" s="8">
        <v>4409.04</v>
      </c>
      <c r="AR19" s="4">
        <v>14</v>
      </c>
      <c r="AS19" s="8">
        <v>3174.69</v>
      </c>
      <c r="AT19" s="7">
        <v>0.7143</v>
      </c>
      <c r="AU19" s="7">
        <v>0.3888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0.4462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24</v>
      </c>
      <c r="BK19" s="8">
        <v>4409.04</v>
      </c>
      <c r="BL19" s="2" t="s">
        <v>283</v>
      </c>
      <c r="BM19" s="7">
        <v>1</v>
      </c>
      <c r="BN19" s="7">
        <v>1</v>
      </c>
      <c r="BO19" s="4">
        <v>2</v>
      </c>
      <c r="BP19" s="8">
        <v>608.39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225</v>
      </c>
      <c r="BX19" s="2" t="s">
        <v>295</v>
      </c>
      <c r="BY19" s="2" t="s">
        <v>151</v>
      </c>
      <c r="BZ19" s="2" t="s">
        <v>151</v>
      </c>
      <c r="CA19" s="2" t="s">
        <v>142</v>
      </c>
      <c r="CB19" s="4">
        <v>14</v>
      </c>
      <c r="CC19" s="8">
        <v>2512.44</v>
      </c>
      <c r="CD19" s="4">
        <v>3</v>
      </c>
      <c r="CE19" s="8">
        <v>694.95</v>
      </c>
      <c r="CF19" s="7">
        <v>3.6667</v>
      </c>
      <c r="CG19" s="7">
        <v>2.6153</v>
      </c>
      <c r="CH19" s="2" t="s">
        <v>148</v>
      </c>
      <c r="CI19" s="2" t="s">
        <v>139</v>
      </c>
      <c r="CJ19" s="2" t="s">
        <v>152</v>
      </c>
      <c r="CK19" s="2" t="s">
        <v>159</v>
      </c>
      <c r="CL19" s="2" t="s">
        <v>151</v>
      </c>
      <c r="CM19" s="2" t="s">
        <v>151</v>
      </c>
      <c r="CN19" s="2" t="s">
        <v>142</v>
      </c>
      <c r="CO19" s="4">
        <v>1</v>
      </c>
      <c r="CP19" s="8">
        <v>183.71</v>
      </c>
      <c r="CQ19" s="4">
        <v>4</v>
      </c>
      <c r="CR19" s="8">
        <v>939.68</v>
      </c>
      <c r="CS19" s="7">
        <v>-0.75</v>
      </c>
      <c r="CT19" s="7">
        <v>-0.8045</v>
      </c>
      <c r="CU19" s="2" t="s">
        <v>148</v>
      </c>
      <c r="CV19" s="2" t="s">
        <v>139</v>
      </c>
      <c r="CW19" s="2" t="s">
        <v>142</v>
      </c>
      <c r="CX19" s="2" t="s">
        <v>176</v>
      </c>
      <c r="CY19" s="2" t="s">
        <v>151</v>
      </c>
      <c r="CZ19" s="2" t="s">
        <v>151</v>
      </c>
      <c r="DA19" s="2" t="s">
        <v>142</v>
      </c>
      <c r="DB19" s="4">
        <v>5</v>
      </c>
      <c r="DC19" s="8">
        <v>733.56</v>
      </c>
      <c r="DD19" s="4">
        <v>2</v>
      </c>
      <c r="DE19" s="8">
        <v>407.53</v>
      </c>
      <c r="DF19" s="7">
        <v>1.5</v>
      </c>
      <c r="DG19" s="7">
        <v>0.8</v>
      </c>
      <c r="DH19" s="2" t="s">
        <v>148</v>
      </c>
      <c r="DI19" s="2" t="s">
        <v>139</v>
      </c>
      <c r="DJ19" s="2" t="s">
        <v>195</v>
      </c>
      <c r="DK19" s="2" t="s">
        <v>296</v>
      </c>
      <c r="DL19" s="2" t="s">
        <v>151</v>
      </c>
      <c r="DM19" s="2" t="s">
        <v>151</v>
      </c>
      <c r="DN19" s="2" t="s">
        <v>142</v>
      </c>
      <c r="DO19" s="4">
        <v>2</v>
      </c>
      <c r="DP19" s="8">
        <v>370.94</v>
      </c>
      <c r="DQ19" s="4"/>
      <c r="DR19" s="8"/>
      <c r="DS19" s="7"/>
      <c r="DT19" s="7"/>
      <c r="DU19" s="2" t="s">
        <v>148</v>
      </c>
      <c r="DV19" s="2" t="s">
        <v>139</v>
      </c>
      <c r="DW19" s="2" t="s">
        <v>197</v>
      </c>
      <c r="DX19" s="2" t="s">
        <v>297</v>
      </c>
      <c r="DY19" s="2" t="s">
        <v>151</v>
      </c>
      <c r="DZ19" s="2" t="s">
        <v>151</v>
      </c>
      <c r="EA19" s="2" t="s">
        <v>142</v>
      </c>
      <c r="EB19" s="4"/>
      <c r="EC19" s="8"/>
      <c r="ED19" s="4">
        <v>4</v>
      </c>
      <c r="EE19" s="8">
        <v>900.88</v>
      </c>
      <c r="EF19" s="7">
        <v>-1</v>
      </c>
      <c r="EG19" s="7">
        <v>-1</v>
      </c>
      <c r="EH19" s="2" t="s">
        <v>148</v>
      </c>
      <c r="EI19" s="2" t="s">
        <v>139</v>
      </c>
      <c r="EJ19" s="2" t="s">
        <v>199</v>
      </c>
      <c r="EK19" s="2" t="s">
        <v>298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201</v>
      </c>
      <c r="EX19" s="2" t="s">
        <v>299</v>
      </c>
      <c r="EY19" s="2" t="s">
        <v>151</v>
      </c>
      <c r="EZ19" s="2" t="s">
        <v>151</v>
      </c>
      <c r="FA19" s="2" t="s">
        <v>142</v>
      </c>
      <c r="FB19" s="4"/>
      <c r="FC19" s="8"/>
      <c r="FD19" s="4">
        <v>1</v>
      </c>
      <c r="FE19" s="8">
        <v>231.65</v>
      </c>
      <c r="FF19" s="7">
        <v>-1</v>
      </c>
      <c r="FG19" s="7">
        <v>-1</v>
      </c>
      <c r="FH19" s="2" t="s">
        <v>148</v>
      </c>
      <c r="FI19" s="2" t="s">
        <v>139</v>
      </c>
      <c r="FJ19" s="2" t="s">
        <v>225</v>
      </c>
      <c r="FK19" s="2" t="s">
        <v>220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175</v>
      </c>
      <c r="FX19" s="2" t="s">
        <v>287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206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177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>
        <v>263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300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249</v>
      </c>
      <c r="G20" s="2" t="s">
        <v>249</v>
      </c>
      <c r="H20" s="2" t="s">
        <v>249</v>
      </c>
      <c r="I20" s="2" t="s">
        <v>136</v>
      </c>
      <c r="J20" s="2" t="s">
        <v>179</v>
      </c>
      <c r="K20" s="2" t="s">
        <v>281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251</v>
      </c>
      <c r="W20" s="2" t="s">
        <v>145</v>
      </c>
      <c r="X20" s="2" t="s">
        <v>142</v>
      </c>
      <c r="Y20" s="2" t="s">
        <v>282</v>
      </c>
      <c r="Z20" s="4">
        <v>103</v>
      </c>
      <c r="AA20" s="4">
        <f>=ROUNDDOWN(34.3333333333333,0)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6</v>
      </c>
      <c r="AQ20" s="8">
        <v>1398.71</v>
      </c>
      <c r="AR20" s="4">
        <v>15</v>
      </c>
      <c r="AS20" s="8">
        <v>3438.6</v>
      </c>
      <c r="AT20" s="7">
        <v>-0.6</v>
      </c>
      <c r="AU20" s="7">
        <v>-0.5932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0.1415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6</v>
      </c>
      <c r="BK20" s="8">
        <v>1398.71</v>
      </c>
      <c r="BL20" s="2" t="s">
        <v>301</v>
      </c>
      <c r="BM20" s="7">
        <v>1</v>
      </c>
      <c r="BN20" s="7">
        <v>1</v>
      </c>
      <c r="BO20" s="4">
        <v>2</v>
      </c>
      <c r="BP20" s="8">
        <v>674.99</v>
      </c>
      <c r="BQ20" s="4"/>
      <c r="BR20" s="8"/>
      <c r="BS20" s="7"/>
      <c r="BT20" s="7"/>
      <c r="BU20" s="2" t="s">
        <v>148</v>
      </c>
      <c r="BV20" s="2" t="s">
        <v>139</v>
      </c>
      <c r="BW20" s="2" t="s">
        <v>225</v>
      </c>
      <c r="BX20" s="2" t="s">
        <v>302</v>
      </c>
      <c r="BY20" s="2" t="s">
        <v>151</v>
      </c>
      <c r="BZ20" s="2" t="s">
        <v>151</v>
      </c>
      <c r="CA20" s="2" t="s">
        <v>142</v>
      </c>
      <c r="CB20" s="4">
        <v>1</v>
      </c>
      <c r="CC20" s="8">
        <v>179.66</v>
      </c>
      <c r="CD20" s="4">
        <v>2</v>
      </c>
      <c r="CE20" s="8">
        <v>463.3</v>
      </c>
      <c r="CF20" s="7">
        <v>-0.5</v>
      </c>
      <c r="CG20" s="7">
        <v>-0.6122</v>
      </c>
      <c r="CH20" s="2" t="s">
        <v>148</v>
      </c>
      <c r="CI20" s="2" t="s">
        <v>139</v>
      </c>
      <c r="CJ20" s="2" t="s">
        <v>175</v>
      </c>
      <c r="CK20" s="2" t="s">
        <v>273</v>
      </c>
      <c r="CL20" s="2" t="s">
        <v>151</v>
      </c>
      <c r="CM20" s="2" t="s">
        <v>151</v>
      </c>
      <c r="CN20" s="2" t="s">
        <v>142</v>
      </c>
      <c r="CO20" s="4"/>
      <c r="CP20" s="8"/>
      <c r="CQ20" s="4">
        <v>6</v>
      </c>
      <c r="CR20" s="8">
        <v>1409.52</v>
      </c>
      <c r="CS20" s="7">
        <v>-1</v>
      </c>
      <c r="CT20" s="7">
        <v>-1</v>
      </c>
      <c r="CU20" s="2" t="s">
        <v>148</v>
      </c>
      <c r="CV20" s="2" t="s">
        <v>139</v>
      </c>
      <c r="CW20" s="2" t="s">
        <v>142</v>
      </c>
      <c r="CX20" s="2" t="s">
        <v>303</v>
      </c>
      <c r="CY20" s="2" t="s">
        <v>151</v>
      </c>
      <c r="CZ20" s="2" t="s">
        <v>151</v>
      </c>
      <c r="DA20" s="2" t="s">
        <v>142</v>
      </c>
      <c r="DB20" s="4"/>
      <c r="DC20" s="8"/>
      <c r="DD20" s="4">
        <v>2</v>
      </c>
      <c r="DE20" s="8">
        <v>407.53</v>
      </c>
      <c r="DF20" s="7">
        <v>-1</v>
      </c>
      <c r="DG20" s="7">
        <v>-1</v>
      </c>
      <c r="DH20" s="2" t="s">
        <v>148</v>
      </c>
      <c r="DI20" s="2" t="s">
        <v>139</v>
      </c>
      <c r="DJ20" s="2" t="s">
        <v>195</v>
      </c>
      <c r="DK20" s="2" t="s">
        <v>304</v>
      </c>
      <c r="DL20" s="2" t="s">
        <v>151</v>
      </c>
      <c r="DM20" s="2" t="s">
        <v>151</v>
      </c>
      <c r="DN20" s="2" t="s">
        <v>142</v>
      </c>
      <c r="DO20" s="4">
        <v>2</v>
      </c>
      <c r="DP20" s="8">
        <v>371.32</v>
      </c>
      <c r="DQ20" s="4">
        <v>2</v>
      </c>
      <c r="DR20" s="8">
        <v>480.46</v>
      </c>
      <c r="DS20" s="7"/>
      <c r="DT20" s="7">
        <v>-0.2272</v>
      </c>
      <c r="DU20" s="2" t="s">
        <v>148</v>
      </c>
      <c r="DV20" s="2" t="s">
        <v>139</v>
      </c>
      <c r="DW20" s="2" t="s">
        <v>275</v>
      </c>
      <c r="DX20" s="2" t="s">
        <v>305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275</v>
      </c>
      <c r="EK20" s="2" t="s">
        <v>274</v>
      </c>
      <c r="EL20" s="2" t="s">
        <v>151</v>
      </c>
      <c r="EM20" s="2" t="s">
        <v>151</v>
      </c>
      <c r="EN20" s="2" t="s">
        <v>142</v>
      </c>
      <c r="EO20" s="4">
        <v>1</v>
      </c>
      <c r="EP20" s="8">
        <v>172.74</v>
      </c>
      <c r="EQ20" s="4"/>
      <c r="ER20" s="8"/>
      <c r="ES20" s="7"/>
      <c r="ET20" s="7"/>
      <c r="EU20" s="2" t="s">
        <v>148</v>
      </c>
      <c r="EV20" s="2" t="s">
        <v>139</v>
      </c>
      <c r="EW20" s="2" t="s">
        <v>201</v>
      </c>
      <c r="EX20" s="2" t="s">
        <v>306</v>
      </c>
      <c r="EY20" s="2" t="s">
        <v>151</v>
      </c>
      <c r="EZ20" s="2" t="s">
        <v>151</v>
      </c>
      <c r="FA20" s="2" t="s">
        <v>142</v>
      </c>
      <c r="FB20" s="4"/>
      <c r="FC20" s="8"/>
      <c r="FD20" s="4">
        <v>2</v>
      </c>
      <c r="FE20" s="8">
        <v>446.14</v>
      </c>
      <c r="FF20" s="7">
        <v>-1</v>
      </c>
      <c r="FG20" s="7">
        <v>-1</v>
      </c>
      <c r="FH20" s="2" t="s">
        <v>148</v>
      </c>
      <c r="FI20" s="2" t="s">
        <v>139</v>
      </c>
      <c r="FJ20" s="2" t="s">
        <v>225</v>
      </c>
      <c r="FK20" s="2" t="s">
        <v>307</v>
      </c>
      <c r="FL20" s="2" t="s">
        <v>151</v>
      </c>
      <c r="FM20" s="2" t="s">
        <v>151</v>
      </c>
      <c r="FN20" s="2" t="s">
        <v>142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148</v>
      </c>
      <c r="FV20" s="2" t="s">
        <v>139</v>
      </c>
      <c r="FW20" s="2" t="s">
        <v>175</v>
      </c>
      <c r="FX20" s="2" t="s">
        <v>308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227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177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>
        <v>103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137</v>
      </c>
      <c r="K21" s="2" t="s">
        <v>310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>
        <v>325</v>
      </c>
      <c r="AA21" s="4">
        <f>=ROUNDDOWN(29.5454545454545,0)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21</v>
      </c>
      <c r="AQ21" s="8">
        <v>4186.19</v>
      </c>
      <c r="AR21" s="4"/>
      <c r="AS21" s="8"/>
      <c r="AT21" s="7"/>
      <c r="AU21" s="7"/>
      <c r="AV21" s="4">
        <v>41</v>
      </c>
      <c r="AW21" s="8">
        <v>7994.41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0.5236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0.2416</v>
      </c>
      <c r="BJ21" s="4">
        <v>21</v>
      </c>
      <c r="BK21" s="8">
        <v>4186.19</v>
      </c>
      <c r="BL21" s="2" t="s">
        <v>235</v>
      </c>
      <c r="BM21" s="7">
        <v>1</v>
      </c>
      <c r="BN21" s="7">
        <v>1</v>
      </c>
      <c r="BO21" s="4">
        <v>9</v>
      </c>
      <c r="BP21" s="8">
        <v>2437.76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234</v>
      </c>
      <c r="BY21" s="2" t="s">
        <v>151</v>
      </c>
      <c r="BZ21" s="2" t="s">
        <v>151</v>
      </c>
      <c r="CA21" s="2" t="s">
        <v>142</v>
      </c>
      <c r="CB21" s="4">
        <v>8</v>
      </c>
      <c r="CC21" s="8">
        <v>1208.08</v>
      </c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237</v>
      </c>
      <c r="CL21" s="2" t="s">
        <v>151</v>
      </c>
      <c r="CM21" s="2" t="s">
        <v>151</v>
      </c>
      <c r="CN21" s="2" t="s">
        <v>142</v>
      </c>
      <c r="CO21" s="4"/>
      <c r="CP21" s="8"/>
      <c r="CQ21" s="4"/>
      <c r="CR21" s="8"/>
      <c r="CS21" s="7"/>
      <c r="CT21" s="7"/>
      <c r="CU21" s="2" t="s">
        <v>238</v>
      </c>
      <c r="CV21" s="2" t="s">
        <v>139</v>
      </c>
      <c r="CW21" s="2" t="s">
        <v>142</v>
      </c>
      <c r="CX21" s="2" t="s">
        <v>142</v>
      </c>
      <c r="CY21" s="2" t="s">
        <v>151</v>
      </c>
      <c r="CZ21" s="2" t="s">
        <v>151</v>
      </c>
      <c r="DA21" s="2" t="s">
        <v>142</v>
      </c>
      <c r="DB21" s="4">
        <v>4</v>
      </c>
      <c r="DC21" s="8">
        <v>540.35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237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238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311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240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177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238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238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177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177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238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312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177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177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238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177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177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238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177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238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177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177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238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>
        <v>325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167</v>
      </c>
      <c r="K22" s="2" t="s">
        <v>310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>
        <v>403</v>
      </c>
      <c r="AA22" s="4">
        <f>=ROUNDDOWN(28.7857142857143,0)</f>
      </c>
      <c r="AB22" s="5">
        <v>14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15</v>
      </c>
      <c r="AQ22" s="8">
        <v>2790.72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0.3491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15</v>
      </c>
      <c r="BK22" s="8">
        <v>2790.72</v>
      </c>
      <c r="BL22" s="2" t="s">
        <v>235</v>
      </c>
      <c r="BM22" s="7">
        <v>1</v>
      </c>
      <c r="BN22" s="7">
        <v>1</v>
      </c>
      <c r="BO22" s="4">
        <v>6</v>
      </c>
      <c r="BP22" s="8">
        <v>1226.07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237</v>
      </c>
      <c r="BY22" s="2" t="s">
        <v>151</v>
      </c>
      <c r="BZ22" s="2" t="s">
        <v>151</v>
      </c>
      <c r="CA22" s="2" t="s">
        <v>142</v>
      </c>
      <c r="CB22" s="4">
        <v>7</v>
      </c>
      <c r="CC22" s="8">
        <v>1256.22</v>
      </c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243</v>
      </c>
      <c r="CL22" s="2" t="s">
        <v>151</v>
      </c>
      <c r="CM22" s="2" t="s">
        <v>151</v>
      </c>
      <c r="CN22" s="2" t="s">
        <v>142</v>
      </c>
      <c r="CO22" s="4"/>
      <c r="CP22" s="8"/>
      <c r="CQ22" s="4"/>
      <c r="CR22" s="8"/>
      <c r="CS22" s="7"/>
      <c r="CT22" s="7"/>
      <c r="CU22" s="2" t="s">
        <v>238</v>
      </c>
      <c r="CV22" s="2" t="s">
        <v>139</v>
      </c>
      <c r="CW22" s="2" t="s">
        <v>142</v>
      </c>
      <c r="CX22" s="2" t="s">
        <v>142</v>
      </c>
      <c r="CY22" s="2" t="s">
        <v>151</v>
      </c>
      <c r="CZ22" s="2" t="s">
        <v>151</v>
      </c>
      <c r="DA22" s="2" t="s">
        <v>142</v>
      </c>
      <c r="DB22" s="4">
        <v>2</v>
      </c>
      <c r="DC22" s="8">
        <v>308.43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314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238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240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177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238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238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177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177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238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312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177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177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238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177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177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238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177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238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177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177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238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>
        <v>403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315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179</v>
      </c>
      <c r="K23" s="2" t="s">
        <v>310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>
        <v>166</v>
      </c>
      <c r="AA23" s="4">
        <f>=ROUNDDOWN(27.6666666666667,0)</f>
      </c>
      <c r="AB23" s="5">
        <v>6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5</v>
      </c>
      <c r="AQ23" s="8">
        <v>1017.5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0.1273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5</v>
      </c>
      <c r="BK23" s="8">
        <v>1017.5</v>
      </c>
      <c r="BL23" s="2" t="s">
        <v>316</v>
      </c>
      <c r="BM23" s="7">
        <v>1</v>
      </c>
      <c r="BN23" s="7">
        <v>1</v>
      </c>
      <c r="BO23" s="4">
        <v>1</v>
      </c>
      <c r="BP23" s="8">
        <v>424.99</v>
      </c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317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142</v>
      </c>
      <c r="CL23" s="2" t="s">
        <v>151</v>
      </c>
      <c r="CM23" s="2" t="s">
        <v>151</v>
      </c>
      <c r="CN23" s="2" t="s">
        <v>142</v>
      </c>
      <c r="CO23" s="4"/>
      <c r="CP23" s="8"/>
      <c r="CQ23" s="4"/>
      <c r="CR23" s="8"/>
      <c r="CS23" s="7"/>
      <c r="CT23" s="7"/>
      <c r="CU23" s="2" t="s">
        <v>238</v>
      </c>
      <c r="CV23" s="2" t="s">
        <v>139</v>
      </c>
      <c r="CW23" s="2" t="s">
        <v>142</v>
      </c>
      <c r="CX23" s="2" t="s">
        <v>142</v>
      </c>
      <c r="CY23" s="2" t="s">
        <v>151</v>
      </c>
      <c r="CZ23" s="2" t="s">
        <v>151</v>
      </c>
      <c r="DA23" s="2" t="s">
        <v>142</v>
      </c>
      <c r="DB23" s="4">
        <v>4</v>
      </c>
      <c r="DC23" s="8">
        <v>592.51</v>
      </c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318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238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240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177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238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238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177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177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238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312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177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177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238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177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177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238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177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238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177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177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238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>
        <v>166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319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320</v>
      </c>
      <c r="G24" s="2" t="s">
        <v>320</v>
      </c>
      <c r="H24" s="2" t="s">
        <v>320</v>
      </c>
      <c r="I24" s="2" t="s">
        <v>136</v>
      </c>
      <c r="J24" s="2" t="s">
        <v>137</v>
      </c>
      <c r="K24" s="2" t="s">
        <v>321</v>
      </c>
      <c r="L24" s="3">
        <v>170.23</v>
      </c>
      <c r="M24" s="3">
        <v>178.74</v>
      </c>
      <c r="N24" s="3">
        <v>499.99</v>
      </c>
      <c r="O24" s="2" t="s">
        <v>322</v>
      </c>
      <c r="P24" s="2" t="s">
        <v>323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263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18</v>
      </c>
      <c r="AS24" s="8">
        <v>3432.02</v>
      </c>
      <c r="AT24" s="7">
        <v>-1</v>
      </c>
      <c r="AU24" s="7">
        <v>-1</v>
      </c>
      <c r="AV24" s="4">
        <v>18</v>
      </c>
      <c r="AW24" s="8">
        <v>3780.76</v>
      </c>
      <c r="AX24" s="4">
        <v>21</v>
      </c>
      <c r="AY24" s="8">
        <v>4276.72</v>
      </c>
      <c r="AZ24" s="7">
        <v>-0.1429</v>
      </c>
      <c r="BA24" s="7">
        <v>-0.116</v>
      </c>
      <c r="BB24" s="7"/>
      <c r="BC24" s="4">
        <v>18</v>
      </c>
      <c r="BD24" s="8">
        <v>3780.76</v>
      </c>
      <c r="BE24" s="4">
        <v>21</v>
      </c>
      <c r="BF24" s="8">
        <v>4276.72</v>
      </c>
      <c r="BG24" s="7">
        <v>-0.1429</v>
      </c>
      <c r="BH24" s="7">
        <v>-0.116</v>
      </c>
      <c r="BI24" s="7">
        <v>1</v>
      </c>
      <c r="BJ24" s="4"/>
      <c r="BK24" s="8"/>
      <c r="BL24" s="2" t="s">
        <v>324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325</v>
      </c>
      <c r="BW24" s="2" t="s">
        <v>263</v>
      </c>
      <c r="BX24" s="2" t="s">
        <v>326</v>
      </c>
      <c r="BY24" s="2" t="s">
        <v>151</v>
      </c>
      <c r="BZ24" s="2" t="s">
        <v>151</v>
      </c>
      <c r="CA24" s="2" t="s">
        <v>142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148</v>
      </c>
      <c r="CI24" s="2" t="s">
        <v>325</v>
      </c>
      <c r="CJ24" s="2" t="s">
        <v>174</v>
      </c>
      <c r="CK24" s="2" t="s">
        <v>327</v>
      </c>
      <c r="CL24" s="2" t="s">
        <v>151</v>
      </c>
      <c r="CM24" s="2" t="s">
        <v>151</v>
      </c>
      <c r="CN24" s="2" t="s">
        <v>142</v>
      </c>
      <c r="CO24" s="4"/>
      <c r="CP24" s="8"/>
      <c r="CQ24" s="4">
        <v>13</v>
      </c>
      <c r="CR24" s="8">
        <v>2544.88</v>
      </c>
      <c r="CS24" s="7">
        <v>-1</v>
      </c>
      <c r="CT24" s="7">
        <v>-1</v>
      </c>
      <c r="CU24" s="2" t="s">
        <v>148</v>
      </c>
      <c r="CV24" s="2" t="s">
        <v>325</v>
      </c>
      <c r="CW24" s="2" t="s">
        <v>142</v>
      </c>
      <c r="CX24" s="2" t="s">
        <v>154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2</v>
      </c>
      <c r="DE24" s="8">
        <v>303.85</v>
      </c>
      <c r="DF24" s="7">
        <v>-1</v>
      </c>
      <c r="DG24" s="7">
        <v>-1</v>
      </c>
      <c r="DH24" s="2" t="s">
        <v>148</v>
      </c>
      <c r="DI24" s="2" t="s">
        <v>325</v>
      </c>
      <c r="DJ24" s="2" t="s">
        <v>195</v>
      </c>
      <c r="DK24" s="2" t="s">
        <v>286</v>
      </c>
      <c r="DL24" s="2" t="s">
        <v>151</v>
      </c>
      <c r="DM24" s="2" t="s">
        <v>151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325</v>
      </c>
      <c r="DW24" s="2" t="s">
        <v>197</v>
      </c>
      <c r="DX24" s="2" t="s">
        <v>297</v>
      </c>
      <c r="DY24" s="2" t="s">
        <v>328</v>
      </c>
      <c r="DZ24" s="2" t="s">
        <v>151</v>
      </c>
      <c r="EA24" s="2" t="s">
        <v>142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148</v>
      </c>
      <c r="EI24" s="2" t="s">
        <v>325</v>
      </c>
      <c r="EJ24" s="2" t="s">
        <v>199</v>
      </c>
      <c r="EK24" s="2" t="s">
        <v>329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325</v>
      </c>
      <c r="EW24" s="2" t="s">
        <v>201</v>
      </c>
      <c r="EX24" s="2" t="s">
        <v>330</v>
      </c>
      <c r="EY24" s="2" t="s">
        <v>151</v>
      </c>
      <c r="EZ24" s="2" t="s">
        <v>151</v>
      </c>
      <c r="FA24" s="2" t="s">
        <v>142</v>
      </c>
      <c r="FB24" s="4"/>
      <c r="FC24" s="8"/>
      <c r="FD24" s="4">
        <v>1</v>
      </c>
      <c r="FE24" s="8">
        <v>202.57</v>
      </c>
      <c r="FF24" s="7">
        <v>-1</v>
      </c>
      <c r="FG24" s="7">
        <v>-1</v>
      </c>
      <c r="FH24" s="2" t="s">
        <v>148</v>
      </c>
      <c r="FI24" s="2" t="s">
        <v>325</v>
      </c>
      <c r="FJ24" s="2" t="s">
        <v>263</v>
      </c>
      <c r="FK24" s="2" t="s">
        <v>225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325</v>
      </c>
      <c r="FW24" s="2" t="s">
        <v>175</v>
      </c>
      <c r="FX24" s="2" t="s">
        <v>142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325</v>
      </c>
      <c r="JJ24" s="2" t="s">
        <v>206</v>
      </c>
      <c r="JK24" s="2" t="s">
        <v>142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325</v>
      </c>
      <c r="KW24" s="2" t="s">
        <v>208</v>
      </c>
      <c r="KX24" s="2" t="s">
        <v>142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320</v>
      </c>
      <c r="G25" s="2" t="s">
        <v>320</v>
      </c>
      <c r="H25" s="2" t="s">
        <v>320</v>
      </c>
      <c r="I25" s="2" t="s">
        <v>136</v>
      </c>
      <c r="J25" s="2" t="s">
        <v>167</v>
      </c>
      <c r="K25" s="2" t="s">
        <v>321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323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263</v>
      </c>
      <c r="Z25" s="4">
        <v>110</v>
      </c>
      <c r="AA25" s="4">
        <f>=ROUNDDOWN(22,0)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18</v>
      </c>
      <c r="AQ25" s="8">
        <v>3780.76</v>
      </c>
      <c r="AR25" s="4">
        <v>3</v>
      </c>
      <c r="AS25" s="8">
        <v>844.7</v>
      </c>
      <c r="AT25" s="7">
        <v>5</v>
      </c>
      <c r="AU25" s="7">
        <v>3.4759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18</v>
      </c>
      <c r="BK25" s="8">
        <v>3780.76</v>
      </c>
      <c r="BL25" s="2" t="s">
        <v>332</v>
      </c>
      <c r="BM25" s="7">
        <v>1</v>
      </c>
      <c r="BN25" s="7">
        <v>1</v>
      </c>
      <c r="BO25" s="4">
        <v>4</v>
      </c>
      <c r="BP25" s="8">
        <v>1073.98</v>
      </c>
      <c r="BQ25" s="4">
        <v>1</v>
      </c>
      <c r="BR25" s="8">
        <v>509.99</v>
      </c>
      <c r="BS25" s="7">
        <v>3</v>
      </c>
      <c r="BT25" s="7">
        <v>1.1059</v>
      </c>
      <c r="BU25" s="2" t="s">
        <v>148</v>
      </c>
      <c r="BV25" s="2" t="s">
        <v>139</v>
      </c>
      <c r="BW25" s="2" t="s">
        <v>263</v>
      </c>
      <c r="BX25" s="2" t="s">
        <v>211</v>
      </c>
      <c r="BY25" s="2" t="s">
        <v>151</v>
      </c>
      <c r="BZ25" s="2" t="s">
        <v>151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174</v>
      </c>
      <c r="CK25" s="2" t="s">
        <v>333</v>
      </c>
      <c r="CL25" s="2" t="s">
        <v>151</v>
      </c>
      <c r="CM25" s="2" t="s">
        <v>151</v>
      </c>
      <c r="CN25" s="2" t="s">
        <v>142</v>
      </c>
      <c r="CO25" s="4">
        <v>10</v>
      </c>
      <c r="CP25" s="8">
        <v>2095.49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142</v>
      </c>
      <c r="CX25" s="2" t="s">
        <v>154</v>
      </c>
      <c r="CY25" s="2" t="s">
        <v>151</v>
      </c>
      <c r="CZ25" s="2" t="s">
        <v>151</v>
      </c>
      <c r="DA25" s="2" t="s">
        <v>142</v>
      </c>
      <c r="DB25" s="4">
        <v>3</v>
      </c>
      <c r="DC25" s="8">
        <v>386.07</v>
      </c>
      <c r="DD25" s="4">
        <v>1</v>
      </c>
      <c r="DE25" s="8">
        <v>128.69</v>
      </c>
      <c r="DF25" s="7">
        <v>2</v>
      </c>
      <c r="DG25" s="7">
        <v>2</v>
      </c>
      <c r="DH25" s="2" t="s">
        <v>148</v>
      </c>
      <c r="DI25" s="2" t="s">
        <v>139</v>
      </c>
      <c r="DJ25" s="2" t="s">
        <v>195</v>
      </c>
      <c r="DK25" s="2" t="s">
        <v>334</v>
      </c>
      <c r="DL25" s="2" t="s">
        <v>151</v>
      </c>
      <c r="DM25" s="2" t="s">
        <v>151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335</v>
      </c>
      <c r="DY25" s="2" t="s">
        <v>151</v>
      </c>
      <c r="DZ25" s="2" t="s">
        <v>151</v>
      </c>
      <c r="EA25" s="2" t="s">
        <v>142</v>
      </c>
      <c r="EB25" s="4">
        <v>1</v>
      </c>
      <c r="EC25" s="8">
        <v>225.22</v>
      </c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336</v>
      </c>
      <c r="EY25" s="2" t="s">
        <v>151</v>
      </c>
      <c r="EZ25" s="2" t="s">
        <v>151</v>
      </c>
      <c r="FA25" s="2" t="s">
        <v>142</v>
      </c>
      <c r="FB25" s="4"/>
      <c r="FC25" s="8"/>
      <c r="FD25" s="4">
        <v>1</v>
      </c>
      <c r="FE25" s="8">
        <v>206.02</v>
      </c>
      <c r="FF25" s="7">
        <v>-1</v>
      </c>
      <c r="FG25" s="7">
        <v>-1</v>
      </c>
      <c r="FH25" s="2" t="s">
        <v>148</v>
      </c>
      <c r="FI25" s="2" t="s">
        <v>139</v>
      </c>
      <c r="FJ25" s="2" t="s">
        <v>263</v>
      </c>
      <c r="FK25" s="2" t="s">
        <v>337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338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142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339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>
        <v>110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340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320</v>
      </c>
      <c r="G26" s="2" t="s">
        <v>320</v>
      </c>
      <c r="H26" s="2" t="s">
        <v>320</v>
      </c>
      <c r="I26" s="2" t="s">
        <v>136</v>
      </c>
      <c r="J26" s="2" t="s">
        <v>179</v>
      </c>
      <c r="K26" s="2" t="s">
        <v>321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323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263</v>
      </c>
      <c r="Z26" s="4">
        <v>37</v>
      </c>
      <c r="AA26" s="4">
        <f>=ROUNDDOWN(37,0)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139</v>
      </c>
      <c r="BW26" s="2" t="s">
        <v>263</v>
      </c>
      <c r="BX26" s="2" t="s">
        <v>257</v>
      </c>
      <c r="BY26" s="2" t="s">
        <v>151</v>
      </c>
      <c r="BZ26" s="2" t="s">
        <v>151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139</v>
      </c>
      <c r="CJ26" s="2" t="s">
        <v>174</v>
      </c>
      <c r="CK26" s="2" t="s">
        <v>341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238</v>
      </c>
      <c r="CV26" s="2" t="s">
        <v>139</v>
      </c>
      <c r="CW26" s="2" t="s">
        <v>142</v>
      </c>
      <c r="CX26" s="2" t="s">
        <v>142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195</v>
      </c>
      <c r="DK26" s="2" t="s">
        <v>342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151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160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201</v>
      </c>
      <c r="EX26" s="2" t="s">
        <v>142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139</v>
      </c>
      <c r="FJ26" s="2" t="s">
        <v>263</v>
      </c>
      <c r="FK26" s="2" t="s">
        <v>343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344</v>
      </c>
      <c r="FX26" s="2" t="s">
        <v>345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139</v>
      </c>
      <c r="JJ26" s="2" t="s">
        <v>227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>
        <v>37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346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347</v>
      </c>
      <c r="G27" s="2" t="s">
        <v>347</v>
      </c>
      <c r="H27" s="2" t="s">
        <v>347</v>
      </c>
      <c r="I27" s="2" t="s">
        <v>136</v>
      </c>
      <c r="J27" s="2" t="s">
        <v>137</v>
      </c>
      <c r="K27" s="2" t="s">
        <v>310</v>
      </c>
      <c r="L27" s="3">
        <v>170.23</v>
      </c>
      <c r="M27" s="3">
        <v>178.74</v>
      </c>
      <c r="N27" s="3">
        <v>499.99</v>
      </c>
      <c r="O27" s="2" t="s">
        <v>322</v>
      </c>
      <c r="P27" s="2" t="s">
        <v>323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211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0.5161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6</v>
      </c>
      <c r="AQ27" s="8">
        <v>940.91</v>
      </c>
      <c r="AR27" s="4">
        <v>10</v>
      </c>
      <c r="AS27" s="8">
        <v>2153.5</v>
      </c>
      <c r="AT27" s="7">
        <v>-0.4</v>
      </c>
      <c r="AU27" s="7">
        <v>-0.5631</v>
      </c>
      <c r="AV27" s="4">
        <v>19</v>
      </c>
      <c r="AW27" s="8">
        <v>3682.37</v>
      </c>
      <c r="AX27" s="4">
        <v>25</v>
      </c>
      <c r="AY27" s="8">
        <v>5042.78</v>
      </c>
      <c r="AZ27" s="7">
        <v>-0.24</v>
      </c>
      <c r="BA27" s="7">
        <v>-0.2698</v>
      </c>
      <c r="BB27" s="7">
        <v>0.2555</v>
      </c>
      <c r="BC27" s="4">
        <v>19</v>
      </c>
      <c r="BD27" s="8">
        <v>3682.37</v>
      </c>
      <c r="BE27" s="4">
        <v>25</v>
      </c>
      <c r="BF27" s="8">
        <v>5042.78</v>
      </c>
      <c r="BG27" s="7">
        <v>-0.24</v>
      </c>
      <c r="BH27" s="7">
        <v>-0.2698</v>
      </c>
      <c r="BI27" s="7">
        <v>1</v>
      </c>
      <c r="BJ27" s="4">
        <v>6</v>
      </c>
      <c r="BK27" s="8">
        <v>940.91</v>
      </c>
      <c r="BL27" s="2" t="s">
        <v>219</v>
      </c>
      <c r="BM27" s="7">
        <v>1</v>
      </c>
      <c r="BN27" s="7">
        <v>1</v>
      </c>
      <c r="BO27" s="4">
        <v>3</v>
      </c>
      <c r="BP27" s="8">
        <v>619.19</v>
      </c>
      <c r="BQ27" s="4">
        <v>1</v>
      </c>
      <c r="BR27" s="8">
        <v>424.99</v>
      </c>
      <c r="BS27" s="7">
        <v>2</v>
      </c>
      <c r="BT27" s="7">
        <v>0.457</v>
      </c>
      <c r="BU27" s="2" t="s">
        <v>148</v>
      </c>
      <c r="BV27" s="2" t="s">
        <v>325</v>
      </c>
      <c r="BW27" s="2" t="s">
        <v>211</v>
      </c>
      <c r="BX27" s="2" t="s">
        <v>348</v>
      </c>
      <c r="BY27" s="2" t="s">
        <v>151</v>
      </c>
      <c r="BZ27" s="2" t="s">
        <v>151</v>
      </c>
      <c r="CA27" s="2" t="s">
        <v>142</v>
      </c>
      <c r="CB27" s="4"/>
      <c r="CC27" s="8"/>
      <c r="CD27" s="4">
        <v>2</v>
      </c>
      <c r="CE27" s="8">
        <v>386.08</v>
      </c>
      <c r="CF27" s="7">
        <v>-1</v>
      </c>
      <c r="CG27" s="7">
        <v>-1</v>
      </c>
      <c r="CH27" s="2" t="s">
        <v>148</v>
      </c>
      <c r="CI27" s="2" t="s">
        <v>325</v>
      </c>
      <c r="CJ27" s="2" t="s">
        <v>181</v>
      </c>
      <c r="CK27" s="2" t="s">
        <v>349</v>
      </c>
      <c r="CL27" s="2" t="s">
        <v>151</v>
      </c>
      <c r="CM27" s="2" t="s">
        <v>151</v>
      </c>
      <c r="CN27" s="2" t="s">
        <v>142</v>
      </c>
      <c r="CO27" s="4"/>
      <c r="CP27" s="8"/>
      <c r="CQ27" s="4">
        <v>2</v>
      </c>
      <c r="CR27" s="8">
        <v>391.52</v>
      </c>
      <c r="CS27" s="7">
        <v>-1</v>
      </c>
      <c r="CT27" s="7">
        <v>-1</v>
      </c>
      <c r="CU27" s="2" t="s">
        <v>148</v>
      </c>
      <c r="CV27" s="2" t="s">
        <v>325</v>
      </c>
      <c r="CW27" s="2" t="s">
        <v>142</v>
      </c>
      <c r="CX27" s="2" t="s">
        <v>154</v>
      </c>
      <c r="CY27" s="2" t="s">
        <v>151</v>
      </c>
      <c r="CZ27" s="2" t="s">
        <v>151</v>
      </c>
      <c r="DA27" s="2" t="s">
        <v>142</v>
      </c>
      <c r="DB27" s="4">
        <v>3</v>
      </c>
      <c r="DC27" s="8">
        <v>321.72</v>
      </c>
      <c r="DD27" s="4"/>
      <c r="DE27" s="8"/>
      <c r="DF27" s="7"/>
      <c r="DG27" s="7"/>
      <c r="DH27" s="2" t="s">
        <v>148</v>
      </c>
      <c r="DI27" s="2" t="s">
        <v>325</v>
      </c>
      <c r="DJ27" s="2" t="s">
        <v>195</v>
      </c>
      <c r="DK27" s="2" t="s">
        <v>350</v>
      </c>
      <c r="DL27" s="2" t="s">
        <v>151</v>
      </c>
      <c r="DM27" s="2" t="s">
        <v>151</v>
      </c>
      <c r="DN27" s="2" t="s">
        <v>142</v>
      </c>
      <c r="DO27" s="4"/>
      <c r="DP27" s="8"/>
      <c r="DQ27" s="4">
        <v>1</v>
      </c>
      <c r="DR27" s="8">
        <v>200.19</v>
      </c>
      <c r="DS27" s="7">
        <v>-1</v>
      </c>
      <c r="DT27" s="7">
        <v>-1</v>
      </c>
      <c r="DU27" s="2" t="s">
        <v>148</v>
      </c>
      <c r="DV27" s="2" t="s">
        <v>325</v>
      </c>
      <c r="DW27" s="2" t="s">
        <v>197</v>
      </c>
      <c r="DX27" s="2" t="s">
        <v>198</v>
      </c>
      <c r="DY27" s="2" t="s">
        <v>151</v>
      </c>
      <c r="DZ27" s="2" t="s">
        <v>151</v>
      </c>
      <c r="EA27" s="2" t="s">
        <v>142</v>
      </c>
      <c r="EB27" s="4"/>
      <c r="EC27" s="8"/>
      <c r="ED27" s="4">
        <v>4</v>
      </c>
      <c r="EE27" s="8">
        <v>750.72</v>
      </c>
      <c r="EF27" s="7">
        <v>-1</v>
      </c>
      <c r="EG27" s="7">
        <v>-1</v>
      </c>
      <c r="EH27" s="2" t="s">
        <v>148</v>
      </c>
      <c r="EI27" s="2" t="s">
        <v>325</v>
      </c>
      <c r="EJ27" s="2" t="s">
        <v>199</v>
      </c>
      <c r="EK27" s="2" t="s">
        <v>173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325</v>
      </c>
      <c r="EW27" s="2" t="s">
        <v>201</v>
      </c>
      <c r="EX27" s="2" t="s">
        <v>257</v>
      </c>
      <c r="EY27" s="2" t="s">
        <v>151</v>
      </c>
      <c r="EZ27" s="2" t="s">
        <v>151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325</v>
      </c>
      <c r="FJ27" s="2" t="s">
        <v>211</v>
      </c>
      <c r="FK27" s="2" t="s">
        <v>326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325</v>
      </c>
      <c r="FW27" s="2" t="s">
        <v>175</v>
      </c>
      <c r="FX27" s="2" t="s">
        <v>351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325</v>
      </c>
      <c r="JJ27" s="2" t="s">
        <v>206</v>
      </c>
      <c r="JK27" s="2" t="s">
        <v>174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325</v>
      </c>
      <c r="KW27" s="2" t="s">
        <v>208</v>
      </c>
      <c r="KX27" s="2" t="s">
        <v>352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353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347</v>
      </c>
      <c r="G28" s="2" t="s">
        <v>347</v>
      </c>
      <c r="H28" s="2" t="s">
        <v>347</v>
      </c>
      <c r="I28" s="2" t="s">
        <v>136</v>
      </c>
      <c r="J28" s="2" t="s">
        <v>167</v>
      </c>
      <c r="K28" s="2" t="s">
        <v>310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323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211</v>
      </c>
      <c r="Z28" s="4">
        <v>39</v>
      </c>
      <c r="AA28" s="4">
        <f>=ROUNDDOWN(9.75,0)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13</v>
      </c>
      <c r="AQ28" s="8">
        <v>2741.46</v>
      </c>
      <c r="AR28" s="4">
        <v>11</v>
      </c>
      <c r="AS28" s="8">
        <v>2035.61</v>
      </c>
      <c r="AT28" s="7">
        <v>0.1818</v>
      </c>
      <c r="AU28" s="7">
        <v>0.3468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0.7445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13</v>
      </c>
      <c r="BK28" s="8">
        <v>2741.46</v>
      </c>
      <c r="BL28" s="2" t="s">
        <v>354</v>
      </c>
      <c r="BM28" s="7">
        <v>1</v>
      </c>
      <c r="BN28" s="7">
        <v>1</v>
      </c>
      <c r="BO28" s="4">
        <v>2</v>
      </c>
      <c r="BP28" s="8">
        <v>527.99</v>
      </c>
      <c r="BQ28" s="4"/>
      <c r="BR28" s="8"/>
      <c r="BS28" s="7"/>
      <c r="BT28" s="7"/>
      <c r="BU28" s="2" t="s">
        <v>148</v>
      </c>
      <c r="BV28" s="2" t="s">
        <v>139</v>
      </c>
      <c r="BW28" s="2" t="s">
        <v>211</v>
      </c>
      <c r="BX28" s="2" t="s">
        <v>307</v>
      </c>
      <c r="BY28" s="2" t="s">
        <v>151</v>
      </c>
      <c r="BZ28" s="2" t="s">
        <v>151</v>
      </c>
      <c r="CA28" s="2" t="s">
        <v>142</v>
      </c>
      <c r="CB28" s="4">
        <v>2</v>
      </c>
      <c r="CC28" s="8">
        <v>463.3</v>
      </c>
      <c r="CD28" s="4">
        <v>1</v>
      </c>
      <c r="CE28" s="8">
        <v>231.65</v>
      </c>
      <c r="CF28" s="7">
        <v>1</v>
      </c>
      <c r="CG28" s="7">
        <v>1</v>
      </c>
      <c r="CH28" s="2" t="s">
        <v>148</v>
      </c>
      <c r="CI28" s="2" t="s">
        <v>139</v>
      </c>
      <c r="CJ28" s="2" t="s">
        <v>181</v>
      </c>
      <c r="CK28" s="2" t="s">
        <v>355</v>
      </c>
      <c r="CL28" s="2" t="s">
        <v>151</v>
      </c>
      <c r="CM28" s="2" t="s">
        <v>151</v>
      </c>
      <c r="CN28" s="2" t="s">
        <v>142</v>
      </c>
      <c r="CO28" s="4">
        <v>3</v>
      </c>
      <c r="CP28" s="8">
        <v>704.76</v>
      </c>
      <c r="CQ28" s="4">
        <v>2</v>
      </c>
      <c r="CR28" s="8">
        <v>469.84</v>
      </c>
      <c r="CS28" s="7">
        <v>0.5</v>
      </c>
      <c r="CT28" s="7">
        <v>0.5</v>
      </c>
      <c r="CU28" s="2" t="s">
        <v>148</v>
      </c>
      <c r="CV28" s="2" t="s">
        <v>139</v>
      </c>
      <c r="CW28" s="2" t="s">
        <v>142</v>
      </c>
      <c r="CX28" s="2" t="s">
        <v>154</v>
      </c>
      <c r="CY28" s="2" t="s">
        <v>151</v>
      </c>
      <c r="CZ28" s="2" t="s">
        <v>151</v>
      </c>
      <c r="DA28" s="2" t="s">
        <v>142</v>
      </c>
      <c r="DB28" s="4">
        <v>3</v>
      </c>
      <c r="DC28" s="8">
        <v>386.07</v>
      </c>
      <c r="DD28" s="4">
        <v>5</v>
      </c>
      <c r="DE28" s="8">
        <v>686.35</v>
      </c>
      <c r="DF28" s="7">
        <v>-0.4</v>
      </c>
      <c r="DG28" s="7">
        <v>-0.4375</v>
      </c>
      <c r="DH28" s="2" t="s">
        <v>148</v>
      </c>
      <c r="DI28" s="2" t="s">
        <v>139</v>
      </c>
      <c r="DJ28" s="2" t="s">
        <v>195</v>
      </c>
      <c r="DK28" s="2" t="s">
        <v>356</v>
      </c>
      <c r="DL28" s="2" t="s">
        <v>151</v>
      </c>
      <c r="DM28" s="2" t="s">
        <v>151</v>
      </c>
      <c r="DN28" s="2" t="s">
        <v>142</v>
      </c>
      <c r="DO28" s="4">
        <v>1</v>
      </c>
      <c r="DP28" s="8">
        <v>144.14</v>
      </c>
      <c r="DQ28" s="4">
        <v>1</v>
      </c>
      <c r="DR28" s="8">
        <v>240.23</v>
      </c>
      <c r="DS28" s="7"/>
      <c r="DT28" s="7">
        <v>-0.4</v>
      </c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151</v>
      </c>
      <c r="DZ28" s="2" t="s">
        <v>151</v>
      </c>
      <c r="EA28" s="2" t="s">
        <v>142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148</v>
      </c>
      <c r="EI28" s="2" t="s">
        <v>139</v>
      </c>
      <c r="EJ28" s="2" t="s">
        <v>199</v>
      </c>
      <c r="EK28" s="2" t="s">
        <v>357</v>
      </c>
      <c r="EL28" s="2" t="s">
        <v>151</v>
      </c>
      <c r="EM28" s="2" t="s">
        <v>151</v>
      </c>
      <c r="EN28" s="2" t="s">
        <v>142</v>
      </c>
      <c r="EO28" s="4">
        <v>1</v>
      </c>
      <c r="EP28" s="8">
        <v>225.22</v>
      </c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358</v>
      </c>
      <c r="EY28" s="2" t="s">
        <v>151</v>
      </c>
      <c r="EZ28" s="2" t="s">
        <v>151</v>
      </c>
      <c r="FA28" s="2" t="s">
        <v>142</v>
      </c>
      <c r="FB28" s="4">
        <v>1</v>
      </c>
      <c r="FC28" s="8">
        <v>289.98</v>
      </c>
      <c r="FD28" s="4">
        <v>1</v>
      </c>
      <c r="FE28" s="8">
        <v>182.32</v>
      </c>
      <c r="FF28" s="7"/>
      <c r="FG28" s="7">
        <v>0.5905</v>
      </c>
      <c r="FH28" s="2" t="s">
        <v>148</v>
      </c>
      <c r="FI28" s="2" t="s">
        <v>139</v>
      </c>
      <c r="FJ28" s="2" t="s">
        <v>211</v>
      </c>
      <c r="FK28" s="2" t="s">
        <v>359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352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206</v>
      </c>
      <c r="JK28" s="2" t="s">
        <v>360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361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>
        <v>39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362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347</v>
      </c>
      <c r="G29" s="2" t="s">
        <v>347</v>
      </c>
      <c r="H29" s="2" t="s">
        <v>347</v>
      </c>
      <c r="I29" s="2" t="s">
        <v>136</v>
      </c>
      <c r="J29" s="2" t="s">
        <v>179</v>
      </c>
      <c r="K29" s="2" t="s">
        <v>310</v>
      </c>
      <c r="L29" s="3">
        <v>204.28</v>
      </c>
      <c r="M29" s="3">
        <v>214.49</v>
      </c>
      <c r="N29" s="3">
        <v>599.99</v>
      </c>
      <c r="O29" s="2" t="s">
        <v>322</v>
      </c>
      <c r="P29" s="2" t="s">
        <v>323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211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4</v>
      </c>
      <c r="AS29" s="8">
        <v>853.67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363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325</v>
      </c>
      <c r="BW29" s="2" t="s">
        <v>211</v>
      </c>
      <c r="BX29" s="2" t="s">
        <v>343</v>
      </c>
      <c r="BY29" s="2" t="s">
        <v>151</v>
      </c>
      <c r="BZ29" s="2" t="s">
        <v>151</v>
      </c>
      <c r="CA29" s="2" t="s">
        <v>142</v>
      </c>
      <c r="CB29" s="4"/>
      <c r="CC29" s="8"/>
      <c r="CD29" s="4">
        <v>2</v>
      </c>
      <c r="CE29" s="8">
        <v>463.3</v>
      </c>
      <c r="CF29" s="7">
        <v>-1</v>
      </c>
      <c r="CG29" s="7">
        <v>-1</v>
      </c>
      <c r="CH29" s="2" t="s">
        <v>148</v>
      </c>
      <c r="CI29" s="2" t="s">
        <v>325</v>
      </c>
      <c r="CJ29" s="2" t="s">
        <v>181</v>
      </c>
      <c r="CK29" s="2" t="s">
        <v>150</v>
      </c>
      <c r="CL29" s="2" t="s">
        <v>151</v>
      </c>
      <c r="CM29" s="2" t="s">
        <v>151</v>
      </c>
      <c r="CN29" s="2" t="s">
        <v>142</v>
      </c>
      <c r="CO29" s="4"/>
      <c r="CP29" s="8"/>
      <c r="CQ29" s="4"/>
      <c r="CR29" s="8"/>
      <c r="CS29" s="7"/>
      <c r="CT29" s="7"/>
      <c r="CU29" s="2" t="s">
        <v>238</v>
      </c>
      <c r="CV29" s="2" t="s">
        <v>325</v>
      </c>
      <c r="CW29" s="2" t="s">
        <v>142</v>
      </c>
      <c r="CX29" s="2" t="s">
        <v>142</v>
      </c>
      <c r="CY29" s="2" t="s">
        <v>151</v>
      </c>
      <c r="CZ29" s="2" t="s">
        <v>151</v>
      </c>
      <c r="DA29" s="2" t="s">
        <v>142</v>
      </c>
      <c r="DB29" s="4"/>
      <c r="DC29" s="8"/>
      <c r="DD29" s="4">
        <v>1</v>
      </c>
      <c r="DE29" s="8">
        <v>150.14</v>
      </c>
      <c r="DF29" s="7">
        <v>-1</v>
      </c>
      <c r="DG29" s="7">
        <v>-1</v>
      </c>
      <c r="DH29" s="2" t="s">
        <v>148</v>
      </c>
      <c r="DI29" s="2" t="s">
        <v>325</v>
      </c>
      <c r="DJ29" s="2" t="s">
        <v>195</v>
      </c>
      <c r="DK29" s="2" t="s">
        <v>364</v>
      </c>
      <c r="DL29" s="2" t="s">
        <v>151</v>
      </c>
      <c r="DM29" s="2" t="s">
        <v>151</v>
      </c>
      <c r="DN29" s="2" t="s">
        <v>142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148</v>
      </c>
      <c r="DV29" s="2" t="s">
        <v>325</v>
      </c>
      <c r="DW29" s="2" t="s">
        <v>197</v>
      </c>
      <c r="DX29" s="2" t="s">
        <v>308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325</v>
      </c>
      <c r="EJ29" s="2" t="s">
        <v>199</v>
      </c>
      <c r="EK29" s="2" t="s">
        <v>224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325</v>
      </c>
      <c r="EW29" s="2" t="s">
        <v>201</v>
      </c>
      <c r="EX29" s="2" t="s">
        <v>142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325</v>
      </c>
      <c r="FJ29" s="2" t="s">
        <v>211</v>
      </c>
      <c r="FK29" s="2" t="s">
        <v>365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325</v>
      </c>
      <c r="FW29" s="2" t="s">
        <v>226</v>
      </c>
      <c r="FX29" s="2" t="s">
        <v>366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325</v>
      </c>
      <c r="JJ29" s="2" t="s">
        <v>227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325</v>
      </c>
      <c r="KW29" s="2" t="s">
        <v>208</v>
      </c>
      <c r="KX29" s="2" t="s">
        <v>142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367</v>
      </c>
      <c r="B30" s="2" t="s">
        <v>131</v>
      </c>
      <c r="C30" s="2" t="s">
        <v>132</v>
      </c>
      <c r="D30" s="2" t="s">
        <v>368</v>
      </c>
      <c r="E30" s="2" t="s">
        <v>369</v>
      </c>
      <c r="F30" s="2" t="s">
        <v>370</v>
      </c>
      <c r="G30" s="2" t="s">
        <v>370</v>
      </c>
      <c r="H30" s="2" t="s">
        <v>370</v>
      </c>
      <c r="I30" s="2" t="s">
        <v>371</v>
      </c>
      <c r="J30" s="2" t="s">
        <v>372</v>
      </c>
      <c r="K30" s="2" t="s">
        <v>373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189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374</v>
      </c>
      <c r="V30" s="2" t="s">
        <v>375</v>
      </c>
      <c r="W30" s="2" t="s">
        <v>145</v>
      </c>
      <c r="X30" s="2" t="s">
        <v>142</v>
      </c>
      <c r="Y30" s="2" t="s">
        <v>225</v>
      </c>
      <c r="Z30" s="4">
        <v>114</v>
      </c>
      <c r="AA30" s="4">
        <f>=ROUNDDOWN(34.5454545454545,0)</f>
      </c>
      <c r="AB30" s="5">
        <v>3.3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17</v>
      </c>
      <c r="AQ30" s="8">
        <v>944.71</v>
      </c>
      <c r="AR30" s="4">
        <v>14</v>
      </c>
      <c r="AS30" s="8">
        <v>539.74</v>
      </c>
      <c r="AT30" s="7">
        <v>0.2143</v>
      </c>
      <c r="AU30" s="7">
        <v>0.7503</v>
      </c>
      <c r="AV30" s="4">
        <v>17</v>
      </c>
      <c r="AW30" s="8">
        <v>944.71</v>
      </c>
      <c r="AX30" s="4">
        <v>14</v>
      </c>
      <c r="AY30" s="8">
        <v>539.74</v>
      </c>
      <c r="AZ30" s="7">
        <v>0.2143</v>
      </c>
      <c r="BA30" s="7">
        <v>0.7503</v>
      </c>
      <c r="BB30" s="7">
        <v>1</v>
      </c>
      <c r="BC30" s="4">
        <v>58</v>
      </c>
      <c r="BD30" s="8">
        <v>2862.6</v>
      </c>
      <c r="BE30" s="4">
        <v>53</v>
      </c>
      <c r="BF30" s="8">
        <v>2221.11</v>
      </c>
      <c r="BG30" s="7">
        <v>0.0943</v>
      </c>
      <c r="BH30" s="7">
        <v>0.2888</v>
      </c>
      <c r="BI30" s="7">
        <v>0.33</v>
      </c>
      <c r="BJ30" s="4">
        <v>17</v>
      </c>
      <c r="BK30" s="8">
        <v>944.71</v>
      </c>
      <c r="BL30" s="2" t="s">
        <v>376</v>
      </c>
      <c r="BM30" s="7">
        <v>1</v>
      </c>
      <c r="BN30" s="7">
        <v>1</v>
      </c>
      <c r="BO30" s="4">
        <v>6</v>
      </c>
      <c r="BP30" s="8">
        <v>473.14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282</v>
      </c>
      <c r="BX30" s="2" t="s">
        <v>377</v>
      </c>
      <c r="BY30" s="2" t="s">
        <v>151</v>
      </c>
      <c r="BZ30" s="2" t="s">
        <v>151</v>
      </c>
      <c r="CA30" s="2" t="s">
        <v>142</v>
      </c>
      <c r="CB30" s="4">
        <v>2</v>
      </c>
      <c r="CC30" s="8">
        <v>87.08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378</v>
      </c>
      <c r="CK30" s="2" t="s">
        <v>379</v>
      </c>
      <c r="CL30" s="2" t="s">
        <v>151</v>
      </c>
      <c r="CM30" s="2" t="s">
        <v>151</v>
      </c>
      <c r="CN30" s="2" t="s">
        <v>142</v>
      </c>
      <c r="CO30" s="4"/>
      <c r="CP30" s="8"/>
      <c r="CQ30" s="4">
        <v>4</v>
      </c>
      <c r="CR30" s="8">
        <v>156.6</v>
      </c>
      <c r="CS30" s="7">
        <v>-1</v>
      </c>
      <c r="CT30" s="7">
        <v>-1</v>
      </c>
      <c r="CU30" s="2" t="s">
        <v>148</v>
      </c>
      <c r="CV30" s="2" t="s">
        <v>139</v>
      </c>
      <c r="CW30" s="2" t="s">
        <v>142</v>
      </c>
      <c r="CX30" s="2" t="s">
        <v>380</v>
      </c>
      <c r="CY30" s="2" t="s">
        <v>151</v>
      </c>
      <c r="CZ30" s="2" t="s">
        <v>151</v>
      </c>
      <c r="DA30" s="2" t="s">
        <v>142</v>
      </c>
      <c r="DB30" s="4">
        <v>3</v>
      </c>
      <c r="DC30" s="8">
        <v>121.59</v>
      </c>
      <c r="DD30" s="4">
        <v>1</v>
      </c>
      <c r="DE30" s="8">
        <v>28.59</v>
      </c>
      <c r="DF30" s="7">
        <v>2</v>
      </c>
      <c r="DG30" s="7">
        <v>3.2529</v>
      </c>
      <c r="DH30" s="2" t="s">
        <v>148</v>
      </c>
      <c r="DI30" s="2" t="s">
        <v>139</v>
      </c>
      <c r="DJ30" s="2" t="s">
        <v>195</v>
      </c>
      <c r="DK30" s="2" t="s">
        <v>357</v>
      </c>
      <c r="DL30" s="2" t="s">
        <v>151</v>
      </c>
      <c r="DM30" s="2" t="s">
        <v>151</v>
      </c>
      <c r="DN30" s="2" t="s">
        <v>142</v>
      </c>
      <c r="DO30" s="4">
        <v>4</v>
      </c>
      <c r="DP30" s="8">
        <v>179.64</v>
      </c>
      <c r="DQ30" s="4">
        <v>5</v>
      </c>
      <c r="DR30" s="8">
        <v>200.15</v>
      </c>
      <c r="DS30" s="7">
        <v>-0.2</v>
      </c>
      <c r="DT30" s="7">
        <v>-0.1025</v>
      </c>
      <c r="DU30" s="2" t="s">
        <v>148</v>
      </c>
      <c r="DV30" s="2" t="s">
        <v>139</v>
      </c>
      <c r="DW30" s="2" t="s">
        <v>197</v>
      </c>
      <c r="DX30" s="2" t="s">
        <v>198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381</v>
      </c>
      <c r="EK30" s="2" t="s">
        <v>200</v>
      </c>
      <c r="EL30" s="2" t="s">
        <v>151</v>
      </c>
      <c r="EM30" s="2" t="s">
        <v>151</v>
      </c>
      <c r="EN30" s="2" t="s">
        <v>142</v>
      </c>
      <c r="EO30" s="4">
        <v>2</v>
      </c>
      <c r="EP30" s="8">
        <v>83.26</v>
      </c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318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282</v>
      </c>
      <c r="FK30" s="2" t="s">
        <v>213</v>
      </c>
      <c r="FL30" s="2" t="s">
        <v>151</v>
      </c>
      <c r="FM30" s="2" t="s">
        <v>151</v>
      </c>
      <c r="FN30" s="2" t="s">
        <v>142</v>
      </c>
      <c r="FO30" s="4"/>
      <c r="FP30" s="8"/>
      <c r="FQ30" s="4">
        <v>4</v>
      </c>
      <c r="FR30" s="8">
        <v>154.4</v>
      </c>
      <c r="FS30" s="7">
        <v>-1</v>
      </c>
      <c r="FT30" s="7">
        <v>-1</v>
      </c>
      <c r="FU30" s="2" t="s">
        <v>148</v>
      </c>
      <c r="FV30" s="2" t="s">
        <v>139</v>
      </c>
      <c r="FW30" s="2" t="s">
        <v>304</v>
      </c>
      <c r="FX30" s="2" t="s">
        <v>383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227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384</v>
      </c>
      <c r="KX30" s="2" t="s">
        <v>385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>
        <v>114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368</v>
      </c>
      <c r="E31" s="2" t="s">
        <v>369</v>
      </c>
      <c r="F31" s="2" t="s">
        <v>370</v>
      </c>
      <c r="G31" s="2" t="s">
        <v>370</v>
      </c>
      <c r="H31" s="2" t="s">
        <v>370</v>
      </c>
      <c r="I31" s="2" t="s">
        <v>371</v>
      </c>
      <c r="J31" s="2" t="s">
        <v>372</v>
      </c>
      <c r="K31" s="2" t="s">
        <v>310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374</v>
      </c>
      <c r="V31" s="2" t="s">
        <v>375</v>
      </c>
      <c r="W31" s="2" t="s">
        <v>145</v>
      </c>
      <c r="X31" s="2" t="s">
        <v>142</v>
      </c>
      <c r="Y31" s="2" t="s">
        <v>225</v>
      </c>
      <c r="Z31" s="4">
        <v>178</v>
      </c>
      <c r="AA31" s="4">
        <f>=ROUNDDOWN(44.5,0)</f>
      </c>
      <c r="AB31" s="5">
        <v>4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16</v>
      </c>
      <c r="AQ31" s="8">
        <v>803.83</v>
      </c>
      <c r="AR31" s="4">
        <v>11</v>
      </c>
      <c r="AS31" s="8">
        <v>437.69</v>
      </c>
      <c r="AT31" s="7">
        <v>0.4545</v>
      </c>
      <c r="AU31" s="7">
        <v>0.8365</v>
      </c>
      <c r="AV31" s="4">
        <v>16</v>
      </c>
      <c r="AW31" s="8">
        <v>803.83</v>
      </c>
      <c r="AX31" s="4">
        <v>11</v>
      </c>
      <c r="AY31" s="8">
        <v>437.69</v>
      </c>
      <c r="AZ31" s="7">
        <v>0.4545</v>
      </c>
      <c r="BA31" s="7">
        <v>0.8365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0.2808</v>
      </c>
      <c r="BJ31" s="4">
        <v>16</v>
      </c>
      <c r="BK31" s="8">
        <v>803.83</v>
      </c>
      <c r="BL31" s="2" t="s">
        <v>387</v>
      </c>
      <c r="BM31" s="7">
        <v>1</v>
      </c>
      <c r="BN31" s="7">
        <v>1</v>
      </c>
      <c r="BO31" s="4">
        <v>3</v>
      </c>
      <c r="BP31" s="8">
        <v>252.96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337</v>
      </c>
      <c r="BX31" s="2" t="s">
        <v>258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312</v>
      </c>
      <c r="CJ31" s="2" t="s">
        <v>378</v>
      </c>
      <c r="CK31" s="2" t="s">
        <v>379</v>
      </c>
      <c r="CL31" s="2" t="s">
        <v>151</v>
      </c>
      <c r="CM31" s="2" t="s">
        <v>151</v>
      </c>
      <c r="CN31" s="2" t="s">
        <v>142</v>
      </c>
      <c r="CO31" s="4"/>
      <c r="CP31" s="8"/>
      <c r="CQ31" s="4">
        <v>3</v>
      </c>
      <c r="CR31" s="8">
        <v>117.45</v>
      </c>
      <c r="CS31" s="7">
        <v>-1</v>
      </c>
      <c r="CT31" s="7">
        <v>-1</v>
      </c>
      <c r="CU31" s="2" t="s">
        <v>148</v>
      </c>
      <c r="CV31" s="2" t="s">
        <v>139</v>
      </c>
      <c r="CW31" s="2" t="s">
        <v>142</v>
      </c>
      <c r="CX31" s="2" t="s">
        <v>388</v>
      </c>
      <c r="CY31" s="2" t="s">
        <v>151</v>
      </c>
      <c r="CZ31" s="2" t="s">
        <v>151</v>
      </c>
      <c r="DA31" s="2" t="s">
        <v>142</v>
      </c>
      <c r="DB31" s="4">
        <v>4</v>
      </c>
      <c r="DC31" s="8">
        <v>149.96</v>
      </c>
      <c r="DD31" s="4"/>
      <c r="DE31" s="8"/>
      <c r="DF31" s="7"/>
      <c r="DG31" s="7"/>
      <c r="DH31" s="2" t="s">
        <v>148</v>
      </c>
      <c r="DI31" s="2" t="s">
        <v>139</v>
      </c>
      <c r="DJ31" s="2" t="s">
        <v>195</v>
      </c>
      <c r="DK31" s="2" t="s">
        <v>389</v>
      </c>
      <c r="DL31" s="2" t="s">
        <v>151</v>
      </c>
      <c r="DM31" s="2" t="s">
        <v>151</v>
      </c>
      <c r="DN31" s="2" t="s">
        <v>142</v>
      </c>
      <c r="DO31" s="4">
        <v>8</v>
      </c>
      <c r="DP31" s="8">
        <v>359.28</v>
      </c>
      <c r="DQ31" s="4">
        <v>8</v>
      </c>
      <c r="DR31" s="8">
        <v>320.24</v>
      </c>
      <c r="DS31" s="7"/>
      <c r="DT31" s="7">
        <v>0.1219</v>
      </c>
      <c r="DU31" s="2" t="s">
        <v>148</v>
      </c>
      <c r="DV31" s="2" t="s">
        <v>139</v>
      </c>
      <c r="DW31" s="2" t="s">
        <v>197</v>
      </c>
      <c r="DX31" s="2" t="s">
        <v>390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381</v>
      </c>
      <c r="EK31" s="2" t="s">
        <v>357</v>
      </c>
      <c r="EL31" s="2" t="s">
        <v>151</v>
      </c>
      <c r="EM31" s="2" t="s">
        <v>151</v>
      </c>
      <c r="EN31" s="2" t="s">
        <v>142</v>
      </c>
      <c r="EO31" s="4">
        <v>1</v>
      </c>
      <c r="EP31" s="8">
        <v>41.63</v>
      </c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391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225</v>
      </c>
      <c r="FK31" s="2" t="s">
        <v>213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304</v>
      </c>
      <c r="FX31" s="2" t="s">
        <v>142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384</v>
      </c>
      <c r="KX31" s="2" t="s">
        <v>392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>
        <v>55</v>
      </c>
      <c r="PC31" s="4"/>
      <c r="PD31" s="4"/>
      <c r="PE31" s="4">
        <v>123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393</v>
      </c>
      <c r="B32" s="2" t="s">
        <v>131</v>
      </c>
      <c r="C32" s="2" t="s">
        <v>132</v>
      </c>
      <c r="D32" s="2" t="s">
        <v>368</v>
      </c>
      <c r="E32" s="2" t="s">
        <v>369</v>
      </c>
      <c r="F32" s="2" t="s">
        <v>370</v>
      </c>
      <c r="G32" s="2" t="s">
        <v>370</v>
      </c>
      <c r="H32" s="2" t="s">
        <v>370</v>
      </c>
      <c r="I32" s="2" t="s">
        <v>371</v>
      </c>
      <c r="J32" s="2" t="s">
        <v>372</v>
      </c>
      <c r="K32" s="2" t="s">
        <v>281</v>
      </c>
      <c r="L32" s="3">
        <v>34.04</v>
      </c>
      <c r="M32" s="3">
        <v>35.74</v>
      </c>
      <c r="N32" s="3">
        <v>109.99</v>
      </c>
      <c r="O32" s="2" t="s">
        <v>394</v>
      </c>
      <c r="P32" s="2" t="s">
        <v>323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374</v>
      </c>
      <c r="V32" s="2" t="s">
        <v>375</v>
      </c>
      <c r="W32" s="2" t="s">
        <v>145</v>
      </c>
      <c r="X32" s="2" t="s">
        <v>142</v>
      </c>
      <c r="Y32" s="2" t="s">
        <v>225</v>
      </c>
      <c r="Z32" s="4">
        <v>70</v>
      </c>
      <c r="AA32" s="4">
        <f>=ROUNDDOWN(35,0)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17</v>
      </c>
      <c r="AQ32" s="8">
        <v>705.39</v>
      </c>
      <c r="AR32" s="4">
        <v>8</v>
      </c>
      <c r="AS32" s="8">
        <v>366.44</v>
      </c>
      <c r="AT32" s="7">
        <v>1.125</v>
      </c>
      <c r="AU32" s="7">
        <v>0.925</v>
      </c>
      <c r="AV32" s="4">
        <v>17</v>
      </c>
      <c r="AW32" s="8">
        <v>705.39</v>
      </c>
      <c r="AX32" s="4">
        <v>8</v>
      </c>
      <c r="AY32" s="8">
        <v>366.44</v>
      </c>
      <c r="AZ32" s="7">
        <v>1.125</v>
      </c>
      <c r="BA32" s="7">
        <v>0.925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0.2464</v>
      </c>
      <c r="BJ32" s="4">
        <v>17</v>
      </c>
      <c r="BK32" s="8">
        <v>705.39</v>
      </c>
      <c r="BL32" s="2" t="s">
        <v>395</v>
      </c>
      <c r="BM32" s="7">
        <v>1</v>
      </c>
      <c r="BN32" s="7">
        <v>1</v>
      </c>
      <c r="BO32" s="4">
        <v>1</v>
      </c>
      <c r="BP32" s="8">
        <v>72.79</v>
      </c>
      <c r="BQ32" s="4">
        <v>1</v>
      </c>
      <c r="BR32" s="8">
        <v>93.49</v>
      </c>
      <c r="BS32" s="7"/>
      <c r="BT32" s="7">
        <v>-0.2214</v>
      </c>
      <c r="BU32" s="2" t="s">
        <v>148</v>
      </c>
      <c r="BV32" s="2" t="s">
        <v>139</v>
      </c>
      <c r="BW32" s="2" t="s">
        <v>225</v>
      </c>
      <c r="BX32" s="2" t="s">
        <v>396</v>
      </c>
      <c r="BY32" s="2" t="s">
        <v>151</v>
      </c>
      <c r="BZ32" s="2" t="s">
        <v>151</v>
      </c>
      <c r="CA32" s="2" t="s">
        <v>142</v>
      </c>
      <c r="CB32" s="4">
        <v>2</v>
      </c>
      <c r="CC32" s="8">
        <v>77.2</v>
      </c>
      <c r="CD32" s="4"/>
      <c r="CE32" s="8"/>
      <c r="CF32" s="7"/>
      <c r="CG32" s="7"/>
      <c r="CH32" s="2" t="s">
        <v>148</v>
      </c>
      <c r="CI32" s="2" t="s">
        <v>139</v>
      </c>
      <c r="CJ32" s="2" t="s">
        <v>378</v>
      </c>
      <c r="CK32" s="2" t="s">
        <v>397</v>
      </c>
      <c r="CL32" s="2" t="s">
        <v>151</v>
      </c>
      <c r="CM32" s="2" t="s">
        <v>151</v>
      </c>
      <c r="CN32" s="2" t="s">
        <v>142</v>
      </c>
      <c r="CO32" s="4"/>
      <c r="CP32" s="8"/>
      <c r="CQ32" s="4">
        <v>5</v>
      </c>
      <c r="CR32" s="8">
        <v>195.75</v>
      </c>
      <c r="CS32" s="7">
        <v>-1</v>
      </c>
      <c r="CT32" s="7">
        <v>-1</v>
      </c>
      <c r="CU32" s="2" t="s">
        <v>148</v>
      </c>
      <c r="CV32" s="2" t="s">
        <v>139</v>
      </c>
      <c r="CW32" s="2" t="s">
        <v>142</v>
      </c>
      <c r="CX32" s="2" t="s">
        <v>182</v>
      </c>
      <c r="CY32" s="2" t="s">
        <v>151</v>
      </c>
      <c r="CZ32" s="2" t="s">
        <v>151</v>
      </c>
      <c r="DA32" s="2" t="s">
        <v>142</v>
      </c>
      <c r="DB32" s="4">
        <v>2</v>
      </c>
      <c r="DC32" s="8">
        <v>50.02</v>
      </c>
      <c r="DD32" s="4"/>
      <c r="DE32" s="8"/>
      <c r="DF32" s="7"/>
      <c r="DG32" s="7"/>
      <c r="DH32" s="2" t="s">
        <v>148</v>
      </c>
      <c r="DI32" s="2" t="s">
        <v>139</v>
      </c>
      <c r="DJ32" s="2" t="s">
        <v>195</v>
      </c>
      <c r="DK32" s="2" t="s">
        <v>398</v>
      </c>
      <c r="DL32" s="2" t="s">
        <v>151</v>
      </c>
      <c r="DM32" s="2" t="s">
        <v>151</v>
      </c>
      <c r="DN32" s="2" t="s">
        <v>142</v>
      </c>
      <c r="DO32" s="4">
        <v>10</v>
      </c>
      <c r="DP32" s="8">
        <v>400.3</v>
      </c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399</v>
      </c>
      <c r="DY32" s="2" t="s">
        <v>151</v>
      </c>
      <c r="DZ32" s="2" t="s">
        <v>151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381</v>
      </c>
      <c r="EK32" s="2" t="s">
        <v>155</v>
      </c>
      <c r="EL32" s="2" t="s">
        <v>151</v>
      </c>
      <c r="EM32" s="2" t="s">
        <v>151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382</v>
      </c>
      <c r="EX32" s="2" t="s">
        <v>142</v>
      </c>
      <c r="EY32" s="2" t="s">
        <v>151</v>
      </c>
      <c r="EZ32" s="2" t="s">
        <v>151</v>
      </c>
      <c r="FA32" s="2" t="s">
        <v>142</v>
      </c>
      <c r="FB32" s="4">
        <v>2</v>
      </c>
      <c r="FC32" s="8">
        <v>105.08</v>
      </c>
      <c r="FD32" s="4"/>
      <c r="FE32" s="8"/>
      <c r="FF32" s="7"/>
      <c r="FG32" s="7"/>
      <c r="FH32" s="2" t="s">
        <v>148</v>
      </c>
      <c r="FI32" s="2" t="s">
        <v>139</v>
      </c>
      <c r="FJ32" s="2" t="s">
        <v>282</v>
      </c>
      <c r="FK32" s="2" t="s">
        <v>400</v>
      </c>
      <c r="FL32" s="2" t="s">
        <v>151</v>
      </c>
      <c r="FM32" s="2" t="s">
        <v>151</v>
      </c>
      <c r="FN32" s="2" t="s">
        <v>142</v>
      </c>
      <c r="FO32" s="4"/>
      <c r="FP32" s="8"/>
      <c r="FQ32" s="4">
        <v>2</v>
      </c>
      <c r="FR32" s="8">
        <v>77.2</v>
      </c>
      <c r="FS32" s="7">
        <v>-1</v>
      </c>
      <c r="FT32" s="7">
        <v>-1</v>
      </c>
      <c r="FU32" s="2" t="s">
        <v>148</v>
      </c>
      <c r="FV32" s="2" t="s">
        <v>139</v>
      </c>
      <c r="FW32" s="2" t="s">
        <v>304</v>
      </c>
      <c r="FX32" s="2" t="s">
        <v>401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227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384</v>
      </c>
      <c r="KX32" s="2" t="s">
        <v>366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>
        <v>70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402</v>
      </c>
      <c r="B33" s="2" t="s">
        <v>131</v>
      </c>
      <c r="C33" s="2" t="s">
        <v>132</v>
      </c>
      <c r="D33" s="2" t="s">
        <v>368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403</v>
      </c>
      <c r="L33" s="3">
        <v>37.83</v>
      </c>
      <c r="M33" s="3">
        <v>39.72</v>
      </c>
      <c r="N33" s="3">
        <v>124.99</v>
      </c>
      <c r="O33" s="2" t="s">
        <v>139</v>
      </c>
      <c r="P33" s="2" t="s">
        <v>189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374</v>
      </c>
      <c r="V33" s="2" t="s">
        <v>375</v>
      </c>
      <c r="W33" s="2" t="s">
        <v>145</v>
      </c>
      <c r="X33" s="2" t="s">
        <v>142</v>
      </c>
      <c r="Y33" s="2" t="s">
        <v>225</v>
      </c>
      <c r="Z33" s="4">
        <v>20</v>
      </c>
      <c r="AA33" s="4">
        <f>=ROUNDDOWN(7.14285714285714,0)</f>
      </c>
      <c r="AB33" s="5">
        <v>2.8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8</v>
      </c>
      <c r="AQ33" s="8">
        <v>408.67</v>
      </c>
      <c r="AR33" s="4">
        <v>4</v>
      </c>
      <c r="AS33" s="8">
        <v>211.08</v>
      </c>
      <c r="AT33" s="7">
        <v>1</v>
      </c>
      <c r="AU33" s="7">
        <v>0.9361</v>
      </c>
      <c r="AV33" s="4">
        <v>8</v>
      </c>
      <c r="AW33" s="8">
        <v>408.67</v>
      </c>
      <c r="AX33" s="4">
        <v>4</v>
      </c>
      <c r="AY33" s="8">
        <v>211.08</v>
      </c>
      <c r="AZ33" s="7">
        <v>1</v>
      </c>
      <c r="BA33" s="7">
        <v>0.9361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0.1428</v>
      </c>
      <c r="BJ33" s="4">
        <v>8</v>
      </c>
      <c r="BK33" s="8">
        <v>408.67</v>
      </c>
      <c r="BL33" s="2" t="s">
        <v>404</v>
      </c>
      <c r="BM33" s="7">
        <v>1</v>
      </c>
      <c r="BN33" s="7">
        <v>1</v>
      </c>
      <c r="BO33" s="4">
        <v>2</v>
      </c>
      <c r="BP33" s="8">
        <v>141.95</v>
      </c>
      <c r="BQ33" s="4">
        <v>1</v>
      </c>
      <c r="BR33" s="8">
        <v>93.49</v>
      </c>
      <c r="BS33" s="7">
        <v>1</v>
      </c>
      <c r="BT33" s="7">
        <v>0.5183</v>
      </c>
      <c r="BU33" s="2" t="s">
        <v>148</v>
      </c>
      <c r="BV33" s="2" t="s">
        <v>139</v>
      </c>
      <c r="BW33" s="2" t="s">
        <v>225</v>
      </c>
      <c r="BX33" s="2" t="s">
        <v>326</v>
      </c>
      <c r="BY33" s="2" t="s">
        <v>151</v>
      </c>
      <c r="BZ33" s="2" t="s">
        <v>151</v>
      </c>
      <c r="CA33" s="2" t="s">
        <v>142</v>
      </c>
      <c r="CB33" s="4">
        <v>2</v>
      </c>
      <c r="CC33" s="8">
        <v>87.08</v>
      </c>
      <c r="CD33" s="4"/>
      <c r="CE33" s="8"/>
      <c r="CF33" s="7"/>
      <c r="CG33" s="7"/>
      <c r="CH33" s="2" t="s">
        <v>148</v>
      </c>
      <c r="CI33" s="2" t="s">
        <v>139</v>
      </c>
      <c r="CJ33" s="2" t="s">
        <v>378</v>
      </c>
      <c r="CK33" s="2" t="s">
        <v>349</v>
      </c>
      <c r="CL33" s="2" t="s">
        <v>151</v>
      </c>
      <c r="CM33" s="2" t="s">
        <v>151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142</v>
      </c>
      <c r="CX33" s="2" t="s">
        <v>405</v>
      </c>
      <c r="CY33" s="2" t="s">
        <v>151</v>
      </c>
      <c r="CZ33" s="2" t="s">
        <v>151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139</v>
      </c>
      <c r="DJ33" s="2" t="s">
        <v>195</v>
      </c>
      <c r="DK33" s="2" t="s">
        <v>406</v>
      </c>
      <c r="DL33" s="2" t="s">
        <v>151</v>
      </c>
      <c r="DM33" s="2" t="s">
        <v>151</v>
      </c>
      <c r="DN33" s="2" t="s">
        <v>142</v>
      </c>
      <c r="DO33" s="4">
        <v>4</v>
      </c>
      <c r="DP33" s="8">
        <v>179.64</v>
      </c>
      <c r="DQ33" s="4">
        <v>2</v>
      </c>
      <c r="DR33" s="8">
        <v>80.06</v>
      </c>
      <c r="DS33" s="7">
        <v>1</v>
      </c>
      <c r="DT33" s="7">
        <v>1.2438</v>
      </c>
      <c r="DU33" s="2" t="s">
        <v>148</v>
      </c>
      <c r="DV33" s="2" t="s">
        <v>139</v>
      </c>
      <c r="DW33" s="2" t="s">
        <v>197</v>
      </c>
      <c r="DX33" s="2" t="s">
        <v>407</v>
      </c>
      <c r="DY33" s="2" t="s">
        <v>151</v>
      </c>
      <c r="DZ33" s="2" t="s">
        <v>151</v>
      </c>
      <c r="EA33" s="2" t="s">
        <v>142</v>
      </c>
      <c r="EB33" s="4"/>
      <c r="EC33" s="8"/>
      <c r="ED33" s="4">
        <v>1</v>
      </c>
      <c r="EE33" s="8">
        <v>37.53</v>
      </c>
      <c r="EF33" s="7">
        <v>-1</v>
      </c>
      <c r="EG33" s="7">
        <v>-1</v>
      </c>
      <c r="EH33" s="2" t="s">
        <v>148</v>
      </c>
      <c r="EI33" s="2" t="s">
        <v>139</v>
      </c>
      <c r="EJ33" s="2" t="s">
        <v>381</v>
      </c>
      <c r="EK33" s="2" t="s">
        <v>408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382</v>
      </c>
      <c r="EX33" s="2" t="s">
        <v>142</v>
      </c>
      <c r="EY33" s="2" t="s">
        <v>151</v>
      </c>
      <c r="EZ33" s="2" t="s">
        <v>151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282</v>
      </c>
      <c r="FK33" s="2" t="s">
        <v>225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304</v>
      </c>
      <c r="FX33" s="2" t="s">
        <v>142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139</v>
      </c>
      <c r="JJ33" s="2" t="s">
        <v>227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384</v>
      </c>
      <c r="KX33" s="2" t="s">
        <v>385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>
        <v>20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409</v>
      </c>
      <c r="B34" s="2" t="s">
        <v>131</v>
      </c>
      <c r="C34" s="2" t="s">
        <v>132</v>
      </c>
      <c r="D34" s="2" t="s">
        <v>368</v>
      </c>
      <c r="E34" s="2" t="s">
        <v>369</v>
      </c>
      <c r="F34" s="2" t="s">
        <v>370</v>
      </c>
      <c r="G34" s="2" t="s">
        <v>370</v>
      </c>
      <c r="H34" s="2" t="s">
        <v>370</v>
      </c>
      <c r="I34" s="2" t="s">
        <v>371</v>
      </c>
      <c r="J34" s="2" t="s">
        <v>372</v>
      </c>
      <c r="K34" s="2" t="s">
        <v>188</v>
      </c>
      <c r="L34" s="3">
        <v>34.04</v>
      </c>
      <c r="M34" s="3">
        <v>35.74</v>
      </c>
      <c r="N34" s="3">
        <v>109.99</v>
      </c>
      <c r="O34" s="2" t="s">
        <v>322</v>
      </c>
      <c r="P34" s="2" t="s">
        <v>323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374</v>
      </c>
      <c r="V34" s="2" t="s">
        <v>375</v>
      </c>
      <c r="W34" s="2" t="s">
        <v>145</v>
      </c>
      <c r="X34" s="2" t="s">
        <v>142</v>
      </c>
      <c r="Y34" s="2" t="s">
        <v>225</v>
      </c>
      <c r="Z34" s="4"/>
      <c r="AA34" s="4">
        <f>=ROUNDDOWN({0},0)</f>
      </c>
      <c r="AB34" s="5">
        <v>2</v>
      </c>
      <c r="AC34" s="2" t="s">
        <v>142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>
        <v>16</v>
      </c>
      <c r="AS34" s="8">
        <v>666.16</v>
      </c>
      <c r="AT34" s="7">
        <v>-1</v>
      </c>
      <c r="AU34" s="7">
        <v>-1</v>
      </c>
      <c r="AV34" s="4"/>
      <c r="AW34" s="8"/>
      <c r="AX34" s="4">
        <v>16</v>
      </c>
      <c r="AY34" s="8">
        <v>666.16</v>
      </c>
      <c r="AZ34" s="7">
        <v>-1</v>
      </c>
      <c r="BA34" s="7">
        <v>-1</v>
      </c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410</v>
      </c>
      <c r="BM34" s="7"/>
      <c r="BN34" s="7"/>
      <c r="BO34" s="4"/>
      <c r="BP34" s="8"/>
      <c r="BQ34" s="4">
        <v>1</v>
      </c>
      <c r="BR34" s="8">
        <v>93.49</v>
      </c>
      <c r="BS34" s="7">
        <v>-1</v>
      </c>
      <c r="BT34" s="7">
        <v>-1</v>
      </c>
      <c r="BU34" s="2" t="s">
        <v>148</v>
      </c>
      <c r="BV34" s="2" t="s">
        <v>325</v>
      </c>
      <c r="BW34" s="2" t="s">
        <v>282</v>
      </c>
      <c r="BX34" s="2" t="s">
        <v>192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325</v>
      </c>
      <c r="CJ34" s="2" t="s">
        <v>378</v>
      </c>
      <c r="CK34" s="2" t="s">
        <v>181</v>
      </c>
      <c r="CL34" s="2" t="s">
        <v>151</v>
      </c>
      <c r="CM34" s="2" t="s">
        <v>151</v>
      </c>
      <c r="CN34" s="2" t="s">
        <v>142</v>
      </c>
      <c r="CO34" s="4"/>
      <c r="CP34" s="8"/>
      <c r="CQ34" s="4">
        <v>8</v>
      </c>
      <c r="CR34" s="8">
        <v>313.2</v>
      </c>
      <c r="CS34" s="7">
        <v>-1</v>
      </c>
      <c r="CT34" s="7">
        <v>-1</v>
      </c>
      <c r="CU34" s="2" t="s">
        <v>148</v>
      </c>
      <c r="CV34" s="2" t="s">
        <v>325</v>
      </c>
      <c r="CW34" s="2" t="s">
        <v>142</v>
      </c>
      <c r="CX34" s="2" t="s">
        <v>194</v>
      </c>
      <c r="CY34" s="2" t="s">
        <v>151</v>
      </c>
      <c r="CZ34" s="2" t="s">
        <v>151</v>
      </c>
      <c r="DA34" s="2" t="s">
        <v>142</v>
      </c>
      <c r="DB34" s="4"/>
      <c r="DC34" s="8"/>
      <c r="DD34" s="4">
        <v>1</v>
      </c>
      <c r="DE34" s="8">
        <v>21.44</v>
      </c>
      <c r="DF34" s="7">
        <v>-1</v>
      </c>
      <c r="DG34" s="7">
        <v>-1</v>
      </c>
      <c r="DH34" s="2" t="s">
        <v>148</v>
      </c>
      <c r="DI34" s="2" t="s">
        <v>325</v>
      </c>
      <c r="DJ34" s="2" t="s">
        <v>195</v>
      </c>
      <c r="DK34" s="2" t="s">
        <v>411</v>
      </c>
      <c r="DL34" s="2" t="s">
        <v>151</v>
      </c>
      <c r="DM34" s="2" t="s">
        <v>151</v>
      </c>
      <c r="DN34" s="2" t="s">
        <v>142</v>
      </c>
      <c r="DO34" s="4"/>
      <c r="DP34" s="8"/>
      <c r="DQ34" s="4">
        <v>4</v>
      </c>
      <c r="DR34" s="8">
        <v>160.12</v>
      </c>
      <c r="DS34" s="7">
        <v>-1</v>
      </c>
      <c r="DT34" s="7">
        <v>-1</v>
      </c>
      <c r="DU34" s="2" t="s">
        <v>148</v>
      </c>
      <c r="DV34" s="2" t="s">
        <v>325</v>
      </c>
      <c r="DW34" s="2" t="s">
        <v>197</v>
      </c>
      <c r="DX34" s="2" t="s">
        <v>335</v>
      </c>
      <c r="DY34" s="2" t="s">
        <v>151</v>
      </c>
      <c r="DZ34" s="2" t="s">
        <v>151</v>
      </c>
      <c r="EA34" s="2" t="s">
        <v>142</v>
      </c>
      <c r="EB34" s="4"/>
      <c r="EC34" s="8"/>
      <c r="ED34" s="4">
        <v>1</v>
      </c>
      <c r="EE34" s="8">
        <v>37.53</v>
      </c>
      <c r="EF34" s="7">
        <v>-1</v>
      </c>
      <c r="EG34" s="7">
        <v>-1</v>
      </c>
      <c r="EH34" s="2" t="s">
        <v>148</v>
      </c>
      <c r="EI34" s="2" t="s">
        <v>325</v>
      </c>
      <c r="EJ34" s="2" t="s">
        <v>381</v>
      </c>
      <c r="EK34" s="2" t="s">
        <v>412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325</v>
      </c>
      <c r="EW34" s="2" t="s">
        <v>382</v>
      </c>
      <c r="EX34" s="2" t="s">
        <v>142</v>
      </c>
      <c r="EY34" s="2" t="s">
        <v>151</v>
      </c>
      <c r="EZ34" s="2" t="s">
        <v>151</v>
      </c>
      <c r="FA34" s="2" t="s">
        <v>142</v>
      </c>
      <c r="FB34" s="4"/>
      <c r="FC34" s="8"/>
      <c r="FD34" s="4">
        <v>1</v>
      </c>
      <c r="FE34" s="8">
        <v>40.38</v>
      </c>
      <c r="FF34" s="7">
        <v>-1</v>
      </c>
      <c r="FG34" s="7">
        <v>-1</v>
      </c>
      <c r="FH34" s="2" t="s">
        <v>148</v>
      </c>
      <c r="FI34" s="2" t="s">
        <v>325</v>
      </c>
      <c r="FJ34" s="2" t="s">
        <v>282</v>
      </c>
      <c r="FK34" s="2" t="s">
        <v>400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325</v>
      </c>
      <c r="FW34" s="2" t="s">
        <v>304</v>
      </c>
      <c r="FX34" s="2" t="s">
        <v>413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325</v>
      </c>
      <c r="JJ34" s="2" t="s">
        <v>227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325</v>
      </c>
      <c r="KW34" s="2" t="s">
        <v>384</v>
      </c>
      <c r="KX34" s="2" t="s">
        <v>195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414</v>
      </c>
      <c r="B35" s="2" t="s">
        <v>131</v>
      </c>
      <c r="C35" s="2" t="s">
        <v>132</v>
      </c>
      <c r="D35" s="2" t="s">
        <v>368</v>
      </c>
      <c r="E35" s="2" t="s">
        <v>369</v>
      </c>
      <c r="F35" s="2" t="s">
        <v>415</v>
      </c>
      <c r="G35" s="2" t="s">
        <v>415</v>
      </c>
      <c r="H35" s="2" t="s">
        <v>415</v>
      </c>
      <c r="I35" s="2" t="s">
        <v>416</v>
      </c>
      <c r="J35" s="2" t="s">
        <v>417</v>
      </c>
      <c r="K35" s="2" t="s">
        <v>310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374</v>
      </c>
      <c r="V35" s="2" t="s">
        <v>144</v>
      </c>
      <c r="W35" s="2" t="s">
        <v>145</v>
      </c>
      <c r="X35" s="2" t="s">
        <v>142</v>
      </c>
      <c r="Y35" s="2" t="s">
        <v>225</v>
      </c>
      <c r="Z35" s="4">
        <v>113</v>
      </c>
      <c r="AA35" s="4">
        <f>=ROUNDDOWN(37.6666666666667,0)</f>
      </c>
      <c r="AB35" s="5">
        <v>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16</v>
      </c>
      <c r="AQ35" s="8">
        <v>634.45</v>
      </c>
      <c r="AR35" s="4">
        <v>8</v>
      </c>
      <c r="AS35" s="8">
        <v>432.41</v>
      </c>
      <c r="AT35" s="7">
        <v>1</v>
      </c>
      <c r="AU35" s="7">
        <v>0.4672</v>
      </c>
      <c r="AV35" s="4">
        <v>16</v>
      </c>
      <c r="AW35" s="8">
        <v>634.45</v>
      </c>
      <c r="AX35" s="4">
        <v>8</v>
      </c>
      <c r="AY35" s="8">
        <v>432.41</v>
      </c>
      <c r="AZ35" s="7">
        <v>1</v>
      </c>
      <c r="BA35" s="7">
        <v>0.4672</v>
      </c>
      <c r="BB35" s="7">
        <v>1</v>
      </c>
      <c r="BC35" s="4">
        <v>34</v>
      </c>
      <c r="BD35" s="8">
        <v>1445.67</v>
      </c>
      <c r="BE35" s="4">
        <v>36</v>
      </c>
      <c r="BF35" s="8">
        <v>1533.66</v>
      </c>
      <c r="BG35" s="7">
        <v>-0.0556</v>
      </c>
      <c r="BH35" s="7">
        <v>-0.0574</v>
      </c>
      <c r="BI35" s="7">
        <v>0.4389</v>
      </c>
      <c r="BJ35" s="4">
        <v>16</v>
      </c>
      <c r="BK35" s="8">
        <v>634.45</v>
      </c>
      <c r="BL35" s="2" t="s">
        <v>418</v>
      </c>
      <c r="BM35" s="7">
        <v>1</v>
      </c>
      <c r="BN35" s="7">
        <v>1</v>
      </c>
      <c r="BO35" s="4">
        <v>3</v>
      </c>
      <c r="BP35" s="8">
        <v>166.77</v>
      </c>
      <c r="BQ35" s="4">
        <v>3</v>
      </c>
      <c r="BR35" s="8">
        <v>254.97</v>
      </c>
      <c r="BS35" s="7"/>
      <c r="BT35" s="7">
        <v>-0.3459</v>
      </c>
      <c r="BU35" s="2" t="s">
        <v>148</v>
      </c>
      <c r="BV35" s="2" t="s">
        <v>139</v>
      </c>
      <c r="BW35" s="2" t="s">
        <v>282</v>
      </c>
      <c r="BX35" s="2" t="s">
        <v>343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312</v>
      </c>
      <c r="CJ35" s="2" t="s">
        <v>378</v>
      </c>
      <c r="CK35" s="2" t="s">
        <v>349</v>
      </c>
      <c r="CL35" s="2" t="s">
        <v>151</v>
      </c>
      <c r="CM35" s="2" t="s">
        <v>151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142</v>
      </c>
      <c r="CX35" s="2" t="s">
        <v>419</v>
      </c>
      <c r="CY35" s="2" t="s">
        <v>151</v>
      </c>
      <c r="CZ35" s="2" t="s">
        <v>151</v>
      </c>
      <c r="DA35" s="2" t="s">
        <v>142</v>
      </c>
      <c r="DB35" s="4">
        <v>9</v>
      </c>
      <c r="DC35" s="8">
        <v>303.83</v>
      </c>
      <c r="DD35" s="4"/>
      <c r="DE35" s="8"/>
      <c r="DF35" s="7"/>
      <c r="DG35" s="7"/>
      <c r="DH35" s="2" t="s">
        <v>148</v>
      </c>
      <c r="DI35" s="2" t="s">
        <v>139</v>
      </c>
      <c r="DJ35" s="2" t="s">
        <v>208</v>
      </c>
      <c r="DK35" s="2" t="s">
        <v>420</v>
      </c>
      <c r="DL35" s="2" t="s">
        <v>151</v>
      </c>
      <c r="DM35" s="2" t="s">
        <v>151</v>
      </c>
      <c r="DN35" s="2" t="s">
        <v>142</v>
      </c>
      <c r="DO35" s="4">
        <v>1</v>
      </c>
      <c r="DP35" s="8">
        <v>41.26</v>
      </c>
      <c r="DQ35" s="4">
        <v>3</v>
      </c>
      <c r="DR35" s="8">
        <v>109.2</v>
      </c>
      <c r="DS35" s="7">
        <v>-0.6667</v>
      </c>
      <c r="DT35" s="7">
        <v>-0.6222</v>
      </c>
      <c r="DU35" s="2" t="s">
        <v>148</v>
      </c>
      <c r="DV35" s="2" t="s">
        <v>139</v>
      </c>
      <c r="DW35" s="2" t="s">
        <v>197</v>
      </c>
      <c r="DX35" s="2" t="s">
        <v>399</v>
      </c>
      <c r="DY35" s="2" t="s">
        <v>151</v>
      </c>
      <c r="DZ35" s="2" t="s">
        <v>151</v>
      </c>
      <c r="EA35" s="2" t="s">
        <v>142</v>
      </c>
      <c r="EB35" s="4"/>
      <c r="EC35" s="8"/>
      <c r="ED35" s="4">
        <v>2</v>
      </c>
      <c r="EE35" s="8">
        <v>68.24</v>
      </c>
      <c r="EF35" s="7">
        <v>-1</v>
      </c>
      <c r="EG35" s="7">
        <v>-1</v>
      </c>
      <c r="EH35" s="2" t="s">
        <v>148</v>
      </c>
      <c r="EI35" s="2" t="s">
        <v>139</v>
      </c>
      <c r="EJ35" s="2" t="s">
        <v>381</v>
      </c>
      <c r="EK35" s="2" t="s">
        <v>421</v>
      </c>
      <c r="EL35" s="2" t="s">
        <v>151</v>
      </c>
      <c r="EM35" s="2" t="s">
        <v>151</v>
      </c>
      <c r="EN35" s="2" t="s">
        <v>142</v>
      </c>
      <c r="EO35" s="4">
        <v>2</v>
      </c>
      <c r="EP35" s="8">
        <v>76.42</v>
      </c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318</v>
      </c>
      <c r="EY35" s="2" t="s">
        <v>151</v>
      </c>
      <c r="EZ35" s="2" t="s">
        <v>151</v>
      </c>
      <c r="FA35" s="2" t="s">
        <v>142</v>
      </c>
      <c r="FB35" s="4">
        <v>1</v>
      </c>
      <c r="FC35" s="8">
        <v>46.17</v>
      </c>
      <c r="FD35" s="4"/>
      <c r="FE35" s="8"/>
      <c r="FF35" s="7"/>
      <c r="FG35" s="7"/>
      <c r="FH35" s="2" t="s">
        <v>148</v>
      </c>
      <c r="FI35" s="2" t="s">
        <v>139</v>
      </c>
      <c r="FJ35" s="2" t="s">
        <v>282</v>
      </c>
      <c r="FK35" s="2" t="s">
        <v>422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304</v>
      </c>
      <c r="FX35" s="2" t="s">
        <v>423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384</v>
      </c>
      <c r="KX35" s="2" t="s">
        <v>142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>
        <v>113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424</v>
      </c>
      <c r="B36" s="2" t="s">
        <v>131</v>
      </c>
      <c r="C36" s="2" t="s">
        <v>132</v>
      </c>
      <c r="D36" s="2" t="s">
        <v>368</v>
      </c>
      <c r="E36" s="2" t="s">
        <v>369</v>
      </c>
      <c r="F36" s="2" t="s">
        <v>415</v>
      </c>
      <c r="G36" s="2" t="s">
        <v>415</v>
      </c>
      <c r="H36" s="2" t="s">
        <v>415</v>
      </c>
      <c r="I36" s="2" t="s">
        <v>416</v>
      </c>
      <c r="J36" s="2" t="s">
        <v>417</v>
      </c>
      <c r="K36" s="2" t="s">
        <v>373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374</v>
      </c>
      <c r="V36" s="2" t="s">
        <v>144</v>
      </c>
      <c r="W36" s="2" t="s">
        <v>145</v>
      </c>
      <c r="X36" s="2" t="s">
        <v>142</v>
      </c>
      <c r="Y36" s="2" t="s">
        <v>263</v>
      </c>
      <c r="Z36" s="4">
        <v>136</v>
      </c>
      <c r="AA36" s="4">
        <f>=ROUNDDOWN(52.3076923076923,0)</f>
      </c>
      <c r="AB36" s="5">
        <v>2.6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11</v>
      </c>
      <c r="AQ36" s="8">
        <v>497.86</v>
      </c>
      <c r="AR36" s="4">
        <v>4</v>
      </c>
      <c r="AS36" s="8">
        <v>226.53</v>
      </c>
      <c r="AT36" s="7">
        <v>1.75</v>
      </c>
      <c r="AU36" s="7">
        <v>1.1978</v>
      </c>
      <c r="AV36" s="4">
        <v>11</v>
      </c>
      <c r="AW36" s="8">
        <v>497.86</v>
      </c>
      <c r="AX36" s="4">
        <v>4</v>
      </c>
      <c r="AY36" s="8">
        <v>226.53</v>
      </c>
      <c r="AZ36" s="7">
        <v>1.75</v>
      </c>
      <c r="BA36" s="7">
        <v>1.1978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0.3444</v>
      </c>
      <c r="BJ36" s="4">
        <v>11</v>
      </c>
      <c r="BK36" s="8">
        <v>497.86</v>
      </c>
      <c r="BL36" s="2" t="s">
        <v>425</v>
      </c>
      <c r="BM36" s="7">
        <v>1</v>
      </c>
      <c r="BN36" s="7">
        <v>1</v>
      </c>
      <c r="BO36" s="4">
        <v>6</v>
      </c>
      <c r="BP36" s="8">
        <v>299.95</v>
      </c>
      <c r="BQ36" s="4">
        <v>2</v>
      </c>
      <c r="BR36" s="8">
        <v>158.44</v>
      </c>
      <c r="BS36" s="7">
        <v>2</v>
      </c>
      <c r="BT36" s="7">
        <v>0.8931</v>
      </c>
      <c r="BU36" s="2" t="s">
        <v>148</v>
      </c>
      <c r="BV36" s="2" t="s">
        <v>139</v>
      </c>
      <c r="BW36" s="2" t="s">
        <v>282</v>
      </c>
      <c r="BX36" s="2" t="s">
        <v>377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312</v>
      </c>
      <c r="CJ36" s="2" t="s">
        <v>378</v>
      </c>
      <c r="CK36" s="2" t="s">
        <v>426</v>
      </c>
      <c r="CL36" s="2" t="s">
        <v>151</v>
      </c>
      <c r="CM36" s="2" t="s">
        <v>151</v>
      </c>
      <c r="CN36" s="2" t="s">
        <v>142</v>
      </c>
      <c r="CO36" s="4"/>
      <c r="CP36" s="8"/>
      <c r="CQ36" s="4">
        <v>1</v>
      </c>
      <c r="CR36" s="8">
        <v>35.59</v>
      </c>
      <c r="CS36" s="7">
        <v>-1</v>
      </c>
      <c r="CT36" s="7">
        <v>-1</v>
      </c>
      <c r="CU36" s="2" t="s">
        <v>148</v>
      </c>
      <c r="CV36" s="2" t="s">
        <v>139</v>
      </c>
      <c r="CW36" s="2" t="s">
        <v>142</v>
      </c>
      <c r="CX36" s="2" t="s">
        <v>427</v>
      </c>
      <c r="CY36" s="2" t="s">
        <v>151</v>
      </c>
      <c r="CZ36" s="2" t="s">
        <v>151</v>
      </c>
      <c r="DA36" s="2" t="s">
        <v>142</v>
      </c>
      <c r="DB36" s="4">
        <v>1</v>
      </c>
      <c r="DC36" s="8">
        <v>37.28</v>
      </c>
      <c r="DD36" s="4">
        <v>1</v>
      </c>
      <c r="DE36" s="8">
        <v>32.5</v>
      </c>
      <c r="DF36" s="7"/>
      <c r="DG36" s="7">
        <v>0.1471</v>
      </c>
      <c r="DH36" s="2" t="s">
        <v>148</v>
      </c>
      <c r="DI36" s="2" t="s">
        <v>139</v>
      </c>
      <c r="DJ36" s="2" t="s">
        <v>208</v>
      </c>
      <c r="DK36" s="2" t="s">
        <v>428</v>
      </c>
      <c r="DL36" s="2" t="s">
        <v>151</v>
      </c>
      <c r="DM36" s="2" t="s">
        <v>151</v>
      </c>
      <c r="DN36" s="2" t="s">
        <v>142</v>
      </c>
      <c r="DO36" s="4">
        <v>2</v>
      </c>
      <c r="DP36" s="8">
        <v>82.52</v>
      </c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429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381</v>
      </c>
      <c r="EK36" s="2" t="s">
        <v>330</v>
      </c>
      <c r="EL36" s="2" t="s">
        <v>151</v>
      </c>
      <c r="EM36" s="2" t="s">
        <v>151</v>
      </c>
      <c r="EN36" s="2" t="s">
        <v>142</v>
      </c>
      <c r="EO36" s="4">
        <v>1</v>
      </c>
      <c r="EP36" s="8">
        <v>38.21</v>
      </c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430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282</v>
      </c>
      <c r="FK36" s="2" t="s">
        <v>431</v>
      </c>
      <c r="FL36" s="2" t="s">
        <v>151</v>
      </c>
      <c r="FM36" s="2" t="s">
        <v>151</v>
      </c>
      <c r="FN36" s="2" t="s">
        <v>142</v>
      </c>
      <c r="FO36" s="4">
        <v>1</v>
      </c>
      <c r="FP36" s="8">
        <v>39.9</v>
      </c>
      <c r="FQ36" s="4"/>
      <c r="FR36" s="8"/>
      <c r="FS36" s="7"/>
      <c r="FT36" s="7"/>
      <c r="FU36" s="2" t="s">
        <v>148</v>
      </c>
      <c r="FV36" s="2" t="s">
        <v>139</v>
      </c>
      <c r="FW36" s="2" t="s">
        <v>304</v>
      </c>
      <c r="FX36" s="2" t="s">
        <v>432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384</v>
      </c>
      <c r="KX36" s="2" t="s">
        <v>385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>
        <v>136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433</v>
      </c>
      <c r="B37" s="2" t="s">
        <v>131</v>
      </c>
      <c r="C37" s="2" t="s">
        <v>132</v>
      </c>
      <c r="D37" s="2" t="s">
        <v>368</v>
      </c>
      <c r="E37" s="2" t="s">
        <v>369</v>
      </c>
      <c r="F37" s="2" t="s">
        <v>415</v>
      </c>
      <c r="G37" s="2" t="s">
        <v>415</v>
      </c>
      <c r="H37" s="2" t="s">
        <v>415</v>
      </c>
      <c r="I37" s="2" t="s">
        <v>416</v>
      </c>
      <c r="J37" s="2" t="s">
        <v>417</v>
      </c>
      <c r="K37" s="2" t="s">
        <v>403</v>
      </c>
      <c r="L37" s="3">
        <v>34.73</v>
      </c>
      <c r="M37" s="3">
        <v>36.47</v>
      </c>
      <c r="N37" s="3">
        <v>114.99</v>
      </c>
      <c r="O37" s="2" t="s">
        <v>139</v>
      </c>
      <c r="P37" s="2" t="s">
        <v>189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374</v>
      </c>
      <c r="V37" s="2" t="s">
        <v>144</v>
      </c>
      <c r="W37" s="2" t="s">
        <v>145</v>
      </c>
      <c r="X37" s="2" t="s">
        <v>142</v>
      </c>
      <c r="Y37" s="2" t="s">
        <v>263</v>
      </c>
      <c r="Z37" s="4">
        <v>133</v>
      </c>
      <c r="AA37" s="4">
        <f>=ROUNDDOWN(102.307692307692,0)</f>
      </c>
      <c r="AB37" s="5">
        <v>1.3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7</v>
      </c>
      <c r="AQ37" s="8">
        <v>313.36</v>
      </c>
      <c r="AR37" s="4">
        <v>5</v>
      </c>
      <c r="AS37" s="8">
        <v>151.12</v>
      </c>
      <c r="AT37" s="7">
        <v>0.4</v>
      </c>
      <c r="AU37" s="7">
        <v>1.0736</v>
      </c>
      <c r="AV37" s="4">
        <v>7</v>
      </c>
      <c r="AW37" s="8">
        <v>313.36</v>
      </c>
      <c r="AX37" s="4">
        <v>5</v>
      </c>
      <c r="AY37" s="8">
        <v>151.12</v>
      </c>
      <c r="AZ37" s="7">
        <v>0.4</v>
      </c>
      <c r="BA37" s="7">
        <v>1.0736</v>
      </c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0.2168</v>
      </c>
      <c r="BJ37" s="4">
        <v>7</v>
      </c>
      <c r="BK37" s="8">
        <v>313.36</v>
      </c>
      <c r="BL37" s="2" t="s">
        <v>434</v>
      </c>
      <c r="BM37" s="7">
        <v>1</v>
      </c>
      <c r="BN37" s="7">
        <v>1</v>
      </c>
      <c r="BO37" s="4">
        <v>4</v>
      </c>
      <c r="BP37" s="8">
        <v>189.58</v>
      </c>
      <c r="BQ37" s="4"/>
      <c r="BR37" s="8"/>
      <c r="BS37" s="7"/>
      <c r="BT37" s="7"/>
      <c r="BU37" s="2" t="s">
        <v>148</v>
      </c>
      <c r="BV37" s="2" t="s">
        <v>139</v>
      </c>
      <c r="BW37" s="2" t="s">
        <v>282</v>
      </c>
      <c r="BX37" s="2" t="s">
        <v>435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312</v>
      </c>
      <c r="CJ37" s="2" t="s">
        <v>378</v>
      </c>
      <c r="CK37" s="2" t="s">
        <v>436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139</v>
      </c>
      <c r="CW37" s="2" t="s">
        <v>142</v>
      </c>
      <c r="CX37" s="2" t="s">
        <v>293</v>
      </c>
      <c r="CY37" s="2" t="s">
        <v>151</v>
      </c>
      <c r="CZ37" s="2" t="s">
        <v>151</v>
      </c>
      <c r="DA37" s="2" t="s">
        <v>142</v>
      </c>
      <c r="DB37" s="4"/>
      <c r="DC37" s="8"/>
      <c r="DD37" s="4">
        <v>4</v>
      </c>
      <c r="DE37" s="8">
        <v>117</v>
      </c>
      <c r="DF37" s="7">
        <v>-1</v>
      </c>
      <c r="DG37" s="7">
        <v>-1</v>
      </c>
      <c r="DH37" s="2" t="s">
        <v>148</v>
      </c>
      <c r="DI37" s="2" t="s">
        <v>139</v>
      </c>
      <c r="DJ37" s="2" t="s">
        <v>208</v>
      </c>
      <c r="DK37" s="2" t="s">
        <v>334</v>
      </c>
      <c r="DL37" s="2" t="s">
        <v>151</v>
      </c>
      <c r="DM37" s="2" t="s">
        <v>151</v>
      </c>
      <c r="DN37" s="2" t="s">
        <v>142</v>
      </c>
      <c r="DO37" s="4">
        <v>3</v>
      </c>
      <c r="DP37" s="8">
        <v>123.78</v>
      </c>
      <c r="DQ37" s="4"/>
      <c r="DR37" s="8"/>
      <c r="DS37" s="7"/>
      <c r="DT37" s="7"/>
      <c r="DU37" s="2" t="s">
        <v>148</v>
      </c>
      <c r="DV37" s="2" t="s">
        <v>139</v>
      </c>
      <c r="DW37" s="2" t="s">
        <v>197</v>
      </c>
      <c r="DX37" s="2" t="s">
        <v>198</v>
      </c>
      <c r="DY37" s="2" t="s">
        <v>151</v>
      </c>
      <c r="DZ37" s="2" t="s">
        <v>151</v>
      </c>
      <c r="EA37" s="2" t="s">
        <v>142</v>
      </c>
      <c r="EB37" s="4"/>
      <c r="EC37" s="8"/>
      <c r="ED37" s="4">
        <v>1</v>
      </c>
      <c r="EE37" s="8">
        <v>34.12</v>
      </c>
      <c r="EF37" s="7">
        <v>-1</v>
      </c>
      <c r="EG37" s="7">
        <v>-1</v>
      </c>
      <c r="EH37" s="2" t="s">
        <v>148</v>
      </c>
      <c r="EI37" s="2" t="s">
        <v>139</v>
      </c>
      <c r="EJ37" s="2" t="s">
        <v>381</v>
      </c>
      <c r="EK37" s="2" t="s">
        <v>181</v>
      </c>
      <c r="EL37" s="2" t="s">
        <v>151</v>
      </c>
      <c r="EM37" s="2" t="s">
        <v>151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139</v>
      </c>
      <c r="EW37" s="2" t="s">
        <v>382</v>
      </c>
      <c r="EX37" s="2" t="s">
        <v>437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139</v>
      </c>
      <c r="FJ37" s="2" t="s">
        <v>282</v>
      </c>
      <c r="FK37" s="2" t="s">
        <v>438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139</v>
      </c>
      <c r="FW37" s="2" t="s">
        <v>304</v>
      </c>
      <c r="FX37" s="2" t="s">
        <v>439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139</v>
      </c>
      <c r="JJ37" s="2" t="s">
        <v>227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139</v>
      </c>
      <c r="KW37" s="2" t="s">
        <v>384</v>
      </c>
      <c r="KX37" s="2" t="s">
        <v>385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>
        <v>133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440</v>
      </c>
      <c r="B38" s="2" t="s">
        <v>131</v>
      </c>
      <c r="C38" s="2" t="s">
        <v>132</v>
      </c>
      <c r="D38" s="2" t="s">
        <v>368</v>
      </c>
      <c r="E38" s="2" t="s">
        <v>369</v>
      </c>
      <c r="F38" s="2" t="s">
        <v>415</v>
      </c>
      <c r="G38" s="2" t="s">
        <v>415</v>
      </c>
      <c r="H38" s="2" t="s">
        <v>415</v>
      </c>
      <c r="I38" s="2" t="s">
        <v>416</v>
      </c>
      <c r="J38" s="2" t="s">
        <v>417</v>
      </c>
      <c r="K38" s="2" t="s">
        <v>281</v>
      </c>
      <c r="L38" s="3">
        <v>30.95</v>
      </c>
      <c r="M38" s="3">
        <v>32.5</v>
      </c>
      <c r="N38" s="3">
        <v>99.99</v>
      </c>
      <c r="O38" s="2" t="s">
        <v>322</v>
      </c>
      <c r="P38" s="2" t="s">
        <v>323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374</v>
      </c>
      <c r="V38" s="2" t="s">
        <v>144</v>
      </c>
      <c r="W38" s="2" t="s">
        <v>145</v>
      </c>
      <c r="X38" s="2" t="s">
        <v>142</v>
      </c>
      <c r="Y38" s="2" t="s">
        <v>225</v>
      </c>
      <c r="Z38" s="4"/>
      <c r="AA38" s="4">
        <f>=ROUNDDOWN({0},0)</f>
      </c>
      <c r="AB38" s="5">
        <v>2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4</v>
      </c>
      <c r="AS38" s="8">
        <v>140.4</v>
      </c>
      <c r="AT38" s="7">
        <v>-1</v>
      </c>
      <c r="AU38" s="7">
        <v>-1</v>
      </c>
      <c r="AV38" s="4"/>
      <c r="AW38" s="8"/>
      <c r="AX38" s="4">
        <v>4</v>
      </c>
      <c r="AY38" s="8">
        <v>140.4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441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325</v>
      </c>
      <c r="BW38" s="2" t="s">
        <v>282</v>
      </c>
      <c r="BX38" s="2" t="s">
        <v>211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325</v>
      </c>
      <c r="CJ38" s="2" t="s">
        <v>378</v>
      </c>
      <c r="CK38" s="2" t="s">
        <v>157</v>
      </c>
      <c r="CL38" s="2" t="s">
        <v>151</v>
      </c>
      <c r="CM38" s="2" t="s">
        <v>151</v>
      </c>
      <c r="CN38" s="2" t="s">
        <v>142</v>
      </c>
      <c r="CO38" s="4"/>
      <c r="CP38" s="8"/>
      <c r="CQ38" s="4">
        <v>2</v>
      </c>
      <c r="CR38" s="8">
        <v>71.18</v>
      </c>
      <c r="CS38" s="7">
        <v>-1</v>
      </c>
      <c r="CT38" s="7">
        <v>-1</v>
      </c>
      <c r="CU38" s="2" t="s">
        <v>148</v>
      </c>
      <c r="CV38" s="2" t="s">
        <v>325</v>
      </c>
      <c r="CW38" s="2" t="s">
        <v>142</v>
      </c>
      <c r="CX38" s="2" t="s">
        <v>171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325</v>
      </c>
      <c r="DJ38" s="2" t="s">
        <v>208</v>
      </c>
      <c r="DK38" s="2" t="s">
        <v>442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325</v>
      </c>
      <c r="DW38" s="2" t="s">
        <v>197</v>
      </c>
      <c r="DX38" s="2" t="s">
        <v>443</v>
      </c>
      <c r="DY38" s="2" t="s">
        <v>151</v>
      </c>
      <c r="DZ38" s="2" t="s">
        <v>151</v>
      </c>
      <c r="EA38" s="2" t="s">
        <v>142</v>
      </c>
      <c r="EB38" s="4"/>
      <c r="EC38" s="8"/>
      <c r="ED38" s="4">
        <v>1</v>
      </c>
      <c r="EE38" s="8">
        <v>34.12</v>
      </c>
      <c r="EF38" s="7">
        <v>-1</v>
      </c>
      <c r="EG38" s="7">
        <v>-1</v>
      </c>
      <c r="EH38" s="2" t="s">
        <v>148</v>
      </c>
      <c r="EI38" s="2" t="s">
        <v>325</v>
      </c>
      <c r="EJ38" s="2" t="s">
        <v>381</v>
      </c>
      <c r="EK38" s="2" t="s">
        <v>200</v>
      </c>
      <c r="EL38" s="2" t="s">
        <v>151</v>
      </c>
      <c r="EM38" s="2" t="s">
        <v>151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325</v>
      </c>
      <c r="EW38" s="2" t="s">
        <v>382</v>
      </c>
      <c r="EX38" s="2" t="s">
        <v>142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325</v>
      </c>
      <c r="FJ38" s="2" t="s">
        <v>282</v>
      </c>
      <c r="FK38" s="2" t="s">
        <v>307</v>
      </c>
      <c r="FL38" s="2" t="s">
        <v>151</v>
      </c>
      <c r="FM38" s="2" t="s">
        <v>151</v>
      </c>
      <c r="FN38" s="2" t="s">
        <v>142</v>
      </c>
      <c r="FO38" s="4"/>
      <c r="FP38" s="8"/>
      <c r="FQ38" s="4">
        <v>1</v>
      </c>
      <c r="FR38" s="8">
        <v>35.1</v>
      </c>
      <c r="FS38" s="7">
        <v>-1</v>
      </c>
      <c r="FT38" s="7">
        <v>-1</v>
      </c>
      <c r="FU38" s="2" t="s">
        <v>148</v>
      </c>
      <c r="FV38" s="2" t="s">
        <v>325</v>
      </c>
      <c r="FW38" s="2" t="s">
        <v>304</v>
      </c>
      <c r="FX38" s="2" t="s">
        <v>401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325</v>
      </c>
      <c r="JJ38" s="2" t="s">
        <v>227</v>
      </c>
      <c r="JK38" s="2" t="s">
        <v>142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325</v>
      </c>
      <c r="KW38" s="2" t="s">
        <v>384</v>
      </c>
      <c r="KX38" s="2" t="s">
        <v>142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444</v>
      </c>
      <c r="B39" s="2" t="s">
        <v>131</v>
      </c>
      <c r="C39" s="2" t="s">
        <v>132</v>
      </c>
      <c r="D39" s="2" t="s">
        <v>368</v>
      </c>
      <c r="E39" s="2" t="s">
        <v>369</v>
      </c>
      <c r="F39" s="2" t="s">
        <v>415</v>
      </c>
      <c r="G39" s="2" t="s">
        <v>415</v>
      </c>
      <c r="H39" s="2" t="s">
        <v>415</v>
      </c>
      <c r="I39" s="2" t="s">
        <v>416</v>
      </c>
      <c r="J39" s="2" t="s">
        <v>417</v>
      </c>
      <c r="K39" s="2" t="s">
        <v>188</v>
      </c>
      <c r="L39" s="3">
        <v>30.95</v>
      </c>
      <c r="M39" s="3">
        <v>32.5</v>
      </c>
      <c r="N39" s="3">
        <v>99.99</v>
      </c>
      <c r="O39" s="2" t="s">
        <v>445</v>
      </c>
      <c r="P39" s="2" t="s">
        <v>323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374</v>
      </c>
      <c r="V39" s="2" t="s">
        <v>144</v>
      </c>
      <c r="W39" s="2" t="s">
        <v>145</v>
      </c>
      <c r="X39" s="2" t="s">
        <v>142</v>
      </c>
      <c r="Y39" s="2" t="s">
        <v>263</v>
      </c>
      <c r="Z39" s="4"/>
      <c r="AA39" s="4">
        <f>=ROUNDDOWN({0},0)</f>
      </c>
      <c r="AB39" s="5">
        <v>0.5</v>
      </c>
      <c r="AC39" s="2" t="s">
        <v>142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15</v>
      </c>
      <c r="AS39" s="8">
        <v>583.2</v>
      </c>
      <c r="AT39" s="7">
        <v>-1</v>
      </c>
      <c r="AU39" s="7">
        <v>-1</v>
      </c>
      <c r="AV39" s="4"/>
      <c r="AW39" s="8"/>
      <c r="AX39" s="4">
        <v>15</v>
      </c>
      <c r="AY39" s="8">
        <v>583.2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446</v>
      </c>
      <c r="BM39" s="7"/>
      <c r="BN39" s="7"/>
      <c r="BO39" s="4"/>
      <c r="BP39" s="8"/>
      <c r="BQ39" s="4">
        <v>2</v>
      </c>
      <c r="BR39" s="8">
        <v>169.98</v>
      </c>
      <c r="BS39" s="7">
        <v>-1</v>
      </c>
      <c r="BT39" s="7">
        <v>-1</v>
      </c>
      <c r="BU39" s="2" t="s">
        <v>148</v>
      </c>
      <c r="BV39" s="2" t="s">
        <v>325</v>
      </c>
      <c r="BW39" s="2" t="s">
        <v>282</v>
      </c>
      <c r="BX39" s="2" t="s">
        <v>435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325</v>
      </c>
      <c r="CJ39" s="2" t="s">
        <v>378</v>
      </c>
      <c r="CK39" s="2" t="s">
        <v>150</v>
      </c>
      <c r="CL39" s="2" t="s">
        <v>151</v>
      </c>
      <c r="CM39" s="2" t="s">
        <v>151</v>
      </c>
      <c r="CN39" s="2" t="s">
        <v>142</v>
      </c>
      <c r="CO39" s="4"/>
      <c r="CP39" s="8"/>
      <c r="CQ39" s="4">
        <v>3</v>
      </c>
      <c r="CR39" s="8">
        <v>106.77</v>
      </c>
      <c r="CS39" s="7">
        <v>-1</v>
      </c>
      <c r="CT39" s="7">
        <v>-1</v>
      </c>
      <c r="CU39" s="2" t="s">
        <v>148</v>
      </c>
      <c r="CV39" s="2" t="s">
        <v>325</v>
      </c>
      <c r="CW39" s="2" t="s">
        <v>142</v>
      </c>
      <c r="CX39" s="2" t="s">
        <v>447</v>
      </c>
      <c r="CY39" s="2" t="s">
        <v>151</v>
      </c>
      <c r="CZ39" s="2" t="s">
        <v>151</v>
      </c>
      <c r="DA39" s="2" t="s">
        <v>142</v>
      </c>
      <c r="DB39" s="4"/>
      <c r="DC39" s="8"/>
      <c r="DD39" s="4">
        <v>4</v>
      </c>
      <c r="DE39" s="8">
        <v>100.75</v>
      </c>
      <c r="DF39" s="7">
        <v>-1</v>
      </c>
      <c r="DG39" s="7">
        <v>-1</v>
      </c>
      <c r="DH39" s="2" t="s">
        <v>148</v>
      </c>
      <c r="DI39" s="2" t="s">
        <v>325</v>
      </c>
      <c r="DJ39" s="2" t="s">
        <v>208</v>
      </c>
      <c r="DK39" s="2" t="s">
        <v>448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325</v>
      </c>
      <c r="DW39" s="2" t="s">
        <v>197</v>
      </c>
      <c r="DX39" s="2" t="s">
        <v>390</v>
      </c>
      <c r="DY39" s="2" t="s">
        <v>151</v>
      </c>
      <c r="DZ39" s="2" t="s">
        <v>151</v>
      </c>
      <c r="EA39" s="2" t="s">
        <v>142</v>
      </c>
      <c r="EB39" s="4"/>
      <c r="EC39" s="8"/>
      <c r="ED39" s="4">
        <v>5</v>
      </c>
      <c r="EE39" s="8">
        <v>170.6</v>
      </c>
      <c r="EF39" s="7">
        <v>-1</v>
      </c>
      <c r="EG39" s="7">
        <v>-1</v>
      </c>
      <c r="EH39" s="2" t="s">
        <v>148</v>
      </c>
      <c r="EI39" s="2" t="s">
        <v>325</v>
      </c>
      <c r="EJ39" s="2" t="s">
        <v>381</v>
      </c>
      <c r="EK39" s="2" t="s">
        <v>399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325</v>
      </c>
      <c r="EW39" s="2" t="s">
        <v>382</v>
      </c>
      <c r="EX39" s="2" t="s">
        <v>142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325</v>
      </c>
      <c r="FJ39" s="2" t="s">
        <v>282</v>
      </c>
      <c r="FK39" s="2" t="s">
        <v>225</v>
      </c>
      <c r="FL39" s="2" t="s">
        <v>151</v>
      </c>
      <c r="FM39" s="2" t="s">
        <v>151</v>
      </c>
      <c r="FN39" s="2" t="s">
        <v>142</v>
      </c>
      <c r="FO39" s="4"/>
      <c r="FP39" s="8"/>
      <c r="FQ39" s="4">
        <v>1</v>
      </c>
      <c r="FR39" s="8">
        <v>35.1</v>
      </c>
      <c r="FS39" s="7">
        <v>-1</v>
      </c>
      <c r="FT39" s="7">
        <v>-1</v>
      </c>
      <c r="FU39" s="2" t="s">
        <v>148</v>
      </c>
      <c r="FV39" s="2" t="s">
        <v>325</v>
      </c>
      <c r="FW39" s="2" t="s">
        <v>304</v>
      </c>
      <c r="FX39" s="2" t="s">
        <v>427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325</v>
      </c>
      <c r="JJ39" s="2" t="s">
        <v>227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325</v>
      </c>
      <c r="KW39" s="2" t="s">
        <v>384</v>
      </c>
      <c r="KX39" s="2" t="s">
        <v>142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449</v>
      </c>
      <c r="B40" s="2" t="s">
        <v>131</v>
      </c>
      <c r="C40" s="2" t="s">
        <v>132</v>
      </c>
      <c r="D40" s="2" t="s">
        <v>368</v>
      </c>
      <c r="E40" s="2" t="s">
        <v>369</v>
      </c>
      <c r="F40" s="2" t="s">
        <v>450</v>
      </c>
      <c r="G40" s="2" t="s">
        <v>450</v>
      </c>
      <c r="H40" s="2" t="s">
        <v>450</v>
      </c>
      <c r="I40" s="2" t="s">
        <v>371</v>
      </c>
      <c r="J40" s="2" t="s">
        <v>451</v>
      </c>
      <c r="K40" s="2" t="s">
        <v>373</v>
      </c>
      <c r="L40" s="3">
        <v>27.69</v>
      </c>
      <c r="M40" s="3">
        <v>29.07</v>
      </c>
      <c r="N40" s="3">
        <v>84.99</v>
      </c>
      <c r="O40" s="2" t="s">
        <v>139</v>
      </c>
      <c r="P40" s="2" t="s">
        <v>189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374</v>
      </c>
      <c r="V40" s="2" t="s">
        <v>144</v>
      </c>
      <c r="W40" s="2" t="s">
        <v>145</v>
      </c>
      <c r="X40" s="2" t="s">
        <v>142</v>
      </c>
      <c r="Y40" s="2" t="s">
        <v>225</v>
      </c>
      <c r="Z40" s="4">
        <v>191</v>
      </c>
      <c r="AA40" s="4">
        <f>=ROUNDDOWN(61.6129032258065,0)</f>
      </c>
      <c r="AB40" s="5">
        <v>3.1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9</v>
      </c>
      <c r="AQ40" s="8">
        <v>345.29</v>
      </c>
      <c r="AR40" s="4">
        <v>3</v>
      </c>
      <c r="AS40" s="8">
        <v>122.59</v>
      </c>
      <c r="AT40" s="7">
        <v>2</v>
      </c>
      <c r="AU40" s="7">
        <v>1.8166</v>
      </c>
      <c r="AV40" s="4">
        <v>9</v>
      </c>
      <c r="AW40" s="8">
        <v>345.29</v>
      </c>
      <c r="AX40" s="4">
        <v>3</v>
      </c>
      <c r="AY40" s="8">
        <v>122.59</v>
      </c>
      <c r="AZ40" s="7">
        <v>2</v>
      </c>
      <c r="BA40" s="7">
        <v>1.8166</v>
      </c>
      <c r="BB40" s="7">
        <v>1</v>
      </c>
      <c r="BC40" s="4">
        <v>15</v>
      </c>
      <c r="BD40" s="8">
        <v>659.65</v>
      </c>
      <c r="BE40" s="4">
        <v>55</v>
      </c>
      <c r="BF40" s="8">
        <v>1692.08</v>
      </c>
      <c r="BG40" s="7">
        <v>-0.7273</v>
      </c>
      <c r="BH40" s="7">
        <v>-0.6102</v>
      </c>
      <c r="BI40" s="7">
        <v>0.5234</v>
      </c>
      <c r="BJ40" s="4">
        <v>9</v>
      </c>
      <c r="BK40" s="8">
        <v>345.29</v>
      </c>
      <c r="BL40" s="2" t="s">
        <v>452</v>
      </c>
      <c r="BM40" s="7">
        <v>1</v>
      </c>
      <c r="BN40" s="7">
        <v>1</v>
      </c>
      <c r="BO40" s="4">
        <v>3</v>
      </c>
      <c r="BP40" s="8">
        <v>161.81</v>
      </c>
      <c r="BQ40" s="4">
        <v>1</v>
      </c>
      <c r="BR40" s="8">
        <v>67.99</v>
      </c>
      <c r="BS40" s="7">
        <v>2</v>
      </c>
      <c r="BT40" s="7">
        <v>1.3799</v>
      </c>
      <c r="BU40" s="2" t="s">
        <v>148</v>
      </c>
      <c r="BV40" s="2" t="s">
        <v>139</v>
      </c>
      <c r="BW40" s="2" t="s">
        <v>282</v>
      </c>
      <c r="BX40" s="2" t="s">
        <v>192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312</v>
      </c>
      <c r="CJ40" s="2" t="s">
        <v>378</v>
      </c>
      <c r="CK40" s="2" t="s">
        <v>453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139</v>
      </c>
      <c r="CW40" s="2" t="s">
        <v>142</v>
      </c>
      <c r="CX40" s="2" t="s">
        <v>308</v>
      </c>
      <c r="CY40" s="2" t="s">
        <v>151</v>
      </c>
      <c r="CZ40" s="2" t="s">
        <v>151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139</v>
      </c>
      <c r="DJ40" s="2" t="s">
        <v>195</v>
      </c>
      <c r="DK40" s="2" t="s">
        <v>202</v>
      </c>
      <c r="DL40" s="2" t="s">
        <v>151</v>
      </c>
      <c r="DM40" s="2" t="s">
        <v>151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139</v>
      </c>
      <c r="DW40" s="2" t="s">
        <v>197</v>
      </c>
      <c r="DX40" s="2" t="s">
        <v>198</v>
      </c>
      <c r="DY40" s="2" t="s">
        <v>151</v>
      </c>
      <c r="DZ40" s="2" t="s">
        <v>151</v>
      </c>
      <c r="EA40" s="2" t="s">
        <v>142</v>
      </c>
      <c r="EB40" s="4">
        <v>2</v>
      </c>
      <c r="EC40" s="8">
        <v>61.6</v>
      </c>
      <c r="ED40" s="4">
        <v>2</v>
      </c>
      <c r="EE40" s="8">
        <v>54.6</v>
      </c>
      <c r="EF40" s="7"/>
      <c r="EG40" s="7">
        <v>0.1282</v>
      </c>
      <c r="EH40" s="2" t="s">
        <v>148</v>
      </c>
      <c r="EI40" s="2" t="s">
        <v>139</v>
      </c>
      <c r="EJ40" s="2" t="s">
        <v>381</v>
      </c>
      <c r="EK40" s="2" t="s">
        <v>454</v>
      </c>
      <c r="EL40" s="2" t="s">
        <v>151</v>
      </c>
      <c r="EM40" s="2" t="s">
        <v>151</v>
      </c>
      <c r="EN40" s="2" t="s">
        <v>142</v>
      </c>
      <c r="EO40" s="4">
        <v>4</v>
      </c>
      <c r="EP40" s="8">
        <v>121.88</v>
      </c>
      <c r="EQ40" s="4"/>
      <c r="ER40" s="8"/>
      <c r="ES40" s="7"/>
      <c r="ET40" s="7"/>
      <c r="EU40" s="2" t="s">
        <v>148</v>
      </c>
      <c r="EV40" s="2" t="s">
        <v>139</v>
      </c>
      <c r="EW40" s="2" t="s">
        <v>382</v>
      </c>
      <c r="EX40" s="2" t="s">
        <v>455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139</v>
      </c>
      <c r="FJ40" s="2" t="s">
        <v>282</v>
      </c>
      <c r="FK40" s="2" t="s">
        <v>456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139</v>
      </c>
      <c r="FW40" s="2" t="s">
        <v>304</v>
      </c>
      <c r="FX40" s="2" t="s">
        <v>457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139</v>
      </c>
      <c r="JJ40" s="2" t="s">
        <v>227</v>
      </c>
      <c r="JK40" s="2" t="s">
        <v>458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139</v>
      </c>
      <c r="KW40" s="2" t="s">
        <v>384</v>
      </c>
      <c r="KX40" s="2" t="s">
        <v>385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>
        <v>191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459</v>
      </c>
      <c r="B41" s="2" t="s">
        <v>131</v>
      </c>
      <c r="C41" s="2" t="s">
        <v>132</v>
      </c>
      <c r="D41" s="2" t="s">
        <v>368</v>
      </c>
      <c r="E41" s="2" t="s">
        <v>369</v>
      </c>
      <c r="F41" s="2" t="s">
        <v>450</v>
      </c>
      <c r="G41" s="2" t="s">
        <v>450</v>
      </c>
      <c r="H41" s="2" t="s">
        <v>450</v>
      </c>
      <c r="I41" s="2" t="s">
        <v>371</v>
      </c>
      <c r="J41" s="2" t="s">
        <v>451</v>
      </c>
      <c r="K41" s="2" t="s">
        <v>403</v>
      </c>
      <c r="L41" s="3">
        <v>27.69</v>
      </c>
      <c r="M41" s="3">
        <v>29.07</v>
      </c>
      <c r="N41" s="3">
        <v>84.99</v>
      </c>
      <c r="O41" s="2" t="s">
        <v>139</v>
      </c>
      <c r="P41" s="2" t="s">
        <v>189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374</v>
      </c>
      <c r="V41" s="2" t="s">
        <v>144</v>
      </c>
      <c r="W41" s="2" t="s">
        <v>145</v>
      </c>
      <c r="X41" s="2" t="s">
        <v>142</v>
      </c>
      <c r="Y41" s="2" t="s">
        <v>225</v>
      </c>
      <c r="Z41" s="4">
        <v>86</v>
      </c>
      <c r="AA41" s="4">
        <f>=ROUNDDOWN(45.2631578947368,0)</f>
      </c>
      <c r="AB41" s="5">
        <v>1.9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6</v>
      </c>
      <c r="AQ41" s="8">
        <v>314.36</v>
      </c>
      <c r="AR41" s="4">
        <v>11</v>
      </c>
      <c r="AS41" s="8">
        <v>346.45</v>
      </c>
      <c r="AT41" s="7">
        <v>-0.4545</v>
      </c>
      <c r="AU41" s="7">
        <v>-0.0926</v>
      </c>
      <c r="AV41" s="4">
        <v>6</v>
      </c>
      <c r="AW41" s="8">
        <v>314.36</v>
      </c>
      <c r="AX41" s="4">
        <v>11</v>
      </c>
      <c r="AY41" s="8">
        <v>346.45</v>
      </c>
      <c r="AZ41" s="7">
        <v>-0.4545</v>
      </c>
      <c r="BA41" s="7">
        <v>-0.0926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0.4766</v>
      </c>
      <c r="BJ41" s="4">
        <v>6</v>
      </c>
      <c r="BK41" s="8">
        <v>314.36</v>
      </c>
      <c r="BL41" s="2" t="s">
        <v>460</v>
      </c>
      <c r="BM41" s="7">
        <v>1</v>
      </c>
      <c r="BN41" s="7">
        <v>1</v>
      </c>
      <c r="BO41" s="4">
        <v>5</v>
      </c>
      <c r="BP41" s="8">
        <v>281.47</v>
      </c>
      <c r="BQ41" s="4">
        <v>1</v>
      </c>
      <c r="BR41" s="8">
        <v>67.99</v>
      </c>
      <c r="BS41" s="7">
        <v>4</v>
      </c>
      <c r="BT41" s="7">
        <v>3.1399</v>
      </c>
      <c r="BU41" s="2" t="s">
        <v>148</v>
      </c>
      <c r="BV41" s="2" t="s">
        <v>139</v>
      </c>
      <c r="BW41" s="2" t="s">
        <v>282</v>
      </c>
      <c r="BX41" s="2" t="s">
        <v>435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312</v>
      </c>
      <c r="CJ41" s="2" t="s">
        <v>378</v>
      </c>
      <c r="CK41" s="2" t="s">
        <v>461</v>
      </c>
      <c r="CL41" s="2" t="s">
        <v>151</v>
      </c>
      <c r="CM41" s="2" t="s">
        <v>151</v>
      </c>
      <c r="CN41" s="2" t="s">
        <v>142</v>
      </c>
      <c r="CO41" s="4"/>
      <c r="CP41" s="8"/>
      <c r="CQ41" s="4">
        <v>2</v>
      </c>
      <c r="CR41" s="8">
        <v>56.94</v>
      </c>
      <c r="CS41" s="7">
        <v>-1</v>
      </c>
      <c r="CT41" s="7">
        <v>-1</v>
      </c>
      <c r="CU41" s="2" t="s">
        <v>148</v>
      </c>
      <c r="CV41" s="2" t="s">
        <v>139</v>
      </c>
      <c r="CW41" s="2" t="s">
        <v>142</v>
      </c>
      <c r="CX41" s="2" t="s">
        <v>308</v>
      </c>
      <c r="CY41" s="2" t="s">
        <v>151</v>
      </c>
      <c r="CZ41" s="2" t="s">
        <v>151</v>
      </c>
      <c r="DA41" s="2" t="s">
        <v>142</v>
      </c>
      <c r="DB41" s="4"/>
      <c r="DC41" s="8"/>
      <c r="DD41" s="4">
        <v>2</v>
      </c>
      <c r="DE41" s="8">
        <v>46.8</v>
      </c>
      <c r="DF41" s="7">
        <v>-1</v>
      </c>
      <c r="DG41" s="7">
        <v>-1</v>
      </c>
      <c r="DH41" s="2" t="s">
        <v>148</v>
      </c>
      <c r="DI41" s="2" t="s">
        <v>139</v>
      </c>
      <c r="DJ41" s="2" t="s">
        <v>195</v>
      </c>
      <c r="DK41" s="2" t="s">
        <v>196</v>
      </c>
      <c r="DL41" s="2" t="s">
        <v>151</v>
      </c>
      <c r="DM41" s="2" t="s">
        <v>151</v>
      </c>
      <c r="DN41" s="2" t="s">
        <v>142</v>
      </c>
      <c r="DO41" s="4">
        <v>1</v>
      </c>
      <c r="DP41" s="8">
        <v>32.89</v>
      </c>
      <c r="DQ41" s="4">
        <v>6</v>
      </c>
      <c r="DR41" s="8">
        <v>174.72</v>
      </c>
      <c r="DS41" s="7">
        <v>-0.8333</v>
      </c>
      <c r="DT41" s="7">
        <v>-0.8118</v>
      </c>
      <c r="DU41" s="2" t="s">
        <v>148</v>
      </c>
      <c r="DV41" s="2" t="s">
        <v>139</v>
      </c>
      <c r="DW41" s="2" t="s">
        <v>197</v>
      </c>
      <c r="DX41" s="2" t="s">
        <v>462</v>
      </c>
      <c r="DY41" s="2" t="s">
        <v>151</v>
      </c>
      <c r="DZ41" s="2" t="s">
        <v>151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139</v>
      </c>
      <c r="EJ41" s="2" t="s">
        <v>381</v>
      </c>
      <c r="EK41" s="2" t="s">
        <v>170</v>
      </c>
      <c r="EL41" s="2" t="s">
        <v>151</v>
      </c>
      <c r="EM41" s="2" t="s">
        <v>151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139</v>
      </c>
      <c r="EW41" s="2" t="s">
        <v>382</v>
      </c>
      <c r="EX41" s="2" t="s">
        <v>142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282</v>
      </c>
      <c r="FK41" s="2" t="s">
        <v>337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304</v>
      </c>
      <c r="FX41" s="2" t="s">
        <v>463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227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384</v>
      </c>
      <c r="KX41" s="2" t="s">
        <v>385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>
        <v>86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464</v>
      </c>
      <c r="B42" s="2" t="s">
        <v>131</v>
      </c>
      <c r="C42" s="2" t="s">
        <v>132</v>
      </c>
      <c r="D42" s="2" t="s">
        <v>368</v>
      </c>
      <c r="E42" s="2" t="s">
        <v>369</v>
      </c>
      <c r="F42" s="2" t="s">
        <v>450</v>
      </c>
      <c r="G42" s="2" t="s">
        <v>450</v>
      </c>
      <c r="H42" s="2" t="s">
        <v>450</v>
      </c>
      <c r="I42" s="2" t="s">
        <v>371</v>
      </c>
      <c r="J42" s="2" t="s">
        <v>451</v>
      </c>
      <c r="K42" s="2" t="s">
        <v>281</v>
      </c>
      <c r="L42" s="3">
        <v>24.76</v>
      </c>
      <c r="M42" s="3">
        <v>26</v>
      </c>
      <c r="N42" s="3">
        <v>79.99</v>
      </c>
      <c r="O42" s="2" t="s">
        <v>445</v>
      </c>
      <c r="P42" s="2" t="s">
        <v>323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374</v>
      </c>
      <c r="V42" s="2" t="s">
        <v>144</v>
      </c>
      <c r="W42" s="2" t="s">
        <v>145</v>
      </c>
      <c r="X42" s="2" t="s">
        <v>142</v>
      </c>
      <c r="Y42" s="2" t="s">
        <v>225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19</v>
      </c>
      <c r="AS42" s="8">
        <v>537.94</v>
      </c>
      <c r="AT42" s="7">
        <v>-1</v>
      </c>
      <c r="AU42" s="7">
        <v>-1</v>
      </c>
      <c r="AV42" s="4"/>
      <c r="AW42" s="8"/>
      <c r="AX42" s="4">
        <v>19</v>
      </c>
      <c r="AY42" s="8">
        <v>537.94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465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325</v>
      </c>
      <c r="BW42" s="2" t="s">
        <v>282</v>
      </c>
      <c r="BX42" s="2" t="s">
        <v>211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325</v>
      </c>
      <c r="CJ42" s="2" t="s">
        <v>378</v>
      </c>
      <c r="CK42" s="2" t="s">
        <v>157</v>
      </c>
      <c r="CL42" s="2" t="s">
        <v>151</v>
      </c>
      <c r="CM42" s="2" t="s">
        <v>151</v>
      </c>
      <c r="CN42" s="2" t="s">
        <v>142</v>
      </c>
      <c r="CO42" s="4"/>
      <c r="CP42" s="8"/>
      <c r="CQ42" s="4">
        <v>4</v>
      </c>
      <c r="CR42" s="8">
        <v>113.88</v>
      </c>
      <c r="CS42" s="7">
        <v>-1</v>
      </c>
      <c r="CT42" s="7">
        <v>-1</v>
      </c>
      <c r="CU42" s="2" t="s">
        <v>148</v>
      </c>
      <c r="CV42" s="2" t="s">
        <v>325</v>
      </c>
      <c r="CW42" s="2" t="s">
        <v>142</v>
      </c>
      <c r="CX42" s="2" t="s">
        <v>466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325</v>
      </c>
      <c r="DJ42" s="2" t="s">
        <v>195</v>
      </c>
      <c r="DK42" s="2" t="s">
        <v>197</v>
      </c>
      <c r="DL42" s="2" t="s">
        <v>151</v>
      </c>
      <c r="DM42" s="2" t="s">
        <v>151</v>
      </c>
      <c r="DN42" s="2" t="s">
        <v>142</v>
      </c>
      <c r="DO42" s="4"/>
      <c r="DP42" s="8"/>
      <c r="DQ42" s="4">
        <v>8</v>
      </c>
      <c r="DR42" s="8">
        <v>232.96</v>
      </c>
      <c r="DS42" s="7">
        <v>-1</v>
      </c>
      <c r="DT42" s="7">
        <v>-1</v>
      </c>
      <c r="DU42" s="2" t="s">
        <v>148</v>
      </c>
      <c r="DV42" s="2" t="s">
        <v>325</v>
      </c>
      <c r="DW42" s="2" t="s">
        <v>197</v>
      </c>
      <c r="DX42" s="2" t="s">
        <v>198</v>
      </c>
      <c r="DY42" s="2" t="s">
        <v>151</v>
      </c>
      <c r="DZ42" s="2" t="s">
        <v>151</v>
      </c>
      <c r="EA42" s="2" t="s">
        <v>142</v>
      </c>
      <c r="EB42" s="4"/>
      <c r="EC42" s="8"/>
      <c r="ED42" s="4">
        <v>7</v>
      </c>
      <c r="EE42" s="8">
        <v>191.1</v>
      </c>
      <c r="EF42" s="7">
        <v>-1</v>
      </c>
      <c r="EG42" s="7">
        <v>-1</v>
      </c>
      <c r="EH42" s="2" t="s">
        <v>148</v>
      </c>
      <c r="EI42" s="2" t="s">
        <v>325</v>
      </c>
      <c r="EJ42" s="2" t="s">
        <v>381</v>
      </c>
      <c r="EK42" s="2" t="s">
        <v>467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325</v>
      </c>
      <c r="EW42" s="2" t="s">
        <v>382</v>
      </c>
      <c r="EX42" s="2" t="s">
        <v>142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325</v>
      </c>
      <c r="FJ42" s="2" t="s">
        <v>282</v>
      </c>
      <c r="FK42" s="2" t="s">
        <v>307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325</v>
      </c>
      <c r="FW42" s="2" t="s">
        <v>304</v>
      </c>
      <c r="FX42" s="2" t="s">
        <v>468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325</v>
      </c>
      <c r="JJ42" s="2" t="s">
        <v>227</v>
      </c>
      <c r="JK42" s="2" t="s">
        <v>142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325</v>
      </c>
      <c r="KW42" s="2" t="s">
        <v>384</v>
      </c>
      <c r="KX42" s="2" t="s">
        <v>142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469</v>
      </c>
      <c r="B43" s="2" t="s">
        <v>131</v>
      </c>
      <c r="C43" s="2" t="s">
        <v>132</v>
      </c>
      <c r="D43" s="2" t="s">
        <v>368</v>
      </c>
      <c r="E43" s="2" t="s">
        <v>369</v>
      </c>
      <c r="F43" s="2" t="s">
        <v>450</v>
      </c>
      <c r="G43" s="2" t="s">
        <v>450</v>
      </c>
      <c r="H43" s="2" t="s">
        <v>450</v>
      </c>
      <c r="I43" s="2" t="s">
        <v>371</v>
      </c>
      <c r="J43" s="2" t="s">
        <v>451</v>
      </c>
      <c r="K43" s="2" t="s">
        <v>188</v>
      </c>
      <c r="L43" s="3">
        <v>24.76</v>
      </c>
      <c r="M43" s="3">
        <v>26</v>
      </c>
      <c r="N43" s="3">
        <v>79.99</v>
      </c>
      <c r="O43" s="2" t="s">
        <v>322</v>
      </c>
      <c r="P43" s="2" t="s">
        <v>323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374</v>
      </c>
      <c r="V43" s="2" t="s">
        <v>144</v>
      </c>
      <c r="W43" s="2" t="s">
        <v>145</v>
      </c>
      <c r="X43" s="2" t="s">
        <v>142</v>
      </c>
      <c r="Y43" s="2" t="s">
        <v>225</v>
      </c>
      <c r="Z43" s="4"/>
      <c r="AA43" s="4">
        <f>=ROUNDDOWN({0},0)</f>
      </c>
      <c r="AB43" s="5">
        <v>1</v>
      </c>
      <c r="AC43" s="2" t="s">
        <v>142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22</v>
      </c>
      <c r="AS43" s="8">
        <v>685.1</v>
      </c>
      <c r="AT43" s="7">
        <v>-1</v>
      </c>
      <c r="AU43" s="7">
        <v>-1</v>
      </c>
      <c r="AV43" s="4"/>
      <c r="AW43" s="8"/>
      <c r="AX43" s="4">
        <v>22</v>
      </c>
      <c r="AY43" s="8">
        <v>685.1</v>
      </c>
      <c r="AZ43" s="7">
        <v>-1</v>
      </c>
      <c r="BA43" s="7">
        <v>-1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/>
      <c r="BJ43" s="4"/>
      <c r="BK43" s="8"/>
      <c r="BL43" s="2" t="s">
        <v>470</v>
      </c>
      <c r="BM43" s="7"/>
      <c r="BN43" s="7"/>
      <c r="BO43" s="4"/>
      <c r="BP43" s="8"/>
      <c r="BQ43" s="4">
        <v>2</v>
      </c>
      <c r="BR43" s="8">
        <v>135.98</v>
      </c>
      <c r="BS43" s="7">
        <v>-1</v>
      </c>
      <c r="BT43" s="7">
        <v>-1</v>
      </c>
      <c r="BU43" s="2" t="s">
        <v>148</v>
      </c>
      <c r="BV43" s="2" t="s">
        <v>325</v>
      </c>
      <c r="BW43" s="2" t="s">
        <v>282</v>
      </c>
      <c r="BX43" s="2" t="s">
        <v>253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325</v>
      </c>
      <c r="CJ43" s="2" t="s">
        <v>378</v>
      </c>
      <c r="CK43" s="2" t="s">
        <v>471</v>
      </c>
      <c r="CL43" s="2" t="s">
        <v>151</v>
      </c>
      <c r="CM43" s="2" t="s">
        <v>151</v>
      </c>
      <c r="CN43" s="2" t="s">
        <v>142</v>
      </c>
      <c r="CO43" s="4"/>
      <c r="CP43" s="8"/>
      <c r="CQ43" s="4">
        <v>4</v>
      </c>
      <c r="CR43" s="8">
        <v>113.88</v>
      </c>
      <c r="CS43" s="7">
        <v>-1</v>
      </c>
      <c r="CT43" s="7">
        <v>-1</v>
      </c>
      <c r="CU43" s="2" t="s">
        <v>148</v>
      </c>
      <c r="CV43" s="2" t="s">
        <v>325</v>
      </c>
      <c r="CW43" s="2" t="s">
        <v>142</v>
      </c>
      <c r="CX43" s="2" t="s">
        <v>380</v>
      </c>
      <c r="CY43" s="2" t="s">
        <v>151</v>
      </c>
      <c r="CZ43" s="2" t="s">
        <v>151</v>
      </c>
      <c r="DA43" s="2" t="s">
        <v>142</v>
      </c>
      <c r="DB43" s="4"/>
      <c r="DC43" s="8"/>
      <c r="DD43" s="4">
        <v>2</v>
      </c>
      <c r="DE43" s="8">
        <v>41.6</v>
      </c>
      <c r="DF43" s="7">
        <v>-1</v>
      </c>
      <c r="DG43" s="7">
        <v>-1</v>
      </c>
      <c r="DH43" s="2" t="s">
        <v>148</v>
      </c>
      <c r="DI43" s="2" t="s">
        <v>325</v>
      </c>
      <c r="DJ43" s="2" t="s">
        <v>195</v>
      </c>
      <c r="DK43" s="2" t="s">
        <v>472</v>
      </c>
      <c r="DL43" s="2" t="s">
        <v>151</v>
      </c>
      <c r="DM43" s="2" t="s">
        <v>151</v>
      </c>
      <c r="DN43" s="2" t="s">
        <v>142</v>
      </c>
      <c r="DO43" s="4"/>
      <c r="DP43" s="8"/>
      <c r="DQ43" s="4">
        <v>5</v>
      </c>
      <c r="DR43" s="8">
        <v>145.6</v>
      </c>
      <c r="DS43" s="7">
        <v>-1</v>
      </c>
      <c r="DT43" s="7">
        <v>-1</v>
      </c>
      <c r="DU43" s="2" t="s">
        <v>148</v>
      </c>
      <c r="DV43" s="2" t="s">
        <v>325</v>
      </c>
      <c r="DW43" s="2" t="s">
        <v>197</v>
      </c>
      <c r="DX43" s="2" t="s">
        <v>390</v>
      </c>
      <c r="DY43" s="2" t="s">
        <v>151</v>
      </c>
      <c r="DZ43" s="2" t="s">
        <v>151</v>
      </c>
      <c r="EA43" s="2" t="s">
        <v>142</v>
      </c>
      <c r="EB43" s="4"/>
      <c r="EC43" s="8"/>
      <c r="ED43" s="4">
        <v>6</v>
      </c>
      <c r="EE43" s="8">
        <v>163.8</v>
      </c>
      <c r="EF43" s="7">
        <v>-1</v>
      </c>
      <c r="EG43" s="7">
        <v>-1</v>
      </c>
      <c r="EH43" s="2" t="s">
        <v>148</v>
      </c>
      <c r="EI43" s="2" t="s">
        <v>325</v>
      </c>
      <c r="EJ43" s="2" t="s">
        <v>381</v>
      </c>
      <c r="EK43" s="2" t="s">
        <v>284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325</v>
      </c>
      <c r="EW43" s="2" t="s">
        <v>382</v>
      </c>
      <c r="EX43" s="2" t="s">
        <v>142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325</v>
      </c>
      <c r="FJ43" s="2" t="s">
        <v>282</v>
      </c>
      <c r="FK43" s="2" t="s">
        <v>225</v>
      </c>
      <c r="FL43" s="2" t="s">
        <v>151</v>
      </c>
      <c r="FM43" s="2" t="s">
        <v>151</v>
      </c>
      <c r="FN43" s="2" t="s">
        <v>142</v>
      </c>
      <c r="FO43" s="4"/>
      <c r="FP43" s="8"/>
      <c r="FQ43" s="4">
        <v>3</v>
      </c>
      <c r="FR43" s="8">
        <v>84.24</v>
      </c>
      <c r="FS43" s="7">
        <v>-1</v>
      </c>
      <c r="FT43" s="7">
        <v>-1</v>
      </c>
      <c r="FU43" s="2" t="s">
        <v>148</v>
      </c>
      <c r="FV43" s="2" t="s">
        <v>325</v>
      </c>
      <c r="FW43" s="2" t="s">
        <v>304</v>
      </c>
      <c r="FX43" s="2" t="s">
        <v>473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325</v>
      </c>
      <c r="JJ43" s="2" t="s">
        <v>227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325</v>
      </c>
      <c r="KW43" s="2" t="s">
        <v>384</v>
      </c>
      <c r="KX43" s="2" t="s">
        <v>142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474</v>
      </c>
      <c r="B44" s="2" t="s">
        <v>131</v>
      </c>
      <c r="C44" s="2" t="s">
        <v>132</v>
      </c>
      <c r="D44" s="2" t="s">
        <v>475</v>
      </c>
      <c r="E44" s="2" t="s">
        <v>476</v>
      </c>
      <c r="F44" s="2" t="s">
        <v>477</v>
      </c>
      <c r="G44" s="2" t="s">
        <v>477</v>
      </c>
      <c r="H44" s="2" t="s">
        <v>477</v>
      </c>
      <c r="I44" s="2" t="s">
        <v>478</v>
      </c>
      <c r="J44" s="2" t="s">
        <v>137</v>
      </c>
      <c r="K44" s="2" t="s">
        <v>479</v>
      </c>
      <c r="L44" s="3">
        <v>85.12</v>
      </c>
      <c r="M44" s="3">
        <v>89.38</v>
      </c>
      <c r="N44" s="3">
        <v>249.99</v>
      </c>
      <c r="O44" s="2" t="s">
        <v>139</v>
      </c>
      <c r="P44" s="2" t="s">
        <v>323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480</v>
      </c>
      <c r="V44" s="2" t="s">
        <v>375</v>
      </c>
      <c r="W44" s="2" t="s">
        <v>145</v>
      </c>
      <c r="X44" s="2" t="s">
        <v>142</v>
      </c>
      <c r="Y44" s="2" t="s">
        <v>282</v>
      </c>
      <c r="Z44" s="4">
        <v>4</v>
      </c>
      <c r="AA44" s="4">
        <f>=ROUNDDOWN(4,0)</f>
      </c>
      <c r="AB44" s="5">
        <v>1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9</v>
      </c>
      <c r="AQ44" s="8">
        <v>829.45</v>
      </c>
      <c r="AR44" s="4">
        <v>7</v>
      </c>
      <c r="AS44" s="8">
        <v>737.13</v>
      </c>
      <c r="AT44" s="7">
        <v>0.2857</v>
      </c>
      <c r="AU44" s="7">
        <v>0.1252</v>
      </c>
      <c r="AV44" s="4">
        <v>24</v>
      </c>
      <c r="AW44" s="8">
        <v>2574.78</v>
      </c>
      <c r="AX44" s="4">
        <v>13</v>
      </c>
      <c r="AY44" s="8">
        <v>1404.22</v>
      </c>
      <c r="AZ44" s="7">
        <v>0.8462</v>
      </c>
      <c r="BA44" s="7">
        <v>0.8336</v>
      </c>
      <c r="BB44" s="7">
        <v>0.3221</v>
      </c>
      <c r="BC44" s="4">
        <v>35</v>
      </c>
      <c r="BD44" s="8">
        <v>3746.31</v>
      </c>
      <c r="BE44" s="4">
        <v>24</v>
      </c>
      <c r="BF44" s="8">
        <v>2602.69</v>
      </c>
      <c r="BG44" s="7">
        <v>0.4583</v>
      </c>
      <c r="BH44" s="7">
        <v>0.4394</v>
      </c>
      <c r="BI44" s="7">
        <v>0.6873</v>
      </c>
      <c r="BJ44" s="4">
        <v>9</v>
      </c>
      <c r="BK44" s="8">
        <v>829.45</v>
      </c>
      <c r="BL44" s="2" t="s">
        <v>481</v>
      </c>
      <c r="BM44" s="7">
        <v>1</v>
      </c>
      <c r="BN44" s="7">
        <v>1</v>
      </c>
      <c r="BO44" s="4">
        <v>8</v>
      </c>
      <c r="BP44" s="8">
        <v>784.76</v>
      </c>
      <c r="BQ44" s="4">
        <v>1</v>
      </c>
      <c r="BR44" s="8">
        <v>212.49</v>
      </c>
      <c r="BS44" s="7">
        <v>7</v>
      </c>
      <c r="BT44" s="7">
        <v>2.6932</v>
      </c>
      <c r="BU44" s="2" t="s">
        <v>148</v>
      </c>
      <c r="BV44" s="2" t="s">
        <v>139</v>
      </c>
      <c r="BW44" s="2" t="s">
        <v>225</v>
      </c>
      <c r="BX44" s="2" t="s">
        <v>482</v>
      </c>
      <c r="BY44" s="2" t="s">
        <v>151</v>
      </c>
      <c r="BZ44" s="2" t="s">
        <v>151</v>
      </c>
      <c r="CA44" s="2" t="s">
        <v>142</v>
      </c>
      <c r="CB44" s="4"/>
      <c r="CC44" s="8"/>
      <c r="CD44" s="4">
        <v>1</v>
      </c>
      <c r="CE44" s="8">
        <v>96.53</v>
      </c>
      <c r="CF44" s="7">
        <v>-1</v>
      </c>
      <c r="CG44" s="7">
        <v>-1</v>
      </c>
      <c r="CH44" s="2" t="s">
        <v>148</v>
      </c>
      <c r="CI44" s="2" t="s">
        <v>139</v>
      </c>
      <c r="CJ44" s="2" t="s">
        <v>483</v>
      </c>
      <c r="CK44" s="2" t="s">
        <v>173</v>
      </c>
      <c r="CL44" s="2" t="s">
        <v>151</v>
      </c>
      <c r="CM44" s="2" t="s">
        <v>151</v>
      </c>
      <c r="CN44" s="2" t="s">
        <v>142</v>
      </c>
      <c r="CO44" s="4"/>
      <c r="CP44" s="8"/>
      <c r="CQ44" s="4"/>
      <c r="CR44" s="8"/>
      <c r="CS44" s="7"/>
      <c r="CT44" s="7"/>
      <c r="CU44" s="2" t="s">
        <v>238</v>
      </c>
      <c r="CV44" s="2" t="s">
        <v>139</v>
      </c>
      <c r="CW44" s="2" t="s">
        <v>142</v>
      </c>
      <c r="CX44" s="2" t="s">
        <v>142</v>
      </c>
      <c r="CY44" s="2" t="s">
        <v>151</v>
      </c>
      <c r="CZ44" s="2" t="s">
        <v>151</v>
      </c>
      <c r="DA44" s="2" t="s">
        <v>142</v>
      </c>
      <c r="DB44" s="4">
        <v>1</v>
      </c>
      <c r="DC44" s="8">
        <v>44.69</v>
      </c>
      <c r="DD44" s="4">
        <v>2</v>
      </c>
      <c r="DE44" s="8">
        <v>134.07</v>
      </c>
      <c r="DF44" s="7">
        <v>-0.5</v>
      </c>
      <c r="DG44" s="7">
        <v>-0.6667</v>
      </c>
      <c r="DH44" s="2" t="s">
        <v>148</v>
      </c>
      <c r="DI44" s="2" t="s">
        <v>139</v>
      </c>
      <c r="DJ44" s="2" t="s">
        <v>195</v>
      </c>
      <c r="DK44" s="2" t="s">
        <v>196</v>
      </c>
      <c r="DL44" s="2" t="s">
        <v>151</v>
      </c>
      <c r="DM44" s="2" t="s">
        <v>151</v>
      </c>
      <c r="DN44" s="2" t="s">
        <v>142</v>
      </c>
      <c r="DO44" s="4"/>
      <c r="DP44" s="8"/>
      <c r="DQ44" s="4">
        <v>2</v>
      </c>
      <c r="DR44" s="8">
        <v>200.2</v>
      </c>
      <c r="DS44" s="7">
        <v>-1</v>
      </c>
      <c r="DT44" s="7">
        <v>-1</v>
      </c>
      <c r="DU44" s="2" t="s">
        <v>148</v>
      </c>
      <c r="DV44" s="2" t="s">
        <v>139</v>
      </c>
      <c r="DW44" s="2" t="s">
        <v>197</v>
      </c>
      <c r="DX44" s="2" t="s">
        <v>390</v>
      </c>
      <c r="DY44" s="2" t="s">
        <v>151</v>
      </c>
      <c r="DZ44" s="2" t="s">
        <v>151</v>
      </c>
      <c r="EA44" s="2" t="s">
        <v>142</v>
      </c>
      <c r="EB44" s="4"/>
      <c r="EC44" s="8"/>
      <c r="ED44" s="4">
        <v>1</v>
      </c>
      <c r="EE44" s="8">
        <v>93.84</v>
      </c>
      <c r="EF44" s="7">
        <v>-1</v>
      </c>
      <c r="EG44" s="7">
        <v>-1</v>
      </c>
      <c r="EH44" s="2" t="s">
        <v>148</v>
      </c>
      <c r="EI44" s="2" t="s">
        <v>139</v>
      </c>
      <c r="EJ44" s="2" t="s">
        <v>199</v>
      </c>
      <c r="EK44" s="2" t="s">
        <v>149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201</v>
      </c>
      <c r="EX44" s="2" t="s">
        <v>173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282</v>
      </c>
      <c r="FK44" s="2" t="s">
        <v>484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485</v>
      </c>
      <c r="FX44" s="2" t="s">
        <v>351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206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208</v>
      </c>
      <c r="KX44" s="2" t="s">
        <v>486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>
        <v>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487</v>
      </c>
      <c r="B45" s="2" t="s">
        <v>131</v>
      </c>
      <c r="C45" s="2" t="s">
        <v>132</v>
      </c>
      <c r="D45" s="2" t="s">
        <v>475</v>
      </c>
      <c r="E45" s="2" t="s">
        <v>476</v>
      </c>
      <c r="F45" s="2" t="s">
        <v>477</v>
      </c>
      <c r="G45" s="2" t="s">
        <v>477</v>
      </c>
      <c r="H45" s="2" t="s">
        <v>477</v>
      </c>
      <c r="I45" s="2" t="s">
        <v>478</v>
      </c>
      <c r="J45" s="2" t="s">
        <v>167</v>
      </c>
      <c r="K45" s="2" t="s">
        <v>479</v>
      </c>
      <c r="L45" s="3">
        <v>102.14</v>
      </c>
      <c r="M45" s="3">
        <v>107.25</v>
      </c>
      <c r="N45" s="3">
        <v>299.99</v>
      </c>
      <c r="O45" s="2" t="s">
        <v>139</v>
      </c>
      <c r="P45" s="2" t="s">
        <v>323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480</v>
      </c>
      <c r="V45" s="2" t="s">
        <v>375</v>
      </c>
      <c r="W45" s="2" t="s">
        <v>145</v>
      </c>
      <c r="X45" s="2" t="s">
        <v>142</v>
      </c>
      <c r="Y45" s="2" t="s">
        <v>282</v>
      </c>
      <c r="Z45" s="4">
        <v>54</v>
      </c>
      <c r="AA45" s="4">
        <f>=ROUNDDOWN(18.6206896551724,0)</f>
      </c>
      <c r="AB45" s="5">
        <v>2.9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15</v>
      </c>
      <c r="AQ45" s="8">
        <v>1745.33</v>
      </c>
      <c r="AR45" s="4">
        <v>6</v>
      </c>
      <c r="AS45" s="8">
        <v>667.09</v>
      </c>
      <c r="AT45" s="7">
        <v>1.5</v>
      </c>
      <c r="AU45" s="7">
        <v>1.6163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0.6779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15</v>
      </c>
      <c r="BK45" s="8">
        <v>1745.33</v>
      </c>
      <c r="BL45" s="2" t="s">
        <v>488</v>
      </c>
      <c r="BM45" s="7">
        <v>1</v>
      </c>
      <c r="BN45" s="7">
        <v>1</v>
      </c>
      <c r="BO45" s="4">
        <v>10</v>
      </c>
      <c r="BP45" s="8">
        <v>1257.14</v>
      </c>
      <c r="BQ45" s="4"/>
      <c r="BR45" s="8"/>
      <c r="BS45" s="7"/>
      <c r="BT45" s="7"/>
      <c r="BU45" s="2" t="s">
        <v>148</v>
      </c>
      <c r="BV45" s="2" t="s">
        <v>139</v>
      </c>
      <c r="BW45" s="2" t="s">
        <v>225</v>
      </c>
      <c r="BX45" s="2" t="s">
        <v>489</v>
      </c>
      <c r="BY45" s="2" t="s">
        <v>151</v>
      </c>
      <c r="BZ45" s="2" t="s">
        <v>151</v>
      </c>
      <c r="CA45" s="2" t="s">
        <v>142</v>
      </c>
      <c r="CB45" s="4">
        <v>1</v>
      </c>
      <c r="CC45" s="8">
        <v>115.83</v>
      </c>
      <c r="CD45" s="4"/>
      <c r="CE45" s="8"/>
      <c r="CF45" s="7"/>
      <c r="CG45" s="7"/>
      <c r="CH45" s="2" t="s">
        <v>148</v>
      </c>
      <c r="CI45" s="2" t="s">
        <v>139</v>
      </c>
      <c r="CJ45" s="2" t="s">
        <v>483</v>
      </c>
      <c r="CK45" s="2" t="s">
        <v>193</v>
      </c>
      <c r="CL45" s="2" t="s">
        <v>151</v>
      </c>
      <c r="CM45" s="2" t="s">
        <v>151</v>
      </c>
      <c r="CN45" s="2" t="s">
        <v>142</v>
      </c>
      <c r="CO45" s="4"/>
      <c r="CP45" s="8"/>
      <c r="CQ45" s="4"/>
      <c r="CR45" s="8"/>
      <c r="CS45" s="7"/>
      <c r="CT45" s="7"/>
      <c r="CU45" s="2" t="s">
        <v>238</v>
      </c>
      <c r="CV45" s="2" t="s">
        <v>139</v>
      </c>
      <c r="CW45" s="2" t="s">
        <v>142</v>
      </c>
      <c r="CX45" s="2" t="s">
        <v>142</v>
      </c>
      <c r="CY45" s="2" t="s">
        <v>151</v>
      </c>
      <c r="CZ45" s="2" t="s">
        <v>151</v>
      </c>
      <c r="DA45" s="2" t="s">
        <v>142</v>
      </c>
      <c r="DB45" s="4">
        <v>1</v>
      </c>
      <c r="DC45" s="8">
        <v>75.07</v>
      </c>
      <c r="DD45" s="4">
        <v>1</v>
      </c>
      <c r="DE45" s="8">
        <v>85.8</v>
      </c>
      <c r="DF45" s="7"/>
      <c r="DG45" s="7">
        <v>-0.1251</v>
      </c>
      <c r="DH45" s="2" t="s">
        <v>148</v>
      </c>
      <c r="DI45" s="2" t="s">
        <v>139</v>
      </c>
      <c r="DJ45" s="2" t="s">
        <v>195</v>
      </c>
      <c r="DK45" s="2" t="s">
        <v>490</v>
      </c>
      <c r="DL45" s="2" t="s">
        <v>151</v>
      </c>
      <c r="DM45" s="2" t="s">
        <v>151</v>
      </c>
      <c r="DN45" s="2" t="s">
        <v>142</v>
      </c>
      <c r="DO45" s="4">
        <v>1</v>
      </c>
      <c r="DP45" s="8">
        <v>72.07</v>
      </c>
      <c r="DQ45" s="4">
        <v>2</v>
      </c>
      <c r="DR45" s="8">
        <v>240.24</v>
      </c>
      <c r="DS45" s="7">
        <v>-0.5</v>
      </c>
      <c r="DT45" s="7">
        <v>-0.7</v>
      </c>
      <c r="DU45" s="2" t="s">
        <v>148</v>
      </c>
      <c r="DV45" s="2" t="s">
        <v>139</v>
      </c>
      <c r="DW45" s="2" t="s">
        <v>197</v>
      </c>
      <c r="DX45" s="2" t="s">
        <v>198</v>
      </c>
      <c r="DY45" s="2" t="s">
        <v>151</v>
      </c>
      <c r="DZ45" s="2" t="s">
        <v>151</v>
      </c>
      <c r="EA45" s="2" t="s">
        <v>142</v>
      </c>
      <c r="EB45" s="4">
        <v>1</v>
      </c>
      <c r="EC45" s="8">
        <v>112.61</v>
      </c>
      <c r="ED45" s="4">
        <v>2</v>
      </c>
      <c r="EE45" s="8">
        <v>225.22</v>
      </c>
      <c r="EF45" s="7">
        <v>-0.5</v>
      </c>
      <c r="EG45" s="7">
        <v>-0.5</v>
      </c>
      <c r="EH45" s="2" t="s">
        <v>148</v>
      </c>
      <c r="EI45" s="2" t="s">
        <v>139</v>
      </c>
      <c r="EJ45" s="2" t="s">
        <v>199</v>
      </c>
      <c r="EK45" s="2" t="s">
        <v>491</v>
      </c>
      <c r="EL45" s="2" t="s">
        <v>151</v>
      </c>
      <c r="EM45" s="2" t="s">
        <v>151</v>
      </c>
      <c r="EN45" s="2" t="s">
        <v>142</v>
      </c>
      <c r="EO45" s="4">
        <v>1</v>
      </c>
      <c r="EP45" s="8">
        <v>112.61</v>
      </c>
      <c r="EQ45" s="4"/>
      <c r="ER45" s="8"/>
      <c r="ES45" s="7"/>
      <c r="ET45" s="7"/>
      <c r="EU45" s="2" t="s">
        <v>148</v>
      </c>
      <c r="EV45" s="2" t="s">
        <v>139</v>
      </c>
      <c r="EW45" s="2" t="s">
        <v>201</v>
      </c>
      <c r="EX45" s="2" t="s">
        <v>492</v>
      </c>
      <c r="EY45" s="2" t="s">
        <v>151</v>
      </c>
      <c r="EZ45" s="2" t="s">
        <v>151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282</v>
      </c>
      <c r="FK45" s="2" t="s">
        <v>225</v>
      </c>
      <c r="FL45" s="2" t="s">
        <v>151</v>
      </c>
      <c r="FM45" s="2" t="s">
        <v>151</v>
      </c>
      <c r="FN45" s="2" t="s">
        <v>142</v>
      </c>
      <c r="FO45" s="4"/>
      <c r="FP45" s="8"/>
      <c r="FQ45" s="4">
        <v>1</v>
      </c>
      <c r="FR45" s="8">
        <v>115.83</v>
      </c>
      <c r="FS45" s="7">
        <v>-1</v>
      </c>
      <c r="FT45" s="7">
        <v>-1</v>
      </c>
      <c r="FU45" s="2" t="s">
        <v>148</v>
      </c>
      <c r="FV45" s="2" t="s">
        <v>139</v>
      </c>
      <c r="FW45" s="2" t="s">
        <v>485</v>
      </c>
      <c r="FX45" s="2" t="s">
        <v>270</v>
      </c>
      <c r="FY45" s="2" t="s">
        <v>151</v>
      </c>
      <c r="FZ45" s="2" t="s">
        <v>151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206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208</v>
      </c>
      <c r="KX45" s="2" t="s">
        <v>385</v>
      </c>
      <c r="KY45" s="2" t="s">
        <v>151</v>
      </c>
      <c r="KZ45" s="2" t="s">
        <v>151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>
        <v>54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493</v>
      </c>
      <c r="B46" s="2" t="s">
        <v>131</v>
      </c>
      <c r="C46" s="2" t="s">
        <v>132</v>
      </c>
      <c r="D46" s="2" t="s">
        <v>475</v>
      </c>
      <c r="E46" s="2" t="s">
        <v>476</v>
      </c>
      <c r="F46" s="2" t="s">
        <v>477</v>
      </c>
      <c r="G46" s="2" t="s">
        <v>477</v>
      </c>
      <c r="H46" s="2" t="s">
        <v>477</v>
      </c>
      <c r="I46" s="2" t="s">
        <v>478</v>
      </c>
      <c r="J46" s="2" t="s">
        <v>137</v>
      </c>
      <c r="K46" s="2" t="s">
        <v>494</v>
      </c>
      <c r="L46" s="3">
        <v>85.12</v>
      </c>
      <c r="M46" s="3">
        <v>89.38</v>
      </c>
      <c r="N46" s="3">
        <v>249.99</v>
      </c>
      <c r="O46" s="2" t="s">
        <v>139</v>
      </c>
      <c r="P46" s="2" t="s">
        <v>323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480</v>
      </c>
      <c r="V46" s="2" t="s">
        <v>375</v>
      </c>
      <c r="W46" s="2" t="s">
        <v>145</v>
      </c>
      <c r="X46" s="2" t="s">
        <v>142</v>
      </c>
      <c r="Y46" s="2" t="s">
        <v>282</v>
      </c>
      <c r="Z46" s="4">
        <v>123</v>
      </c>
      <c r="AA46" s="4">
        <f>=ROUNDDOWN(87.8571428571429,0)</f>
      </c>
      <c r="AB46" s="5">
        <v>1.4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5</v>
      </c>
      <c r="AQ46" s="8">
        <v>510.12</v>
      </c>
      <c r="AR46" s="4">
        <v>5</v>
      </c>
      <c r="AS46" s="8">
        <v>559.78</v>
      </c>
      <c r="AT46" s="7"/>
      <c r="AU46" s="7">
        <v>-0.0887</v>
      </c>
      <c r="AV46" s="4">
        <v>11</v>
      </c>
      <c r="AW46" s="8">
        <v>1171.53</v>
      </c>
      <c r="AX46" s="4">
        <v>11</v>
      </c>
      <c r="AY46" s="8">
        <v>1198.47</v>
      </c>
      <c r="AZ46" s="7" t="s">
        <v>142</v>
      </c>
      <c r="BA46" s="7">
        <v>-0.0225</v>
      </c>
      <c r="BB46" s="7">
        <v>0.4354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0.3127</v>
      </c>
      <c r="BJ46" s="4">
        <v>5</v>
      </c>
      <c r="BK46" s="8">
        <v>510.12</v>
      </c>
      <c r="BL46" s="2" t="s">
        <v>495</v>
      </c>
      <c r="BM46" s="7">
        <v>1</v>
      </c>
      <c r="BN46" s="7">
        <v>1</v>
      </c>
      <c r="BO46" s="4">
        <v>3</v>
      </c>
      <c r="BP46" s="8">
        <v>359.97</v>
      </c>
      <c r="BQ46" s="4">
        <v>1</v>
      </c>
      <c r="BR46" s="8">
        <v>212.49</v>
      </c>
      <c r="BS46" s="7">
        <v>2</v>
      </c>
      <c r="BT46" s="7">
        <v>0.6941</v>
      </c>
      <c r="BU46" s="2" t="s">
        <v>148</v>
      </c>
      <c r="BV46" s="2" t="s">
        <v>139</v>
      </c>
      <c r="BW46" s="2" t="s">
        <v>225</v>
      </c>
      <c r="BX46" s="2" t="s">
        <v>326</v>
      </c>
      <c r="BY46" s="2" t="s">
        <v>151</v>
      </c>
      <c r="BZ46" s="2" t="s">
        <v>151</v>
      </c>
      <c r="CA46" s="2" t="s">
        <v>142</v>
      </c>
      <c r="CB46" s="4">
        <v>1</v>
      </c>
      <c r="CC46" s="8">
        <v>96.53</v>
      </c>
      <c r="CD46" s="4"/>
      <c r="CE46" s="8"/>
      <c r="CF46" s="7"/>
      <c r="CG46" s="7"/>
      <c r="CH46" s="2" t="s">
        <v>148</v>
      </c>
      <c r="CI46" s="2" t="s">
        <v>139</v>
      </c>
      <c r="CJ46" s="2" t="s">
        <v>483</v>
      </c>
      <c r="CK46" s="2" t="s">
        <v>215</v>
      </c>
      <c r="CL46" s="2" t="s">
        <v>151</v>
      </c>
      <c r="CM46" s="2" t="s">
        <v>151</v>
      </c>
      <c r="CN46" s="2" t="s">
        <v>142</v>
      </c>
      <c r="CO46" s="4"/>
      <c r="CP46" s="8"/>
      <c r="CQ46" s="4">
        <v>3</v>
      </c>
      <c r="CR46" s="8">
        <v>293.67</v>
      </c>
      <c r="CS46" s="7">
        <v>-1</v>
      </c>
      <c r="CT46" s="7">
        <v>-1</v>
      </c>
      <c r="CU46" s="2" t="s">
        <v>148</v>
      </c>
      <c r="CV46" s="2" t="s">
        <v>139</v>
      </c>
      <c r="CW46" s="2" t="s">
        <v>142</v>
      </c>
      <c r="CX46" s="2" t="s">
        <v>496</v>
      </c>
      <c r="CY46" s="2" t="s">
        <v>151</v>
      </c>
      <c r="CZ46" s="2" t="s">
        <v>151</v>
      </c>
      <c r="DA46" s="2" t="s">
        <v>142</v>
      </c>
      <c r="DB46" s="4">
        <v>1</v>
      </c>
      <c r="DC46" s="8">
        <v>53.62</v>
      </c>
      <c r="DD46" s="4">
        <v>1</v>
      </c>
      <c r="DE46" s="8">
        <v>53.62</v>
      </c>
      <c r="DF46" s="7"/>
      <c r="DG46" s="7"/>
      <c r="DH46" s="2" t="s">
        <v>148</v>
      </c>
      <c r="DI46" s="2" t="s">
        <v>139</v>
      </c>
      <c r="DJ46" s="2" t="s">
        <v>195</v>
      </c>
      <c r="DK46" s="2" t="s">
        <v>497</v>
      </c>
      <c r="DL46" s="2" t="s">
        <v>151</v>
      </c>
      <c r="DM46" s="2" t="s">
        <v>151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139</v>
      </c>
      <c r="DW46" s="2" t="s">
        <v>197</v>
      </c>
      <c r="DX46" s="2" t="s">
        <v>443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199</v>
      </c>
      <c r="EK46" s="2" t="s">
        <v>498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201</v>
      </c>
      <c r="EX46" s="2" t="s">
        <v>499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282</v>
      </c>
      <c r="FK46" s="2" t="s">
        <v>438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485</v>
      </c>
      <c r="FX46" s="2" t="s">
        <v>500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227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208</v>
      </c>
      <c r="KX46" s="2" t="s">
        <v>142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>
        <v>123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501</v>
      </c>
      <c r="B47" s="2" t="s">
        <v>131</v>
      </c>
      <c r="C47" s="2" t="s">
        <v>132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167</v>
      </c>
      <c r="K47" s="2" t="s">
        <v>494</v>
      </c>
      <c r="L47" s="3">
        <v>102.14</v>
      </c>
      <c r="M47" s="3">
        <v>107.25</v>
      </c>
      <c r="N47" s="3">
        <v>299.99</v>
      </c>
      <c r="O47" s="2" t="s">
        <v>139</v>
      </c>
      <c r="P47" s="2" t="s">
        <v>323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480</v>
      </c>
      <c r="V47" s="2" t="s">
        <v>375</v>
      </c>
      <c r="W47" s="2" t="s">
        <v>145</v>
      </c>
      <c r="X47" s="2" t="s">
        <v>142</v>
      </c>
      <c r="Y47" s="2" t="s">
        <v>282</v>
      </c>
      <c r="Z47" s="4">
        <v>118</v>
      </c>
      <c r="AA47" s="4">
        <f>=ROUNDDOWN(65.5555555555556,0)</f>
      </c>
      <c r="AB47" s="5">
        <v>1.8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6</v>
      </c>
      <c r="AQ47" s="8">
        <v>661.41</v>
      </c>
      <c r="AR47" s="4">
        <v>6</v>
      </c>
      <c r="AS47" s="8">
        <v>638.69</v>
      </c>
      <c r="AT47" s="7"/>
      <c r="AU47" s="7">
        <v>0.0356</v>
      </c>
      <c r="AV47" s="4" t="s">
        <v>142</v>
      </c>
      <c r="AW47" s="8" t="s">
        <v>142</v>
      </c>
      <c r="AX47" s="4" t="s">
        <v>142</v>
      </c>
      <c r="AY47" s="8" t="s">
        <v>142</v>
      </c>
      <c r="AZ47" s="7" t="s">
        <v>142</v>
      </c>
      <c r="BA47" s="7" t="s">
        <v>142</v>
      </c>
      <c r="BB47" s="7">
        <v>0.5646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 t="s">
        <v>142</v>
      </c>
      <c r="BJ47" s="4">
        <v>6</v>
      </c>
      <c r="BK47" s="8">
        <v>661.41</v>
      </c>
      <c r="BL47" s="2" t="s">
        <v>502</v>
      </c>
      <c r="BM47" s="7">
        <v>1</v>
      </c>
      <c r="BN47" s="7">
        <v>1</v>
      </c>
      <c r="BO47" s="4">
        <v>5</v>
      </c>
      <c r="BP47" s="8">
        <v>548.8</v>
      </c>
      <c r="BQ47" s="4"/>
      <c r="BR47" s="8"/>
      <c r="BS47" s="7"/>
      <c r="BT47" s="7"/>
      <c r="BU47" s="2" t="s">
        <v>148</v>
      </c>
      <c r="BV47" s="2" t="s">
        <v>139</v>
      </c>
      <c r="BW47" s="2" t="s">
        <v>225</v>
      </c>
      <c r="BX47" s="2" t="s">
        <v>503</v>
      </c>
      <c r="BY47" s="2" t="s">
        <v>151</v>
      </c>
      <c r="BZ47" s="2" t="s">
        <v>151</v>
      </c>
      <c r="CA47" s="2" t="s">
        <v>142</v>
      </c>
      <c r="CB47" s="4"/>
      <c r="CC47" s="8"/>
      <c r="CD47" s="4">
        <v>1</v>
      </c>
      <c r="CE47" s="8">
        <v>115.83</v>
      </c>
      <c r="CF47" s="7">
        <v>-1</v>
      </c>
      <c r="CG47" s="7">
        <v>-1</v>
      </c>
      <c r="CH47" s="2" t="s">
        <v>148</v>
      </c>
      <c r="CI47" s="2" t="s">
        <v>139</v>
      </c>
      <c r="CJ47" s="2" t="s">
        <v>483</v>
      </c>
      <c r="CK47" s="2" t="s">
        <v>336</v>
      </c>
      <c r="CL47" s="2" t="s">
        <v>151</v>
      </c>
      <c r="CM47" s="2" t="s">
        <v>151</v>
      </c>
      <c r="CN47" s="2" t="s">
        <v>142</v>
      </c>
      <c r="CO47" s="4"/>
      <c r="CP47" s="8"/>
      <c r="CQ47" s="4">
        <v>1</v>
      </c>
      <c r="CR47" s="8">
        <v>117.46</v>
      </c>
      <c r="CS47" s="7">
        <v>-1</v>
      </c>
      <c r="CT47" s="7">
        <v>-1</v>
      </c>
      <c r="CU47" s="2" t="s">
        <v>148</v>
      </c>
      <c r="CV47" s="2" t="s">
        <v>139</v>
      </c>
      <c r="CW47" s="2" t="s">
        <v>142</v>
      </c>
      <c r="CX47" s="2" t="s">
        <v>504</v>
      </c>
      <c r="CY47" s="2" t="s">
        <v>151</v>
      </c>
      <c r="CZ47" s="2" t="s">
        <v>151</v>
      </c>
      <c r="DA47" s="2" t="s">
        <v>142</v>
      </c>
      <c r="DB47" s="4"/>
      <c r="DC47" s="8"/>
      <c r="DD47" s="4">
        <v>1</v>
      </c>
      <c r="DE47" s="8">
        <v>64.35</v>
      </c>
      <c r="DF47" s="7">
        <v>-1</v>
      </c>
      <c r="DG47" s="7">
        <v>-1</v>
      </c>
      <c r="DH47" s="2" t="s">
        <v>148</v>
      </c>
      <c r="DI47" s="2" t="s">
        <v>139</v>
      </c>
      <c r="DJ47" s="2" t="s">
        <v>195</v>
      </c>
      <c r="DK47" s="2" t="s">
        <v>406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139</v>
      </c>
      <c r="DW47" s="2" t="s">
        <v>197</v>
      </c>
      <c r="DX47" s="2" t="s">
        <v>505</v>
      </c>
      <c r="DY47" s="2" t="s">
        <v>151</v>
      </c>
      <c r="DZ47" s="2" t="s">
        <v>151</v>
      </c>
      <c r="EA47" s="2" t="s">
        <v>142</v>
      </c>
      <c r="EB47" s="4">
        <v>1</v>
      </c>
      <c r="EC47" s="8">
        <v>112.61</v>
      </c>
      <c r="ED47" s="4">
        <v>2</v>
      </c>
      <c r="EE47" s="8">
        <v>225.22</v>
      </c>
      <c r="EF47" s="7">
        <v>-0.5</v>
      </c>
      <c r="EG47" s="7">
        <v>-0.5</v>
      </c>
      <c r="EH47" s="2" t="s">
        <v>148</v>
      </c>
      <c r="EI47" s="2" t="s">
        <v>139</v>
      </c>
      <c r="EJ47" s="2" t="s">
        <v>199</v>
      </c>
      <c r="EK47" s="2" t="s">
        <v>181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201</v>
      </c>
      <c r="EX47" s="2" t="s">
        <v>492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139</v>
      </c>
      <c r="FJ47" s="2" t="s">
        <v>282</v>
      </c>
      <c r="FK47" s="2" t="s">
        <v>265</v>
      </c>
      <c r="FL47" s="2" t="s">
        <v>151</v>
      </c>
      <c r="FM47" s="2" t="s">
        <v>151</v>
      </c>
      <c r="FN47" s="2" t="s">
        <v>142</v>
      </c>
      <c r="FO47" s="4"/>
      <c r="FP47" s="8"/>
      <c r="FQ47" s="4">
        <v>1</v>
      </c>
      <c r="FR47" s="8">
        <v>115.83</v>
      </c>
      <c r="FS47" s="7">
        <v>-1</v>
      </c>
      <c r="FT47" s="7">
        <v>-1</v>
      </c>
      <c r="FU47" s="2" t="s">
        <v>148</v>
      </c>
      <c r="FV47" s="2" t="s">
        <v>139</v>
      </c>
      <c r="FW47" s="2" t="s">
        <v>485</v>
      </c>
      <c r="FX47" s="2" t="s">
        <v>506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227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208</v>
      </c>
      <c r="KX47" s="2" t="s">
        <v>385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>
        <v>118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507</v>
      </c>
      <c r="B48" s="2" t="s">
        <v>131</v>
      </c>
      <c r="C48" s="2" t="s">
        <v>132</v>
      </c>
      <c r="D48" s="2" t="s">
        <v>508</v>
      </c>
      <c r="E48" s="2" t="s">
        <v>509</v>
      </c>
      <c r="F48" s="2" t="s">
        <v>510</v>
      </c>
      <c r="G48" s="2" t="s">
        <v>510</v>
      </c>
      <c r="H48" s="2" t="s">
        <v>510</v>
      </c>
      <c r="I48" s="2" t="s">
        <v>511</v>
      </c>
      <c r="J48" s="2" t="s">
        <v>512</v>
      </c>
      <c r="K48" s="2" t="s">
        <v>373</v>
      </c>
      <c r="L48" s="3">
        <v>26.68</v>
      </c>
      <c r="M48" s="3">
        <v>28.01</v>
      </c>
      <c r="N48" s="3">
        <v>89.99</v>
      </c>
      <c r="O48" s="2" t="s">
        <v>139</v>
      </c>
      <c r="P48" s="2" t="s">
        <v>189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374</v>
      </c>
      <c r="V48" s="2" t="s">
        <v>513</v>
      </c>
      <c r="W48" s="2" t="s">
        <v>145</v>
      </c>
      <c r="X48" s="2" t="s">
        <v>142</v>
      </c>
      <c r="Y48" s="2" t="s">
        <v>263</v>
      </c>
      <c r="Z48" s="4">
        <v>199</v>
      </c>
      <c r="AA48" s="4">
        <f>=ROUNDDOWN(53.7837837837838,0)</f>
      </c>
      <c r="AB48" s="5">
        <v>3.7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22</v>
      </c>
      <c r="AQ48" s="8">
        <v>1024.91</v>
      </c>
      <c r="AR48" s="4">
        <v>5</v>
      </c>
      <c r="AS48" s="8">
        <v>223.34</v>
      </c>
      <c r="AT48" s="7">
        <v>3.4</v>
      </c>
      <c r="AU48" s="7">
        <v>3.589</v>
      </c>
      <c r="AV48" s="4">
        <v>22</v>
      </c>
      <c r="AW48" s="8">
        <v>1024.91</v>
      </c>
      <c r="AX48" s="4">
        <v>5</v>
      </c>
      <c r="AY48" s="8">
        <v>223.34</v>
      </c>
      <c r="AZ48" s="7">
        <v>3.4</v>
      </c>
      <c r="BA48" s="7">
        <v>3.589</v>
      </c>
      <c r="BB48" s="7">
        <v>1</v>
      </c>
      <c r="BC48" s="4">
        <v>22</v>
      </c>
      <c r="BD48" s="8">
        <v>1024.91</v>
      </c>
      <c r="BE48" s="4">
        <v>5</v>
      </c>
      <c r="BF48" s="8">
        <v>223.34</v>
      </c>
      <c r="BG48" s="7">
        <v>3.4</v>
      </c>
      <c r="BH48" s="7">
        <v>3.589</v>
      </c>
      <c r="BI48" s="7">
        <v>1</v>
      </c>
      <c r="BJ48" s="4">
        <v>22</v>
      </c>
      <c r="BK48" s="8">
        <v>1024.91</v>
      </c>
      <c r="BL48" s="2" t="s">
        <v>481</v>
      </c>
      <c r="BM48" s="7">
        <v>1</v>
      </c>
      <c r="BN48" s="7">
        <v>1</v>
      </c>
      <c r="BO48" s="4">
        <v>16</v>
      </c>
      <c r="BP48" s="8">
        <v>847.67</v>
      </c>
      <c r="BQ48" s="4">
        <v>2</v>
      </c>
      <c r="BR48" s="8">
        <v>135.98</v>
      </c>
      <c r="BS48" s="7">
        <v>7</v>
      </c>
      <c r="BT48" s="7">
        <v>5.2338</v>
      </c>
      <c r="BU48" s="2" t="s">
        <v>148</v>
      </c>
      <c r="BV48" s="2" t="s">
        <v>139</v>
      </c>
      <c r="BW48" s="2" t="s">
        <v>282</v>
      </c>
      <c r="BX48" s="2" t="s">
        <v>192</v>
      </c>
      <c r="BY48" s="2" t="s">
        <v>151</v>
      </c>
      <c r="BZ48" s="2" t="s">
        <v>151</v>
      </c>
      <c r="CA48" s="2" t="s">
        <v>142</v>
      </c>
      <c r="CB48" s="4">
        <v>2</v>
      </c>
      <c r="CC48" s="8">
        <v>61.18</v>
      </c>
      <c r="CD48" s="4"/>
      <c r="CE48" s="8"/>
      <c r="CF48" s="7"/>
      <c r="CG48" s="7"/>
      <c r="CH48" s="2" t="s">
        <v>148</v>
      </c>
      <c r="CI48" s="2" t="s">
        <v>139</v>
      </c>
      <c r="CJ48" s="2" t="s">
        <v>378</v>
      </c>
      <c r="CK48" s="2" t="s">
        <v>453</v>
      </c>
      <c r="CL48" s="2" t="s">
        <v>151</v>
      </c>
      <c r="CM48" s="2" t="s">
        <v>151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142</v>
      </c>
      <c r="CX48" s="2" t="s">
        <v>293</v>
      </c>
      <c r="CY48" s="2" t="s">
        <v>151</v>
      </c>
      <c r="CZ48" s="2" t="s">
        <v>151</v>
      </c>
      <c r="DA48" s="2" t="s">
        <v>142</v>
      </c>
      <c r="DB48" s="4">
        <v>2</v>
      </c>
      <c r="DC48" s="8">
        <v>56.86</v>
      </c>
      <c r="DD48" s="4"/>
      <c r="DE48" s="8"/>
      <c r="DF48" s="7"/>
      <c r="DG48" s="7"/>
      <c r="DH48" s="2" t="s">
        <v>148</v>
      </c>
      <c r="DI48" s="2" t="s">
        <v>139</v>
      </c>
      <c r="DJ48" s="2" t="s">
        <v>195</v>
      </c>
      <c r="DK48" s="2" t="s">
        <v>442</v>
      </c>
      <c r="DL48" s="2" t="s">
        <v>151</v>
      </c>
      <c r="DM48" s="2" t="s">
        <v>151</v>
      </c>
      <c r="DN48" s="2" t="s">
        <v>142</v>
      </c>
      <c r="DO48" s="4"/>
      <c r="DP48" s="8"/>
      <c r="DQ48" s="4">
        <v>3</v>
      </c>
      <c r="DR48" s="8">
        <v>87.36</v>
      </c>
      <c r="DS48" s="7">
        <v>-1</v>
      </c>
      <c r="DT48" s="7">
        <v>-1</v>
      </c>
      <c r="DU48" s="2" t="s">
        <v>148</v>
      </c>
      <c r="DV48" s="2" t="s">
        <v>325</v>
      </c>
      <c r="DW48" s="2" t="s">
        <v>197</v>
      </c>
      <c r="DX48" s="2" t="s">
        <v>399</v>
      </c>
      <c r="DY48" s="2" t="s">
        <v>151</v>
      </c>
      <c r="DZ48" s="2" t="s">
        <v>151</v>
      </c>
      <c r="EA48" s="2" t="s">
        <v>142</v>
      </c>
      <c r="EB48" s="4">
        <v>2</v>
      </c>
      <c r="EC48" s="8">
        <v>59.2</v>
      </c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284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382</v>
      </c>
      <c r="EX48" s="2" t="s">
        <v>514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263</v>
      </c>
      <c r="FK48" s="2" t="s">
        <v>515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175</v>
      </c>
      <c r="FX48" s="2" t="s">
        <v>171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227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384</v>
      </c>
      <c r="KX48" s="2" t="s">
        <v>516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>
        <v>199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517</v>
      </c>
      <c r="B49" s="2" t="s">
        <v>131</v>
      </c>
      <c r="C49" s="2" t="s">
        <v>132</v>
      </c>
      <c r="D49" s="2" t="s">
        <v>508</v>
      </c>
      <c r="E49" s="2" t="s">
        <v>509</v>
      </c>
      <c r="F49" s="2" t="s">
        <v>249</v>
      </c>
      <c r="G49" s="2" t="s">
        <v>142</v>
      </c>
      <c r="H49" s="2" t="s">
        <v>142</v>
      </c>
      <c r="I49" s="2" t="s">
        <v>518</v>
      </c>
      <c r="J49" s="2" t="s">
        <v>512</v>
      </c>
      <c r="K49" s="2" t="s">
        <v>310</v>
      </c>
      <c r="L49" s="3">
        <v>30.86</v>
      </c>
      <c r="M49" s="3">
        <v>32.4</v>
      </c>
      <c r="N49" s="3">
        <v>89.99</v>
      </c>
      <c r="O49" s="2" t="s">
        <v>139</v>
      </c>
      <c r="P49" s="2" t="s">
        <v>231</v>
      </c>
      <c r="Q49" s="2" t="s">
        <v>141</v>
      </c>
      <c r="R49" s="2" t="s">
        <v>142</v>
      </c>
      <c r="S49" s="2" t="s">
        <v>142</v>
      </c>
      <c r="T49" s="2" t="s">
        <v>232</v>
      </c>
      <c r="U49" s="2" t="s">
        <v>374</v>
      </c>
      <c r="V49" s="2" t="s">
        <v>233</v>
      </c>
      <c r="W49" s="2" t="s">
        <v>142</v>
      </c>
      <c r="X49" s="2" t="s">
        <v>142</v>
      </c>
      <c r="Y49" s="2" t="s">
        <v>519</v>
      </c>
      <c r="Z49" s="4">
        <v>198</v>
      </c>
      <c r="AA49" s="4">
        <f>=ROUNDDOWN(39.6,0)</f>
      </c>
      <c r="AB49" s="5">
        <v>5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8</v>
      </c>
      <c r="AQ49" s="8">
        <v>583.94</v>
      </c>
      <c r="AR49" s="4"/>
      <c r="AS49" s="8"/>
      <c r="AT49" s="7"/>
      <c r="AU49" s="7"/>
      <c r="AV49" s="4">
        <v>8</v>
      </c>
      <c r="AW49" s="8">
        <v>583.94</v>
      </c>
      <c r="AX49" s="4"/>
      <c r="AY49" s="8"/>
      <c r="AZ49" s="7"/>
      <c r="BA49" s="7"/>
      <c r="BB49" s="7">
        <v>1</v>
      </c>
      <c r="BC49" s="4">
        <v>8</v>
      </c>
      <c r="BD49" s="8">
        <v>583.94</v>
      </c>
      <c r="BE49" s="4"/>
      <c r="BF49" s="8"/>
      <c r="BG49" s="7"/>
      <c r="BH49" s="7"/>
      <c r="BI49" s="7">
        <v>1</v>
      </c>
      <c r="BJ49" s="4">
        <v>8</v>
      </c>
      <c r="BK49" s="8">
        <v>583.94</v>
      </c>
      <c r="BL49" s="2" t="s">
        <v>16</v>
      </c>
      <c r="BM49" s="7">
        <v>1</v>
      </c>
      <c r="BN49" s="7">
        <v>1</v>
      </c>
      <c r="BO49" s="4">
        <v>8</v>
      </c>
      <c r="BP49" s="8">
        <v>583.94</v>
      </c>
      <c r="BQ49" s="4"/>
      <c r="BR49" s="8"/>
      <c r="BS49" s="7"/>
      <c r="BT49" s="7"/>
      <c r="BU49" s="2" t="s">
        <v>148</v>
      </c>
      <c r="BV49" s="2" t="s">
        <v>139</v>
      </c>
      <c r="BW49" s="2" t="s">
        <v>142</v>
      </c>
      <c r="BX49" s="2" t="s">
        <v>314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142</v>
      </c>
      <c r="CI49" s="2" t="s">
        <v>142</v>
      </c>
      <c r="CJ49" s="2" t="s">
        <v>142</v>
      </c>
      <c r="CK49" s="2" t="s">
        <v>142</v>
      </c>
      <c r="CL49" s="2" t="s">
        <v>142</v>
      </c>
      <c r="CM49" s="2" t="s">
        <v>142</v>
      </c>
      <c r="CN49" s="2" t="s">
        <v>142</v>
      </c>
      <c r="CO49" s="4"/>
      <c r="CP49" s="8"/>
      <c r="CQ49" s="4"/>
      <c r="CR49" s="8"/>
      <c r="CS49" s="7"/>
      <c r="CT49" s="7"/>
      <c r="CU49" s="2" t="s">
        <v>142</v>
      </c>
      <c r="CV49" s="2" t="s">
        <v>142</v>
      </c>
      <c r="CW49" s="2" t="s">
        <v>142</v>
      </c>
      <c r="CX49" s="2" t="s">
        <v>142</v>
      </c>
      <c r="CY49" s="2" t="s">
        <v>142</v>
      </c>
      <c r="CZ49" s="2" t="s">
        <v>142</v>
      </c>
      <c r="DA49" s="2" t="s">
        <v>142</v>
      </c>
      <c r="DB49" s="4"/>
      <c r="DC49" s="8"/>
      <c r="DD49" s="4"/>
      <c r="DE49" s="8"/>
      <c r="DF49" s="7"/>
      <c r="DG49" s="7"/>
      <c r="DH49" s="2" t="s">
        <v>142</v>
      </c>
      <c r="DI49" s="2" t="s">
        <v>142</v>
      </c>
      <c r="DJ49" s="2" t="s">
        <v>142</v>
      </c>
      <c r="DK49" s="2" t="s">
        <v>142</v>
      </c>
      <c r="DL49" s="2" t="s">
        <v>142</v>
      </c>
      <c r="DM49" s="2" t="s">
        <v>142</v>
      </c>
      <c r="DN49" s="2" t="s">
        <v>142</v>
      </c>
      <c r="DO49" s="4"/>
      <c r="DP49" s="8"/>
      <c r="DQ49" s="4"/>
      <c r="DR49" s="8"/>
      <c r="DS49" s="7"/>
      <c r="DT49" s="7"/>
      <c r="DU49" s="2" t="s">
        <v>142</v>
      </c>
      <c r="DV49" s="2" t="s">
        <v>142</v>
      </c>
      <c r="DW49" s="2" t="s">
        <v>142</v>
      </c>
      <c r="DX49" s="2" t="s">
        <v>142</v>
      </c>
      <c r="DY49" s="2" t="s">
        <v>142</v>
      </c>
      <c r="DZ49" s="2" t="s">
        <v>142</v>
      </c>
      <c r="EA49" s="2" t="s">
        <v>142</v>
      </c>
      <c r="EB49" s="4"/>
      <c r="EC49" s="8"/>
      <c r="ED49" s="4"/>
      <c r="EE49" s="8"/>
      <c r="EF49" s="7"/>
      <c r="EG49" s="7"/>
      <c r="EH49" s="2" t="s">
        <v>142</v>
      </c>
      <c r="EI49" s="2" t="s">
        <v>142</v>
      </c>
      <c r="EJ49" s="2" t="s">
        <v>142</v>
      </c>
      <c r="EK49" s="2" t="s">
        <v>142</v>
      </c>
      <c r="EL49" s="2" t="s">
        <v>142</v>
      </c>
      <c r="EM49" s="2" t="s">
        <v>142</v>
      </c>
      <c r="EN49" s="2" t="s">
        <v>142</v>
      </c>
      <c r="EO49" s="4"/>
      <c r="EP49" s="8"/>
      <c r="EQ49" s="4"/>
      <c r="ER49" s="8"/>
      <c r="ES49" s="7"/>
      <c r="ET49" s="7"/>
      <c r="EU49" s="2" t="s">
        <v>142</v>
      </c>
      <c r="EV49" s="2" t="s">
        <v>142</v>
      </c>
      <c r="EW49" s="2" t="s">
        <v>142</v>
      </c>
      <c r="EX49" s="2" t="s">
        <v>142</v>
      </c>
      <c r="EY49" s="2" t="s">
        <v>142</v>
      </c>
      <c r="EZ49" s="2" t="s">
        <v>142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139</v>
      </c>
      <c r="FJ49" s="2" t="s">
        <v>142</v>
      </c>
      <c r="FK49" s="2" t="s">
        <v>142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142</v>
      </c>
      <c r="FV49" s="2" t="s">
        <v>142</v>
      </c>
      <c r="FW49" s="2" t="s">
        <v>142</v>
      </c>
      <c r="FX49" s="2" t="s">
        <v>142</v>
      </c>
      <c r="FY49" s="2" t="s">
        <v>142</v>
      </c>
      <c r="FZ49" s="2" t="s">
        <v>142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142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142</v>
      </c>
      <c r="KV49" s="2" t="s">
        <v>142</v>
      </c>
      <c r="KW49" s="2" t="s">
        <v>142</v>
      </c>
      <c r="KX49" s="2" t="s">
        <v>142</v>
      </c>
      <c r="KY49" s="2" t="s">
        <v>142</v>
      </c>
      <c r="KZ49" s="2" t="s">
        <v>142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>
        <v>198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520</v>
      </c>
      <c r="B50" s="2" t="s">
        <v>131</v>
      </c>
      <c r="C50" s="2" t="s">
        <v>132</v>
      </c>
      <c r="D50" s="2" t="s">
        <v>508</v>
      </c>
      <c r="E50" s="2" t="s">
        <v>509</v>
      </c>
      <c r="F50" s="2" t="s">
        <v>521</v>
      </c>
      <c r="G50" s="2" t="s">
        <v>521</v>
      </c>
      <c r="H50" s="2" t="s">
        <v>521</v>
      </c>
      <c r="I50" s="2" t="s">
        <v>511</v>
      </c>
      <c r="J50" s="2" t="s">
        <v>512</v>
      </c>
      <c r="K50" s="2" t="s">
        <v>479</v>
      </c>
      <c r="L50" s="3">
        <v>24.76</v>
      </c>
      <c r="M50" s="3">
        <v>26</v>
      </c>
      <c r="N50" s="3">
        <v>79.99</v>
      </c>
      <c r="O50" s="2" t="s">
        <v>322</v>
      </c>
      <c r="P50" s="2" t="s">
        <v>323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374</v>
      </c>
      <c r="V50" s="2" t="s">
        <v>144</v>
      </c>
      <c r="W50" s="2" t="s">
        <v>145</v>
      </c>
      <c r="X50" s="2" t="s">
        <v>142</v>
      </c>
      <c r="Y50" s="2" t="s">
        <v>263</v>
      </c>
      <c r="Z50" s="4"/>
      <c r="AA50" s="4">
        <f>=ROUNDDOWN({0},0)</f>
      </c>
      <c r="AB50" s="5">
        <v>3</v>
      </c>
      <c r="AC50" s="2" t="s">
        <v>142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/>
      <c r="AQ50" s="8"/>
      <c r="AR50" s="4">
        <v>19</v>
      </c>
      <c r="AS50" s="8">
        <v>565.63</v>
      </c>
      <c r="AT50" s="7">
        <v>-1</v>
      </c>
      <c r="AU50" s="7">
        <v>-1</v>
      </c>
      <c r="AV50" s="4"/>
      <c r="AW50" s="8"/>
      <c r="AX50" s="4">
        <v>19</v>
      </c>
      <c r="AY50" s="8">
        <v>565.63</v>
      </c>
      <c r="AZ50" s="7">
        <v>-1</v>
      </c>
      <c r="BA50" s="7">
        <v>-1</v>
      </c>
      <c r="BB50" s="7"/>
      <c r="BC50" s="4"/>
      <c r="BD50" s="8"/>
      <c r="BE50" s="4">
        <v>19</v>
      </c>
      <c r="BF50" s="8">
        <v>565.63</v>
      </c>
      <c r="BG50" s="7">
        <v>-1</v>
      </c>
      <c r="BH50" s="7">
        <v>-1</v>
      </c>
      <c r="BI50" s="7"/>
      <c r="BJ50" s="4"/>
      <c r="BK50" s="8"/>
      <c r="BL50" s="2" t="s">
        <v>522</v>
      </c>
      <c r="BM50" s="7"/>
      <c r="BN50" s="7"/>
      <c r="BO50" s="4"/>
      <c r="BP50" s="8"/>
      <c r="BQ50" s="4">
        <v>2</v>
      </c>
      <c r="BR50" s="8">
        <v>117.52</v>
      </c>
      <c r="BS50" s="7">
        <v>-1</v>
      </c>
      <c r="BT50" s="7">
        <v>-1</v>
      </c>
      <c r="BU50" s="2" t="s">
        <v>148</v>
      </c>
      <c r="BV50" s="2" t="s">
        <v>325</v>
      </c>
      <c r="BW50" s="2" t="s">
        <v>263</v>
      </c>
      <c r="BX50" s="2" t="s">
        <v>326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148</v>
      </c>
      <c r="CI50" s="2" t="s">
        <v>325</v>
      </c>
      <c r="CJ50" s="2" t="s">
        <v>378</v>
      </c>
      <c r="CK50" s="2" t="s">
        <v>142</v>
      </c>
      <c r="CL50" s="2" t="s">
        <v>151</v>
      </c>
      <c r="CM50" s="2" t="s">
        <v>151</v>
      </c>
      <c r="CN50" s="2" t="s">
        <v>142</v>
      </c>
      <c r="CO50" s="4"/>
      <c r="CP50" s="8"/>
      <c r="CQ50" s="4">
        <v>9</v>
      </c>
      <c r="CR50" s="8">
        <v>256.23</v>
      </c>
      <c r="CS50" s="7">
        <v>-1</v>
      </c>
      <c r="CT50" s="7">
        <v>-1</v>
      </c>
      <c r="CU50" s="2" t="s">
        <v>148</v>
      </c>
      <c r="CV50" s="2" t="s">
        <v>325</v>
      </c>
      <c r="CW50" s="2" t="s">
        <v>142</v>
      </c>
      <c r="CX50" s="2" t="s">
        <v>523</v>
      </c>
      <c r="CY50" s="2" t="s">
        <v>151</v>
      </c>
      <c r="CZ50" s="2" t="s">
        <v>151</v>
      </c>
      <c r="DA50" s="2" t="s">
        <v>142</v>
      </c>
      <c r="DB50" s="4"/>
      <c r="DC50" s="8"/>
      <c r="DD50" s="4">
        <v>5</v>
      </c>
      <c r="DE50" s="8">
        <v>109.98</v>
      </c>
      <c r="DF50" s="7">
        <v>-1</v>
      </c>
      <c r="DG50" s="7">
        <v>-1</v>
      </c>
      <c r="DH50" s="2" t="s">
        <v>148</v>
      </c>
      <c r="DI50" s="2" t="s">
        <v>325</v>
      </c>
      <c r="DJ50" s="2" t="s">
        <v>195</v>
      </c>
      <c r="DK50" s="2" t="s">
        <v>350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325</v>
      </c>
      <c r="DW50" s="2" t="s">
        <v>197</v>
      </c>
      <c r="DX50" s="2" t="s">
        <v>335</v>
      </c>
      <c r="DY50" s="2" t="s">
        <v>151</v>
      </c>
      <c r="DZ50" s="2" t="s">
        <v>151</v>
      </c>
      <c r="EA50" s="2" t="s">
        <v>142</v>
      </c>
      <c r="EB50" s="4"/>
      <c r="EC50" s="8"/>
      <c r="ED50" s="4">
        <v>3</v>
      </c>
      <c r="EE50" s="8">
        <v>81.9</v>
      </c>
      <c r="EF50" s="7">
        <v>-1</v>
      </c>
      <c r="EG50" s="7">
        <v>-1</v>
      </c>
      <c r="EH50" s="2" t="s">
        <v>148</v>
      </c>
      <c r="EI50" s="2" t="s">
        <v>325</v>
      </c>
      <c r="EJ50" s="2" t="s">
        <v>199</v>
      </c>
      <c r="EK50" s="2" t="s">
        <v>160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325</v>
      </c>
      <c r="EW50" s="2" t="s">
        <v>382</v>
      </c>
      <c r="EX50" s="2" t="s">
        <v>142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325</v>
      </c>
      <c r="FJ50" s="2" t="s">
        <v>263</v>
      </c>
      <c r="FK50" s="2" t="s">
        <v>225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325</v>
      </c>
      <c r="FW50" s="2" t="s">
        <v>175</v>
      </c>
      <c r="FX50" s="2" t="s">
        <v>524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325</v>
      </c>
      <c r="JJ50" s="2" t="s">
        <v>227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325</v>
      </c>
      <c r="KW50" s="2" t="s">
        <v>384</v>
      </c>
      <c r="KX50" s="2" t="s">
        <v>525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526</v>
      </c>
      <c r="B51" s="2" t="s">
        <v>131</v>
      </c>
      <c r="C51" s="2" t="s">
        <v>132</v>
      </c>
      <c r="D51" s="2" t="s">
        <v>508</v>
      </c>
      <c r="E51" s="2" t="s">
        <v>527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512</v>
      </c>
      <c r="K51" s="2" t="s">
        <v>310</v>
      </c>
      <c r="L51" s="3">
        <v>26.68</v>
      </c>
      <c r="M51" s="3">
        <v>28.01</v>
      </c>
      <c r="N51" s="3">
        <v>89.99</v>
      </c>
      <c r="O51" s="2" t="s">
        <v>139</v>
      </c>
      <c r="P51" s="2" t="s">
        <v>189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374</v>
      </c>
      <c r="V51" s="2" t="s">
        <v>513</v>
      </c>
      <c r="W51" s="2" t="s">
        <v>145</v>
      </c>
      <c r="X51" s="2" t="s">
        <v>142</v>
      </c>
      <c r="Y51" s="2" t="s">
        <v>263</v>
      </c>
      <c r="Z51" s="4">
        <v>149</v>
      </c>
      <c r="AA51" s="4">
        <f>=ROUNDDOWN(49.6666666666667,0)</f>
      </c>
      <c r="AB51" s="5">
        <v>3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15</v>
      </c>
      <c r="AQ51" s="8">
        <v>576.43</v>
      </c>
      <c r="AR51" s="4">
        <v>3</v>
      </c>
      <c r="AS51" s="8">
        <v>82.68</v>
      </c>
      <c r="AT51" s="7">
        <v>4</v>
      </c>
      <c r="AU51" s="7">
        <v>5.9718</v>
      </c>
      <c r="AV51" s="4">
        <v>15</v>
      </c>
      <c r="AW51" s="8">
        <v>576.43</v>
      </c>
      <c r="AX51" s="4">
        <v>3</v>
      </c>
      <c r="AY51" s="8">
        <v>82.68</v>
      </c>
      <c r="AZ51" s="7">
        <v>4</v>
      </c>
      <c r="BA51" s="7">
        <v>5.9718</v>
      </c>
      <c r="BB51" s="7">
        <v>1</v>
      </c>
      <c r="BC51" s="4">
        <v>17</v>
      </c>
      <c r="BD51" s="8">
        <v>672.42</v>
      </c>
      <c r="BE51" s="4">
        <v>16</v>
      </c>
      <c r="BF51" s="8">
        <v>644.93</v>
      </c>
      <c r="BG51" s="7">
        <v>0.0625</v>
      </c>
      <c r="BH51" s="7">
        <v>0.0426</v>
      </c>
      <c r="BI51" s="7">
        <v>0.8572</v>
      </c>
      <c r="BJ51" s="4">
        <v>15</v>
      </c>
      <c r="BK51" s="8">
        <v>576.43</v>
      </c>
      <c r="BL51" s="2" t="s">
        <v>528</v>
      </c>
      <c r="BM51" s="7">
        <v>1</v>
      </c>
      <c r="BN51" s="7">
        <v>1</v>
      </c>
      <c r="BO51" s="4">
        <v>6</v>
      </c>
      <c r="BP51" s="8">
        <v>299.94</v>
      </c>
      <c r="BQ51" s="4"/>
      <c r="BR51" s="8"/>
      <c r="BS51" s="7"/>
      <c r="BT51" s="7"/>
      <c r="BU51" s="2" t="s">
        <v>148</v>
      </c>
      <c r="BV51" s="2" t="s">
        <v>139</v>
      </c>
      <c r="BW51" s="2" t="s">
        <v>282</v>
      </c>
      <c r="BX51" s="2" t="s">
        <v>343</v>
      </c>
      <c r="BY51" s="2" t="s">
        <v>151</v>
      </c>
      <c r="BZ51" s="2" t="s">
        <v>151</v>
      </c>
      <c r="CA51" s="2" t="s">
        <v>142</v>
      </c>
      <c r="CB51" s="4"/>
      <c r="CC51" s="8"/>
      <c r="CD51" s="4">
        <v>1</v>
      </c>
      <c r="CE51" s="8">
        <v>28.08</v>
      </c>
      <c r="CF51" s="7">
        <v>-1</v>
      </c>
      <c r="CG51" s="7">
        <v>-1</v>
      </c>
      <c r="CH51" s="2" t="s">
        <v>148</v>
      </c>
      <c r="CI51" s="2" t="s">
        <v>139</v>
      </c>
      <c r="CJ51" s="2" t="s">
        <v>378</v>
      </c>
      <c r="CK51" s="2" t="s">
        <v>349</v>
      </c>
      <c r="CL51" s="2" t="s">
        <v>151</v>
      </c>
      <c r="CM51" s="2" t="s">
        <v>151</v>
      </c>
      <c r="CN51" s="2" t="s">
        <v>142</v>
      </c>
      <c r="CO51" s="4">
        <v>3</v>
      </c>
      <c r="CP51" s="8">
        <v>90.54</v>
      </c>
      <c r="CQ51" s="4"/>
      <c r="CR51" s="8"/>
      <c r="CS51" s="7"/>
      <c r="CT51" s="7"/>
      <c r="CU51" s="2" t="s">
        <v>148</v>
      </c>
      <c r="CV51" s="2" t="s">
        <v>139</v>
      </c>
      <c r="CW51" s="2" t="s">
        <v>142</v>
      </c>
      <c r="CX51" s="2" t="s">
        <v>142</v>
      </c>
      <c r="CY51" s="2" t="s">
        <v>151</v>
      </c>
      <c r="CZ51" s="2" t="s">
        <v>151</v>
      </c>
      <c r="DA51" s="2" t="s">
        <v>142</v>
      </c>
      <c r="DB51" s="4">
        <v>3</v>
      </c>
      <c r="DC51" s="8">
        <v>85.29</v>
      </c>
      <c r="DD51" s="4"/>
      <c r="DE51" s="8"/>
      <c r="DF51" s="7"/>
      <c r="DG51" s="7"/>
      <c r="DH51" s="2" t="s">
        <v>148</v>
      </c>
      <c r="DI51" s="2" t="s">
        <v>139</v>
      </c>
      <c r="DJ51" s="2" t="s">
        <v>195</v>
      </c>
      <c r="DK51" s="2" t="s">
        <v>529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325</v>
      </c>
      <c r="DW51" s="2" t="s">
        <v>197</v>
      </c>
      <c r="DX51" s="2" t="s">
        <v>530</v>
      </c>
      <c r="DY51" s="2" t="s">
        <v>151</v>
      </c>
      <c r="DZ51" s="2" t="s">
        <v>151</v>
      </c>
      <c r="EA51" s="2" t="s">
        <v>142</v>
      </c>
      <c r="EB51" s="4"/>
      <c r="EC51" s="8"/>
      <c r="ED51" s="4">
        <v>2</v>
      </c>
      <c r="EE51" s="8">
        <v>54.6</v>
      </c>
      <c r="EF51" s="7">
        <v>-1</v>
      </c>
      <c r="EG51" s="7">
        <v>-1</v>
      </c>
      <c r="EH51" s="2" t="s">
        <v>148</v>
      </c>
      <c r="EI51" s="2" t="s">
        <v>139</v>
      </c>
      <c r="EJ51" s="2" t="s">
        <v>199</v>
      </c>
      <c r="EK51" s="2" t="s">
        <v>398</v>
      </c>
      <c r="EL51" s="2" t="s">
        <v>151</v>
      </c>
      <c r="EM51" s="2" t="s">
        <v>151</v>
      </c>
      <c r="EN51" s="2" t="s">
        <v>142</v>
      </c>
      <c r="EO51" s="4">
        <v>1</v>
      </c>
      <c r="EP51" s="8">
        <v>29.38</v>
      </c>
      <c r="EQ51" s="4"/>
      <c r="ER51" s="8"/>
      <c r="ES51" s="7"/>
      <c r="ET51" s="7"/>
      <c r="EU51" s="2" t="s">
        <v>148</v>
      </c>
      <c r="EV51" s="2" t="s">
        <v>139</v>
      </c>
      <c r="EW51" s="2" t="s">
        <v>382</v>
      </c>
      <c r="EX51" s="2" t="s">
        <v>524</v>
      </c>
      <c r="EY51" s="2" t="s">
        <v>151</v>
      </c>
      <c r="EZ51" s="2" t="s">
        <v>151</v>
      </c>
      <c r="FA51" s="2" t="s">
        <v>142</v>
      </c>
      <c r="FB51" s="4">
        <v>2</v>
      </c>
      <c r="FC51" s="8">
        <v>71.28</v>
      </c>
      <c r="FD51" s="4"/>
      <c r="FE51" s="8"/>
      <c r="FF51" s="7"/>
      <c r="FG51" s="7"/>
      <c r="FH51" s="2" t="s">
        <v>148</v>
      </c>
      <c r="FI51" s="2" t="s">
        <v>139</v>
      </c>
      <c r="FJ51" s="2" t="s">
        <v>263</v>
      </c>
      <c r="FK51" s="2" t="s">
        <v>456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175</v>
      </c>
      <c r="FX51" s="2" t="s">
        <v>531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384</v>
      </c>
      <c r="KX51" s="2" t="s">
        <v>142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>
        <v>149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532</v>
      </c>
      <c r="B52" s="2" t="s">
        <v>131</v>
      </c>
      <c r="C52" s="2" t="s">
        <v>132</v>
      </c>
      <c r="D52" s="2" t="s">
        <v>508</v>
      </c>
      <c r="E52" s="2" t="s">
        <v>527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512</v>
      </c>
      <c r="K52" s="2" t="s">
        <v>188</v>
      </c>
      <c r="L52" s="3">
        <v>24.76</v>
      </c>
      <c r="M52" s="3">
        <v>26</v>
      </c>
      <c r="N52" s="3">
        <v>79.99</v>
      </c>
      <c r="O52" s="2" t="s">
        <v>394</v>
      </c>
      <c r="P52" s="2" t="s">
        <v>323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374</v>
      </c>
      <c r="V52" s="2" t="s">
        <v>513</v>
      </c>
      <c r="W52" s="2" t="s">
        <v>145</v>
      </c>
      <c r="X52" s="2" t="s">
        <v>142</v>
      </c>
      <c r="Y52" s="2" t="s">
        <v>263</v>
      </c>
      <c r="Z52" s="4">
        <v>51</v>
      </c>
      <c r="AA52" s="4">
        <f>=ROUNDDOWN(85,0)</f>
      </c>
      <c r="AB52" s="5">
        <v>0.6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2</v>
      </c>
      <c r="AQ52" s="8">
        <v>95.99</v>
      </c>
      <c r="AR52" s="4">
        <v>2</v>
      </c>
      <c r="AS52" s="8">
        <v>135.98</v>
      </c>
      <c r="AT52" s="7"/>
      <c r="AU52" s="7">
        <v>-0.2941</v>
      </c>
      <c r="AV52" s="4">
        <v>2</v>
      </c>
      <c r="AW52" s="8">
        <v>95.99</v>
      </c>
      <c r="AX52" s="4">
        <v>2</v>
      </c>
      <c r="AY52" s="8">
        <v>135.98</v>
      </c>
      <c r="AZ52" s="7"/>
      <c r="BA52" s="7">
        <v>-0.2941</v>
      </c>
      <c r="BB52" s="7">
        <v>1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>
        <v>0.1428</v>
      </c>
      <c r="BJ52" s="4">
        <v>2</v>
      </c>
      <c r="BK52" s="8">
        <v>95.99</v>
      </c>
      <c r="BL52" s="2" t="s">
        <v>16</v>
      </c>
      <c r="BM52" s="7">
        <v>1</v>
      </c>
      <c r="BN52" s="7">
        <v>1</v>
      </c>
      <c r="BO52" s="4">
        <v>2</v>
      </c>
      <c r="BP52" s="8">
        <v>95.99</v>
      </c>
      <c r="BQ52" s="4">
        <v>2</v>
      </c>
      <c r="BR52" s="8">
        <v>135.98</v>
      </c>
      <c r="BS52" s="7"/>
      <c r="BT52" s="7">
        <v>-0.2941</v>
      </c>
      <c r="BU52" s="2" t="s">
        <v>148</v>
      </c>
      <c r="BV52" s="2" t="s">
        <v>139</v>
      </c>
      <c r="BW52" s="2" t="s">
        <v>282</v>
      </c>
      <c r="BX52" s="2" t="s">
        <v>265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378</v>
      </c>
      <c r="CK52" s="2" t="s">
        <v>533</v>
      </c>
      <c r="CL52" s="2" t="s">
        <v>151</v>
      </c>
      <c r="CM52" s="2" t="s">
        <v>151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142</v>
      </c>
      <c r="CX52" s="2" t="s">
        <v>142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195</v>
      </c>
      <c r="DK52" s="2" t="s">
        <v>398</v>
      </c>
      <c r="DL52" s="2" t="s">
        <v>151</v>
      </c>
      <c r="DM52" s="2" t="s">
        <v>151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325</v>
      </c>
      <c r="DW52" s="2" t="s">
        <v>197</v>
      </c>
      <c r="DX52" s="2" t="s">
        <v>399</v>
      </c>
      <c r="DY52" s="2" t="s">
        <v>151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398</v>
      </c>
      <c r="EL52" s="2" t="s">
        <v>151</v>
      </c>
      <c r="EM52" s="2" t="s">
        <v>151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382</v>
      </c>
      <c r="EX52" s="2" t="s">
        <v>142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263</v>
      </c>
      <c r="FK52" s="2" t="s">
        <v>225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175</v>
      </c>
      <c r="FX52" s="2" t="s">
        <v>142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384</v>
      </c>
      <c r="KX52" s="2" t="s">
        <v>142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>
        <v>51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534</v>
      </c>
      <c r="B53" s="2" t="s">
        <v>131</v>
      </c>
      <c r="C53" s="2" t="s">
        <v>132</v>
      </c>
      <c r="D53" s="2" t="s">
        <v>508</v>
      </c>
      <c r="E53" s="2" t="s">
        <v>527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512</v>
      </c>
      <c r="K53" s="2" t="s">
        <v>281</v>
      </c>
      <c r="L53" s="3">
        <v>24.76</v>
      </c>
      <c r="M53" s="3">
        <v>26</v>
      </c>
      <c r="N53" s="3">
        <v>79.99</v>
      </c>
      <c r="O53" s="2" t="s">
        <v>394</v>
      </c>
      <c r="P53" s="2" t="s">
        <v>323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374</v>
      </c>
      <c r="V53" s="2" t="s">
        <v>513</v>
      </c>
      <c r="W53" s="2" t="s">
        <v>145</v>
      </c>
      <c r="X53" s="2" t="s">
        <v>142</v>
      </c>
      <c r="Y53" s="2" t="s">
        <v>263</v>
      </c>
      <c r="Z53" s="4">
        <v>100</v>
      </c>
      <c r="AA53" s="4">
        <f>=ROUNDDOWN(500,0)</f>
      </c>
      <c r="AB53" s="5">
        <v>0.2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11</v>
      </c>
      <c r="AS53" s="8">
        <v>426.27</v>
      </c>
      <c r="AT53" s="7">
        <v>-1</v>
      </c>
      <c r="AU53" s="7">
        <v>-1</v>
      </c>
      <c r="AV53" s="4"/>
      <c r="AW53" s="8"/>
      <c r="AX53" s="4">
        <v>11</v>
      </c>
      <c r="AY53" s="8">
        <v>426.27</v>
      </c>
      <c r="AZ53" s="7">
        <v>-1</v>
      </c>
      <c r="BA53" s="7">
        <v>-1</v>
      </c>
      <c r="BB53" s="7"/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/>
      <c r="BJ53" s="4"/>
      <c r="BK53" s="8"/>
      <c r="BL53" s="2" t="s">
        <v>535</v>
      </c>
      <c r="BM53" s="7"/>
      <c r="BN53" s="7"/>
      <c r="BO53" s="4"/>
      <c r="BP53" s="8"/>
      <c r="BQ53" s="4">
        <v>3</v>
      </c>
      <c r="BR53" s="8">
        <v>203.97</v>
      </c>
      <c r="BS53" s="7">
        <v>-1</v>
      </c>
      <c r="BT53" s="7">
        <v>-1</v>
      </c>
      <c r="BU53" s="2" t="s">
        <v>148</v>
      </c>
      <c r="BV53" s="2" t="s">
        <v>139</v>
      </c>
      <c r="BW53" s="2" t="s">
        <v>263</v>
      </c>
      <c r="BX53" s="2" t="s">
        <v>211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378</v>
      </c>
      <c r="CK53" s="2" t="s">
        <v>399</v>
      </c>
      <c r="CL53" s="2" t="s">
        <v>151</v>
      </c>
      <c r="CM53" s="2" t="s">
        <v>151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142</v>
      </c>
      <c r="CX53" s="2" t="s">
        <v>536</v>
      </c>
      <c r="CY53" s="2" t="s">
        <v>151</v>
      </c>
      <c r="CZ53" s="2" t="s">
        <v>151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195</v>
      </c>
      <c r="DK53" s="2" t="s">
        <v>537</v>
      </c>
      <c r="DL53" s="2" t="s">
        <v>151</v>
      </c>
      <c r="DM53" s="2" t="s">
        <v>151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325</v>
      </c>
      <c r="DW53" s="2" t="s">
        <v>197</v>
      </c>
      <c r="DX53" s="2" t="s">
        <v>538</v>
      </c>
      <c r="DY53" s="2" t="s">
        <v>151</v>
      </c>
      <c r="DZ53" s="2" t="s">
        <v>151</v>
      </c>
      <c r="EA53" s="2" t="s">
        <v>142</v>
      </c>
      <c r="EB53" s="4"/>
      <c r="EC53" s="8"/>
      <c r="ED53" s="4">
        <v>3</v>
      </c>
      <c r="EE53" s="8">
        <v>81.9</v>
      </c>
      <c r="EF53" s="7">
        <v>-1</v>
      </c>
      <c r="EG53" s="7">
        <v>-1</v>
      </c>
      <c r="EH53" s="2" t="s">
        <v>148</v>
      </c>
      <c r="EI53" s="2" t="s">
        <v>139</v>
      </c>
      <c r="EJ53" s="2" t="s">
        <v>199</v>
      </c>
      <c r="EK53" s="2" t="s">
        <v>361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382</v>
      </c>
      <c r="EX53" s="2" t="s">
        <v>142</v>
      </c>
      <c r="EY53" s="2" t="s">
        <v>151</v>
      </c>
      <c r="EZ53" s="2" t="s">
        <v>151</v>
      </c>
      <c r="FA53" s="2" t="s">
        <v>142</v>
      </c>
      <c r="FB53" s="4"/>
      <c r="FC53" s="8"/>
      <c r="FD53" s="4">
        <v>3</v>
      </c>
      <c r="FE53" s="8">
        <v>84.24</v>
      </c>
      <c r="FF53" s="7">
        <v>-1</v>
      </c>
      <c r="FG53" s="7">
        <v>-1</v>
      </c>
      <c r="FH53" s="2" t="s">
        <v>148</v>
      </c>
      <c r="FI53" s="2" t="s">
        <v>139</v>
      </c>
      <c r="FJ53" s="2" t="s">
        <v>263</v>
      </c>
      <c r="FK53" s="2" t="s">
        <v>307</v>
      </c>
      <c r="FL53" s="2" t="s">
        <v>151</v>
      </c>
      <c r="FM53" s="2" t="s">
        <v>151</v>
      </c>
      <c r="FN53" s="2" t="s">
        <v>142</v>
      </c>
      <c r="FO53" s="4"/>
      <c r="FP53" s="8"/>
      <c r="FQ53" s="4">
        <v>2</v>
      </c>
      <c r="FR53" s="8">
        <v>56.16</v>
      </c>
      <c r="FS53" s="7">
        <v>-1</v>
      </c>
      <c r="FT53" s="7">
        <v>-1</v>
      </c>
      <c r="FU53" s="2" t="s">
        <v>148</v>
      </c>
      <c r="FV53" s="2" t="s">
        <v>139</v>
      </c>
      <c r="FW53" s="2" t="s">
        <v>175</v>
      </c>
      <c r="FX53" s="2" t="s">
        <v>205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227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384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>
        <v>100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539</v>
      </c>
      <c r="B54" s="2" t="s">
        <v>131</v>
      </c>
      <c r="C54" s="2" t="s">
        <v>132</v>
      </c>
      <c r="D54" s="2" t="s">
        <v>508</v>
      </c>
      <c r="E54" s="2" t="s">
        <v>527</v>
      </c>
      <c r="F54" s="2" t="s">
        <v>521</v>
      </c>
      <c r="G54" s="2" t="s">
        <v>521</v>
      </c>
      <c r="H54" s="2" t="s">
        <v>521</v>
      </c>
      <c r="I54" s="2" t="s">
        <v>511</v>
      </c>
      <c r="J54" s="2" t="s">
        <v>512</v>
      </c>
      <c r="K54" s="2" t="s">
        <v>403</v>
      </c>
      <c r="L54" s="3">
        <v>24.76</v>
      </c>
      <c r="M54" s="3">
        <v>26</v>
      </c>
      <c r="N54" s="3">
        <v>79.99</v>
      </c>
      <c r="O54" s="2" t="s">
        <v>394</v>
      </c>
      <c r="P54" s="2" t="s">
        <v>323</v>
      </c>
      <c r="Q54" s="2" t="s">
        <v>141</v>
      </c>
      <c r="R54" s="2" t="s">
        <v>142</v>
      </c>
      <c r="S54" s="2" t="s">
        <v>142</v>
      </c>
      <c r="T54" s="2" t="s">
        <v>142</v>
      </c>
      <c r="U54" s="2" t="s">
        <v>374</v>
      </c>
      <c r="V54" s="2" t="s">
        <v>144</v>
      </c>
      <c r="W54" s="2" t="s">
        <v>145</v>
      </c>
      <c r="X54" s="2" t="s">
        <v>142</v>
      </c>
      <c r="Y54" s="2" t="s">
        <v>263</v>
      </c>
      <c r="Z54" s="4">
        <v>37</v>
      </c>
      <c r="AA54" s="4">
        <f>=ROUNDDOWN(10.2777777777778,0)</f>
      </c>
      <c r="AB54" s="5">
        <v>3.6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2</v>
      </c>
      <c r="AQ54" s="8">
        <v>111.98</v>
      </c>
      <c r="AR54" s="4">
        <v>10</v>
      </c>
      <c r="AS54" s="8">
        <v>417.56</v>
      </c>
      <c r="AT54" s="7">
        <v>-0.8</v>
      </c>
      <c r="AU54" s="7">
        <v>-0.7318</v>
      </c>
      <c r="AV54" s="4">
        <v>2</v>
      </c>
      <c r="AW54" s="8">
        <v>111.98</v>
      </c>
      <c r="AX54" s="4">
        <v>10</v>
      </c>
      <c r="AY54" s="8">
        <v>417.56</v>
      </c>
      <c r="AZ54" s="7">
        <v>-0.8</v>
      </c>
      <c r="BA54" s="7">
        <v>-0.7318</v>
      </c>
      <c r="BB54" s="7">
        <v>1</v>
      </c>
      <c r="BC54" s="4">
        <v>2</v>
      </c>
      <c r="BD54" s="8">
        <v>111.98</v>
      </c>
      <c r="BE54" s="4">
        <v>10</v>
      </c>
      <c r="BF54" s="8">
        <v>417.56</v>
      </c>
      <c r="BG54" s="7">
        <v>-0.8</v>
      </c>
      <c r="BH54" s="7">
        <v>-0.7318</v>
      </c>
      <c r="BI54" s="7">
        <v>1</v>
      </c>
      <c r="BJ54" s="4">
        <v>2</v>
      </c>
      <c r="BK54" s="8">
        <v>111.98</v>
      </c>
      <c r="BL54" s="2" t="s">
        <v>540</v>
      </c>
      <c r="BM54" s="7">
        <v>1</v>
      </c>
      <c r="BN54" s="7">
        <v>1</v>
      </c>
      <c r="BO54" s="4">
        <v>2</v>
      </c>
      <c r="BP54" s="8">
        <v>111.98</v>
      </c>
      <c r="BQ54" s="4">
        <v>4</v>
      </c>
      <c r="BR54" s="8">
        <v>271.96</v>
      </c>
      <c r="BS54" s="7">
        <v>-0.5</v>
      </c>
      <c r="BT54" s="7">
        <v>-0.5882</v>
      </c>
      <c r="BU54" s="2" t="s">
        <v>148</v>
      </c>
      <c r="BV54" s="2" t="s">
        <v>139</v>
      </c>
      <c r="BW54" s="2" t="s">
        <v>263</v>
      </c>
      <c r="BX54" s="2" t="s">
        <v>377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378</v>
      </c>
      <c r="CK54" s="2" t="s">
        <v>142</v>
      </c>
      <c r="CL54" s="2" t="s">
        <v>151</v>
      </c>
      <c r="CM54" s="2" t="s">
        <v>151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142</v>
      </c>
      <c r="CX54" s="2" t="s">
        <v>541</v>
      </c>
      <c r="CY54" s="2" t="s">
        <v>151</v>
      </c>
      <c r="CZ54" s="2" t="s">
        <v>151</v>
      </c>
      <c r="DA54" s="2" t="s">
        <v>142</v>
      </c>
      <c r="DB54" s="4"/>
      <c r="DC54" s="8"/>
      <c r="DD54" s="4">
        <v>2</v>
      </c>
      <c r="DE54" s="8">
        <v>36.4</v>
      </c>
      <c r="DF54" s="7">
        <v>-1</v>
      </c>
      <c r="DG54" s="7">
        <v>-1</v>
      </c>
      <c r="DH54" s="2" t="s">
        <v>148</v>
      </c>
      <c r="DI54" s="2" t="s">
        <v>139</v>
      </c>
      <c r="DJ54" s="2" t="s">
        <v>195</v>
      </c>
      <c r="DK54" s="2" t="s">
        <v>334</v>
      </c>
      <c r="DL54" s="2" t="s">
        <v>151</v>
      </c>
      <c r="DM54" s="2" t="s">
        <v>151</v>
      </c>
      <c r="DN54" s="2" t="s">
        <v>142</v>
      </c>
      <c r="DO54" s="4"/>
      <c r="DP54" s="8"/>
      <c r="DQ54" s="4"/>
      <c r="DR54" s="8"/>
      <c r="DS54" s="7"/>
      <c r="DT54" s="7"/>
      <c r="DU54" s="2" t="s">
        <v>148</v>
      </c>
      <c r="DV54" s="2" t="s">
        <v>139</v>
      </c>
      <c r="DW54" s="2" t="s">
        <v>197</v>
      </c>
      <c r="DX54" s="2" t="s">
        <v>530</v>
      </c>
      <c r="DY54" s="2" t="s">
        <v>151</v>
      </c>
      <c r="DZ54" s="2" t="s">
        <v>151</v>
      </c>
      <c r="EA54" s="2" t="s">
        <v>142</v>
      </c>
      <c r="EB54" s="4"/>
      <c r="EC54" s="8"/>
      <c r="ED54" s="4">
        <v>4</v>
      </c>
      <c r="EE54" s="8">
        <v>109.2</v>
      </c>
      <c r="EF54" s="7">
        <v>-1</v>
      </c>
      <c r="EG54" s="7">
        <v>-1</v>
      </c>
      <c r="EH54" s="2" t="s">
        <v>148</v>
      </c>
      <c r="EI54" s="2" t="s">
        <v>139</v>
      </c>
      <c r="EJ54" s="2" t="s">
        <v>199</v>
      </c>
      <c r="EK54" s="2" t="s">
        <v>542</v>
      </c>
      <c r="EL54" s="2" t="s">
        <v>151</v>
      </c>
      <c r="EM54" s="2" t="s">
        <v>151</v>
      </c>
      <c r="EN54" s="2" t="s">
        <v>142</v>
      </c>
      <c r="EO54" s="4"/>
      <c r="EP54" s="8"/>
      <c r="EQ54" s="4"/>
      <c r="ER54" s="8"/>
      <c r="ES54" s="7"/>
      <c r="ET54" s="7"/>
      <c r="EU54" s="2" t="s">
        <v>148</v>
      </c>
      <c r="EV54" s="2" t="s">
        <v>139</v>
      </c>
      <c r="EW54" s="2" t="s">
        <v>382</v>
      </c>
      <c r="EX54" s="2" t="s">
        <v>543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263</v>
      </c>
      <c r="FK54" s="2" t="s">
        <v>265</v>
      </c>
      <c r="FL54" s="2" t="s">
        <v>151</v>
      </c>
      <c r="FM54" s="2" t="s">
        <v>151</v>
      </c>
      <c r="FN54" s="2" t="s">
        <v>142</v>
      </c>
      <c r="FO54" s="4"/>
      <c r="FP54" s="8"/>
      <c r="FQ54" s="4"/>
      <c r="FR54" s="8"/>
      <c r="FS54" s="7"/>
      <c r="FT54" s="7"/>
      <c r="FU54" s="2" t="s">
        <v>148</v>
      </c>
      <c r="FV54" s="2" t="s">
        <v>139</v>
      </c>
      <c r="FW54" s="2" t="s">
        <v>175</v>
      </c>
      <c r="FX54" s="2" t="s">
        <v>544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227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384</v>
      </c>
      <c r="KX54" s="2" t="s">
        <v>142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142</v>
      </c>
      <c r="OV54" s="2" t="s">
        <v>142</v>
      </c>
      <c r="OW54" s="2" t="s">
        <v>142</v>
      </c>
      <c r="OX54" s="2" t="s">
        <v>142</v>
      </c>
      <c r="OY54" s="2" t="s">
        <v>142</v>
      </c>
      <c r="OZ54" s="2" t="s">
        <v>142</v>
      </c>
      <c r="PA54" s="2" t="s">
        <v>142</v>
      </c>
      <c r="PB54" s="4">
        <v>37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16" t="s">
        <v>545</v>
      </c>
      <c r="B55" s="9" t="s">
        <v>142</v>
      </c>
      <c r="C55" s="9" t="s">
        <v>142</v>
      </c>
      <c r="D55" s="9" t="s">
        <v>142</v>
      </c>
      <c r="E55" s="9" t="s">
        <v>142</v>
      </c>
      <c r="F55" s="9" t="s">
        <v>142</v>
      </c>
      <c r="G55" s="9" t="s">
        <v>142</v>
      </c>
      <c r="H55" s="9" t="s">
        <v>142</v>
      </c>
      <c r="I55" s="9" t="s">
        <v>142</v>
      </c>
      <c r="J55" s="9" t="s">
        <v>142</v>
      </c>
      <c r="K55" s="9" t="s">
        <v>142</v>
      </c>
      <c r="L55" s="10"/>
      <c r="M55" s="10"/>
      <c r="N55" s="10"/>
      <c r="O55" s="9" t="s">
        <v>142</v>
      </c>
      <c r="P55" s="9" t="s">
        <v>142</v>
      </c>
      <c r="Q55" s="9" t="s">
        <v>142</v>
      </c>
      <c r="R55" s="9" t="s">
        <v>142</v>
      </c>
      <c r="S55" s="9" t="s">
        <v>142</v>
      </c>
      <c r="T55" s="9" t="s">
        <v>142</v>
      </c>
      <c r="U55" s="9" t="s">
        <v>142</v>
      </c>
      <c r="V55" s="9" t="s">
        <v>142</v>
      </c>
      <c r="W55" s="9" t="s">
        <v>142</v>
      </c>
      <c r="X55" s="9" t="s">
        <v>142</v>
      </c>
      <c r="Y55" s="9" t="s">
        <v>142</v>
      </c>
      <c r="Z55" s="11">
        <v>6308</v>
      </c>
      <c r="AA55" s="11">
        <f>=ROUNDDOWN({0},0)</f>
      </c>
      <c r="AB55" s="12">
        <v>208.6</v>
      </c>
      <c r="AC55" s="9" t="s">
        <v>142</v>
      </c>
      <c r="AD55" s="11"/>
      <c r="AE55" s="11"/>
      <c r="AF55" s="13"/>
      <c r="AG55" s="13"/>
      <c r="AH55" s="14"/>
      <c r="AI55" s="11"/>
      <c r="AJ55" s="11">
        <f>=ROUNDDOWN({0},0)</f>
      </c>
      <c r="AK55" s="12"/>
      <c r="AL55" s="9" t="s">
        <v>142</v>
      </c>
      <c r="AM55" s="11"/>
      <c r="AN55" s="11"/>
      <c r="AO55" s="14"/>
      <c r="AP55" s="11">
        <v>606</v>
      </c>
      <c r="AQ55" s="15">
        <v>86596.09</v>
      </c>
      <c r="AR55" s="11">
        <v>437</v>
      </c>
      <c r="AS55" s="15">
        <v>57208.06</v>
      </c>
      <c r="AT55" s="14">
        <v>0.3867</v>
      </c>
      <c r="AU55" s="14">
        <v>0.5137</v>
      </c>
      <c r="AV55" s="11">
        <v>606</v>
      </c>
      <c r="AW55" s="15">
        <v>86596.09</v>
      </c>
      <c r="AX55" s="11">
        <v>437</v>
      </c>
      <c r="AY55" s="15">
        <v>57208.06</v>
      </c>
      <c r="AZ55" s="14">
        <v>0.3867</v>
      </c>
      <c r="BA55" s="14">
        <v>0.5137</v>
      </c>
      <c r="BB55" s="14"/>
      <c r="BC55" s="11">
        <v>606</v>
      </c>
      <c r="BD55" s="15">
        <v>86596.09</v>
      </c>
      <c r="BE55" s="11">
        <v>437</v>
      </c>
      <c r="BF55" s="15">
        <v>57208.06</v>
      </c>
      <c r="BG55" s="14">
        <v>0.3867</v>
      </c>
      <c r="BH55" s="14">
        <v>0.5137</v>
      </c>
      <c r="BI55" s="14"/>
      <c r="BJ55" s="11"/>
      <c r="BK55" s="15"/>
      <c r="BL55" s="9" t="s">
        <v>142</v>
      </c>
      <c r="BM55" s="14"/>
      <c r="BN55" s="14"/>
      <c r="BO55" s="11">
        <v>168</v>
      </c>
      <c r="BP55" s="15">
        <v>25238.38</v>
      </c>
      <c r="BQ55" s="11">
        <v>37</v>
      </c>
      <c r="BR55" s="15">
        <v>6336.13</v>
      </c>
      <c r="BS55" s="14">
        <v>3.5405</v>
      </c>
      <c r="BT55" s="14">
        <v>2.9832</v>
      </c>
      <c r="BU55" s="9" t="s">
        <v>142</v>
      </c>
      <c r="BV55" s="9" t="s">
        <v>142</v>
      </c>
      <c r="BW55" s="9" t="s">
        <v>142</v>
      </c>
      <c r="BX55" s="9" t="s">
        <v>142</v>
      </c>
      <c r="BY55" s="9" t="s">
        <v>142</v>
      </c>
      <c r="BZ55" s="9" t="s">
        <v>142</v>
      </c>
      <c r="CA55" s="9" t="s">
        <v>142</v>
      </c>
      <c r="CB55" s="11">
        <v>118</v>
      </c>
      <c r="CC55" s="15">
        <v>18841.97</v>
      </c>
      <c r="CD55" s="11">
        <v>47</v>
      </c>
      <c r="CE55" s="15">
        <v>9931.11</v>
      </c>
      <c r="CF55" s="14">
        <v>1.5106</v>
      </c>
      <c r="CG55" s="14">
        <v>0.8973</v>
      </c>
      <c r="CH55" s="9" t="s">
        <v>142</v>
      </c>
      <c r="CI55" s="9" t="s">
        <v>142</v>
      </c>
      <c r="CJ55" s="9" t="s">
        <v>142</v>
      </c>
      <c r="CK55" s="9" t="s">
        <v>142</v>
      </c>
      <c r="CL55" s="9" t="s">
        <v>142</v>
      </c>
      <c r="CM55" s="9" t="s">
        <v>142</v>
      </c>
      <c r="CN55" s="9" t="s">
        <v>142</v>
      </c>
      <c r="CO55" s="11">
        <v>87</v>
      </c>
      <c r="CP55" s="15">
        <v>14772.05</v>
      </c>
      <c r="CQ55" s="11">
        <v>110</v>
      </c>
      <c r="CR55" s="15">
        <v>14908.12</v>
      </c>
      <c r="CS55" s="14">
        <v>-0.2091</v>
      </c>
      <c r="CT55" s="14">
        <v>-0.0091</v>
      </c>
      <c r="CU55" s="9" t="s">
        <v>142</v>
      </c>
      <c r="CV55" s="9" t="s">
        <v>142</v>
      </c>
      <c r="CW55" s="9" t="s">
        <v>142</v>
      </c>
      <c r="CX55" s="9" t="s">
        <v>142</v>
      </c>
      <c r="CY55" s="9" t="s">
        <v>142</v>
      </c>
      <c r="CZ55" s="9" t="s">
        <v>142</v>
      </c>
      <c r="DA55" s="9" t="s">
        <v>142</v>
      </c>
      <c r="DB55" s="11">
        <v>117</v>
      </c>
      <c r="DC55" s="15">
        <v>13960.67</v>
      </c>
      <c r="DD55" s="11">
        <v>71</v>
      </c>
      <c r="DE55" s="15">
        <v>8512.26</v>
      </c>
      <c r="DF55" s="14">
        <v>0.6479</v>
      </c>
      <c r="DG55" s="14">
        <v>0.6401</v>
      </c>
      <c r="DH55" s="9" t="s">
        <v>142</v>
      </c>
      <c r="DI55" s="9" t="s">
        <v>142</v>
      </c>
      <c r="DJ55" s="9" t="s">
        <v>142</v>
      </c>
      <c r="DK55" s="9" t="s">
        <v>142</v>
      </c>
      <c r="DL55" s="9" t="s">
        <v>142</v>
      </c>
      <c r="DM55" s="9" t="s">
        <v>142</v>
      </c>
      <c r="DN55" s="9" t="s">
        <v>142</v>
      </c>
      <c r="DO55" s="11">
        <v>65</v>
      </c>
      <c r="DP55" s="15">
        <v>6836.55</v>
      </c>
      <c r="DQ55" s="11">
        <v>62</v>
      </c>
      <c r="DR55" s="15">
        <v>5113.87</v>
      </c>
      <c r="DS55" s="14">
        <v>0.0484</v>
      </c>
      <c r="DT55" s="14">
        <v>0.3369</v>
      </c>
      <c r="DU55" s="9" t="s">
        <v>142</v>
      </c>
      <c r="DV55" s="9" t="s">
        <v>142</v>
      </c>
      <c r="DW55" s="9" t="s">
        <v>142</v>
      </c>
      <c r="DX55" s="9" t="s">
        <v>142</v>
      </c>
      <c r="DY55" s="9" t="s">
        <v>142</v>
      </c>
      <c r="DZ55" s="9" t="s">
        <v>142</v>
      </c>
      <c r="EA55" s="9" t="s">
        <v>142</v>
      </c>
      <c r="EB55" s="11">
        <v>21</v>
      </c>
      <c r="EC55" s="15">
        <v>3718.41</v>
      </c>
      <c r="ED55" s="11">
        <v>74</v>
      </c>
      <c r="EE55" s="15">
        <v>8082.24</v>
      </c>
      <c r="EF55" s="14">
        <v>-0.7162</v>
      </c>
      <c r="EG55" s="14">
        <v>-0.5399</v>
      </c>
      <c r="EH55" s="9" t="s">
        <v>142</v>
      </c>
      <c r="EI55" s="9" t="s">
        <v>142</v>
      </c>
      <c r="EJ55" s="9" t="s">
        <v>142</v>
      </c>
      <c r="EK55" s="9" t="s">
        <v>142</v>
      </c>
      <c r="EL55" s="9" t="s">
        <v>142</v>
      </c>
      <c r="EM55" s="9" t="s">
        <v>142</v>
      </c>
      <c r="EN55" s="9" t="s">
        <v>142</v>
      </c>
      <c r="EO55" s="11">
        <v>20</v>
      </c>
      <c r="EP55" s="15">
        <v>1808.59</v>
      </c>
      <c r="EQ55" s="11"/>
      <c r="ER55" s="15"/>
      <c r="ES55" s="14"/>
      <c r="ET55" s="14"/>
      <c r="EU55" s="9" t="s">
        <v>142</v>
      </c>
      <c r="EV55" s="9" t="s">
        <v>142</v>
      </c>
      <c r="EW55" s="9" t="s">
        <v>142</v>
      </c>
      <c r="EX55" s="9" t="s">
        <v>142</v>
      </c>
      <c r="EY55" s="9" t="s">
        <v>142</v>
      </c>
      <c r="EZ55" s="9" t="s">
        <v>142</v>
      </c>
      <c r="FA55" s="9" t="s">
        <v>142</v>
      </c>
      <c r="FB55" s="11">
        <v>8</v>
      </c>
      <c r="FC55" s="15">
        <v>1132.01</v>
      </c>
      <c r="FD55" s="11">
        <v>15</v>
      </c>
      <c r="FE55" s="15">
        <v>2415.01</v>
      </c>
      <c r="FF55" s="14">
        <v>-0.4667</v>
      </c>
      <c r="FG55" s="14">
        <v>-0.5313</v>
      </c>
      <c r="FH55" s="9" t="s">
        <v>142</v>
      </c>
      <c r="FI55" s="9" t="s">
        <v>142</v>
      </c>
      <c r="FJ55" s="9" t="s">
        <v>142</v>
      </c>
      <c r="FK55" s="9" t="s">
        <v>142</v>
      </c>
      <c r="FL55" s="9" t="s">
        <v>142</v>
      </c>
      <c r="FM55" s="9" t="s">
        <v>142</v>
      </c>
      <c r="FN55" s="9" t="s">
        <v>142</v>
      </c>
      <c r="FO55" s="11">
        <v>2</v>
      </c>
      <c r="FP55" s="15">
        <v>287.46</v>
      </c>
      <c r="FQ55" s="11">
        <v>21</v>
      </c>
      <c r="FR55" s="15">
        <v>1909.32</v>
      </c>
      <c r="FS55" s="14">
        <v>-0.9048</v>
      </c>
      <c r="FT55" s="14">
        <v>-0.8494</v>
      </c>
      <c r="FU55" s="9" t="s">
        <v>142</v>
      </c>
      <c r="FV55" s="9" t="s">
        <v>142</v>
      </c>
      <c r="FW55" s="9" t="s">
        <v>142</v>
      </c>
      <c r="FX55" s="9" t="s">
        <v>142</v>
      </c>
      <c r="FY55" s="9" t="s">
        <v>142</v>
      </c>
      <c r="FZ55" s="9" t="s">
        <v>142</v>
      </c>
      <c r="GA55" s="9" t="s">
        <v>142</v>
      </c>
      <c r="GB55" s="11"/>
      <c r="GC55" s="15"/>
      <c r="GD55" s="11"/>
      <c r="GE55" s="15"/>
      <c r="GF55" s="14"/>
      <c r="GG55" s="14"/>
      <c r="GH55" s="9" t="s">
        <v>142</v>
      </c>
      <c r="GI55" s="9" t="s">
        <v>142</v>
      </c>
      <c r="GJ55" s="9" t="s">
        <v>142</v>
      </c>
      <c r="GK55" s="9" t="s">
        <v>142</v>
      </c>
      <c r="GL55" s="9" t="s">
        <v>142</v>
      </c>
      <c r="GM55" s="9" t="s">
        <v>142</v>
      </c>
      <c r="GN55" s="9" t="s">
        <v>142</v>
      </c>
      <c r="GO55" s="11"/>
      <c r="GP55" s="15"/>
      <c r="GQ55" s="11"/>
      <c r="GR55" s="15"/>
      <c r="GS55" s="14"/>
      <c r="GT55" s="14"/>
      <c r="GU55" s="9" t="s">
        <v>142</v>
      </c>
      <c r="GV55" s="9" t="s">
        <v>142</v>
      </c>
      <c r="GW55" s="9" t="s">
        <v>142</v>
      </c>
      <c r="GX55" s="9" t="s">
        <v>142</v>
      </c>
      <c r="GY55" s="9" t="s">
        <v>142</v>
      </c>
      <c r="GZ55" s="9" t="s">
        <v>142</v>
      </c>
      <c r="HA55" s="9" t="s">
        <v>142</v>
      </c>
      <c r="HB55" s="11"/>
      <c r="HC55" s="15"/>
      <c r="HD55" s="11"/>
      <c r="HE55" s="15"/>
      <c r="HF55" s="14"/>
      <c r="HG55" s="14"/>
      <c r="HH55" s="9" t="s">
        <v>142</v>
      </c>
      <c r="HI55" s="9" t="s">
        <v>142</v>
      </c>
      <c r="HJ55" s="9" t="s">
        <v>142</v>
      </c>
      <c r="HK55" s="9" t="s">
        <v>142</v>
      </c>
      <c r="HL55" s="9" t="s">
        <v>142</v>
      </c>
      <c r="HM55" s="9" t="s">
        <v>142</v>
      </c>
      <c r="HN55" s="9" t="s">
        <v>142</v>
      </c>
      <c r="HO55" s="11"/>
      <c r="HP55" s="15"/>
      <c r="HQ55" s="11"/>
      <c r="HR55" s="15"/>
      <c r="HS55" s="14"/>
      <c r="HT55" s="14"/>
      <c r="HU55" s="9" t="s">
        <v>142</v>
      </c>
      <c r="HV55" s="9" t="s">
        <v>142</v>
      </c>
      <c r="HW55" s="9" t="s">
        <v>142</v>
      </c>
      <c r="HX55" s="9" t="s">
        <v>142</v>
      </c>
      <c r="HY55" s="9" t="s">
        <v>142</v>
      </c>
      <c r="HZ55" s="9" t="s">
        <v>142</v>
      </c>
      <c r="IA55" s="9" t="s">
        <v>142</v>
      </c>
      <c r="IB55" s="11"/>
      <c r="IC55" s="15"/>
      <c r="ID55" s="11"/>
      <c r="IE55" s="15"/>
      <c r="IF55" s="14"/>
      <c r="IG55" s="14"/>
      <c r="IH55" s="9" t="s">
        <v>142</v>
      </c>
      <c r="II55" s="9" t="s">
        <v>142</v>
      </c>
      <c r="IJ55" s="9" t="s">
        <v>142</v>
      </c>
      <c r="IK55" s="9" t="s">
        <v>142</v>
      </c>
      <c r="IL55" s="9" t="s">
        <v>142</v>
      </c>
      <c r="IM55" s="9" t="s">
        <v>142</v>
      </c>
      <c r="IN55" s="9" t="s">
        <v>142</v>
      </c>
      <c r="IO55" s="11"/>
      <c r="IP55" s="15"/>
      <c r="IQ55" s="11"/>
      <c r="IR55" s="15"/>
      <c r="IS55" s="14"/>
      <c r="IT55" s="14"/>
      <c r="IU55" s="9" t="s">
        <v>142</v>
      </c>
      <c r="IV55" s="9" t="s">
        <v>142</v>
      </c>
      <c r="IW55" s="9" t="s">
        <v>142</v>
      </c>
      <c r="IX55" s="9" t="s">
        <v>142</v>
      </c>
      <c r="IY55" s="9" t="s">
        <v>142</v>
      </c>
      <c r="IZ55" s="9" t="s">
        <v>142</v>
      </c>
      <c r="JA55" s="9" t="s">
        <v>142</v>
      </c>
      <c r="JB55" s="11"/>
      <c r="JC55" s="15"/>
      <c r="JD55" s="11"/>
      <c r="JE55" s="15"/>
      <c r="JF55" s="14"/>
      <c r="JG55" s="14"/>
      <c r="JH55" s="9" t="s">
        <v>142</v>
      </c>
      <c r="JI55" s="9" t="s">
        <v>142</v>
      </c>
      <c r="JJ55" s="9" t="s">
        <v>142</v>
      </c>
      <c r="JK55" s="9" t="s">
        <v>142</v>
      </c>
      <c r="JL55" s="9" t="s">
        <v>142</v>
      </c>
      <c r="JM55" s="9" t="s">
        <v>142</v>
      </c>
      <c r="JN55" s="9" t="s">
        <v>142</v>
      </c>
      <c r="JO55" s="11"/>
      <c r="JP55" s="15"/>
      <c r="JQ55" s="11"/>
      <c r="JR55" s="15"/>
      <c r="JS55" s="14"/>
      <c r="JT55" s="14"/>
      <c r="JU55" s="9" t="s">
        <v>142</v>
      </c>
      <c r="JV55" s="9" t="s">
        <v>142</v>
      </c>
      <c r="JW55" s="9" t="s">
        <v>142</v>
      </c>
      <c r="JX55" s="9" t="s">
        <v>142</v>
      </c>
      <c r="JY55" s="9" t="s">
        <v>142</v>
      </c>
      <c r="JZ55" s="9" t="s">
        <v>142</v>
      </c>
      <c r="KA55" s="9" t="s">
        <v>142</v>
      </c>
      <c r="KB55" s="11"/>
      <c r="KC55" s="15"/>
      <c r="KD55" s="11"/>
      <c r="KE55" s="15"/>
      <c r="KF55" s="14"/>
      <c r="KG55" s="14"/>
      <c r="KH55" s="9" t="s">
        <v>142</v>
      </c>
      <c r="KI55" s="9" t="s">
        <v>142</v>
      </c>
      <c r="KJ55" s="9" t="s">
        <v>142</v>
      </c>
      <c r="KK55" s="9" t="s">
        <v>142</v>
      </c>
      <c r="KL55" s="9" t="s">
        <v>142</v>
      </c>
      <c r="KM55" s="9" t="s">
        <v>142</v>
      </c>
      <c r="KN55" s="9" t="s">
        <v>142</v>
      </c>
      <c r="KO55" s="11"/>
      <c r="KP55" s="15"/>
      <c r="KQ55" s="11"/>
      <c r="KR55" s="15"/>
      <c r="KS55" s="14"/>
      <c r="KT55" s="14"/>
      <c r="KU55" s="9" t="s">
        <v>142</v>
      </c>
      <c r="KV55" s="9" t="s">
        <v>142</v>
      </c>
      <c r="KW55" s="9" t="s">
        <v>142</v>
      </c>
      <c r="KX55" s="9" t="s">
        <v>142</v>
      </c>
      <c r="KY55" s="9" t="s">
        <v>142</v>
      </c>
      <c r="KZ55" s="9" t="s">
        <v>142</v>
      </c>
      <c r="LA55" s="9" t="s">
        <v>142</v>
      </c>
      <c r="LB55" s="11"/>
      <c r="LC55" s="15"/>
      <c r="LD55" s="11"/>
      <c r="LE55" s="15"/>
      <c r="LF55" s="14"/>
      <c r="LG55" s="14"/>
      <c r="LH55" s="9" t="s">
        <v>142</v>
      </c>
      <c r="LI55" s="9" t="s">
        <v>142</v>
      </c>
      <c r="LJ55" s="9" t="s">
        <v>142</v>
      </c>
      <c r="LK55" s="9" t="s">
        <v>142</v>
      </c>
      <c r="LL55" s="9" t="s">
        <v>142</v>
      </c>
      <c r="LM55" s="9" t="s">
        <v>142</v>
      </c>
      <c r="LN55" s="9" t="s">
        <v>142</v>
      </c>
      <c r="LO55" s="11"/>
      <c r="LP55" s="15"/>
      <c r="LQ55" s="11"/>
      <c r="LR55" s="15"/>
      <c r="LS55" s="14"/>
      <c r="LT55" s="14"/>
      <c r="LU55" s="9" t="s">
        <v>142</v>
      </c>
      <c r="LV55" s="9" t="s">
        <v>142</v>
      </c>
      <c r="LW55" s="9" t="s">
        <v>142</v>
      </c>
      <c r="LX55" s="9" t="s">
        <v>142</v>
      </c>
      <c r="LY55" s="9" t="s">
        <v>142</v>
      </c>
      <c r="LZ55" s="9" t="s">
        <v>142</v>
      </c>
      <c r="MA55" s="9" t="s">
        <v>142</v>
      </c>
      <c r="MB55" s="11"/>
      <c r="MC55" s="15"/>
      <c r="MD55" s="11"/>
      <c r="ME55" s="15"/>
      <c r="MF55" s="14"/>
      <c r="MG55" s="14"/>
      <c r="MH55" s="9" t="s">
        <v>142</v>
      </c>
      <c r="MI55" s="9" t="s">
        <v>142</v>
      </c>
      <c r="MJ55" s="9" t="s">
        <v>142</v>
      </c>
      <c r="MK55" s="9" t="s">
        <v>142</v>
      </c>
      <c r="ML55" s="9" t="s">
        <v>142</v>
      </c>
      <c r="MM55" s="9" t="s">
        <v>142</v>
      </c>
      <c r="MN55" s="9" t="s">
        <v>142</v>
      </c>
      <c r="MO55" s="11"/>
      <c r="MP55" s="15"/>
      <c r="MQ55" s="11"/>
      <c r="MR55" s="15"/>
      <c r="MS55" s="14"/>
      <c r="MT55" s="14"/>
      <c r="MU55" s="9" t="s">
        <v>142</v>
      </c>
      <c r="MV55" s="9" t="s">
        <v>142</v>
      </c>
      <c r="MW55" s="9" t="s">
        <v>142</v>
      </c>
      <c r="MX55" s="9" t="s">
        <v>142</v>
      </c>
      <c r="MY55" s="9" t="s">
        <v>142</v>
      </c>
      <c r="MZ55" s="9" t="s">
        <v>142</v>
      </c>
      <c r="NA55" s="9" t="s">
        <v>142</v>
      </c>
      <c r="NB55" s="11"/>
      <c r="NC55" s="15"/>
      <c r="ND55" s="11"/>
      <c r="NE55" s="15"/>
      <c r="NF55" s="14"/>
      <c r="NG55" s="14"/>
      <c r="NH55" s="9" t="s">
        <v>142</v>
      </c>
      <c r="NI55" s="9" t="s">
        <v>142</v>
      </c>
      <c r="NJ55" s="9" t="s">
        <v>142</v>
      </c>
      <c r="NK55" s="9" t="s">
        <v>142</v>
      </c>
      <c r="NL55" s="9" t="s">
        <v>142</v>
      </c>
      <c r="NM55" s="9" t="s">
        <v>142</v>
      </c>
      <c r="NN55" s="9" t="s">
        <v>142</v>
      </c>
      <c r="NO55" s="11"/>
      <c r="NP55" s="15"/>
      <c r="NQ55" s="11"/>
      <c r="NR55" s="15"/>
      <c r="NS55" s="14"/>
      <c r="NT55" s="14"/>
      <c r="NU55" s="9" t="s">
        <v>142</v>
      </c>
      <c r="NV55" s="9" t="s">
        <v>142</v>
      </c>
      <c r="NW55" s="9" t="s">
        <v>142</v>
      </c>
      <c r="NX55" s="9" t="s">
        <v>142</v>
      </c>
      <c r="NY55" s="9" t="s">
        <v>142</v>
      </c>
      <c r="NZ55" s="9" t="s">
        <v>142</v>
      </c>
      <c r="OA55" s="9" t="s">
        <v>142</v>
      </c>
      <c r="OB55" s="11"/>
      <c r="OC55" s="15"/>
      <c r="OD55" s="11"/>
      <c r="OE55" s="15"/>
      <c r="OF55" s="14"/>
      <c r="OG55" s="14"/>
      <c r="OH55" s="9" t="s">
        <v>142</v>
      </c>
      <c r="OI55" s="9" t="s">
        <v>142</v>
      </c>
      <c r="OJ55" s="9" t="s">
        <v>142</v>
      </c>
      <c r="OK55" s="9" t="s">
        <v>142</v>
      </c>
      <c r="OL55" s="9" t="s">
        <v>142</v>
      </c>
      <c r="OM55" s="9" t="s">
        <v>142</v>
      </c>
      <c r="ON55" s="9" t="s">
        <v>142</v>
      </c>
      <c r="OO55" s="11"/>
      <c r="OP55" s="15"/>
      <c r="OQ55" s="11"/>
      <c r="OR55" s="15"/>
      <c r="OS55" s="14"/>
      <c r="OT55" s="14"/>
      <c r="OU55" s="9" t="s">
        <v>142</v>
      </c>
      <c r="OV55" s="9" t="s">
        <v>142</v>
      </c>
      <c r="OW55" s="9" t="s">
        <v>142</v>
      </c>
      <c r="OX55" s="9" t="s">
        <v>142</v>
      </c>
      <c r="OY55" s="9" t="s">
        <v>142</v>
      </c>
      <c r="OZ55" s="9" t="s">
        <v>142</v>
      </c>
      <c r="PA55" s="9" t="s">
        <v>142</v>
      </c>
      <c r="PB55" s="11">
        <v>5836</v>
      </c>
      <c r="PC55" s="11">
        <v>1</v>
      </c>
      <c r="PD55" s="11"/>
      <c r="PE55" s="11">
        <v>471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51:BC53"/>
    <mergeCell ref="BD51:BD53"/>
    <mergeCell ref="BE51:BE53"/>
    <mergeCell ref="BF51:BF53"/>
    <mergeCell ref="BG51:BG53"/>
    <mergeCell ref="BH51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546</v>
      </c>
      <c r="D2" s="0" t="s">
        <v>547</v>
      </c>
      <c r="E2" s="0" t="s">
        <v>548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549</v>
      </c>
      <c r="J4" s="1" t="s">
        <v>550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551</v>
      </c>
      <c r="P4" s="1" t="s">
        <v>552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553</v>
      </c>
      <c r="F5" s="1" t="s">
        <v>554</v>
      </c>
      <c r="G5" s="1" t="s">
        <v>553</v>
      </c>
      <c r="H5" s="1" t="s">
        <v>554</v>
      </c>
      <c r="I5" s="1" t="s">
        <v>549</v>
      </c>
      <c r="J5" s="1" t="s">
        <v>550</v>
      </c>
      <c r="K5" s="1" t="s">
        <v>555</v>
      </c>
      <c r="L5" s="1" t="s">
        <v>556</v>
      </c>
      <c r="M5" s="1" t="s">
        <v>555</v>
      </c>
      <c r="N5" s="1" t="s">
        <v>556</v>
      </c>
      <c r="O5" s="1" t="s">
        <v>551</v>
      </c>
      <c r="P5" s="1" t="s">
        <v>552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415</v>
      </c>
      <c r="F6" s="8">
        <v>75488.61</v>
      </c>
      <c r="G6" s="4">
        <v>219</v>
      </c>
      <c r="H6" s="8">
        <v>47307.06</v>
      </c>
      <c r="I6" s="7">
        <v>0.895</v>
      </c>
      <c r="J6" s="7">
        <v>0.5957</v>
      </c>
      <c r="K6" s="4">
        <v>415</v>
      </c>
      <c r="L6" s="8">
        <v>75488.61</v>
      </c>
      <c r="M6" s="4">
        <v>219</v>
      </c>
      <c r="N6" s="8">
        <v>47307.06</v>
      </c>
      <c r="O6" s="7">
        <v>0.895</v>
      </c>
      <c r="P6" s="7">
        <v>0.5957</v>
      </c>
    </row>
    <row r="7">
      <c r="A7" s="2" t="s">
        <v>131</v>
      </c>
      <c r="B7" s="2" t="s">
        <v>132</v>
      </c>
      <c r="C7" s="2" t="s">
        <v>368</v>
      </c>
      <c r="D7" s="2" t="s">
        <v>369</v>
      </c>
      <c r="E7" s="4">
        <v>107</v>
      </c>
      <c r="F7" s="8">
        <v>4967.92</v>
      </c>
      <c r="G7" s="4">
        <v>144</v>
      </c>
      <c r="H7" s="8">
        <v>5446.85</v>
      </c>
      <c r="I7" s="7">
        <v>-0.2569</v>
      </c>
      <c r="J7" s="7">
        <v>-0.0879</v>
      </c>
      <c r="K7" s="4">
        <v>107</v>
      </c>
      <c r="L7" s="8">
        <v>4967.92</v>
      </c>
      <c r="M7" s="4">
        <v>144</v>
      </c>
      <c r="N7" s="8">
        <v>5446.85</v>
      </c>
      <c r="O7" s="7">
        <v>-0.2569</v>
      </c>
      <c r="P7" s="7">
        <v>-0.0879</v>
      </c>
    </row>
    <row r="8">
      <c r="A8" s="2" t="s">
        <v>131</v>
      </c>
      <c r="B8" s="2" t="s">
        <v>132</v>
      </c>
      <c r="C8" s="2" t="s">
        <v>475</v>
      </c>
      <c r="D8" s="2" t="s">
        <v>476</v>
      </c>
      <c r="E8" s="4">
        <v>35</v>
      </c>
      <c r="F8" s="8">
        <v>3746.31</v>
      </c>
      <c r="G8" s="4">
        <v>24</v>
      </c>
      <c r="H8" s="8">
        <v>2602.69</v>
      </c>
      <c r="I8" s="7">
        <v>0.4583</v>
      </c>
      <c r="J8" s="7">
        <v>0.4394</v>
      </c>
      <c r="K8" s="4">
        <v>35</v>
      </c>
      <c r="L8" s="8">
        <v>3746.31</v>
      </c>
      <c r="M8" s="4">
        <v>24</v>
      </c>
      <c r="N8" s="8">
        <v>2602.69</v>
      </c>
      <c r="O8" s="7">
        <v>0.4583</v>
      </c>
      <c r="P8" s="7">
        <v>0.4394</v>
      </c>
    </row>
    <row r="9">
      <c r="A9" s="2" t="s">
        <v>131</v>
      </c>
      <c r="B9" s="2" t="s">
        <v>132</v>
      </c>
      <c r="C9" s="2" t="s">
        <v>508</v>
      </c>
      <c r="D9" s="2" t="s">
        <v>509</v>
      </c>
      <c r="E9" s="4">
        <v>49</v>
      </c>
      <c r="F9" s="8">
        <v>2393.25</v>
      </c>
      <c r="G9" s="4">
        <v>50</v>
      </c>
      <c r="H9" s="8">
        <v>1851.46</v>
      </c>
      <c r="I9" s="7">
        <v>-0.02</v>
      </c>
      <c r="J9" s="7">
        <v>0.2926</v>
      </c>
      <c r="K9" s="4">
        <v>30</v>
      </c>
      <c r="L9" s="8">
        <v>1608.85</v>
      </c>
      <c r="M9" s="4">
        <v>24</v>
      </c>
      <c r="N9" s="8">
        <v>788.97</v>
      </c>
      <c r="O9" s="7">
        <v>0.25</v>
      </c>
      <c r="P9" s="7">
        <v>1.0392</v>
      </c>
    </row>
    <row r="10">
      <c r="A10" s="2" t="s">
        <v>131</v>
      </c>
      <c r="B10" s="2" t="s">
        <v>132</v>
      </c>
      <c r="C10" s="2" t="s">
        <v>508</v>
      </c>
      <c r="D10" s="2" t="s">
        <v>527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19</v>
      </c>
      <c r="L10" s="8">
        <v>784.4</v>
      </c>
      <c r="M10" s="4">
        <v>26</v>
      </c>
      <c r="N10" s="8">
        <v>1062.49</v>
      </c>
      <c r="O10" s="7">
        <v>-0.2692</v>
      </c>
      <c r="P10" s="7">
        <v>-0.2617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546</v>
      </c>
      <c r="D2" s="0" t="s">
        <v>547</v>
      </c>
      <c r="E2" s="0" t="s">
        <v>548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549</v>
      </c>
      <c r="I4" s="1" t="s">
        <v>550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551</v>
      </c>
      <c r="O4" s="1" t="s">
        <v>552</v>
      </c>
    </row>
    <row r="5">
      <c r="A5" s="1" t="s">
        <v>80</v>
      </c>
      <c r="B5" s="1" t="s">
        <v>82</v>
      </c>
      <c r="C5" s="1" t="s">
        <v>83</v>
      </c>
      <c r="D5" s="1" t="s">
        <v>553</v>
      </c>
      <c r="E5" s="1" t="s">
        <v>554</v>
      </c>
      <c r="F5" s="1" t="s">
        <v>553</v>
      </c>
      <c r="G5" s="1" t="s">
        <v>554</v>
      </c>
      <c r="H5" s="1" t="s">
        <v>549</v>
      </c>
      <c r="I5" s="1" t="s">
        <v>550</v>
      </c>
      <c r="J5" s="1" t="s">
        <v>555</v>
      </c>
      <c r="K5" s="1" t="s">
        <v>556</v>
      </c>
      <c r="L5" s="1" t="s">
        <v>555</v>
      </c>
      <c r="M5" s="1" t="s">
        <v>556</v>
      </c>
      <c r="N5" s="1" t="s">
        <v>551</v>
      </c>
      <c r="O5" s="1" t="s">
        <v>552</v>
      </c>
    </row>
    <row r="6">
      <c r="A6" s="2" t="s">
        <v>131</v>
      </c>
      <c r="B6" s="2" t="s">
        <v>133</v>
      </c>
      <c r="C6" s="2" t="s">
        <v>134</v>
      </c>
      <c r="D6" s="4">
        <v>415</v>
      </c>
      <c r="E6" s="8">
        <v>75488.61</v>
      </c>
      <c r="F6" s="4">
        <v>219</v>
      </c>
      <c r="G6" s="8">
        <v>47307.06</v>
      </c>
      <c r="H6" s="7">
        <v>0.895</v>
      </c>
      <c r="I6" s="7">
        <v>0.5957</v>
      </c>
      <c r="J6" s="4">
        <v>415</v>
      </c>
      <c r="K6" s="8">
        <v>75488.61</v>
      </c>
      <c r="L6" s="4">
        <v>219</v>
      </c>
      <c r="M6" s="8">
        <v>47307.06</v>
      </c>
      <c r="N6" s="7">
        <v>0.895</v>
      </c>
      <c r="O6" s="7">
        <v>0.5957</v>
      </c>
    </row>
    <row r="7">
      <c r="A7" s="2" t="s">
        <v>131</v>
      </c>
      <c r="B7" s="2" t="s">
        <v>368</v>
      </c>
      <c r="C7" s="2" t="s">
        <v>369</v>
      </c>
      <c r="D7" s="4">
        <v>107</v>
      </c>
      <c r="E7" s="8">
        <v>4967.92</v>
      </c>
      <c r="F7" s="4">
        <v>144</v>
      </c>
      <c r="G7" s="8">
        <v>5446.85</v>
      </c>
      <c r="H7" s="7">
        <v>-0.2569</v>
      </c>
      <c r="I7" s="7">
        <v>-0.0879</v>
      </c>
      <c r="J7" s="4">
        <v>107</v>
      </c>
      <c r="K7" s="8">
        <v>4967.92</v>
      </c>
      <c r="L7" s="4">
        <v>144</v>
      </c>
      <c r="M7" s="8">
        <v>5446.85</v>
      </c>
      <c r="N7" s="7">
        <v>-0.2569</v>
      </c>
      <c r="O7" s="7">
        <v>-0.0879</v>
      </c>
    </row>
    <row r="8">
      <c r="A8" s="2" t="s">
        <v>131</v>
      </c>
      <c r="B8" s="2" t="s">
        <v>475</v>
      </c>
      <c r="C8" s="2" t="s">
        <v>476</v>
      </c>
      <c r="D8" s="4">
        <v>35</v>
      </c>
      <c r="E8" s="8">
        <v>3746.31</v>
      </c>
      <c r="F8" s="4">
        <v>24</v>
      </c>
      <c r="G8" s="8">
        <v>2602.69</v>
      </c>
      <c r="H8" s="7">
        <v>0.4583</v>
      </c>
      <c r="I8" s="7">
        <v>0.4394</v>
      </c>
      <c r="J8" s="4">
        <v>35</v>
      </c>
      <c r="K8" s="8">
        <v>3746.31</v>
      </c>
      <c r="L8" s="4">
        <v>24</v>
      </c>
      <c r="M8" s="8">
        <v>2602.69</v>
      </c>
      <c r="N8" s="7">
        <v>0.4583</v>
      </c>
      <c r="O8" s="7">
        <v>0.4394</v>
      </c>
    </row>
    <row r="9">
      <c r="A9" s="2" t="s">
        <v>131</v>
      </c>
      <c r="B9" s="2" t="s">
        <v>508</v>
      </c>
      <c r="C9" s="2" t="s">
        <v>509</v>
      </c>
      <c r="D9" s="4">
        <v>49</v>
      </c>
      <c r="E9" s="8">
        <v>2393.25</v>
      </c>
      <c r="F9" s="4">
        <v>50</v>
      </c>
      <c r="G9" s="8">
        <v>1851.46</v>
      </c>
      <c r="H9" s="7">
        <v>-0.02</v>
      </c>
      <c r="I9" s="7">
        <v>0.2926</v>
      </c>
      <c r="J9" s="4">
        <v>30</v>
      </c>
      <c r="K9" s="8">
        <v>1608.85</v>
      </c>
      <c r="L9" s="4">
        <v>24</v>
      </c>
      <c r="M9" s="8">
        <v>788.97</v>
      </c>
      <c r="N9" s="7">
        <v>0.25</v>
      </c>
      <c r="O9" s="7">
        <v>1.0392</v>
      </c>
    </row>
    <row r="10">
      <c r="A10" s="2" t="s">
        <v>131</v>
      </c>
      <c r="B10" s="2" t="s">
        <v>508</v>
      </c>
      <c r="C10" s="2" t="s">
        <v>527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19</v>
      </c>
      <c r="K10" s="8">
        <v>784.4</v>
      </c>
      <c r="L10" s="4">
        <v>26</v>
      </c>
      <c r="M10" s="8">
        <v>1062.49</v>
      </c>
      <c r="N10" s="7">
        <v>-0.2692</v>
      </c>
      <c r="O10" s="7">
        <v>-0.2617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