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<sst xmlns="http://schemas.openxmlformats.org/spreadsheetml/2006/main" count="50" uniqueCount="50">
  <si>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</si>
  <si>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</si>
  <si>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</si>
  <si>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08/25/2025</t>
  </si>
  <si>
    <t>End Date:</t>
  </si>
  <si>
    <t>09/07/2025</t>
  </si>
  <si>
    <t>Report Run Date:</t>
  </si>
  <si>
    <t>09/08/2025</t>
  </si>
  <si>
    <t>Division</t>
  </si>
  <si>
    <t>Current And Future Inventory</t>
  </si>
  <si>
    <t>Current And History Sales Comparison</t>
  </si>
  <si>
    <t>JCPENNEY01</t>
  </si>
  <si>
    <t>MACY02</t>
  </si>
  <si>
    <t>KOHLDSN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</si>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</sst>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860534</v>
      </c>
      <c r="C5" s="11">
        <f>=ROUNDDOWN(33.2203769331141,0)</f>
      </c>
      <c r="D5" s="11">
        <v>125943</v>
      </c>
      <c r="E5" s="12">
        <v>0.9542</v>
      </c>
      <c r="F5" s="11"/>
      <c r="G5" s="11">
        <f>=ROUNDDOWN({0},0)</f>
      </c>
      <c r="H5" s="11"/>
      <c r="I5" s="12">
        <v>0.9511</v>
      </c>
      <c r="J5" s="11">
        <v>12839</v>
      </c>
      <c r="K5" s="13">
        <v>662805.53</v>
      </c>
      <c r="L5" s="11">
        <v>2176</v>
      </c>
      <c r="M5" s="14">
        <v>304.6</v>
      </c>
      <c r="N5" s="11">
        <v>22702</v>
      </c>
      <c r="O5" s="13">
        <v>1105030.27</v>
      </c>
      <c r="P5" s="11">
        <v>1867</v>
      </c>
      <c r="Q5" s="14">
        <v>591.87</v>
      </c>
      <c r="R5" s="12">
        <v>-0.4345</v>
      </c>
      <c r="S5" s="12">
        <v>-0.4002</v>
      </c>
      <c r="T5" s="12">
        <v>0.1655</v>
      </c>
      <c r="U5" s="12">
        <v>-0.4854</v>
      </c>
      <c r="V5" s="11">
        <v>5464</v>
      </c>
      <c r="W5" s="13">
        <v>289093.3</v>
      </c>
      <c r="X5" s="11">
        <v>1836</v>
      </c>
      <c r="Y5" s="11">
        <v>5519</v>
      </c>
      <c r="Z5" s="13">
        <v>273021.14</v>
      </c>
      <c r="AA5" s="11">
        <v>1663</v>
      </c>
      <c r="AB5" s="12">
        <v>-0.01</v>
      </c>
      <c r="AC5" s="12">
        <v>0.0589</v>
      </c>
      <c r="AD5" s="11">
        <v>3422</v>
      </c>
      <c r="AE5" s="13">
        <v>195927.63</v>
      </c>
      <c r="AF5" s="11">
        <v>1944</v>
      </c>
      <c r="AG5" s="11">
        <v>7212</v>
      </c>
      <c r="AH5" s="13">
        <v>407010.88</v>
      </c>
      <c r="AI5" s="11">
        <v>1667</v>
      </c>
      <c r="AJ5" s="12">
        <v>-0.5255</v>
      </c>
      <c r="AK5" s="12">
        <v>-0.5186</v>
      </c>
      <c r="AL5" s="11">
        <v>3082</v>
      </c>
      <c r="AM5" s="13">
        <v>140420.56</v>
      </c>
      <c r="AN5" s="11">
        <v>1971</v>
      </c>
      <c r="AO5" s="11">
        <v>6649</v>
      </c>
      <c r="AP5" s="13">
        <v>265646.78</v>
      </c>
      <c r="AQ5" s="11">
        <v>1806</v>
      </c>
      <c r="AR5" s="12">
        <v>-0.5365</v>
      </c>
      <c r="AS5" s="12">
        <v>-0.4714</v>
      </c>
      <c r="AT5" s="11">
        <v>871</v>
      </c>
      <c r="AU5" s="13">
        <v>37364.04</v>
      </c>
      <c r="AV5" s="11">
        <v>751</v>
      </c>
      <c r="AW5" s="11">
        <v>3322</v>
      </c>
      <c r="AX5" s="13">
        <v>159351.47</v>
      </c>
      <c r="AY5" s="11">
        <v>1421</v>
      </c>
      <c r="AZ5" s="12">
        <v>-0.7378</v>
      </c>
      <c r="BA5" s="12">
        <v>-0.7655</v>
      </c>
    </row>
    <row r="6">
      <c r="A6" s="10" t="s">
        <v>36</v>
      </c>
      <c r="B6" s="11">
        <v>16914</v>
      </c>
      <c r="C6" s="11">
        <f>=ROUNDDOWN(43.6152656008252,0)</f>
      </c>
      <c r="D6" s="11">
        <v>5990</v>
      </c>
      <c r="E6" s="12">
        <v>0.2254</v>
      </c>
      <c r="F6" s="11"/>
      <c r="G6" s="11">
        <f>=ROUNDDOWN({0},0)</f>
      </c>
      <c r="H6" s="11"/>
      <c r="I6" s="12"/>
      <c r="J6" s="11">
        <v>177</v>
      </c>
      <c r="K6" s="13">
        <v>3442.49</v>
      </c>
      <c r="L6" s="11">
        <v>69</v>
      </c>
      <c r="M6" s="14">
        <v>49.89</v>
      </c>
      <c r="N6" s="11">
        <v>443</v>
      </c>
      <c r="O6" s="13">
        <v>6899.9</v>
      </c>
      <c r="P6" s="11">
        <v>410</v>
      </c>
      <c r="Q6" s="14">
        <v>16.83</v>
      </c>
      <c r="R6" s="12">
        <v>-0.6005</v>
      </c>
      <c r="S6" s="12">
        <v>-0.5011</v>
      </c>
      <c r="T6" s="12">
        <v>-0.8317</v>
      </c>
      <c r="U6" s="12">
        <v>1.9643</v>
      </c>
      <c r="V6" s="11">
        <v>93</v>
      </c>
      <c r="W6" s="13">
        <v>1726.99</v>
      </c>
      <c r="X6" s="11">
        <v>29</v>
      </c>
      <c r="Y6" s="11">
        <v>138</v>
      </c>
      <c r="Z6" s="13">
        <v>2513.76</v>
      </c>
      <c r="AA6" s="11">
        <v>47</v>
      </c>
      <c r="AB6" s="12">
        <v>-0.3261</v>
      </c>
      <c r="AC6" s="12">
        <v>-0.313</v>
      </c>
      <c r="AD6" s="11">
        <v>36</v>
      </c>
      <c r="AE6" s="13">
        <v>781.4</v>
      </c>
      <c r="AF6" s="11">
        <v>69</v>
      </c>
      <c r="AG6" s="11">
        <v>305</v>
      </c>
      <c r="AH6" s="13">
        <v>4386.14</v>
      </c>
      <c r="AI6" s="11">
        <v>410</v>
      </c>
      <c r="AJ6" s="12">
        <v>-0.882</v>
      </c>
      <c r="AK6" s="12">
        <v>-0.8218</v>
      </c>
      <c r="AL6" s="11">
        <v>48</v>
      </c>
      <c r="AM6" s="13">
        <v>934.1</v>
      </c>
      <c r="AN6" s="11">
        <v>29</v>
      </c>
      <c r="AO6" s="11"/>
      <c r="AP6" s="13"/>
      <c r="AQ6" s="11">
        <v>8</v>
      </c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14308</v>
      </c>
      <c r="C7" s="11">
        <f>=ROUNDDOWN(12.8576563623293,0)</f>
      </c>
      <c r="D7" s="11">
        <v>16484</v>
      </c>
      <c r="E7" s="12">
        <v>0.8019</v>
      </c>
      <c r="F7" s="11"/>
      <c r="G7" s="11">
        <f>=ROUNDDOWN({0},0)</f>
      </c>
      <c r="H7" s="11"/>
      <c r="I7" s="12"/>
      <c r="J7" s="11">
        <v>249</v>
      </c>
      <c r="K7" s="13">
        <v>11532.92</v>
      </c>
      <c r="L7" s="11">
        <v>117</v>
      </c>
      <c r="M7" s="14">
        <v>98.57</v>
      </c>
      <c r="N7" s="11">
        <v>397</v>
      </c>
      <c r="O7" s="13">
        <v>19499.31</v>
      </c>
      <c r="P7" s="11">
        <v>164</v>
      </c>
      <c r="Q7" s="14">
        <v>118.9</v>
      </c>
      <c r="R7" s="12">
        <v>-0.3728</v>
      </c>
      <c r="S7" s="12">
        <v>-0.4085</v>
      </c>
      <c r="T7" s="12">
        <v>-0.2866</v>
      </c>
      <c r="U7" s="12">
        <v>-0.171</v>
      </c>
      <c r="V7" s="11">
        <v>46</v>
      </c>
      <c r="W7" s="13">
        <v>1782.43</v>
      </c>
      <c r="X7" s="11">
        <v>69</v>
      </c>
      <c r="Y7" s="11">
        <v>43</v>
      </c>
      <c r="Z7" s="13">
        <v>2095.32</v>
      </c>
      <c r="AA7" s="11">
        <v>103</v>
      </c>
      <c r="AB7" s="12">
        <v>0.0698</v>
      </c>
      <c r="AC7" s="12">
        <v>-0.1493</v>
      </c>
      <c r="AD7" s="11">
        <v>33</v>
      </c>
      <c r="AE7" s="13">
        <v>1177.79</v>
      </c>
      <c r="AF7" s="11">
        <v>96</v>
      </c>
      <c r="AG7" s="11">
        <v>28</v>
      </c>
      <c r="AH7" s="13">
        <v>1000.96</v>
      </c>
      <c r="AI7" s="11">
        <v>139</v>
      </c>
      <c r="AJ7" s="12">
        <v>0.1786</v>
      </c>
      <c r="AK7" s="12">
        <v>0.1767</v>
      </c>
      <c r="AL7" s="11">
        <v>64</v>
      </c>
      <c r="AM7" s="13">
        <v>2452.49</v>
      </c>
      <c r="AN7" s="11">
        <v>108</v>
      </c>
      <c r="AO7" s="11">
        <v>206</v>
      </c>
      <c r="AP7" s="13">
        <v>10097.14</v>
      </c>
      <c r="AQ7" s="11">
        <v>164</v>
      </c>
      <c r="AR7" s="12">
        <v>-0.6893</v>
      </c>
      <c r="AS7" s="12">
        <v>-0.7571</v>
      </c>
      <c r="AT7" s="11">
        <v>106</v>
      </c>
      <c r="AU7" s="13">
        <v>6120.21</v>
      </c>
      <c r="AV7" s="11">
        <v>84</v>
      </c>
      <c r="AW7" s="11">
        <v>120</v>
      </c>
      <c r="AX7" s="13">
        <v>6305.89</v>
      </c>
      <c r="AY7" s="11">
        <v>148</v>
      </c>
      <c r="AZ7" s="12">
        <v>-0.1167</v>
      </c>
      <c r="BA7" s="12">
        <v>-0.0294</v>
      </c>
    </row>
    <row r="8">
      <c r="A8" s="10" t="s">
        <v>38</v>
      </c>
      <c r="B8" s="11">
        <v>181765</v>
      </c>
      <c r="C8" s="11">
        <f>=ROUNDDOWN(41.0963395057541,0)</f>
      </c>
      <c r="D8" s="11">
        <v>41917</v>
      </c>
      <c r="E8" s="12">
        <v>0.9946</v>
      </c>
      <c r="F8" s="11"/>
      <c r="G8" s="11">
        <f>=ROUNDDOWN({0},0)</f>
      </c>
      <c r="H8" s="11"/>
      <c r="I8" s="12"/>
      <c r="J8" s="11">
        <v>3095</v>
      </c>
      <c r="K8" s="13">
        <v>95708.33</v>
      </c>
      <c r="L8" s="11">
        <v>251</v>
      </c>
      <c r="M8" s="14">
        <v>381.31</v>
      </c>
      <c r="N8" s="11">
        <v>3391</v>
      </c>
      <c r="O8" s="13">
        <v>97635.51</v>
      </c>
      <c r="P8" s="11">
        <v>290</v>
      </c>
      <c r="Q8" s="14">
        <v>336.67</v>
      </c>
      <c r="R8" s="12">
        <v>-0.0873</v>
      </c>
      <c r="S8" s="12">
        <v>-0.0197</v>
      </c>
      <c r="T8" s="12">
        <v>-0.1345</v>
      </c>
      <c r="U8" s="12">
        <v>0.1326</v>
      </c>
      <c r="V8" s="11">
        <v>717</v>
      </c>
      <c r="W8" s="13">
        <v>22758.35</v>
      </c>
      <c r="X8" s="11">
        <v>199</v>
      </c>
      <c r="Y8" s="11">
        <v>618</v>
      </c>
      <c r="Z8" s="13">
        <v>16280.05</v>
      </c>
      <c r="AA8" s="11">
        <v>222</v>
      </c>
      <c r="AB8" s="12">
        <v>0.1602</v>
      </c>
      <c r="AC8" s="12">
        <v>0.3979</v>
      </c>
      <c r="AD8" s="11">
        <v>1354</v>
      </c>
      <c r="AE8" s="13">
        <v>41282.82</v>
      </c>
      <c r="AF8" s="11">
        <v>237</v>
      </c>
      <c r="AG8" s="11">
        <v>919</v>
      </c>
      <c r="AH8" s="13">
        <v>27022.31</v>
      </c>
      <c r="AI8" s="11">
        <v>282</v>
      </c>
      <c r="AJ8" s="12">
        <v>0.4733</v>
      </c>
      <c r="AK8" s="12">
        <v>0.5277</v>
      </c>
      <c r="AL8" s="11">
        <v>573</v>
      </c>
      <c r="AM8" s="13">
        <v>15412.16</v>
      </c>
      <c r="AN8" s="11">
        <v>242</v>
      </c>
      <c r="AO8" s="11">
        <v>1020</v>
      </c>
      <c r="AP8" s="13">
        <v>26527.86</v>
      </c>
      <c r="AQ8" s="11">
        <v>279</v>
      </c>
      <c r="AR8" s="12">
        <v>-0.4382</v>
      </c>
      <c r="AS8" s="12">
        <v>-0.419</v>
      </c>
      <c r="AT8" s="11">
        <v>451</v>
      </c>
      <c r="AU8" s="13">
        <v>16255</v>
      </c>
      <c r="AV8" s="11">
        <v>82</v>
      </c>
      <c r="AW8" s="11">
        <v>834</v>
      </c>
      <c r="AX8" s="13">
        <v>27805.29</v>
      </c>
      <c r="AY8" s="11">
        <v>255</v>
      </c>
      <c r="AZ8" s="12">
        <v>-0.4592</v>
      </c>
      <c r="BA8" s="12">
        <v>-0.4154</v>
      </c>
    </row>
    <row r="9">
      <c r="A9" s="10" t="s">
        <v>39</v>
      </c>
      <c r="B9" s="11">
        <v>361723</v>
      </c>
      <c r="C9" s="11">
        <f>=ROUNDDOWN(41.6534816503725,0)</f>
      </c>
      <c r="D9" s="11">
        <v>117792</v>
      </c>
      <c r="E9" s="12">
        <v>0.9754</v>
      </c>
      <c r="F9" s="11"/>
      <c r="G9" s="11">
        <f>=ROUNDDOWN({0},0)</f>
      </c>
      <c r="H9" s="11"/>
      <c r="I9" s="12"/>
      <c r="J9" s="11">
        <v>3544</v>
      </c>
      <c r="K9" s="13">
        <v>69655.76</v>
      </c>
      <c r="L9" s="11">
        <v>328</v>
      </c>
      <c r="M9" s="14">
        <v>212.37</v>
      </c>
      <c r="N9" s="11">
        <v>4246</v>
      </c>
      <c r="O9" s="13">
        <v>79322.73</v>
      </c>
      <c r="P9" s="11">
        <v>264</v>
      </c>
      <c r="Q9" s="14">
        <v>300.46</v>
      </c>
      <c r="R9" s="12">
        <v>-0.1653</v>
      </c>
      <c r="S9" s="12">
        <v>-0.1219</v>
      </c>
      <c r="T9" s="12">
        <v>0.2424</v>
      </c>
      <c r="U9" s="12">
        <v>-0.2932</v>
      </c>
      <c r="V9" s="11">
        <v>1081</v>
      </c>
      <c r="W9" s="13">
        <v>22257.67</v>
      </c>
      <c r="X9" s="11">
        <v>187</v>
      </c>
      <c r="Y9" s="11">
        <v>530</v>
      </c>
      <c r="Z9" s="13">
        <v>9658.03</v>
      </c>
      <c r="AA9" s="11">
        <v>225</v>
      </c>
      <c r="AB9" s="12">
        <v>1.0396</v>
      </c>
      <c r="AC9" s="12">
        <v>1.3046</v>
      </c>
      <c r="AD9" s="11">
        <v>1268</v>
      </c>
      <c r="AE9" s="13">
        <v>25553.53</v>
      </c>
      <c r="AF9" s="11">
        <v>271</v>
      </c>
      <c r="AG9" s="11">
        <v>1585</v>
      </c>
      <c r="AH9" s="13">
        <v>31741.71</v>
      </c>
      <c r="AI9" s="11">
        <v>231</v>
      </c>
      <c r="AJ9" s="12">
        <v>-0.2</v>
      </c>
      <c r="AK9" s="12">
        <v>-0.195</v>
      </c>
      <c r="AL9" s="11">
        <v>970</v>
      </c>
      <c r="AM9" s="13">
        <v>16864.01</v>
      </c>
      <c r="AN9" s="11">
        <v>288</v>
      </c>
      <c r="AO9" s="11">
        <v>1558</v>
      </c>
      <c r="AP9" s="13">
        <v>26416.66</v>
      </c>
      <c r="AQ9" s="11">
        <v>261</v>
      </c>
      <c r="AR9" s="12">
        <v>-0.3774</v>
      </c>
      <c r="AS9" s="12">
        <v>-0.3616</v>
      </c>
      <c r="AT9" s="11">
        <v>225</v>
      </c>
      <c r="AU9" s="13">
        <v>4980.55</v>
      </c>
      <c r="AV9" s="11">
        <v>70</v>
      </c>
      <c r="AW9" s="11">
        <v>573</v>
      </c>
      <c r="AX9" s="13">
        <v>11506.33</v>
      </c>
      <c r="AY9" s="11">
        <v>203</v>
      </c>
      <c r="AZ9" s="12">
        <v>-0.6073</v>
      </c>
      <c r="BA9" s="12">
        <v>-0.5671</v>
      </c>
    </row>
    <row r="10">
      <c r="A10" s="10" t="s">
        <v>40</v>
      </c>
      <c r="B10" s="11">
        <v>691381</v>
      </c>
      <c r="C10" s="11">
        <f>=ROUNDDOWN(50.1080607053298,0)</f>
      </c>
      <c r="D10" s="11">
        <v>180681</v>
      </c>
      <c r="E10" s="12">
        <v>0.9558</v>
      </c>
      <c r="F10" s="11"/>
      <c r="G10" s="11">
        <f>=ROUNDDOWN({0},0)</f>
      </c>
      <c r="H10" s="11"/>
      <c r="I10" s="12"/>
      <c r="J10" s="11">
        <v>9176</v>
      </c>
      <c r="K10" s="13">
        <v>346851.36</v>
      </c>
      <c r="L10" s="11">
        <v>1131</v>
      </c>
      <c r="M10" s="14">
        <v>306.68</v>
      </c>
      <c r="N10" s="11">
        <v>10469</v>
      </c>
      <c r="O10" s="13">
        <v>344013.82</v>
      </c>
      <c r="P10" s="11">
        <v>1160</v>
      </c>
      <c r="Q10" s="14">
        <v>296.56</v>
      </c>
      <c r="R10" s="12">
        <v>-0.1235</v>
      </c>
      <c r="S10" s="12">
        <v>0.0082</v>
      </c>
      <c r="T10" s="12">
        <v>-0.025</v>
      </c>
      <c r="U10" s="12">
        <v>0.0341</v>
      </c>
      <c r="V10" s="11">
        <v>3067</v>
      </c>
      <c r="W10" s="13">
        <v>120722.48</v>
      </c>
      <c r="X10" s="11">
        <v>726</v>
      </c>
      <c r="Y10" s="11">
        <v>1613</v>
      </c>
      <c r="Z10" s="13">
        <v>54528.05</v>
      </c>
      <c r="AA10" s="11">
        <v>735</v>
      </c>
      <c r="AB10" s="12">
        <v>0.9014</v>
      </c>
      <c r="AC10" s="12">
        <v>1.214</v>
      </c>
      <c r="AD10" s="11">
        <v>2295</v>
      </c>
      <c r="AE10" s="13">
        <v>81134.81</v>
      </c>
      <c r="AF10" s="11">
        <v>925</v>
      </c>
      <c r="AG10" s="11">
        <v>3416</v>
      </c>
      <c r="AH10" s="13">
        <v>119427.23</v>
      </c>
      <c r="AI10" s="11">
        <v>942</v>
      </c>
      <c r="AJ10" s="12">
        <v>-0.3282</v>
      </c>
      <c r="AK10" s="12">
        <v>-0.3206</v>
      </c>
      <c r="AL10" s="11">
        <v>2267</v>
      </c>
      <c r="AM10" s="13">
        <v>76246.8</v>
      </c>
      <c r="AN10" s="11">
        <v>905</v>
      </c>
      <c r="AO10" s="11">
        <v>3905</v>
      </c>
      <c r="AP10" s="13">
        <v>123654.75</v>
      </c>
      <c r="AQ10" s="11">
        <v>981</v>
      </c>
      <c r="AR10" s="12">
        <v>-0.4195</v>
      </c>
      <c r="AS10" s="12">
        <v>-0.3834</v>
      </c>
      <c r="AT10" s="11">
        <v>1547</v>
      </c>
      <c r="AU10" s="13">
        <v>68747.27</v>
      </c>
      <c r="AV10" s="11">
        <v>365</v>
      </c>
      <c r="AW10" s="11">
        <v>1535</v>
      </c>
      <c r="AX10" s="13">
        <v>46403.79</v>
      </c>
      <c r="AY10" s="11">
        <v>765</v>
      </c>
      <c r="AZ10" s="12">
        <v>0.0078</v>
      </c>
      <c r="BA10" s="12">
        <v>0.4815</v>
      </c>
    </row>
    <row r="11">
      <c r="A11" s="10" t="s">
        <v>41</v>
      </c>
      <c r="B11" s="11">
        <v>72094</v>
      </c>
      <c r="C11" s="11">
        <f>=ROUNDDOWN(14.0531373657434,0)</f>
      </c>
      <c r="D11" s="11">
        <v>60999</v>
      </c>
      <c r="E11" s="12">
        <v>0.9007</v>
      </c>
      <c r="F11" s="11"/>
      <c r="G11" s="11">
        <f>=ROUNDDOWN({0},0)</f>
      </c>
      <c r="H11" s="11">
        <v>576</v>
      </c>
      <c r="I11" s="12">
        <v>0.7567</v>
      </c>
      <c r="J11" s="11">
        <v>3309</v>
      </c>
      <c r="K11" s="13">
        <v>478531.36</v>
      </c>
      <c r="L11" s="11">
        <v>447</v>
      </c>
      <c r="M11" s="14">
        <v>1070.54</v>
      </c>
      <c r="N11" s="11">
        <v>2613</v>
      </c>
      <c r="O11" s="13">
        <v>362477.69</v>
      </c>
      <c r="P11" s="11">
        <v>640</v>
      </c>
      <c r="Q11" s="14">
        <v>566.37</v>
      </c>
      <c r="R11" s="12">
        <v>0.2664</v>
      </c>
      <c r="S11" s="12">
        <v>0.3202</v>
      </c>
      <c r="T11" s="12">
        <v>-0.3016</v>
      </c>
      <c r="U11" s="12">
        <v>0.8902</v>
      </c>
      <c r="V11" s="11">
        <v>124</v>
      </c>
      <c r="W11" s="13">
        <v>31314.78</v>
      </c>
      <c r="X11" s="11">
        <v>202</v>
      </c>
      <c r="Y11" s="11">
        <v>37</v>
      </c>
      <c r="Z11" s="13">
        <v>6157.15</v>
      </c>
      <c r="AA11" s="11">
        <v>275</v>
      </c>
      <c r="AB11" s="12">
        <v>2.3514</v>
      </c>
      <c r="AC11" s="12">
        <v>4.0859</v>
      </c>
      <c r="AD11" s="11">
        <v>485</v>
      </c>
      <c r="AE11" s="13">
        <v>79402.05</v>
      </c>
      <c r="AF11" s="11">
        <v>354</v>
      </c>
      <c r="AG11" s="11">
        <v>473</v>
      </c>
      <c r="AH11" s="13">
        <v>78225.72</v>
      </c>
      <c r="AI11" s="11">
        <v>509</v>
      </c>
      <c r="AJ11" s="12">
        <v>0.0254</v>
      </c>
      <c r="AK11" s="12">
        <v>0.015</v>
      </c>
      <c r="AL11" s="11">
        <v>1251</v>
      </c>
      <c r="AM11" s="13">
        <v>180298.63</v>
      </c>
      <c r="AN11" s="11">
        <v>391</v>
      </c>
      <c r="AO11" s="11">
        <v>255</v>
      </c>
      <c r="AP11" s="13">
        <v>40260.06</v>
      </c>
      <c r="AQ11" s="11">
        <v>611</v>
      </c>
      <c r="AR11" s="12">
        <v>3.9059</v>
      </c>
      <c r="AS11" s="12">
        <v>3.4783</v>
      </c>
      <c r="AT11" s="11">
        <v>1449</v>
      </c>
      <c r="AU11" s="13">
        <v>187515.9</v>
      </c>
      <c r="AV11" s="11">
        <v>234</v>
      </c>
      <c r="AW11" s="11">
        <v>1848</v>
      </c>
      <c r="AX11" s="13">
        <v>237834.76</v>
      </c>
      <c r="AY11" s="11">
        <v>494</v>
      </c>
      <c r="AZ11" s="12">
        <v>-0.2159</v>
      </c>
      <c r="BA11" s="12">
        <v>-0.2116</v>
      </c>
    </row>
    <row r="12">
      <c r="A12" s="10" t="s">
        <v>42</v>
      </c>
      <c r="B12" s="11">
        <v>5908</v>
      </c>
      <c r="C12" s="11">
        <f>=ROUNDDOWN(11.2748091603053,0)</f>
      </c>
      <c r="D12" s="11">
        <v>7473</v>
      </c>
      <c r="E12" s="12">
        <v>0.6957</v>
      </c>
      <c r="F12" s="11"/>
      <c r="G12" s="11">
        <f>=ROUNDDOWN({0},0)</f>
      </c>
      <c r="H12" s="11"/>
      <c r="I12" s="12"/>
      <c r="J12" s="11">
        <v>138</v>
      </c>
      <c r="K12" s="13">
        <v>8626.63</v>
      </c>
      <c r="L12" s="11">
        <v>75</v>
      </c>
      <c r="M12" s="14">
        <v>115.02</v>
      </c>
      <c r="N12" s="11">
        <v>136</v>
      </c>
      <c r="O12" s="13">
        <v>7725.06</v>
      </c>
      <c r="P12" s="11">
        <v>150</v>
      </c>
      <c r="Q12" s="14">
        <v>51.5</v>
      </c>
      <c r="R12" s="12">
        <v>0.0147</v>
      </c>
      <c r="S12" s="12">
        <v>0.1167</v>
      </c>
      <c r="T12" s="12">
        <v>-0.5</v>
      </c>
      <c r="U12" s="12">
        <v>1.2334</v>
      </c>
      <c r="V12" s="11">
        <v>23</v>
      </c>
      <c r="W12" s="13">
        <v>1616.97</v>
      </c>
      <c r="X12" s="11">
        <v>51</v>
      </c>
      <c r="Y12" s="11">
        <v>25</v>
      </c>
      <c r="Z12" s="13">
        <v>1343.56</v>
      </c>
      <c r="AA12" s="11">
        <v>109</v>
      </c>
      <c r="AB12" s="12">
        <v>-0.08</v>
      </c>
      <c r="AC12" s="12">
        <v>0.2035</v>
      </c>
      <c r="AD12" s="11">
        <v>22</v>
      </c>
      <c r="AE12" s="13">
        <v>1203.39</v>
      </c>
      <c r="AF12" s="11">
        <v>74</v>
      </c>
      <c r="AG12" s="11">
        <v>3</v>
      </c>
      <c r="AH12" s="13">
        <v>131.36</v>
      </c>
      <c r="AI12" s="11">
        <v>130</v>
      </c>
      <c r="AJ12" s="12">
        <v>6.3333</v>
      </c>
      <c r="AK12" s="12">
        <v>8.161</v>
      </c>
      <c r="AL12" s="11">
        <v>73</v>
      </c>
      <c r="AM12" s="13">
        <v>4654.76</v>
      </c>
      <c r="AN12" s="11">
        <v>75</v>
      </c>
      <c r="AO12" s="11">
        <v>61</v>
      </c>
      <c r="AP12" s="13">
        <v>2872.4</v>
      </c>
      <c r="AQ12" s="11">
        <v>150</v>
      </c>
      <c r="AR12" s="12">
        <v>0.1967</v>
      </c>
      <c r="AS12" s="12">
        <v>0.6205</v>
      </c>
      <c r="AT12" s="11">
        <v>20</v>
      </c>
      <c r="AU12" s="13">
        <v>1151.51</v>
      </c>
      <c r="AV12" s="11">
        <v>54</v>
      </c>
      <c r="AW12" s="11">
        <v>47</v>
      </c>
      <c r="AX12" s="13">
        <v>3377.74</v>
      </c>
      <c r="AY12" s="11">
        <v>134</v>
      </c>
      <c r="AZ12" s="12">
        <v>-0.5745</v>
      </c>
      <c r="BA12" s="12">
        <v>-0.6591</v>
      </c>
    </row>
    <row r="13">
      <c r="A13" s="10" t="s">
        <v>43</v>
      </c>
      <c r="B13" s="11">
        <v>9542</v>
      </c>
      <c r="C13" s="11">
        <f>=ROUNDDOWN(236.188118811881,0)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5</v>
      </c>
      <c r="K13" s="13">
        <v>37.32</v>
      </c>
      <c r="L13" s="11">
        <v>21</v>
      </c>
      <c r="M13" s="14">
        <v>1.78</v>
      </c>
      <c r="N13" s="11"/>
      <c r="O13" s="13"/>
      <c r="P13" s="11">
        <v>22</v>
      </c>
      <c r="Q13" s="14"/>
      <c r="R13" s="12"/>
      <c r="S13" s="12"/>
      <c r="T13" s="12">
        <v>-0.0455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5</v>
      </c>
      <c r="AM13" s="13">
        <v>37.32</v>
      </c>
      <c r="AN13" s="11">
        <v>7</v>
      </c>
      <c r="AO13" s="11"/>
      <c r="AP13" s="13"/>
      <c r="AQ13" s="11">
        <v>4</v>
      </c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26695</v>
      </c>
      <c r="C14" s="11">
        <f>=ROUNDDOWN(67.4968394437421,0)</f>
      </c>
      <c r="D14" s="11">
        <v>6170</v>
      </c>
      <c r="E14" s="12">
        <v>1</v>
      </c>
      <c r="F14" s="11"/>
      <c r="G14" s="11">
        <f>=ROUNDDOWN({0},0)</f>
      </c>
      <c r="H14" s="11"/>
      <c r="I14" s="12"/>
      <c r="J14" s="11">
        <v>9</v>
      </c>
      <c r="K14" s="13">
        <v>351.31</v>
      </c>
      <c r="L14" s="11">
        <v>76</v>
      </c>
      <c r="M14" s="14">
        <v>4.62</v>
      </c>
      <c r="N14" s="11">
        <v>75</v>
      </c>
      <c r="O14" s="13">
        <v>2166.57</v>
      </c>
      <c r="P14" s="11">
        <v>96</v>
      </c>
      <c r="Q14" s="14">
        <v>22.57</v>
      </c>
      <c r="R14" s="12">
        <v>-0.88</v>
      </c>
      <c r="S14" s="12">
        <v>-0.8378</v>
      </c>
      <c r="T14" s="12">
        <v>-0.2083</v>
      </c>
      <c r="U14" s="12">
        <v>-0.7953</v>
      </c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>
        <v>1</v>
      </c>
      <c r="AG14" s="11"/>
      <c r="AH14" s="13"/>
      <c r="AI14" s="11"/>
      <c r="AJ14" s="12"/>
      <c r="AK14" s="12"/>
      <c r="AL14" s="11">
        <v>9</v>
      </c>
      <c r="AM14" s="13">
        <v>351.31</v>
      </c>
      <c r="AN14" s="11">
        <v>43</v>
      </c>
      <c r="AO14" s="11">
        <v>75</v>
      </c>
      <c r="AP14" s="13">
        <v>2166.57</v>
      </c>
      <c r="AQ14" s="11">
        <v>53</v>
      </c>
      <c r="AR14" s="12">
        <v>-0.88</v>
      </c>
      <c r="AS14" s="12">
        <v>-0.8378</v>
      </c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>
        <v>4433</v>
      </c>
      <c r="C15" s="11">
        <f>=ROUNDDOWN(64.904831625183,0)</f>
      </c>
      <c r="D15" s="11"/>
      <c r="E15" s="12"/>
      <c r="F15" s="11"/>
      <c r="G15" s="11">
        <f>=ROUNDDOWN({0},0)</f>
      </c>
      <c r="H15" s="11"/>
      <c r="I15" s="12"/>
      <c r="J15" s="11">
        <v>6</v>
      </c>
      <c r="K15" s="13">
        <v>280.02</v>
      </c>
      <c r="L15" s="11"/>
      <c r="M15" s="14"/>
      <c r="N15" s="11">
        <v>13</v>
      </c>
      <c r="O15" s="13">
        <v>944.26</v>
      </c>
      <c r="P15" s="11">
        <v>55</v>
      </c>
      <c r="Q15" s="14">
        <v>17.17</v>
      </c>
      <c r="R15" s="12">
        <v>-0.5385</v>
      </c>
      <c r="S15" s="12">
        <v>-0.7035</v>
      </c>
      <c r="T15" s="12"/>
      <c r="U15" s="12"/>
      <c r="V15" s="11">
        <v>6</v>
      </c>
      <c r="W15" s="13">
        <v>280.02</v>
      </c>
      <c r="X15" s="11"/>
      <c r="Y15" s="11">
        <v>11</v>
      </c>
      <c r="Z15" s="13">
        <v>616.29</v>
      </c>
      <c r="AA15" s="11">
        <v>41</v>
      </c>
      <c r="AB15" s="12">
        <v>-0.4545</v>
      </c>
      <c r="AC15" s="12">
        <v>-0.5456</v>
      </c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>
        <v>2</v>
      </c>
      <c r="AP15" s="13">
        <v>327.97</v>
      </c>
      <c r="AQ15" s="11">
        <v>55</v>
      </c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501457</v>
      </c>
      <c r="C16" s="11">
        <f>=ROUNDDOWN(31.27733493008,0)</f>
      </c>
      <c r="D16" s="11">
        <v>237317</v>
      </c>
      <c r="E16" s="12">
        <v>0.9686</v>
      </c>
      <c r="F16" s="11"/>
      <c r="G16" s="11">
        <f>=ROUNDDOWN({0},0)</f>
      </c>
      <c r="H16" s="11"/>
      <c r="I16" s="12"/>
      <c r="J16" s="11">
        <v>7077</v>
      </c>
      <c r="K16" s="13">
        <v>194938.58</v>
      </c>
      <c r="L16" s="11">
        <v>1043</v>
      </c>
      <c r="M16" s="14">
        <v>186.9</v>
      </c>
      <c r="N16" s="11">
        <v>10191</v>
      </c>
      <c r="O16" s="13">
        <v>272154.51</v>
      </c>
      <c r="P16" s="11">
        <v>1047</v>
      </c>
      <c r="Q16" s="14">
        <v>259.94</v>
      </c>
      <c r="R16" s="12">
        <v>-0.3056</v>
      </c>
      <c r="S16" s="12">
        <v>-0.2837</v>
      </c>
      <c r="T16" s="12">
        <v>-0.0038</v>
      </c>
      <c r="U16" s="12">
        <v>-0.281</v>
      </c>
      <c r="V16" s="11">
        <v>3055</v>
      </c>
      <c r="W16" s="13">
        <v>91853.97</v>
      </c>
      <c r="X16" s="11">
        <v>979</v>
      </c>
      <c r="Y16" s="11">
        <v>2634</v>
      </c>
      <c r="Z16" s="13">
        <v>80930.14</v>
      </c>
      <c r="AA16" s="11">
        <v>928</v>
      </c>
      <c r="AB16" s="12">
        <v>0.1598</v>
      </c>
      <c r="AC16" s="12">
        <v>0.135</v>
      </c>
      <c r="AD16" s="11">
        <v>2224</v>
      </c>
      <c r="AE16" s="13">
        <v>64156.48</v>
      </c>
      <c r="AF16" s="11">
        <v>986</v>
      </c>
      <c r="AG16" s="11">
        <v>4437</v>
      </c>
      <c r="AH16" s="13">
        <v>116083.49</v>
      </c>
      <c r="AI16" s="11">
        <v>978</v>
      </c>
      <c r="AJ16" s="12">
        <v>-0.4988</v>
      </c>
      <c r="AK16" s="12">
        <v>-0.4473</v>
      </c>
      <c r="AL16" s="11">
        <v>730</v>
      </c>
      <c r="AM16" s="13">
        <v>14442.17</v>
      </c>
      <c r="AN16" s="11">
        <v>994</v>
      </c>
      <c r="AO16" s="11">
        <v>1929</v>
      </c>
      <c r="AP16" s="13">
        <v>51179.95</v>
      </c>
      <c r="AQ16" s="11">
        <v>992</v>
      </c>
      <c r="AR16" s="12">
        <v>-0.6216</v>
      </c>
      <c r="AS16" s="12">
        <v>-0.7178</v>
      </c>
      <c r="AT16" s="11">
        <v>1068</v>
      </c>
      <c r="AU16" s="13">
        <v>24485.96</v>
      </c>
      <c r="AV16" s="11">
        <v>632</v>
      </c>
      <c r="AW16" s="11">
        <v>1191</v>
      </c>
      <c r="AX16" s="13">
        <v>23960.93</v>
      </c>
      <c r="AY16" s="11">
        <v>780</v>
      </c>
      <c r="AZ16" s="12">
        <v>-0.1033</v>
      </c>
      <c r="BA16" s="12">
        <v>0.0219</v>
      </c>
    </row>
    <row r="17">
      <c r="A17" s="10" t="s">
        <v>47</v>
      </c>
      <c r="B17" s="11">
        <v>132335</v>
      </c>
      <c r="C17" s="11">
        <f>=ROUNDDOWN(45.808093045796,0)</f>
      </c>
      <c r="D17" s="11">
        <v>45990</v>
      </c>
      <c r="E17" s="12">
        <v>1</v>
      </c>
      <c r="F17" s="11"/>
      <c r="G17" s="11">
        <f>=ROUNDDOWN({0},0)</f>
      </c>
      <c r="H17" s="11"/>
      <c r="I17" s="12"/>
      <c r="J17" s="11">
        <v>2236</v>
      </c>
      <c r="K17" s="13">
        <v>69034.88</v>
      </c>
      <c r="L17" s="11">
        <v>141</v>
      </c>
      <c r="M17" s="14">
        <v>489.61</v>
      </c>
      <c r="N17" s="11">
        <v>2079</v>
      </c>
      <c r="O17" s="13">
        <v>68140.03</v>
      </c>
      <c r="P17" s="11">
        <v>147</v>
      </c>
      <c r="Q17" s="14">
        <v>463.54</v>
      </c>
      <c r="R17" s="12">
        <v>0.0755</v>
      </c>
      <c r="S17" s="12">
        <v>0.0131</v>
      </c>
      <c r="T17" s="12">
        <v>-0.0408</v>
      </c>
      <c r="U17" s="12">
        <v>0.0562</v>
      </c>
      <c r="V17" s="11">
        <v>955</v>
      </c>
      <c r="W17" s="13">
        <v>27023.89</v>
      </c>
      <c r="X17" s="11">
        <v>141</v>
      </c>
      <c r="Y17" s="11">
        <v>403</v>
      </c>
      <c r="Z17" s="13">
        <v>12366.26</v>
      </c>
      <c r="AA17" s="11">
        <v>114</v>
      </c>
      <c r="AB17" s="12">
        <v>1.3697</v>
      </c>
      <c r="AC17" s="12">
        <v>1.1853</v>
      </c>
      <c r="AD17" s="11">
        <v>927</v>
      </c>
      <c r="AE17" s="13">
        <v>30874.09</v>
      </c>
      <c r="AF17" s="11">
        <v>141</v>
      </c>
      <c r="AG17" s="11">
        <v>747</v>
      </c>
      <c r="AH17" s="13">
        <v>26933.1</v>
      </c>
      <c r="AI17" s="11">
        <v>130</v>
      </c>
      <c r="AJ17" s="12">
        <v>0.241</v>
      </c>
      <c r="AK17" s="12">
        <v>0.1463</v>
      </c>
      <c r="AL17" s="11">
        <v>182</v>
      </c>
      <c r="AM17" s="13">
        <v>5023.74</v>
      </c>
      <c r="AN17" s="11">
        <v>141</v>
      </c>
      <c r="AO17" s="11">
        <v>469</v>
      </c>
      <c r="AP17" s="13">
        <v>13887.98</v>
      </c>
      <c r="AQ17" s="11">
        <v>130</v>
      </c>
      <c r="AR17" s="12">
        <v>-0.6119</v>
      </c>
      <c r="AS17" s="12">
        <v>-0.6383</v>
      </c>
      <c r="AT17" s="11">
        <v>172</v>
      </c>
      <c r="AU17" s="13">
        <v>6113.16</v>
      </c>
      <c r="AV17" s="11">
        <v>78</v>
      </c>
      <c r="AW17" s="11">
        <v>460</v>
      </c>
      <c r="AX17" s="13">
        <v>14952.69</v>
      </c>
      <c r="AY17" s="11">
        <v>84</v>
      </c>
      <c r="AZ17" s="12">
        <v>-0.6261</v>
      </c>
      <c r="BA17" s="12">
        <v>-0.5912</v>
      </c>
    </row>
    <row r="18">
      <c r="A18" s="10" t="s">
        <v>48</v>
      </c>
      <c r="B18" s="11">
        <v>293238</v>
      </c>
      <c r="C18" s="11">
        <f>=ROUNDDOWN(34.3716154441241,0)</f>
      </c>
      <c r="D18" s="11">
        <v>60182</v>
      </c>
      <c r="E18" s="12">
        <v>0.9931</v>
      </c>
      <c r="F18" s="11"/>
      <c r="G18" s="11">
        <f>=ROUNDDOWN({0},0)</f>
      </c>
      <c r="H18" s="11"/>
      <c r="I18" s="12"/>
      <c r="J18" s="11">
        <v>2904</v>
      </c>
      <c r="K18" s="13">
        <v>61745</v>
      </c>
      <c r="L18" s="11">
        <v>549</v>
      </c>
      <c r="M18" s="14">
        <v>112.47</v>
      </c>
      <c r="N18" s="11">
        <v>5101</v>
      </c>
      <c r="O18" s="13">
        <v>96230.14</v>
      </c>
      <c r="P18" s="11">
        <v>595</v>
      </c>
      <c r="Q18" s="14">
        <v>161.73</v>
      </c>
      <c r="R18" s="12">
        <v>-0.4307</v>
      </c>
      <c r="S18" s="12">
        <v>-0.3584</v>
      </c>
      <c r="T18" s="12">
        <v>-0.0773</v>
      </c>
      <c r="U18" s="12">
        <v>-0.3046</v>
      </c>
      <c r="V18" s="11">
        <v>1987</v>
      </c>
      <c r="W18" s="13">
        <v>41562.06</v>
      </c>
      <c r="X18" s="11">
        <v>523</v>
      </c>
      <c r="Y18" s="11">
        <v>2508</v>
      </c>
      <c r="Z18" s="13">
        <v>47091.38</v>
      </c>
      <c r="AA18" s="11">
        <v>574</v>
      </c>
      <c r="AB18" s="12">
        <v>-0.2077</v>
      </c>
      <c r="AC18" s="12">
        <v>-0.1174</v>
      </c>
      <c r="AD18" s="11">
        <v>27</v>
      </c>
      <c r="AE18" s="13">
        <v>784.35</v>
      </c>
      <c r="AF18" s="11">
        <v>21</v>
      </c>
      <c r="AG18" s="11">
        <v>86</v>
      </c>
      <c r="AH18" s="13">
        <v>2391.48</v>
      </c>
      <c r="AI18" s="11">
        <v>17</v>
      </c>
      <c r="AJ18" s="12">
        <v>-0.686</v>
      </c>
      <c r="AK18" s="12">
        <v>-0.672</v>
      </c>
      <c r="AL18" s="11">
        <v>637</v>
      </c>
      <c r="AM18" s="13">
        <v>14802.11</v>
      </c>
      <c r="AN18" s="11">
        <v>470</v>
      </c>
      <c r="AO18" s="11">
        <v>1514</v>
      </c>
      <c r="AP18" s="13">
        <v>26635.48</v>
      </c>
      <c r="AQ18" s="11">
        <v>578</v>
      </c>
      <c r="AR18" s="12">
        <v>-0.5793</v>
      </c>
      <c r="AS18" s="12">
        <v>-0.4443</v>
      </c>
      <c r="AT18" s="11">
        <v>253</v>
      </c>
      <c r="AU18" s="13">
        <v>4596.48</v>
      </c>
      <c r="AV18" s="11">
        <v>48</v>
      </c>
      <c r="AW18" s="11">
        <v>993</v>
      </c>
      <c r="AX18" s="13">
        <v>20111.8</v>
      </c>
      <c r="AY18" s="11">
        <v>377</v>
      </c>
      <c r="AZ18" s="12">
        <v>-0.7452</v>
      </c>
      <c r="BA18" s="12">
        <v>-0.7715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44764</v>
      </c>
      <c r="K19" s="17">
        <v>2003541.49</v>
      </c>
      <c r="L19" s="15">
        <v>6424</v>
      </c>
      <c r="M19" s="18">
        <v>311.88</v>
      </c>
      <c r="N19" s="15">
        <v>61856</v>
      </c>
      <c r="O19" s="17">
        <v>2462239.8</v>
      </c>
      <c r="P19" s="15">
        <v>6907</v>
      </c>
      <c r="Q19" s="18">
        <v>356.48</v>
      </c>
      <c r="R19" s="16">
        <v>-0.2763</v>
      </c>
      <c r="S19" s="16">
        <v>-0.1863</v>
      </c>
      <c r="T19" s="16">
        <v>-0.0699</v>
      </c>
      <c r="U19" s="16">
        <v>-0.1251</v>
      </c>
      <c r="V19" s="15">
        <v>16618</v>
      </c>
      <c r="W19" s="17">
        <v>651992.91</v>
      </c>
      <c r="X19" s="15">
        <v>4942</v>
      </c>
      <c r="Y19" s="15">
        <v>14079</v>
      </c>
      <c r="Z19" s="17">
        <v>506601.13</v>
      </c>
      <c r="AA19" s="15">
        <v>5036</v>
      </c>
      <c r="AB19" s="16">
        <v>0.1803</v>
      </c>
      <c r="AC19" s="16">
        <v>0.287</v>
      </c>
      <c r="AD19" s="15">
        <v>12093</v>
      </c>
      <c r="AE19" s="17">
        <v>522278.34</v>
      </c>
      <c r="AF19" s="15">
        <v>5119</v>
      </c>
      <c r="AG19" s="15">
        <v>19211</v>
      </c>
      <c r="AH19" s="17">
        <v>814354.38</v>
      </c>
      <c r="AI19" s="15">
        <v>5435</v>
      </c>
      <c r="AJ19" s="16">
        <v>-0.3705</v>
      </c>
      <c r="AK19" s="16">
        <v>-0.3587</v>
      </c>
      <c r="AL19" s="15">
        <v>9891</v>
      </c>
      <c r="AM19" s="17">
        <v>471940.16</v>
      </c>
      <c r="AN19" s="15">
        <v>5664</v>
      </c>
      <c r="AO19" s="15">
        <v>17643</v>
      </c>
      <c r="AP19" s="17">
        <v>589673.6</v>
      </c>
      <c r="AQ19" s="15">
        <v>6072</v>
      </c>
      <c r="AR19" s="16">
        <v>-0.4394</v>
      </c>
      <c r="AS19" s="16">
        <v>-0.1997</v>
      </c>
      <c r="AT19" s="15">
        <v>6162</v>
      </c>
      <c r="AU19" s="17">
        <v>357330.08</v>
      </c>
      <c r="AV19" s="15">
        <v>2398</v>
      </c>
      <c r="AW19" s="15">
        <v>10923</v>
      </c>
      <c r="AX19" s="17">
        <v>551610.69</v>
      </c>
      <c r="AY19" s="15">
        <v>4661</v>
      </c>
      <c r="AZ19" s="16">
        <v>-0.4359</v>
      </c>
      <c r="BA19" s="16">
        <v>-0.3522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