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<sst xmlns="http://schemas.openxmlformats.org/spreadsheetml/2006/main" count="53" uniqueCount="53">
  <si>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</si>
  <si>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</si>
  <si>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</si>
  <si>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09/01/2024</t>
  </si>
  <si>
    <t>End Date:</t>
  </si>
  <si>
    <t>09/30/2024</t>
  </si>
  <si>
    <t>Report Run Date:</t>
  </si>
  <si>
    <t>09/05/2025</t>
  </si>
  <si>
    <t>Division</t>
  </si>
  <si>
    <t>Current And Future Inventory</t>
  </si>
  <si>
    <t>Current And History Sales Comparison</t>
  </si>
  <si>
    <t>ASHFURNDS</t>
  </si>
  <si>
    <t>ZOLA</t>
  </si>
  <si>
    <t>AMERSIGNDS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</si>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</sst>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888501</v>
      </c>
      <c r="C5" s="11">
        <f>=ROUNDDOWN(34.9844863566563,0)</f>
      </c>
      <c r="D5" s="11">
        <v>179868</v>
      </c>
      <c r="E5" s="12">
        <v>0.9851</v>
      </c>
      <c r="F5" s="11"/>
      <c r="G5" s="11">
        <f>=ROUNDDOWN({0},0)</f>
      </c>
      <c r="H5" s="11"/>
      <c r="I5" s="12">
        <v>0.1515</v>
      </c>
      <c r="J5" s="11">
        <v>544</v>
      </c>
      <c r="K5" s="13">
        <v>37500.07</v>
      </c>
      <c r="L5" s="11">
        <v>1876</v>
      </c>
      <c r="M5" s="14">
        <v>19.99</v>
      </c>
      <c r="N5" s="11"/>
      <c r="O5" s="13"/>
      <c r="P5" s="11"/>
      <c r="Q5" s="14"/>
      <c r="R5" s="12"/>
      <c r="S5" s="12"/>
      <c r="T5" s="12"/>
      <c r="U5" s="12"/>
      <c r="V5" s="11">
        <v>221</v>
      </c>
      <c r="W5" s="13">
        <v>13767.77</v>
      </c>
      <c r="X5" s="11">
        <v>601</v>
      </c>
      <c r="Y5" s="11"/>
      <c r="Z5" s="13"/>
      <c r="AA5" s="11"/>
      <c r="AB5" s="12"/>
      <c r="AC5" s="12"/>
      <c r="AD5" s="11">
        <v>105</v>
      </c>
      <c r="AE5" s="13">
        <v>7159.84</v>
      </c>
      <c r="AF5" s="11">
        <v>236</v>
      </c>
      <c r="AG5" s="11"/>
      <c r="AH5" s="13"/>
      <c r="AI5" s="11"/>
      <c r="AJ5" s="12"/>
      <c r="AK5" s="12"/>
      <c r="AL5" s="11">
        <v>76</v>
      </c>
      <c r="AM5" s="13">
        <v>6302.95</v>
      </c>
      <c r="AN5" s="11">
        <v>252</v>
      </c>
      <c r="AO5" s="11"/>
      <c r="AP5" s="13"/>
      <c r="AQ5" s="11"/>
      <c r="AR5" s="12"/>
      <c r="AS5" s="12"/>
      <c r="AT5" s="11">
        <v>122</v>
      </c>
      <c r="AU5" s="13">
        <v>8074.24</v>
      </c>
      <c r="AV5" s="11">
        <v>561</v>
      </c>
      <c r="AW5" s="11"/>
      <c r="AX5" s="13"/>
      <c r="AY5" s="11"/>
      <c r="AZ5" s="12"/>
      <c r="BA5" s="12"/>
      <c r="BB5" s="11">
        <v>20</v>
      </c>
      <c r="BC5" s="13">
        <v>2195.27</v>
      </c>
      <c r="BD5" s="11">
        <v>187</v>
      </c>
      <c r="BE5" s="11"/>
      <c r="BF5" s="13"/>
      <c r="BG5" s="11"/>
      <c r="BH5" s="12"/>
      <c r="BI5" s="12"/>
    </row>
    <row r="6">
      <c r="A6" s="10" t="s">
        <v>37</v>
      </c>
      <c r="B6" s="11">
        <v>168</v>
      </c>
      <c r="C6" s="11">
        <f>=ROUNDDOWN(40.9756097560976,0)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42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14616</v>
      </c>
      <c r="C7" s="11">
        <f>=ROUNDDOWN(13.5133136094675,0)</f>
      </c>
      <c r="D7" s="11">
        <v>16484</v>
      </c>
      <c r="E7" s="12">
        <v>0.9516</v>
      </c>
      <c r="F7" s="11"/>
      <c r="G7" s="11">
        <f>=ROUNDDOWN({0},0)</f>
      </c>
      <c r="H7" s="11"/>
      <c r="I7" s="12"/>
      <c r="J7" s="11">
        <v>294</v>
      </c>
      <c r="K7" s="13">
        <v>14859.05</v>
      </c>
      <c r="L7" s="11">
        <v>157</v>
      </c>
      <c r="M7" s="14">
        <v>94.64</v>
      </c>
      <c r="N7" s="11"/>
      <c r="O7" s="13"/>
      <c r="P7" s="11"/>
      <c r="Q7" s="14"/>
      <c r="R7" s="12"/>
      <c r="S7" s="12"/>
      <c r="T7" s="12"/>
      <c r="U7" s="12"/>
      <c r="V7" s="11">
        <v>45</v>
      </c>
      <c r="W7" s="13">
        <v>1962.2</v>
      </c>
      <c r="X7" s="11">
        <v>88</v>
      </c>
      <c r="Y7" s="11"/>
      <c r="Z7" s="13"/>
      <c r="AA7" s="11"/>
      <c r="AB7" s="12"/>
      <c r="AC7" s="12"/>
      <c r="AD7" s="11">
        <v>43</v>
      </c>
      <c r="AE7" s="13">
        <v>1902.75</v>
      </c>
      <c r="AF7" s="11">
        <v>46</v>
      </c>
      <c r="AG7" s="11"/>
      <c r="AH7" s="13"/>
      <c r="AI7" s="11"/>
      <c r="AJ7" s="12"/>
      <c r="AK7" s="12"/>
      <c r="AL7" s="11">
        <v>80</v>
      </c>
      <c r="AM7" s="13">
        <v>4177.68</v>
      </c>
      <c r="AN7" s="11">
        <v>90</v>
      </c>
      <c r="AO7" s="11"/>
      <c r="AP7" s="13"/>
      <c r="AQ7" s="11"/>
      <c r="AR7" s="12"/>
      <c r="AS7" s="12"/>
      <c r="AT7" s="11">
        <v>45</v>
      </c>
      <c r="AU7" s="13">
        <v>2105.24</v>
      </c>
      <c r="AV7" s="11">
        <v>132</v>
      </c>
      <c r="AW7" s="11"/>
      <c r="AX7" s="13"/>
      <c r="AY7" s="11"/>
      <c r="AZ7" s="12"/>
      <c r="BA7" s="12"/>
      <c r="BB7" s="11">
        <v>81</v>
      </c>
      <c r="BC7" s="13">
        <v>4711.18</v>
      </c>
      <c r="BD7" s="11">
        <v>127</v>
      </c>
      <c r="BE7" s="11"/>
      <c r="BF7" s="13"/>
      <c r="BG7" s="11"/>
      <c r="BH7" s="12"/>
      <c r="BI7" s="12"/>
    </row>
    <row r="8">
      <c r="A8" s="10" t="s">
        <v>39</v>
      </c>
      <c r="B8" s="11">
        <v>183788</v>
      </c>
      <c r="C8" s="11">
        <f>=ROUNDDOWN(41.8651480637813,0)</f>
      </c>
      <c r="D8" s="11">
        <v>49102</v>
      </c>
      <c r="E8" s="12">
        <v>0.9694</v>
      </c>
      <c r="F8" s="11"/>
      <c r="G8" s="11">
        <f>=ROUNDDOWN({0},0)</f>
      </c>
      <c r="H8" s="11"/>
      <c r="I8" s="12"/>
      <c r="J8" s="11">
        <v>119</v>
      </c>
      <c r="K8" s="13">
        <v>4841.63</v>
      </c>
      <c r="L8" s="11">
        <v>278</v>
      </c>
      <c r="M8" s="14">
        <v>17.42</v>
      </c>
      <c r="N8" s="11"/>
      <c r="O8" s="13"/>
      <c r="P8" s="11"/>
      <c r="Q8" s="14"/>
      <c r="R8" s="12"/>
      <c r="S8" s="12"/>
      <c r="T8" s="12"/>
      <c r="U8" s="12"/>
      <c r="V8" s="11"/>
      <c r="W8" s="13"/>
      <c r="X8" s="11"/>
      <c r="Y8" s="11"/>
      <c r="Z8" s="13"/>
      <c r="AA8" s="11"/>
      <c r="AB8" s="12"/>
      <c r="AC8" s="12"/>
      <c r="AD8" s="11">
        <v>117</v>
      </c>
      <c r="AE8" s="13">
        <v>4754.97</v>
      </c>
      <c r="AF8" s="11">
        <v>74</v>
      </c>
      <c r="AG8" s="11"/>
      <c r="AH8" s="13"/>
      <c r="AI8" s="11"/>
      <c r="AJ8" s="12"/>
      <c r="AK8" s="12"/>
      <c r="AL8" s="11">
        <v>2</v>
      </c>
      <c r="AM8" s="13">
        <v>86.66</v>
      </c>
      <c r="AN8" s="11">
        <v>2</v>
      </c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349229</v>
      </c>
      <c r="C9" s="11">
        <f>=ROUNDDOWN(42.5147608438942,0)</f>
      </c>
      <c r="D9" s="11">
        <v>102646</v>
      </c>
      <c r="E9" s="12">
        <v>0.941</v>
      </c>
      <c r="F9" s="11"/>
      <c r="G9" s="11">
        <f>=ROUNDDOWN({0},0)</f>
      </c>
      <c r="H9" s="11"/>
      <c r="I9" s="12"/>
      <c r="J9" s="11">
        <v>103</v>
      </c>
      <c r="K9" s="13">
        <v>2354.17</v>
      </c>
      <c r="L9" s="11">
        <v>250</v>
      </c>
      <c r="M9" s="14">
        <v>9.42</v>
      </c>
      <c r="N9" s="11"/>
      <c r="O9" s="13"/>
      <c r="P9" s="11"/>
      <c r="Q9" s="14"/>
      <c r="R9" s="12"/>
      <c r="S9" s="12"/>
      <c r="T9" s="12"/>
      <c r="U9" s="12"/>
      <c r="V9" s="11"/>
      <c r="W9" s="13"/>
      <c r="X9" s="11"/>
      <c r="Y9" s="11"/>
      <c r="Z9" s="13"/>
      <c r="AA9" s="11"/>
      <c r="AB9" s="12"/>
      <c r="AC9" s="12"/>
      <c r="AD9" s="11">
        <v>103</v>
      </c>
      <c r="AE9" s="13">
        <v>2354.17</v>
      </c>
      <c r="AF9" s="11">
        <v>92</v>
      </c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690423</v>
      </c>
      <c r="C10" s="11">
        <f>=ROUNDDOWN(54.786345132954,0)</f>
      </c>
      <c r="D10" s="11">
        <v>212664</v>
      </c>
      <c r="E10" s="12">
        <v>0.9914</v>
      </c>
      <c r="F10" s="11"/>
      <c r="G10" s="11">
        <f>=ROUNDDOWN({0},0)</f>
      </c>
      <c r="H10" s="11"/>
      <c r="I10" s="12"/>
      <c r="J10" s="11">
        <v>478</v>
      </c>
      <c r="K10" s="13">
        <v>15916.81</v>
      </c>
      <c r="L10" s="11">
        <v>1133</v>
      </c>
      <c r="M10" s="14">
        <v>14.05</v>
      </c>
      <c r="N10" s="11"/>
      <c r="O10" s="13"/>
      <c r="P10" s="11"/>
      <c r="Q10" s="14"/>
      <c r="R10" s="12"/>
      <c r="S10" s="12"/>
      <c r="T10" s="12"/>
      <c r="U10" s="12"/>
      <c r="V10" s="11">
        <v>239</v>
      </c>
      <c r="W10" s="13">
        <v>6353.21</v>
      </c>
      <c r="X10" s="11">
        <v>489</v>
      </c>
      <c r="Y10" s="11"/>
      <c r="Z10" s="13"/>
      <c r="AA10" s="11"/>
      <c r="AB10" s="12"/>
      <c r="AC10" s="12"/>
      <c r="AD10" s="11">
        <v>213</v>
      </c>
      <c r="AE10" s="13">
        <v>9027.23</v>
      </c>
      <c r="AF10" s="11">
        <v>92</v>
      </c>
      <c r="AG10" s="11"/>
      <c r="AH10" s="13"/>
      <c r="AI10" s="11"/>
      <c r="AJ10" s="12"/>
      <c r="AK10" s="12"/>
      <c r="AL10" s="11">
        <v>26</v>
      </c>
      <c r="AM10" s="13">
        <v>536.37</v>
      </c>
      <c r="AN10" s="11">
        <v>9</v>
      </c>
      <c r="AO10" s="11"/>
      <c r="AP10" s="13"/>
      <c r="AQ10" s="11"/>
      <c r="AR10" s="12"/>
      <c r="AS10" s="12"/>
      <c r="AT10" s="11"/>
      <c r="AU10" s="13"/>
      <c r="AV10" s="11"/>
      <c r="AW10" s="11"/>
      <c r="AX10" s="13"/>
      <c r="AY10" s="11"/>
      <c r="AZ10" s="12"/>
      <c r="BA10" s="12"/>
      <c r="BB10" s="11"/>
      <c r="BC10" s="13"/>
      <c r="BD10" s="11"/>
      <c r="BE10" s="11"/>
      <c r="BF10" s="13"/>
      <c r="BG10" s="11"/>
      <c r="BH10" s="12"/>
      <c r="BI10" s="12"/>
    </row>
    <row r="11">
      <c r="A11" s="10" t="s">
        <v>42</v>
      </c>
      <c r="B11" s="11">
        <v>932</v>
      </c>
      <c r="C11" s="11">
        <f>=ROUNDDOWN(46.8341708542714,0)</f>
      </c>
      <c r="D11" s="11"/>
      <c r="E11" s="12">
        <v>1</v>
      </c>
      <c r="F11" s="11"/>
      <c r="G11" s="11">
        <f>=ROUNDDOWN({0},0)</f>
      </c>
      <c r="H11" s="11"/>
      <c r="I11" s="12"/>
      <c r="J11" s="11"/>
      <c r="K11" s="13"/>
      <c r="L11" s="11">
        <v>32</v>
      </c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>
        <v>22</v>
      </c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69896</v>
      </c>
      <c r="C12" s="11">
        <f>=ROUNDDOWN(15.8832886424578,0)</f>
      </c>
      <c r="D12" s="11">
        <v>58957</v>
      </c>
      <c r="E12" s="12">
        <v>0.8842</v>
      </c>
      <c r="F12" s="11"/>
      <c r="G12" s="11">
        <f>=ROUNDDOWN({0},0)</f>
      </c>
      <c r="H12" s="11">
        <v>576</v>
      </c>
      <c r="I12" s="12">
        <v>0.8753</v>
      </c>
      <c r="J12" s="11">
        <v>1864</v>
      </c>
      <c r="K12" s="13">
        <v>305610.02</v>
      </c>
      <c r="L12" s="11">
        <v>636</v>
      </c>
      <c r="M12" s="14">
        <v>480.52</v>
      </c>
      <c r="N12" s="11"/>
      <c r="O12" s="13"/>
      <c r="P12" s="11"/>
      <c r="Q12" s="14"/>
      <c r="R12" s="12"/>
      <c r="S12" s="12"/>
      <c r="T12" s="12"/>
      <c r="U12" s="12"/>
      <c r="V12" s="11">
        <v>1253</v>
      </c>
      <c r="W12" s="13">
        <v>222412.02</v>
      </c>
      <c r="X12" s="11">
        <v>204</v>
      </c>
      <c r="Y12" s="11"/>
      <c r="Z12" s="13"/>
      <c r="AA12" s="11"/>
      <c r="AB12" s="12"/>
      <c r="AC12" s="12"/>
      <c r="AD12" s="11">
        <v>87</v>
      </c>
      <c r="AE12" s="13">
        <v>11219.28</v>
      </c>
      <c r="AF12" s="11">
        <v>201</v>
      </c>
      <c r="AG12" s="11"/>
      <c r="AH12" s="13"/>
      <c r="AI12" s="11"/>
      <c r="AJ12" s="12"/>
      <c r="AK12" s="12"/>
      <c r="AL12" s="11">
        <v>186</v>
      </c>
      <c r="AM12" s="13">
        <v>27542.3</v>
      </c>
      <c r="AN12" s="11">
        <v>320</v>
      </c>
      <c r="AO12" s="11"/>
      <c r="AP12" s="13"/>
      <c r="AQ12" s="11"/>
      <c r="AR12" s="12"/>
      <c r="AS12" s="12"/>
      <c r="AT12" s="11">
        <v>195</v>
      </c>
      <c r="AU12" s="13">
        <v>24358.14</v>
      </c>
      <c r="AV12" s="11">
        <v>350</v>
      </c>
      <c r="AW12" s="11"/>
      <c r="AX12" s="13"/>
      <c r="AY12" s="11"/>
      <c r="AZ12" s="12"/>
      <c r="BA12" s="12"/>
      <c r="BB12" s="11">
        <v>143</v>
      </c>
      <c r="BC12" s="13">
        <v>20078.28</v>
      </c>
      <c r="BD12" s="11">
        <v>470</v>
      </c>
      <c r="BE12" s="11"/>
      <c r="BF12" s="13"/>
      <c r="BG12" s="11"/>
      <c r="BH12" s="12"/>
      <c r="BI12" s="12"/>
    </row>
    <row r="13">
      <c r="A13" s="10" t="s">
        <v>44</v>
      </c>
      <c r="B13" s="11">
        <v>18481</v>
      </c>
      <c r="C13" s="11">
        <f>=ROUNDDOWN(37.6471786514565,0)</f>
      </c>
      <c r="D13" s="11">
        <v>13177</v>
      </c>
      <c r="E13" s="12">
        <v>0.9838</v>
      </c>
      <c r="F13" s="11"/>
      <c r="G13" s="11">
        <f>=ROUNDDOWN({0},0)</f>
      </c>
      <c r="H13" s="11"/>
      <c r="I13" s="12"/>
      <c r="J13" s="11">
        <v>9</v>
      </c>
      <c r="K13" s="13">
        <v>843.95</v>
      </c>
      <c r="L13" s="11"/>
      <c r="M13" s="14"/>
      <c r="N13" s="11"/>
      <c r="O13" s="13"/>
      <c r="P13" s="11"/>
      <c r="Q13" s="14"/>
      <c r="R13" s="12"/>
      <c r="S13" s="12"/>
      <c r="T13" s="12"/>
      <c r="U13" s="12"/>
      <c r="V13" s="11"/>
      <c r="W13" s="13"/>
      <c r="X13" s="11"/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>
        <v>2</v>
      </c>
      <c r="AM13" s="13">
        <v>281.2</v>
      </c>
      <c r="AN13" s="11"/>
      <c r="AO13" s="11"/>
      <c r="AP13" s="13"/>
      <c r="AQ13" s="11"/>
      <c r="AR13" s="12"/>
      <c r="AS13" s="12"/>
      <c r="AT13" s="11">
        <v>7</v>
      </c>
      <c r="AU13" s="13">
        <v>562.75</v>
      </c>
      <c r="AV13" s="11"/>
      <c r="AW13" s="11"/>
      <c r="AX13" s="13"/>
      <c r="AY13" s="11"/>
      <c r="AZ13" s="12"/>
      <c r="BA13" s="12"/>
      <c r="BB13" s="11"/>
      <c r="BC13" s="13"/>
      <c r="BD13" s="11"/>
      <c r="BE13" s="11"/>
      <c r="BF13" s="13"/>
      <c r="BG13" s="11"/>
      <c r="BH13" s="12"/>
      <c r="BI13" s="12"/>
    </row>
    <row r="14">
      <c r="A14" s="10" t="s">
        <v>45</v>
      </c>
      <c r="B14" s="11">
        <v>6025</v>
      </c>
      <c r="C14" s="11">
        <f>=ROUNDDOWN(11.6990291262136,0)</f>
      </c>
      <c r="D14" s="11">
        <v>7473</v>
      </c>
      <c r="E14" s="12">
        <v>0.9778</v>
      </c>
      <c r="F14" s="11"/>
      <c r="G14" s="11">
        <f>=ROUNDDOWN({0},0)</f>
      </c>
      <c r="H14" s="11"/>
      <c r="I14" s="12"/>
      <c r="J14" s="11">
        <v>178</v>
      </c>
      <c r="K14" s="13">
        <v>13561.68</v>
      </c>
      <c r="L14" s="11">
        <v>152</v>
      </c>
      <c r="M14" s="14">
        <v>89.22</v>
      </c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>
        <v>10</v>
      </c>
      <c r="Y14" s="11"/>
      <c r="Z14" s="13"/>
      <c r="AA14" s="11"/>
      <c r="AB14" s="12"/>
      <c r="AC14" s="12"/>
      <c r="AD14" s="11">
        <v>43</v>
      </c>
      <c r="AE14" s="13">
        <v>3124.15</v>
      </c>
      <c r="AF14" s="11">
        <v>47</v>
      </c>
      <c r="AG14" s="11"/>
      <c r="AH14" s="13"/>
      <c r="AI14" s="11"/>
      <c r="AJ14" s="12"/>
      <c r="AK14" s="12"/>
      <c r="AL14" s="11">
        <v>36</v>
      </c>
      <c r="AM14" s="13">
        <v>3100.94</v>
      </c>
      <c r="AN14" s="11">
        <v>74</v>
      </c>
      <c r="AO14" s="11"/>
      <c r="AP14" s="13"/>
      <c r="AQ14" s="11"/>
      <c r="AR14" s="12"/>
      <c r="AS14" s="12"/>
      <c r="AT14" s="11">
        <v>60</v>
      </c>
      <c r="AU14" s="13">
        <v>3664.32</v>
      </c>
      <c r="AV14" s="11">
        <v>97</v>
      </c>
      <c r="AW14" s="11"/>
      <c r="AX14" s="13"/>
      <c r="AY14" s="11"/>
      <c r="AZ14" s="12"/>
      <c r="BA14" s="12"/>
      <c r="BB14" s="11">
        <v>39</v>
      </c>
      <c r="BC14" s="13">
        <v>3672.27</v>
      </c>
      <c r="BD14" s="11">
        <v>26</v>
      </c>
      <c r="BE14" s="11"/>
      <c r="BF14" s="13"/>
      <c r="BG14" s="11"/>
      <c r="BH14" s="12"/>
      <c r="BI14" s="12"/>
    </row>
    <row r="15">
      <c r="A15" s="10" t="s">
        <v>46</v>
      </c>
      <c r="B15" s="11">
        <v>5710</v>
      </c>
      <c r="C15" s="11">
        <f>=ROUNDDOWN(149.086161879896,0)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22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26914</v>
      </c>
      <c r="C16" s="11">
        <f>=ROUNDDOWN(68.9042498719918,0)</f>
      </c>
      <c r="D16" s="11">
        <v>7270</v>
      </c>
      <c r="E16" s="12">
        <v>0.9625</v>
      </c>
      <c r="F16" s="11"/>
      <c r="G16" s="11">
        <f>=ROUNDDOWN({0},0)</f>
      </c>
      <c r="H16" s="11"/>
      <c r="I16" s="12"/>
      <c r="J16" s="11"/>
      <c r="K16" s="13"/>
      <c r="L16" s="11">
        <v>96</v>
      </c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4370</v>
      </c>
      <c r="C17" s="11">
        <f>=ROUNDDOWN(98.6455981941309,0)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>
        <v>55</v>
      </c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508016</v>
      </c>
      <c r="C18" s="11">
        <f>=ROUNDDOWN(32.6765636658348,0)</f>
      </c>
      <c r="D18" s="11">
        <v>282857</v>
      </c>
      <c r="E18" s="12">
        <v>0.9467</v>
      </c>
      <c r="F18" s="11"/>
      <c r="G18" s="11">
        <f>=ROUNDDOWN({0},0)</f>
      </c>
      <c r="H18" s="11"/>
      <c r="I18" s="12"/>
      <c r="J18" s="11">
        <v>127</v>
      </c>
      <c r="K18" s="13">
        <v>3671.85</v>
      </c>
      <c r="L18" s="11">
        <v>1097</v>
      </c>
      <c r="M18" s="14">
        <v>3.35</v>
      </c>
      <c r="N18" s="11"/>
      <c r="O18" s="13"/>
      <c r="P18" s="11"/>
      <c r="Q18" s="14"/>
      <c r="R18" s="12"/>
      <c r="S18" s="12"/>
      <c r="T18" s="12"/>
      <c r="U18" s="12"/>
      <c r="V18" s="11"/>
      <c r="W18" s="13"/>
      <c r="X18" s="11"/>
      <c r="Y18" s="11"/>
      <c r="Z18" s="13"/>
      <c r="AA18" s="11"/>
      <c r="AB18" s="12"/>
      <c r="AC18" s="12"/>
      <c r="AD18" s="11">
        <v>127</v>
      </c>
      <c r="AE18" s="13">
        <v>3671.85</v>
      </c>
      <c r="AF18" s="11">
        <v>30</v>
      </c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133377</v>
      </c>
      <c r="C19" s="11">
        <f>=ROUNDDOWN(47.4499270696218,0)</f>
      </c>
      <c r="D19" s="11">
        <v>43524</v>
      </c>
      <c r="E19" s="12">
        <v>0.9094</v>
      </c>
      <c r="F19" s="11"/>
      <c r="G19" s="11">
        <f>=ROUNDDOWN({0},0)</f>
      </c>
      <c r="H19" s="11"/>
      <c r="I19" s="12"/>
      <c r="J19" s="11">
        <v>420</v>
      </c>
      <c r="K19" s="13">
        <v>13926.51</v>
      </c>
      <c r="L19" s="11">
        <v>160</v>
      </c>
      <c r="M19" s="14">
        <v>87.04</v>
      </c>
      <c r="N19" s="11"/>
      <c r="O19" s="13"/>
      <c r="P19" s="11"/>
      <c r="Q19" s="14"/>
      <c r="R19" s="12"/>
      <c r="S19" s="12"/>
      <c r="T19" s="12"/>
      <c r="U19" s="12"/>
      <c r="V19" s="11"/>
      <c r="W19" s="13"/>
      <c r="X19" s="11"/>
      <c r="Y19" s="11"/>
      <c r="Z19" s="13"/>
      <c r="AA19" s="11"/>
      <c r="AB19" s="12"/>
      <c r="AC19" s="12"/>
      <c r="AD19" s="11">
        <v>420</v>
      </c>
      <c r="AE19" s="13">
        <v>13926.51</v>
      </c>
      <c r="AF19" s="11">
        <v>91</v>
      </c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294405</v>
      </c>
      <c r="C20" s="11">
        <f>=ROUNDDOWN(36.8803788191965,0)</f>
      </c>
      <c r="D20" s="11">
        <v>60182</v>
      </c>
      <c r="E20" s="12">
        <v>0.9817</v>
      </c>
      <c r="F20" s="11"/>
      <c r="G20" s="11">
        <f>=ROUNDDOWN({0},0)</f>
      </c>
      <c r="H20" s="11"/>
      <c r="I20" s="12">
        <v>0.0417</v>
      </c>
      <c r="J20" s="11">
        <v>416</v>
      </c>
      <c r="K20" s="13">
        <v>8758.19</v>
      </c>
      <c r="L20" s="11">
        <v>570</v>
      </c>
      <c r="M20" s="14">
        <v>15.37</v>
      </c>
      <c r="N20" s="11"/>
      <c r="O20" s="13"/>
      <c r="P20" s="11"/>
      <c r="Q20" s="14"/>
      <c r="R20" s="12"/>
      <c r="S20" s="12"/>
      <c r="T20" s="12"/>
      <c r="U20" s="12"/>
      <c r="V20" s="11">
        <v>378</v>
      </c>
      <c r="W20" s="13">
        <v>7992.75</v>
      </c>
      <c r="X20" s="11">
        <v>238</v>
      </c>
      <c r="Y20" s="11"/>
      <c r="Z20" s="13"/>
      <c r="AA20" s="11"/>
      <c r="AB20" s="12"/>
      <c r="AC20" s="12"/>
      <c r="AD20" s="11"/>
      <c r="AE20" s="13"/>
      <c r="AF20" s="11"/>
      <c r="AG20" s="11"/>
      <c r="AH20" s="13"/>
      <c r="AI20" s="11"/>
      <c r="AJ20" s="12"/>
      <c r="AK20" s="12"/>
      <c r="AL20" s="11">
        <v>38</v>
      </c>
      <c r="AM20" s="13">
        <v>765.44</v>
      </c>
      <c r="AN20" s="11">
        <v>73</v>
      </c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  <c r="BB20" s="11"/>
      <c r="BC20" s="13"/>
      <c r="BD20" s="11"/>
      <c r="BE20" s="11"/>
      <c r="BF20" s="13"/>
      <c r="BG20" s="11"/>
      <c r="BH20" s="12"/>
      <c r="BI20" s="12"/>
    </row>
    <row r="21">
      <c r="A21" s="19" t="s">
        <v>52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4552</v>
      </c>
      <c r="K21" s="17">
        <v>421843.93</v>
      </c>
      <c r="L21" s="15">
        <v>6556</v>
      </c>
      <c r="M21" s="18">
        <v>64.34</v>
      </c>
      <c r="N21" s="15"/>
      <c r="O21" s="17"/>
      <c r="P21" s="15"/>
      <c r="Q21" s="18"/>
      <c r="R21" s="16"/>
      <c r="S21" s="16"/>
      <c r="T21" s="16"/>
      <c r="U21" s="16"/>
      <c r="V21" s="15">
        <v>2136</v>
      </c>
      <c r="W21" s="17">
        <v>252487.95</v>
      </c>
      <c r="X21" s="15">
        <v>1630</v>
      </c>
      <c r="Y21" s="15"/>
      <c r="Z21" s="17"/>
      <c r="AA21" s="15"/>
      <c r="AB21" s="16"/>
      <c r="AC21" s="16"/>
      <c r="AD21" s="15">
        <v>1258</v>
      </c>
      <c r="AE21" s="17">
        <v>57140.75</v>
      </c>
      <c r="AF21" s="15">
        <v>909</v>
      </c>
      <c r="AG21" s="15"/>
      <c r="AH21" s="17"/>
      <c r="AI21" s="15"/>
      <c r="AJ21" s="16"/>
      <c r="AK21" s="16"/>
      <c r="AL21" s="15">
        <v>446</v>
      </c>
      <c r="AM21" s="17">
        <v>42793.54</v>
      </c>
      <c r="AN21" s="15">
        <v>820</v>
      </c>
      <c r="AO21" s="15"/>
      <c r="AP21" s="17"/>
      <c r="AQ21" s="15"/>
      <c r="AR21" s="16"/>
      <c r="AS21" s="16"/>
      <c r="AT21" s="15">
        <v>429</v>
      </c>
      <c r="AU21" s="17">
        <v>38764.69</v>
      </c>
      <c r="AV21" s="15">
        <v>1162</v>
      </c>
      <c r="AW21" s="15"/>
      <c r="AX21" s="17"/>
      <c r="AY21" s="15"/>
      <c r="AZ21" s="16"/>
      <c r="BA21" s="16"/>
      <c r="BB21" s="15">
        <v>283</v>
      </c>
      <c r="BC21" s="17">
        <v>30657</v>
      </c>
      <c r="BD21" s="15">
        <v>810</v>
      </c>
      <c r="BE21" s="15"/>
      <c r="BF21" s="17"/>
      <c r="BG21" s="15"/>
      <c r="BH21" s="16"/>
      <c r="BI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