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<sst xmlns="http://schemas.openxmlformats.org/spreadsheetml/2006/main" count="50" uniqueCount="50">
  <si>
    <t>Date Type:</t>
  </si>
  <si>
    <t>Order Date</t>
  </si>
  <si>
    <t>Start Date:</t>
  </si>
  <si>
    <t>08/11/2025</t>
  </si>
  <si>
    <t>End Date:</t>
  </si>
  <si>
    <t>08/24/2025</t>
  </si>
  <si>
    <t>Report Run Date:</t>
  </si>
  <si>
    <t>08/25/2025</t>
  </si>
  <si>
    <t>Division</t>
  </si>
  <si>
    <t>Current And Future Inventory</t>
  </si>
  <si>
    <t>Current And History Sales Comparison</t>
  </si>
  <si>
    <t>MACY02</t>
  </si>
  <si>
    <t>TGTDVS</t>
  </si>
  <si>
    <t>KOHLDSN</t>
  </si>
  <si>
    <t>JCPENNEY01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</si>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</sst>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A19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15</v>
      </c>
      <c r="K3" s="4" t="s">
        <v>15</v>
      </c>
      <c r="L3" s="4" t="s">
        <v>15</v>
      </c>
      <c r="M3" s="4" t="s">
        <v>15</v>
      </c>
      <c r="N3" s="4" t="s">
        <v>16</v>
      </c>
      <c r="O3" s="4" t="s">
        <v>16</v>
      </c>
      <c r="P3" s="4" t="s">
        <v>16</v>
      </c>
      <c r="Q3" s="4" t="s">
        <v>16</v>
      </c>
      <c r="R3" s="4" t="s">
        <v>17</v>
      </c>
      <c r="S3" s="4" t="s">
        <v>18</v>
      </c>
      <c r="T3" s="4" t="s">
        <v>19</v>
      </c>
      <c r="U3" s="4" t="s">
        <v>20</v>
      </c>
      <c r="V3" s="4" t="s">
        <v>15</v>
      </c>
      <c r="W3" s="4" t="s">
        <v>15</v>
      </c>
      <c r="X3" s="4" t="s">
        <v>15</v>
      </c>
      <c r="Y3" s="4" t="s">
        <v>16</v>
      </c>
      <c r="Z3" s="4" t="s">
        <v>16</v>
      </c>
      <c r="AA3" s="4" t="s">
        <v>16</v>
      </c>
      <c r="AB3" s="4" t="s">
        <v>17</v>
      </c>
      <c r="AC3" s="4" t="s">
        <v>18</v>
      </c>
      <c r="AD3" s="4" t="s">
        <v>15</v>
      </c>
      <c r="AE3" s="4" t="s">
        <v>15</v>
      </c>
      <c r="AF3" s="4" t="s">
        <v>15</v>
      </c>
      <c r="AG3" s="4" t="s">
        <v>16</v>
      </c>
      <c r="AH3" s="4" t="s">
        <v>16</v>
      </c>
      <c r="AI3" s="4" t="s">
        <v>16</v>
      </c>
      <c r="AJ3" s="4" t="s">
        <v>17</v>
      </c>
      <c r="AK3" s="4" t="s">
        <v>18</v>
      </c>
      <c r="AL3" s="4" t="s">
        <v>15</v>
      </c>
      <c r="AM3" s="4" t="s">
        <v>15</v>
      </c>
      <c r="AN3" s="4" t="s">
        <v>15</v>
      </c>
      <c r="AO3" s="4" t="s">
        <v>16</v>
      </c>
      <c r="AP3" s="4" t="s">
        <v>16</v>
      </c>
      <c r="AQ3" s="4" t="s">
        <v>16</v>
      </c>
      <c r="AR3" s="4" t="s">
        <v>17</v>
      </c>
      <c r="AS3" s="4" t="s">
        <v>18</v>
      </c>
      <c r="AT3" s="4" t="s">
        <v>15</v>
      </c>
      <c r="AU3" s="4" t="s">
        <v>15</v>
      </c>
      <c r="AV3" s="4" t="s">
        <v>15</v>
      </c>
      <c r="AW3" s="4" t="s">
        <v>16</v>
      </c>
      <c r="AX3" s="4" t="s">
        <v>16</v>
      </c>
      <c r="AY3" s="4" t="s">
        <v>16</v>
      </c>
      <c r="AZ3" s="4" t="s">
        <v>17</v>
      </c>
      <c r="BA3" s="4" t="s">
        <v>18</v>
      </c>
    </row>
    <row r="4">
      <c r="A4" s="4" t="s">
        <v>8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 t="s">
        <v>31</v>
      </c>
      <c r="M4" s="4" t="s">
        <v>32</v>
      </c>
      <c r="N4" s="4" t="s">
        <v>29</v>
      </c>
      <c r="O4" s="4" t="s">
        <v>30</v>
      </c>
      <c r="P4" s="4" t="s">
        <v>31</v>
      </c>
      <c r="Q4" s="4" t="s">
        <v>32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33</v>
      </c>
      <c r="W4" s="4" t="s">
        <v>34</v>
      </c>
      <c r="X4" s="4" t="s">
        <v>31</v>
      </c>
      <c r="Y4" s="4" t="s">
        <v>33</v>
      </c>
      <c r="Z4" s="4" t="s">
        <v>34</v>
      </c>
      <c r="AA4" s="4" t="s">
        <v>31</v>
      </c>
      <c r="AB4" s="4" t="s">
        <v>17</v>
      </c>
      <c r="AC4" s="4" t="s">
        <v>18</v>
      </c>
      <c r="AD4" s="4" t="s">
        <v>33</v>
      </c>
      <c r="AE4" s="4" t="s">
        <v>34</v>
      </c>
      <c r="AF4" s="4" t="s">
        <v>31</v>
      </c>
      <c r="AG4" s="4" t="s">
        <v>33</v>
      </c>
      <c r="AH4" s="4" t="s">
        <v>34</v>
      </c>
      <c r="AI4" s="4" t="s">
        <v>31</v>
      </c>
      <c r="AJ4" s="4" t="s">
        <v>17</v>
      </c>
      <c r="AK4" s="4" t="s">
        <v>18</v>
      </c>
      <c r="AL4" s="4" t="s">
        <v>33</v>
      </c>
      <c r="AM4" s="4" t="s">
        <v>34</v>
      </c>
      <c r="AN4" s="4" t="s">
        <v>31</v>
      </c>
      <c r="AO4" s="4" t="s">
        <v>33</v>
      </c>
      <c r="AP4" s="4" t="s">
        <v>34</v>
      </c>
      <c r="AQ4" s="4" t="s">
        <v>31</v>
      </c>
      <c r="AR4" s="4" t="s">
        <v>17</v>
      </c>
      <c r="AS4" s="4" t="s">
        <v>18</v>
      </c>
      <c r="AT4" s="4" t="s">
        <v>33</v>
      </c>
      <c r="AU4" s="4" t="s">
        <v>34</v>
      </c>
      <c r="AV4" s="4" t="s">
        <v>31</v>
      </c>
      <c r="AW4" s="4" t="s">
        <v>33</v>
      </c>
      <c r="AX4" s="4" t="s">
        <v>34</v>
      </c>
      <c r="AY4" s="4" t="s">
        <v>31</v>
      </c>
      <c r="AZ4" s="4" t="s">
        <v>17</v>
      </c>
      <c r="BA4" s="4" t="s">
        <v>18</v>
      </c>
    </row>
    <row r="5">
      <c r="A5" s="10" t="s">
        <v>35</v>
      </c>
      <c r="B5" s="11">
        <v>821503</v>
      </c>
      <c r="C5" s="11">
        <f>=ROUNDDOWN(31.9007991674368,0)</f>
      </c>
      <c r="D5" s="11">
        <v>224154</v>
      </c>
      <c r="E5" s="12">
        <v>0.9542</v>
      </c>
      <c r="F5" s="11"/>
      <c r="G5" s="11">
        <f>=ROUNDDOWN({0},0)</f>
      </c>
      <c r="H5" s="11"/>
      <c r="I5" s="12">
        <v>0.9474</v>
      </c>
      <c r="J5" s="11">
        <v>12138</v>
      </c>
      <c r="K5" s="13">
        <v>615543.5</v>
      </c>
      <c r="L5" s="11">
        <v>2175</v>
      </c>
      <c r="M5" s="14">
        <v>283.01</v>
      </c>
      <c r="N5" s="11">
        <v>26194</v>
      </c>
      <c r="O5" s="13">
        <v>1251634.23</v>
      </c>
      <c r="P5" s="11">
        <v>1851</v>
      </c>
      <c r="Q5" s="14">
        <v>676.19</v>
      </c>
      <c r="R5" s="12">
        <v>-0.5366</v>
      </c>
      <c r="S5" s="12">
        <v>-0.5082</v>
      </c>
      <c r="T5" s="12">
        <v>0.175</v>
      </c>
      <c r="U5" s="12">
        <v>-0.5815</v>
      </c>
      <c r="V5" s="11">
        <v>4632</v>
      </c>
      <c r="W5" s="13">
        <v>259039.43</v>
      </c>
      <c r="X5" s="11">
        <v>1859</v>
      </c>
      <c r="Y5" s="11">
        <v>8280</v>
      </c>
      <c r="Z5" s="13">
        <v>462930.97</v>
      </c>
      <c r="AA5" s="11">
        <v>1588</v>
      </c>
      <c r="AB5" s="12">
        <v>-0.4406</v>
      </c>
      <c r="AC5" s="12">
        <v>-0.4404</v>
      </c>
      <c r="AD5" s="11">
        <v>1258</v>
      </c>
      <c r="AE5" s="13">
        <v>50359.97</v>
      </c>
      <c r="AF5" s="11">
        <v>719</v>
      </c>
      <c r="AG5" s="11">
        <v>5693</v>
      </c>
      <c r="AH5" s="13">
        <v>274774.59</v>
      </c>
      <c r="AI5" s="11">
        <v>1551</v>
      </c>
      <c r="AJ5" s="12">
        <v>-0.779</v>
      </c>
      <c r="AK5" s="12">
        <v>-0.8167</v>
      </c>
      <c r="AL5" s="11">
        <v>3059</v>
      </c>
      <c r="AM5" s="13">
        <v>143661.35</v>
      </c>
      <c r="AN5" s="11">
        <v>1981</v>
      </c>
      <c r="AO5" s="11">
        <v>8103</v>
      </c>
      <c r="AP5" s="13">
        <v>314375.9</v>
      </c>
      <c r="AQ5" s="11">
        <v>1770</v>
      </c>
      <c r="AR5" s="12">
        <v>-0.6225</v>
      </c>
      <c r="AS5" s="12">
        <v>-0.543</v>
      </c>
      <c r="AT5" s="11">
        <v>3189</v>
      </c>
      <c r="AU5" s="13">
        <v>162482.75</v>
      </c>
      <c r="AV5" s="11">
        <v>1838</v>
      </c>
      <c r="AW5" s="11">
        <v>4118</v>
      </c>
      <c r="AX5" s="13">
        <v>199552.77</v>
      </c>
      <c r="AY5" s="11">
        <v>1680</v>
      </c>
      <c r="AZ5" s="12">
        <v>-0.2256</v>
      </c>
      <c r="BA5" s="12">
        <v>-0.1858</v>
      </c>
    </row>
    <row r="6">
      <c r="A6" s="10" t="s">
        <v>36</v>
      </c>
      <c r="B6" s="11">
        <v>18066</v>
      </c>
      <c r="C6" s="11">
        <f>=ROUNDDOWN(45.6327355392776,0)</f>
      </c>
      <c r="D6" s="11">
        <v>5990</v>
      </c>
      <c r="E6" s="12">
        <v>0.2241</v>
      </c>
      <c r="F6" s="11"/>
      <c r="G6" s="11">
        <f>=ROUNDDOWN({0},0)</f>
      </c>
      <c r="H6" s="11"/>
      <c r="I6" s="12"/>
      <c r="J6" s="11">
        <v>164</v>
      </c>
      <c r="K6" s="13">
        <v>2705.07</v>
      </c>
      <c r="L6" s="11">
        <v>69</v>
      </c>
      <c r="M6" s="14">
        <v>39.2</v>
      </c>
      <c r="N6" s="11">
        <v>423</v>
      </c>
      <c r="O6" s="13">
        <v>6584.27</v>
      </c>
      <c r="P6" s="11">
        <v>411</v>
      </c>
      <c r="Q6" s="14">
        <v>16.02</v>
      </c>
      <c r="R6" s="12">
        <v>-0.6123</v>
      </c>
      <c r="S6" s="12">
        <v>-0.5892</v>
      </c>
      <c r="T6" s="12">
        <v>-0.8321</v>
      </c>
      <c r="U6" s="12">
        <v>1.4469</v>
      </c>
      <c r="V6" s="11">
        <v>90</v>
      </c>
      <c r="W6" s="13">
        <v>1313.62</v>
      </c>
      <c r="X6" s="11">
        <v>69</v>
      </c>
      <c r="Y6" s="11">
        <v>275</v>
      </c>
      <c r="Z6" s="13">
        <v>3992.98</v>
      </c>
      <c r="AA6" s="11">
        <v>411</v>
      </c>
      <c r="AB6" s="12">
        <v>-0.6727</v>
      </c>
      <c r="AC6" s="12">
        <v>-0.671</v>
      </c>
      <c r="AD6" s="11"/>
      <c r="AE6" s="13"/>
      <c r="AF6" s="11"/>
      <c r="AG6" s="11"/>
      <c r="AH6" s="13"/>
      <c r="AI6" s="11"/>
      <c r="AJ6" s="12"/>
      <c r="AK6" s="12"/>
      <c r="AL6" s="11">
        <v>27</v>
      </c>
      <c r="AM6" s="13">
        <v>529.46</v>
      </c>
      <c r="AN6" s="11">
        <v>29</v>
      </c>
      <c r="AO6" s="11"/>
      <c r="AP6" s="13"/>
      <c r="AQ6" s="11">
        <v>8</v>
      </c>
      <c r="AR6" s="12"/>
      <c r="AS6" s="12"/>
      <c r="AT6" s="11">
        <v>47</v>
      </c>
      <c r="AU6" s="13">
        <v>861.99</v>
      </c>
      <c r="AV6" s="11">
        <v>29</v>
      </c>
      <c r="AW6" s="11">
        <v>148</v>
      </c>
      <c r="AX6" s="13">
        <v>2591.29</v>
      </c>
      <c r="AY6" s="11">
        <v>47</v>
      </c>
      <c r="AZ6" s="12">
        <v>-0.6824</v>
      </c>
      <c r="BA6" s="12">
        <v>-0.6674</v>
      </c>
    </row>
    <row r="7">
      <c r="A7" s="10" t="s">
        <v>37</v>
      </c>
      <c r="B7" s="11">
        <v>16694</v>
      </c>
      <c r="C7" s="11">
        <f>=ROUNDDOWN(15.8733479129029,0)</f>
      </c>
      <c r="D7" s="11">
        <v>15644</v>
      </c>
      <c r="E7" s="12">
        <v>0.8679</v>
      </c>
      <c r="F7" s="11"/>
      <c r="G7" s="11">
        <f>=ROUNDDOWN({0},0)</f>
      </c>
      <c r="H7" s="11"/>
      <c r="I7" s="12"/>
      <c r="J7" s="11">
        <v>366</v>
      </c>
      <c r="K7" s="13">
        <v>16212.04</v>
      </c>
      <c r="L7" s="11">
        <v>121</v>
      </c>
      <c r="M7" s="14">
        <v>133.98</v>
      </c>
      <c r="N7" s="11">
        <v>469</v>
      </c>
      <c r="O7" s="13">
        <v>22970.87</v>
      </c>
      <c r="P7" s="11">
        <v>168</v>
      </c>
      <c r="Q7" s="14">
        <v>136.73</v>
      </c>
      <c r="R7" s="12">
        <v>-0.2196</v>
      </c>
      <c r="S7" s="12">
        <v>-0.2942</v>
      </c>
      <c r="T7" s="12">
        <v>-0.2798</v>
      </c>
      <c r="U7" s="12">
        <v>-0.0201</v>
      </c>
      <c r="V7" s="11">
        <v>59</v>
      </c>
      <c r="W7" s="13">
        <v>2489.51</v>
      </c>
      <c r="X7" s="11">
        <v>100</v>
      </c>
      <c r="Y7" s="11">
        <v>31</v>
      </c>
      <c r="Z7" s="13">
        <v>1332.25</v>
      </c>
      <c r="AA7" s="11">
        <v>143</v>
      </c>
      <c r="AB7" s="12">
        <v>0.9032</v>
      </c>
      <c r="AC7" s="12">
        <v>0.8687</v>
      </c>
      <c r="AD7" s="11">
        <v>109</v>
      </c>
      <c r="AE7" s="13">
        <v>5741.32</v>
      </c>
      <c r="AF7" s="11">
        <v>88</v>
      </c>
      <c r="AG7" s="11">
        <v>143</v>
      </c>
      <c r="AH7" s="13">
        <v>8646.81</v>
      </c>
      <c r="AI7" s="11">
        <v>152</v>
      </c>
      <c r="AJ7" s="12">
        <v>-0.2378</v>
      </c>
      <c r="AK7" s="12">
        <v>-0.336</v>
      </c>
      <c r="AL7" s="11">
        <v>159</v>
      </c>
      <c r="AM7" s="13">
        <v>6197.2</v>
      </c>
      <c r="AN7" s="11">
        <v>112</v>
      </c>
      <c r="AO7" s="11">
        <v>258</v>
      </c>
      <c r="AP7" s="13">
        <v>11082.2</v>
      </c>
      <c r="AQ7" s="11">
        <v>167</v>
      </c>
      <c r="AR7" s="12">
        <v>-0.3837</v>
      </c>
      <c r="AS7" s="12">
        <v>-0.4408</v>
      </c>
      <c r="AT7" s="11">
        <v>39</v>
      </c>
      <c r="AU7" s="13">
        <v>1784.01</v>
      </c>
      <c r="AV7" s="11">
        <v>70</v>
      </c>
      <c r="AW7" s="11">
        <v>37</v>
      </c>
      <c r="AX7" s="13">
        <v>1909.61</v>
      </c>
      <c r="AY7" s="11">
        <v>105</v>
      </c>
      <c r="AZ7" s="12">
        <v>0.0541</v>
      </c>
      <c r="BA7" s="12">
        <v>-0.0658</v>
      </c>
    </row>
    <row r="8">
      <c r="A8" s="10" t="s">
        <v>38</v>
      </c>
      <c r="B8" s="11">
        <v>155097</v>
      </c>
      <c r="C8" s="11">
        <f>=ROUNDDOWN(34.596698639304,0)</f>
      </c>
      <c r="D8" s="11">
        <v>71042</v>
      </c>
      <c r="E8" s="12">
        <v>0.995</v>
      </c>
      <c r="F8" s="11"/>
      <c r="G8" s="11">
        <f>=ROUNDDOWN({0},0)</f>
      </c>
      <c r="H8" s="11"/>
      <c r="I8" s="12"/>
      <c r="J8" s="11">
        <v>3301</v>
      </c>
      <c r="K8" s="13">
        <v>103926.9</v>
      </c>
      <c r="L8" s="11">
        <v>251</v>
      </c>
      <c r="M8" s="14">
        <v>414.05</v>
      </c>
      <c r="N8" s="11">
        <v>5273</v>
      </c>
      <c r="O8" s="13">
        <v>159451.65</v>
      </c>
      <c r="P8" s="11">
        <v>291</v>
      </c>
      <c r="Q8" s="14">
        <v>547.94</v>
      </c>
      <c r="R8" s="12">
        <v>-0.374</v>
      </c>
      <c r="S8" s="12">
        <v>-0.3482</v>
      </c>
      <c r="T8" s="12">
        <v>-0.1375</v>
      </c>
      <c r="U8" s="12">
        <v>-0.2444</v>
      </c>
      <c r="V8" s="11">
        <v>1026</v>
      </c>
      <c r="W8" s="13">
        <v>32592.44</v>
      </c>
      <c r="X8" s="11">
        <v>237</v>
      </c>
      <c r="Y8" s="11">
        <v>1525</v>
      </c>
      <c r="Z8" s="13">
        <v>44908.44</v>
      </c>
      <c r="AA8" s="11">
        <v>286</v>
      </c>
      <c r="AB8" s="12">
        <v>-0.3272</v>
      </c>
      <c r="AC8" s="12">
        <v>-0.2742</v>
      </c>
      <c r="AD8" s="11">
        <v>1047</v>
      </c>
      <c r="AE8" s="13">
        <v>36878.87</v>
      </c>
      <c r="AF8" s="11">
        <v>81</v>
      </c>
      <c r="AG8" s="11">
        <v>1968</v>
      </c>
      <c r="AH8" s="13">
        <v>68966.88</v>
      </c>
      <c r="AI8" s="11">
        <v>264</v>
      </c>
      <c r="AJ8" s="12">
        <v>-0.468</v>
      </c>
      <c r="AK8" s="12">
        <v>-0.4653</v>
      </c>
      <c r="AL8" s="11">
        <v>686</v>
      </c>
      <c r="AM8" s="13">
        <v>18951.79</v>
      </c>
      <c r="AN8" s="11">
        <v>242</v>
      </c>
      <c r="AO8" s="11">
        <v>1303</v>
      </c>
      <c r="AP8" s="13">
        <v>32762.32</v>
      </c>
      <c r="AQ8" s="11">
        <v>283</v>
      </c>
      <c r="AR8" s="12">
        <v>-0.4735</v>
      </c>
      <c r="AS8" s="12">
        <v>-0.4215</v>
      </c>
      <c r="AT8" s="11">
        <v>542</v>
      </c>
      <c r="AU8" s="13">
        <v>15503.8</v>
      </c>
      <c r="AV8" s="11">
        <v>199</v>
      </c>
      <c r="AW8" s="11">
        <v>477</v>
      </c>
      <c r="AX8" s="13">
        <v>12814.01</v>
      </c>
      <c r="AY8" s="11">
        <v>223</v>
      </c>
      <c r="AZ8" s="12">
        <v>0.1363</v>
      </c>
      <c r="BA8" s="12">
        <v>0.2099</v>
      </c>
    </row>
    <row r="9">
      <c r="A9" s="10" t="s">
        <v>39</v>
      </c>
      <c r="B9" s="11">
        <v>327354</v>
      </c>
      <c r="C9" s="11">
        <f>=ROUNDDOWN(39.0464830564071,0)</f>
      </c>
      <c r="D9" s="11">
        <v>147483</v>
      </c>
      <c r="E9" s="12">
        <v>0.9698</v>
      </c>
      <c r="F9" s="11"/>
      <c r="G9" s="11">
        <f>=ROUNDDOWN({0},0)</f>
      </c>
      <c r="H9" s="11"/>
      <c r="I9" s="12"/>
      <c r="J9" s="11">
        <v>3916</v>
      </c>
      <c r="K9" s="13">
        <v>76624.37</v>
      </c>
      <c r="L9" s="11">
        <v>339</v>
      </c>
      <c r="M9" s="14">
        <v>226.03</v>
      </c>
      <c r="N9" s="11">
        <v>4783</v>
      </c>
      <c r="O9" s="13">
        <v>90385.26</v>
      </c>
      <c r="P9" s="11">
        <v>265</v>
      </c>
      <c r="Q9" s="14">
        <v>341.08</v>
      </c>
      <c r="R9" s="12">
        <v>-0.1813</v>
      </c>
      <c r="S9" s="12">
        <v>-0.1522</v>
      </c>
      <c r="T9" s="12">
        <v>0.2792</v>
      </c>
      <c r="U9" s="12">
        <v>-0.3373</v>
      </c>
      <c r="V9" s="11">
        <v>1553</v>
      </c>
      <c r="W9" s="13">
        <v>31388.95</v>
      </c>
      <c r="X9" s="11">
        <v>280</v>
      </c>
      <c r="Y9" s="11">
        <v>1496</v>
      </c>
      <c r="Z9" s="13">
        <v>29628.82</v>
      </c>
      <c r="AA9" s="11">
        <v>232</v>
      </c>
      <c r="AB9" s="12">
        <v>0.0381</v>
      </c>
      <c r="AC9" s="12">
        <v>0.0594</v>
      </c>
      <c r="AD9" s="11">
        <v>417</v>
      </c>
      <c r="AE9" s="13">
        <v>8906.22</v>
      </c>
      <c r="AF9" s="11">
        <v>95</v>
      </c>
      <c r="AG9" s="11">
        <v>1123</v>
      </c>
      <c r="AH9" s="13">
        <v>22506.27</v>
      </c>
      <c r="AI9" s="11">
        <v>228</v>
      </c>
      <c r="AJ9" s="12">
        <v>-0.6287</v>
      </c>
      <c r="AK9" s="12">
        <v>-0.6043</v>
      </c>
      <c r="AL9" s="11">
        <v>1195</v>
      </c>
      <c r="AM9" s="13">
        <v>20815.96</v>
      </c>
      <c r="AN9" s="11">
        <v>299</v>
      </c>
      <c r="AO9" s="11">
        <v>1803</v>
      </c>
      <c r="AP9" s="13">
        <v>31689.59</v>
      </c>
      <c r="AQ9" s="11">
        <v>260</v>
      </c>
      <c r="AR9" s="12">
        <v>-0.3372</v>
      </c>
      <c r="AS9" s="12">
        <v>-0.3431</v>
      </c>
      <c r="AT9" s="11">
        <v>751</v>
      </c>
      <c r="AU9" s="13">
        <v>15513.24</v>
      </c>
      <c r="AV9" s="11">
        <v>198</v>
      </c>
      <c r="AW9" s="11">
        <v>361</v>
      </c>
      <c r="AX9" s="13">
        <v>6560.58</v>
      </c>
      <c r="AY9" s="11">
        <v>218</v>
      </c>
      <c r="AZ9" s="12">
        <v>1.0803</v>
      </c>
      <c r="BA9" s="12">
        <v>1.3646</v>
      </c>
    </row>
    <row r="10">
      <c r="A10" s="10" t="s">
        <v>40</v>
      </c>
      <c r="B10" s="11">
        <v>651671</v>
      </c>
      <c r="C10" s="11">
        <f>=ROUNDDOWN(49.6193674143786,0)</f>
      </c>
      <c r="D10" s="11">
        <v>232626</v>
      </c>
      <c r="E10" s="12">
        <v>0.9519</v>
      </c>
      <c r="F10" s="11"/>
      <c r="G10" s="11">
        <f>=ROUNDDOWN({0},0)</f>
      </c>
      <c r="H10" s="11"/>
      <c r="I10" s="12"/>
      <c r="J10" s="11">
        <v>7313</v>
      </c>
      <c r="K10" s="13">
        <v>265434.06</v>
      </c>
      <c r="L10" s="11">
        <v>1131</v>
      </c>
      <c r="M10" s="14">
        <v>234.69</v>
      </c>
      <c r="N10" s="11">
        <v>14813</v>
      </c>
      <c r="O10" s="13">
        <v>448890.89</v>
      </c>
      <c r="P10" s="11">
        <v>1162</v>
      </c>
      <c r="Q10" s="14">
        <v>386.31</v>
      </c>
      <c r="R10" s="12">
        <v>-0.5063</v>
      </c>
      <c r="S10" s="12">
        <v>-0.4087</v>
      </c>
      <c r="T10" s="12">
        <v>-0.0267</v>
      </c>
      <c r="U10" s="12">
        <v>-0.3925</v>
      </c>
      <c r="V10" s="11">
        <v>1841</v>
      </c>
      <c r="W10" s="13">
        <v>69044.94</v>
      </c>
      <c r="X10" s="11">
        <v>904</v>
      </c>
      <c r="Y10" s="11">
        <v>7494</v>
      </c>
      <c r="Z10" s="13">
        <v>234782.72</v>
      </c>
      <c r="AA10" s="11">
        <v>934</v>
      </c>
      <c r="AB10" s="12">
        <v>-0.7543</v>
      </c>
      <c r="AC10" s="12">
        <v>-0.7059</v>
      </c>
      <c r="AD10" s="11">
        <v>1705</v>
      </c>
      <c r="AE10" s="13">
        <v>68838.63</v>
      </c>
      <c r="AF10" s="11">
        <v>377</v>
      </c>
      <c r="AG10" s="11">
        <v>2608</v>
      </c>
      <c r="AH10" s="13">
        <v>75695.69</v>
      </c>
      <c r="AI10" s="11">
        <v>863</v>
      </c>
      <c r="AJ10" s="12">
        <v>-0.3462</v>
      </c>
      <c r="AK10" s="12">
        <v>-0.0906</v>
      </c>
      <c r="AL10" s="11">
        <v>2274</v>
      </c>
      <c r="AM10" s="13">
        <v>74290.67</v>
      </c>
      <c r="AN10" s="11">
        <v>908</v>
      </c>
      <c r="AO10" s="11">
        <v>3782</v>
      </c>
      <c r="AP10" s="13">
        <v>108296.23</v>
      </c>
      <c r="AQ10" s="11">
        <v>973</v>
      </c>
      <c r="AR10" s="12">
        <v>-0.3987</v>
      </c>
      <c r="AS10" s="12">
        <v>-0.314</v>
      </c>
      <c r="AT10" s="11">
        <v>1493</v>
      </c>
      <c r="AU10" s="13">
        <v>53259.82</v>
      </c>
      <c r="AV10" s="11">
        <v>729</v>
      </c>
      <c r="AW10" s="11">
        <v>929</v>
      </c>
      <c r="AX10" s="13">
        <v>30116.25</v>
      </c>
      <c r="AY10" s="11">
        <v>715</v>
      </c>
      <c r="AZ10" s="12">
        <v>0.6071</v>
      </c>
      <c r="BA10" s="12">
        <v>0.7685</v>
      </c>
    </row>
    <row r="11">
      <c r="A11" s="10" t="s">
        <v>41</v>
      </c>
      <c r="B11" s="11">
        <v>82150</v>
      </c>
      <c r="C11" s="11">
        <f>=ROUNDDOWN(16.7015674873442,0)</f>
      </c>
      <c r="D11" s="11">
        <v>59121</v>
      </c>
      <c r="E11" s="12">
        <v>0.9325</v>
      </c>
      <c r="F11" s="11"/>
      <c r="G11" s="11">
        <f>=ROUNDDOWN({0},0)</f>
      </c>
      <c r="H11" s="11">
        <v>576</v>
      </c>
      <c r="I11" s="12">
        <v>0.8361</v>
      </c>
      <c r="J11" s="11">
        <v>2711</v>
      </c>
      <c r="K11" s="13">
        <v>344179.54</v>
      </c>
      <c r="L11" s="11">
        <v>459</v>
      </c>
      <c r="M11" s="14">
        <v>749.85</v>
      </c>
      <c r="N11" s="11">
        <v>2352</v>
      </c>
      <c r="O11" s="13">
        <v>323393.88</v>
      </c>
      <c r="P11" s="11">
        <v>653</v>
      </c>
      <c r="Q11" s="14">
        <v>495.24</v>
      </c>
      <c r="R11" s="12">
        <v>0.1526</v>
      </c>
      <c r="S11" s="12">
        <v>0.0643</v>
      </c>
      <c r="T11" s="12">
        <v>-0.2971</v>
      </c>
      <c r="U11" s="12">
        <v>0.5141</v>
      </c>
      <c r="V11" s="11">
        <v>202</v>
      </c>
      <c r="W11" s="13">
        <v>33082.47</v>
      </c>
      <c r="X11" s="11">
        <v>365</v>
      </c>
      <c r="Y11" s="11">
        <v>286</v>
      </c>
      <c r="Z11" s="13">
        <v>47491.74</v>
      </c>
      <c r="AA11" s="11">
        <v>529</v>
      </c>
      <c r="AB11" s="12">
        <v>-0.2937</v>
      </c>
      <c r="AC11" s="12">
        <v>-0.3034</v>
      </c>
      <c r="AD11" s="11">
        <v>1921</v>
      </c>
      <c r="AE11" s="13">
        <v>236367.94</v>
      </c>
      <c r="AF11" s="11">
        <v>245</v>
      </c>
      <c r="AG11" s="11">
        <v>1863</v>
      </c>
      <c r="AH11" s="13">
        <v>244282.92</v>
      </c>
      <c r="AI11" s="11">
        <v>501</v>
      </c>
      <c r="AJ11" s="12">
        <v>0.0311</v>
      </c>
      <c r="AK11" s="12">
        <v>-0.0324</v>
      </c>
      <c r="AL11" s="11">
        <v>559</v>
      </c>
      <c r="AM11" s="13">
        <v>69700.96</v>
      </c>
      <c r="AN11" s="11">
        <v>404</v>
      </c>
      <c r="AO11" s="11">
        <v>195</v>
      </c>
      <c r="AP11" s="13">
        <v>29991.37</v>
      </c>
      <c r="AQ11" s="11">
        <v>602</v>
      </c>
      <c r="AR11" s="12">
        <v>1.8667</v>
      </c>
      <c r="AS11" s="12">
        <v>1.324</v>
      </c>
      <c r="AT11" s="11">
        <v>29</v>
      </c>
      <c r="AU11" s="13">
        <v>5028.17</v>
      </c>
      <c r="AV11" s="11">
        <v>207</v>
      </c>
      <c r="AW11" s="11">
        <v>8</v>
      </c>
      <c r="AX11" s="13">
        <v>1627.85</v>
      </c>
      <c r="AY11" s="11">
        <v>280</v>
      </c>
      <c r="AZ11" s="12">
        <v>2.625</v>
      </c>
      <c r="BA11" s="12">
        <v>2.0888</v>
      </c>
    </row>
    <row r="12">
      <c r="A12" s="10" t="s">
        <v>42</v>
      </c>
      <c r="B12" s="11">
        <v>6840</v>
      </c>
      <c r="C12" s="11">
        <f>=ROUNDDOWN(13.3411351667642,0)</f>
      </c>
      <c r="D12" s="11">
        <v>10033</v>
      </c>
      <c r="E12" s="12">
        <v>0.736</v>
      </c>
      <c r="F12" s="11"/>
      <c r="G12" s="11">
        <f>=ROUNDDOWN({0},0)</f>
      </c>
      <c r="H12" s="11"/>
      <c r="I12" s="12"/>
      <c r="J12" s="11">
        <v>119</v>
      </c>
      <c r="K12" s="13">
        <v>6774.83</v>
      </c>
      <c r="L12" s="11">
        <v>79</v>
      </c>
      <c r="M12" s="14">
        <v>85.76</v>
      </c>
      <c r="N12" s="11">
        <v>140</v>
      </c>
      <c r="O12" s="13">
        <v>9325.7</v>
      </c>
      <c r="P12" s="11">
        <v>152</v>
      </c>
      <c r="Q12" s="14">
        <v>61.35</v>
      </c>
      <c r="R12" s="12">
        <v>-0.15</v>
      </c>
      <c r="S12" s="12">
        <v>-0.2735</v>
      </c>
      <c r="T12" s="12">
        <v>-0.4803</v>
      </c>
      <c r="U12" s="12">
        <v>0.3979</v>
      </c>
      <c r="V12" s="11">
        <v>12</v>
      </c>
      <c r="W12" s="13">
        <v>575.82</v>
      </c>
      <c r="X12" s="11">
        <v>78</v>
      </c>
      <c r="Y12" s="11">
        <v>3</v>
      </c>
      <c r="Z12" s="13">
        <v>187.59</v>
      </c>
      <c r="AA12" s="11">
        <v>122</v>
      </c>
      <c r="AB12" s="12">
        <v>3</v>
      </c>
      <c r="AC12" s="12">
        <v>2.0696</v>
      </c>
      <c r="AD12" s="11">
        <v>21</v>
      </c>
      <c r="AE12" s="13">
        <v>1204.32</v>
      </c>
      <c r="AF12" s="11">
        <v>57</v>
      </c>
      <c r="AG12" s="11">
        <v>73</v>
      </c>
      <c r="AH12" s="13">
        <v>5569.5</v>
      </c>
      <c r="AI12" s="11">
        <v>136</v>
      </c>
      <c r="AJ12" s="12">
        <v>-0.7123</v>
      </c>
      <c r="AK12" s="12">
        <v>-0.7838</v>
      </c>
      <c r="AL12" s="11">
        <v>76</v>
      </c>
      <c r="AM12" s="13">
        <v>4341.86</v>
      </c>
      <c r="AN12" s="11">
        <v>79</v>
      </c>
      <c r="AO12" s="11">
        <v>49</v>
      </c>
      <c r="AP12" s="13">
        <v>2621.25</v>
      </c>
      <c r="AQ12" s="11">
        <v>152</v>
      </c>
      <c r="AR12" s="12">
        <v>0.551</v>
      </c>
      <c r="AS12" s="12">
        <v>0.6564</v>
      </c>
      <c r="AT12" s="11">
        <v>10</v>
      </c>
      <c r="AU12" s="13">
        <v>652.83</v>
      </c>
      <c r="AV12" s="11">
        <v>55</v>
      </c>
      <c r="AW12" s="11">
        <v>15</v>
      </c>
      <c r="AX12" s="13">
        <v>947.36</v>
      </c>
      <c r="AY12" s="11">
        <v>111</v>
      </c>
      <c r="AZ12" s="12">
        <v>-0.3333</v>
      </c>
      <c r="BA12" s="12">
        <v>-0.3109</v>
      </c>
    </row>
    <row r="13">
      <c r="A13" s="10" t="s">
        <v>43</v>
      </c>
      <c r="B13" s="11">
        <v>9550</v>
      </c>
      <c r="C13" s="11">
        <f>=ROUNDDOWN(186.159844054581,0)</f>
      </c>
      <c r="D13" s="11"/>
      <c r="E13" s="12">
        <v>1</v>
      </c>
      <c r="F13" s="11"/>
      <c r="G13" s="11">
        <f>=ROUNDDOWN({0},0)</f>
      </c>
      <c r="H13" s="11"/>
      <c r="I13" s="12"/>
      <c r="J13" s="11">
        <v>38</v>
      </c>
      <c r="K13" s="13">
        <v>277.9</v>
      </c>
      <c r="L13" s="11">
        <v>21</v>
      </c>
      <c r="M13" s="14">
        <v>13.23</v>
      </c>
      <c r="N13" s="11"/>
      <c r="O13" s="13"/>
      <c r="P13" s="11">
        <v>22</v>
      </c>
      <c r="Q13" s="14"/>
      <c r="R13" s="12"/>
      <c r="S13" s="12"/>
      <c r="T13" s="12">
        <v>-0.0455</v>
      </c>
      <c r="U13" s="12"/>
      <c r="V13" s="11"/>
      <c r="W13" s="13"/>
      <c r="X13" s="11"/>
      <c r="Y13" s="11"/>
      <c r="Z13" s="13"/>
      <c r="AA13" s="11"/>
      <c r="AB13" s="12"/>
      <c r="AC13" s="12"/>
      <c r="AD13" s="11"/>
      <c r="AE13" s="13"/>
      <c r="AF13" s="11"/>
      <c r="AG13" s="11"/>
      <c r="AH13" s="13"/>
      <c r="AI13" s="11"/>
      <c r="AJ13" s="12"/>
      <c r="AK13" s="12"/>
      <c r="AL13" s="11">
        <v>38</v>
      </c>
      <c r="AM13" s="13">
        <v>277.9</v>
      </c>
      <c r="AN13" s="11">
        <v>7</v>
      </c>
      <c r="AO13" s="11"/>
      <c r="AP13" s="13"/>
      <c r="AQ13" s="11">
        <v>4</v>
      </c>
      <c r="AR13" s="12"/>
      <c r="AS13" s="12"/>
      <c r="AT13" s="11"/>
      <c r="AU13" s="13"/>
      <c r="AV13" s="11"/>
      <c r="AW13" s="11"/>
      <c r="AX13" s="13"/>
      <c r="AY13" s="11"/>
      <c r="AZ13" s="12"/>
      <c r="BA13" s="12"/>
    </row>
    <row r="14">
      <c r="A14" s="10" t="s">
        <v>44</v>
      </c>
      <c r="B14" s="11">
        <v>27166</v>
      </c>
      <c r="C14" s="11">
        <f>=ROUNDDOWN(71.5271195365982,0)</f>
      </c>
      <c r="D14" s="11">
        <v>6636</v>
      </c>
      <c r="E14" s="12">
        <v>1</v>
      </c>
      <c r="F14" s="11"/>
      <c r="G14" s="11">
        <f>=ROUNDDOWN({0},0)</f>
      </c>
      <c r="H14" s="11"/>
      <c r="I14" s="12"/>
      <c r="J14" s="11">
        <v>33</v>
      </c>
      <c r="K14" s="13">
        <v>1329.19</v>
      </c>
      <c r="L14" s="11">
        <v>77</v>
      </c>
      <c r="M14" s="14">
        <v>17.26</v>
      </c>
      <c r="N14" s="11">
        <v>60</v>
      </c>
      <c r="O14" s="13">
        <v>1791.85</v>
      </c>
      <c r="P14" s="11">
        <v>97</v>
      </c>
      <c r="Q14" s="14">
        <v>18.47</v>
      </c>
      <c r="R14" s="12">
        <v>-0.45</v>
      </c>
      <c r="S14" s="12">
        <v>-0.2582</v>
      </c>
      <c r="T14" s="12">
        <v>-0.2062</v>
      </c>
      <c r="U14" s="12">
        <v>-0.0655</v>
      </c>
      <c r="V14" s="11"/>
      <c r="W14" s="13"/>
      <c r="X14" s="11">
        <v>1</v>
      </c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  <c r="AL14" s="11">
        <v>33</v>
      </c>
      <c r="AM14" s="13">
        <v>1329.19</v>
      </c>
      <c r="AN14" s="11">
        <v>43</v>
      </c>
      <c r="AO14" s="11">
        <v>60</v>
      </c>
      <c r="AP14" s="13">
        <v>1791.85</v>
      </c>
      <c r="AQ14" s="11">
        <v>54</v>
      </c>
      <c r="AR14" s="12">
        <v>-0.45</v>
      </c>
      <c r="AS14" s="12">
        <v>-0.2582</v>
      </c>
      <c r="AT14" s="11"/>
      <c r="AU14" s="13"/>
      <c r="AV14" s="11"/>
      <c r="AW14" s="11"/>
      <c r="AX14" s="13"/>
      <c r="AY14" s="11"/>
      <c r="AZ14" s="12"/>
      <c r="BA14" s="12"/>
    </row>
    <row r="15">
      <c r="A15" s="10" t="s">
        <v>45</v>
      </c>
      <c r="B15" s="11">
        <v>4626</v>
      </c>
      <c r="C15" s="11">
        <f>=ROUNDDOWN(89.1329479768786,0)</f>
      </c>
      <c r="D15" s="11"/>
      <c r="E15" s="12"/>
      <c r="F15" s="11"/>
      <c r="G15" s="11">
        <f>=ROUNDDOWN({0},0)</f>
      </c>
      <c r="H15" s="11"/>
      <c r="I15" s="12"/>
      <c r="J15" s="11">
        <v>3</v>
      </c>
      <c r="K15" s="13">
        <v>170.47</v>
      </c>
      <c r="L15" s="11"/>
      <c r="M15" s="14"/>
      <c r="N15" s="11">
        <v>3</v>
      </c>
      <c r="O15" s="13">
        <v>278.68</v>
      </c>
      <c r="P15" s="11">
        <v>66</v>
      </c>
      <c r="Q15" s="14">
        <v>4.22</v>
      </c>
      <c r="R15" s="12"/>
      <c r="S15" s="12">
        <v>-0.3883</v>
      </c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>
        <v>1</v>
      </c>
      <c r="AP15" s="13">
        <v>72</v>
      </c>
      <c r="AQ15" s="11">
        <v>66</v>
      </c>
      <c r="AR15" s="12"/>
      <c r="AS15" s="12"/>
      <c r="AT15" s="11">
        <v>3</v>
      </c>
      <c r="AU15" s="13">
        <v>170.47</v>
      </c>
      <c r="AV15" s="11"/>
      <c r="AW15" s="11">
        <v>2</v>
      </c>
      <c r="AX15" s="13">
        <v>206.68</v>
      </c>
      <c r="AY15" s="11">
        <v>50</v>
      </c>
      <c r="AZ15" s="12">
        <v>0.5</v>
      </c>
      <c r="BA15" s="12">
        <v>-0.1752</v>
      </c>
    </row>
    <row r="16">
      <c r="A16" s="10" t="s">
        <v>46</v>
      </c>
      <c r="B16" s="11">
        <v>454841</v>
      </c>
      <c r="C16" s="11">
        <f>=ROUNDDOWN(29.0086418572021,0)</f>
      </c>
      <c r="D16" s="11">
        <v>306654</v>
      </c>
      <c r="E16" s="12">
        <v>0.9563</v>
      </c>
      <c r="F16" s="11"/>
      <c r="G16" s="11">
        <f>=ROUNDDOWN({0},0)</f>
      </c>
      <c r="H16" s="11"/>
      <c r="I16" s="12"/>
      <c r="J16" s="11">
        <v>6264</v>
      </c>
      <c r="K16" s="13">
        <v>161959.87</v>
      </c>
      <c r="L16" s="11">
        <v>1046</v>
      </c>
      <c r="M16" s="14">
        <v>154.84</v>
      </c>
      <c r="N16" s="11">
        <v>11222</v>
      </c>
      <c r="O16" s="13">
        <v>271222.93</v>
      </c>
      <c r="P16" s="11">
        <v>1057</v>
      </c>
      <c r="Q16" s="14">
        <v>256.6</v>
      </c>
      <c r="R16" s="12">
        <v>-0.4418</v>
      </c>
      <c r="S16" s="12">
        <v>-0.4029</v>
      </c>
      <c r="T16" s="12">
        <v>-0.0104</v>
      </c>
      <c r="U16" s="12">
        <v>-0.3966</v>
      </c>
      <c r="V16" s="11">
        <v>2045</v>
      </c>
      <c r="W16" s="13">
        <v>54420.4</v>
      </c>
      <c r="X16" s="11">
        <v>994</v>
      </c>
      <c r="Y16" s="11">
        <v>4655</v>
      </c>
      <c r="Z16" s="13">
        <v>113629.35</v>
      </c>
      <c r="AA16" s="11">
        <v>992</v>
      </c>
      <c r="AB16" s="12">
        <v>-0.5607</v>
      </c>
      <c r="AC16" s="12">
        <v>-0.5211</v>
      </c>
      <c r="AD16" s="11">
        <v>1359</v>
      </c>
      <c r="AE16" s="13">
        <v>29685.99</v>
      </c>
      <c r="AF16" s="11">
        <v>637</v>
      </c>
      <c r="AG16" s="11">
        <v>2036</v>
      </c>
      <c r="AH16" s="13">
        <v>39842.88</v>
      </c>
      <c r="AI16" s="11">
        <v>816</v>
      </c>
      <c r="AJ16" s="12">
        <v>-0.3325</v>
      </c>
      <c r="AK16" s="12">
        <v>-0.2549</v>
      </c>
      <c r="AL16" s="11">
        <v>851</v>
      </c>
      <c r="AM16" s="13">
        <v>17416.07</v>
      </c>
      <c r="AN16" s="11">
        <v>1002</v>
      </c>
      <c r="AO16" s="11">
        <v>2432</v>
      </c>
      <c r="AP16" s="13">
        <v>58848.14</v>
      </c>
      <c r="AQ16" s="11">
        <v>1002</v>
      </c>
      <c r="AR16" s="12">
        <v>-0.6501</v>
      </c>
      <c r="AS16" s="12">
        <v>-0.7041</v>
      </c>
      <c r="AT16" s="11">
        <v>2009</v>
      </c>
      <c r="AU16" s="13">
        <v>60437.41</v>
      </c>
      <c r="AV16" s="11">
        <v>920</v>
      </c>
      <c r="AW16" s="11">
        <v>2099</v>
      </c>
      <c r="AX16" s="13">
        <v>58902.56</v>
      </c>
      <c r="AY16" s="11">
        <v>941</v>
      </c>
      <c r="AZ16" s="12">
        <v>-0.0429</v>
      </c>
      <c r="BA16" s="12">
        <v>0.0261</v>
      </c>
    </row>
    <row r="17">
      <c r="A17" s="10" t="s">
        <v>47</v>
      </c>
      <c r="B17" s="11">
        <v>134610</v>
      </c>
      <c r="C17" s="11">
        <f>=ROUNDDOWN(44.6023856858847,0)</f>
      </c>
      <c r="D17" s="11">
        <v>48807</v>
      </c>
      <c r="E17" s="12">
        <v>1</v>
      </c>
      <c r="F17" s="11"/>
      <c r="G17" s="11">
        <f>=ROUNDDOWN({0},0)</f>
      </c>
      <c r="H17" s="11"/>
      <c r="I17" s="12"/>
      <c r="J17" s="11">
        <v>2183</v>
      </c>
      <c r="K17" s="13">
        <v>67581.52</v>
      </c>
      <c r="L17" s="11">
        <v>141</v>
      </c>
      <c r="M17" s="14">
        <v>479.3</v>
      </c>
      <c r="N17" s="11">
        <v>3361</v>
      </c>
      <c r="O17" s="13">
        <v>105721.88</v>
      </c>
      <c r="P17" s="11">
        <v>130</v>
      </c>
      <c r="Q17" s="14">
        <v>813.25</v>
      </c>
      <c r="R17" s="12">
        <v>-0.3505</v>
      </c>
      <c r="S17" s="12">
        <v>-0.3608</v>
      </c>
      <c r="T17" s="12">
        <v>0.0846</v>
      </c>
      <c r="U17" s="12">
        <v>-0.4106</v>
      </c>
      <c r="V17" s="11">
        <v>953</v>
      </c>
      <c r="W17" s="13">
        <v>31651.06</v>
      </c>
      <c r="X17" s="11">
        <v>141</v>
      </c>
      <c r="Y17" s="11">
        <v>1092</v>
      </c>
      <c r="Z17" s="13">
        <v>37398.46</v>
      </c>
      <c r="AA17" s="11">
        <v>130</v>
      </c>
      <c r="AB17" s="12">
        <v>-0.1273</v>
      </c>
      <c r="AC17" s="12">
        <v>-0.1537</v>
      </c>
      <c r="AD17" s="11">
        <v>307</v>
      </c>
      <c r="AE17" s="13">
        <v>10181.73</v>
      </c>
      <c r="AF17" s="11">
        <v>51</v>
      </c>
      <c r="AG17" s="11">
        <v>1045</v>
      </c>
      <c r="AH17" s="13">
        <v>33396.68</v>
      </c>
      <c r="AI17" s="11">
        <v>109</v>
      </c>
      <c r="AJ17" s="12">
        <v>-0.7062</v>
      </c>
      <c r="AK17" s="12">
        <v>-0.6951</v>
      </c>
      <c r="AL17" s="11">
        <v>230</v>
      </c>
      <c r="AM17" s="13">
        <v>6498.79</v>
      </c>
      <c r="AN17" s="11">
        <v>141</v>
      </c>
      <c r="AO17" s="11">
        <v>916</v>
      </c>
      <c r="AP17" s="13">
        <v>25962.81</v>
      </c>
      <c r="AQ17" s="11">
        <v>126</v>
      </c>
      <c r="AR17" s="12">
        <v>-0.7489</v>
      </c>
      <c r="AS17" s="12">
        <v>-0.7497</v>
      </c>
      <c r="AT17" s="11">
        <v>693</v>
      </c>
      <c r="AU17" s="13">
        <v>19249.94</v>
      </c>
      <c r="AV17" s="11">
        <v>141</v>
      </c>
      <c r="AW17" s="11">
        <v>308</v>
      </c>
      <c r="AX17" s="13">
        <v>8963.93</v>
      </c>
      <c r="AY17" s="11">
        <v>114</v>
      </c>
      <c r="AZ17" s="12">
        <v>1.25</v>
      </c>
      <c r="BA17" s="12">
        <v>1.1475</v>
      </c>
    </row>
    <row r="18">
      <c r="A18" s="10" t="s">
        <v>48</v>
      </c>
      <c r="B18" s="11">
        <v>305395</v>
      </c>
      <c r="C18" s="11">
        <f>=ROUNDDOWN(36.7870436175723,0)</f>
      </c>
      <c r="D18" s="11">
        <v>62230</v>
      </c>
      <c r="E18" s="12">
        <v>0.9936</v>
      </c>
      <c r="F18" s="11"/>
      <c r="G18" s="11">
        <f>=ROUNDDOWN({0},0)</f>
      </c>
      <c r="H18" s="11"/>
      <c r="I18" s="12"/>
      <c r="J18" s="11">
        <v>2331</v>
      </c>
      <c r="K18" s="13">
        <v>47397.58</v>
      </c>
      <c r="L18" s="11">
        <v>553</v>
      </c>
      <c r="M18" s="14">
        <v>85.71</v>
      </c>
      <c r="N18" s="11">
        <v>4976</v>
      </c>
      <c r="O18" s="13">
        <v>95002.86</v>
      </c>
      <c r="P18" s="11">
        <v>601</v>
      </c>
      <c r="Q18" s="14">
        <v>158.07</v>
      </c>
      <c r="R18" s="12">
        <v>-0.5316</v>
      </c>
      <c r="S18" s="12">
        <v>-0.5011</v>
      </c>
      <c r="T18" s="12">
        <v>-0.0799</v>
      </c>
      <c r="U18" s="12">
        <v>-0.4578</v>
      </c>
      <c r="V18" s="11">
        <v>61</v>
      </c>
      <c r="W18" s="13">
        <v>1808.1</v>
      </c>
      <c r="X18" s="11">
        <v>21</v>
      </c>
      <c r="Y18" s="11">
        <v>146</v>
      </c>
      <c r="Z18" s="13">
        <v>3863.09</v>
      </c>
      <c r="AA18" s="11">
        <v>17</v>
      </c>
      <c r="AB18" s="12">
        <v>-0.5822</v>
      </c>
      <c r="AC18" s="12">
        <v>-0.532</v>
      </c>
      <c r="AD18" s="11">
        <v>375</v>
      </c>
      <c r="AE18" s="13">
        <v>6671.73</v>
      </c>
      <c r="AF18" s="11">
        <v>54</v>
      </c>
      <c r="AG18" s="11">
        <v>1729</v>
      </c>
      <c r="AH18" s="13">
        <v>35373.63</v>
      </c>
      <c r="AI18" s="11">
        <v>439</v>
      </c>
      <c r="AJ18" s="12">
        <v>-0.7831</v>
      </c>
      <c r="AK18" s="12">
        <v>-0.8114</v>
      </c>
      <c r="AL18" s="11">
        <v>743</v>
      </c>
      <c r="AM18" s="13">
        <v>15682.01</v>
      </c>
      <c r="AN18" s="11">
        <v>470</v>
      </c>
      <c r="AO18" s="11">
        <v>1710</v>
      </c>
      <c r="AP18" s="13">
        <v>29926.72</v>
      </c>
      <c r="AQ18" s="11">
        <v>583</v>
      </c>
      <c r="AR18" s="12">
        <v>-0.5655</v>
      </c>
      <c r="AS18" s="12">
        <v>-0.476</v>
      </c>
      <c r="AT18" s="11">
        <v>1152</v>
      </c>
      <c r="AU18" s="13">
        <v>23235.74</v>
      </c>
      <c r="AV18" s="11">
        <v>527</v>
      </c>
      <c r="AW18" s="11">
        <v>1391</v>
      </c>
      <c r="AX18" s="13">
        <v>25839.42</v>
      </c>
      <c r="AY18" s="11">
        <v>576</v>
      </c>
      <c r="AZ18" s="12">
        <v>-0.1718</v>
      </c>
      <c r="BA18" s="12">
        <v>-0.1008</v>
      </c>
    </row>
    <row r="19">
      <c r="A19" s="19" t="s">
        <v>49</v>
      </c>
      <c r="B19" s="15"/>
      <c r="C19" s="15">
        <f>=ROUNDDOWN({0},0)</f>
      </c>
      <c r="D19" s="15"/>
      <c r="E19" s="16"/>
      <c r="F19" s="15"/>
      <c r="G19" s="15">
        <f>=ROUNDDOWN({0},0)</f>
      </c>
      <c r="H19" s="15"/>
      <c r="I19" s="16"/>
      <c r="J19" s="15">
        <v>40880</v>
      </c>
      <c r="K19" s="17">
        <v>1710116.84</v>
      </c>
      <c r="L19" s="15">
        <v>6462</v>
      </c>
      <c r="M19" s="18">
        <v>264.64</v>
      </c>
      <c r="N19" s="15">
        <v>74069</v>
      </c>
      <c r="O19" s="17">
        <v>2786654.95</v>
      </c>
      <c r="P19" s="15">
        <v>6926</v>
      </c>
      <c r="Q19" s="18">
        <v>402.35</v>
      </c>
      <c r="R19" s="16">
        <v>-0.4481</v>
      </c>
      <c r="S19" s="16">
        <v>-0.3863</v>
      </c>
      <c r="T19" s="16">
        <v>-0.067</v>
      </c>
      <c r="U19" s="16">
        <v>-0.3423</v>
      </c>
      <c r="V19" s="15">
        <v>12474</v>
      </c>
      <c r="W19" s="17">
        <v>517406.74</v>
      </c>
      <c r="X19" s="15">
        <v>5049</v>
      </c>
      <c r="Y19" s="15">
        <v>25283</v>
      </c>
      <c r="Z19" s="17">
        <v>980146.41</v>
      </c>
      <c r="AA19" s="15">
        <v>5384</v>
      </c>
      <c r="AB19" s="16">
        <v>-0.5066</v>
      </c>
      <c r="AC19" s="16">
        <v>-0.4721</v>
      </c>
      <c r="AD19" s="15">
        <v>8519</v>
      </c>
      <c r="AE19" s="17">
        <v>454836.72</v>
      </c>
      <c r="AF19" s="15">
        <v>2404</v>
      </c>
      <c r="AG19" s="15">
        <v>18281</v>
      </c>
      <c r="AH19" s="17">
        <v>809055.85</v>
      </c>
      <c r="AI19" s="15">
        <v>5059</v>
      </c>
      <c r="AJ19" s="16">
        <v>-0.534</v>
      </c>
      <c r="AK19" s="16">
        <v>-0.4378</v>
      </c>
      <c r="AL19" s="15">
        <v>9930</v>
      </c>
      <c r="AM19" s="17">
        <v>379693.21</v>
      </c>
      <c r="AN19" s="15">
        <v>5717</v>
      </c>
      <c r="AO19" s="15">
        <v>20612</v>
      </c>
      <c r="AP19" s="17">
        <v>647420.38</v>
      </c>
      <c r="AQ19" s="15">
        <v>6050</v>
      </c>
      <c r="AR19" s="16">
        <v>-0.5182</v>
      </c>
      <c r="AS19" s="16">
        <v>-0.4135</v>
      </c>
      <c r="AT19" s="15">
        <v>9957</v>
      </c>
      <c r="AU19" s="17">
        <v>358180.17</v>
      </c>
      <c r="AV19" s="15">
        <v>4913</v>
      </c>
      <c r="AW19" s="15">
        <v>9893</v>
      </c>
      <c r="AX19" s="17">
        <v>350032.31</v>
      </c>
      <c r="AY19" s="15">
        <v>5060</v>
      </c>
      <c r="AZ19" s="16">
        <v>0.0065</v>
      </c>
      <c r="BA19" s="16">
        <v>0.0233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</mergeCells>
  <headerFooter/>
</worksheet>
</file>