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<sst xmlns="http://schemas.openxmlformats.org/spreadsheetml/2006/main" count="532" uniqueCount="532">
  <si>
    <t>Date Type:</t>
  </si>
  <si>
    <t>Shipped Date</t>
  </si>
  <si>
    <t>Start Date:</t>
  </si>
  <si>
    <t>08/11/2025</t>
  </si>
  <si>
    <t>End Date:</t>
  </si>
  <si>
    <t>08/17/2025</t>
  </si>
  <si>
    <t>Report Run Date:</t>
  </si>
  <si>
    <t>08/18/2025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</si>
  <si>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</si>
  <si>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</si>
  <si>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</si>
  <si>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</si>
  <si>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</si>
  <si>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</si>
  <si>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</si>
  <si>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</si>
  <si>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</si>
  <si>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</si>
  <si>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</si>
  <si>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AMAZON</t>
  </si>
  <si>
    <t>MACY02</t>
  </si>
  <si>
    <t>JCPENNEY01</t>
  </si>
  <si>
    <t>BLK01</t>
  </si>
  <si>
    <t>KOHLDSN</t>
  </si>
  <si>
    <t>OLLIIX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</si>
  <si>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</si>
  <si>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</si>
  <si>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</si>
  <si>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</si>
  <si>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</si>
  <si>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</si>
  <si>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</si>
  <si>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</si>
  <si>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</si>
  <si>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</si>
  <si>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</si>
  <si>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</si>
  <si>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</si>
  <si>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</si>
  <si>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</si>
  <si>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</si>
  <si>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</si>
  <si>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</si>
  <si>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</si>
  <si>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</si>
  <si>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</si>
  <si>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</si>
  <si>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</si>
  <si>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</si>
  <si>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</si>
  <si>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</si>
  <si>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</si>
  <si>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</si>
  <si>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</si>
  <si>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</si>
  <si>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</si>
  <si>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</si>
  <si>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</si>
  <si>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</si>
  <si>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</si>
  <si>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</si>
  <si>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</si>
  <si>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</si>
  <si>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</si>
  <si>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</si>
  <si>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</si>
  <si>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</si>
  <si>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</si>
  <si>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</si>
  <si>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</si>
  <si>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</si>
  <si>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</si>
  <si>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</si>
  <si>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</si>
  <si>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</si>
  <si>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</si>
  <si>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</si>
  <si>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</si>
  <si>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</si>
  <si>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</si>
  <si>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</si>
  <si>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</si>
  <si>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</si>
  <si>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</si>
  <si>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</si>
  <si>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</si>
  <si>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</si>
  <si>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</si>
  <si>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</si>
  <si>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</si>
  <si>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</si>
  <si>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</si>
  <si>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</si>
  <si>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</si>
  <si>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</si>
  <si>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</si>
  <si>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</si>
  <si>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</si>
  <si>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</si>
  <si>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</si>
  <si>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</si>
  <si>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</si>
  <si>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</si>
  <si>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</si>
  <si>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</si>
  <si>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</si>
  <si>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</si>
  <si>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</si>
  <si>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</si>
  <si>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</si>
  <si>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</si>
  <si>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</si>
  <si>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</si>
  <si>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</si>
  <si>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</si>
  <si>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</si>
  <si>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</si>
  <si>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</si>
  <si>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</si>
  <si>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</si>
  <si>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</si>
  <si>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</si>
  <si>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</si>
  <si>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</si>
  <si>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</si>
  <si>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</si>
  <si>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</si>
  <si>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</si>
  <si>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</si>
  <si>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</si>
  <si>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</si>
  <si>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</si>
  <si>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</si>
  <si>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</si>
  <si>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</si>
  <si>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</si>
  <si>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</si>
  <si>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</si>
  <si>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</si>
  <si>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</si>
  <si>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</si>
  <si>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</si>
  <si>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</si>
  <si>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</si>
  <si>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</si>
  <si>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</si>
  <si>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</si>
  <si>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AMAZON,AMAZONDS,CSNSTORES,DLCROSCILL,JCPENNEY01,OVERSTOCK01</t>
  </si>
  <si>
    <t>Setup</t>
  </si>
  <si>
    <t>7/25/2023</t>
  </si>
  <si>
    <t>8/21/2023</t>
  </si>
  <si>
    <t>No</t>
  </si>
  <si>
    <t>8/31/2023</t>
  </si>
  <si>
    <t>9/29/2023</t>
  </si>
  <si>
    <t>7/27/2023</t>
  </si>
  <si>
    <t>8/8/2023</t>
  </si>
  <si>
    <t>1/5/2024</t>
  </si>
  <si>
    <t>11/8/2023</t>
  </si>
  <si>
    <t>7/10/2024</t>
  </si>
  <si>
    <t>9/4/2023</t>
  </si>
  <si>
    <t>10/11/2023</t>
  </si>
  <si>
    <t>7/2/2024</t>
  </si>
  <si>
    <t>7/15/2024</t>
  </si>
  <si>
    <t>7/3/2024</t>
  </si>
  <si>
    <t>12/19/2023</t>
  </si>
  <si>
    <t>3/19/2025</t>
  </si>
  <si>
    <t>CCL10-0063</t>
  </si>
  <si>
    <t>King</t>
  </si>
  <si>
    <t>CSNSTORES,DLCROSCILL,JCPENNEY01,NRTPORT,OVERSTOCK01</t>
  </si>
  <si>
    <t>10/9/2023</t>
  </si>
  <si>
    <t>9/7/2023</t>
  </si>
  <si>
    <t>7/22/2024</t>
  </si>
  <si>
    <t>8/4/2023</t>
  </si>
  <si>
    <t>9/5/2023</t>
  </si>
  <si>
    <t>4/7/2024</t>
  </si>
  <si>
    <t>5/2/2024</t>
  </si>
  <si>
    <t>8/23/2023</t>
  </si>
  <si>
    <t>Ready To Offer</t>
  </si>
  <si>
    <t>CCL10-0064</t>
  </si>
  <si>
    <t>Cal King</t>
  </si>
  <si>
    <t>AMAZON,AMAZONDS,MACY02</t>
  </si>
  <si>
    <t>8/7/2023</t>
  </si>
  <si>
    <t>8/5/2024</t>
  </si>
  <si>
    <t>8/27/2023</t>
  </si>
  <si>
    <t>10/17/2024</t>
  </si>
  <si>
    <t>10/26/2023</t>
  </si>
  <si>
    <t>2/23/2024</t>
  </si>
  <si>
    <t>CCL10-0001</t>
  </si>
  <si>
    <t>Burgundy</t>
  </si>
  <si>
    <t>B</t>
  </si>
  <si>
    <t>10/21/2022</t>
  </si>
  <si>
    <t>AMAZONDS,BLK01,CSNSTORES,DLCROSCILL,MACY02,OLLIIX,OVERSTOCK01</t>
  </si>
  <si>
    <t>11/30/2022</t>
  </si>
  <si>
    <t>9/6/2023</t>
  </si>
  <si>
    <t>3/30/2023</t>
  </si>
  <si>
    <t>4/17/2023</t>
  </si>
  <si>
    <t>8/16/2024</t>
  </si>
  <si>
    <t>8/2/2023</t>
  </si>
  <si>
    <t>11/21/2023</t>
  </si>
  <si>
    <t>6/15/2023</t>
  </si>
  <si>
    <t>8/28/2023</t>
  </si>
  <si>
    <t>3/28/2023</t>
  </si>
  <si>
    <t>6/12/2023</t>
  </si>
  <si>
    <t>6/6/2024</t>
  </si>
  <si>
    <t>8/13/2024</t>
  </si>
  <si>
    <t>11/11/2022</t>
  </si>
  <si>
    <t>4/10/2023</t>
  </si>
  <si>
    <t>3/10/2025</t>
  </si>
  <si>
    <t>3/20/2023</t>
  </si>
  <si>
    <t>CCL10-0002</t>
  </si>
  <si>
    <t>AMAZON,CSNSTORES,DLCROSCILL,JCPENNEY01,KOHLDSN,NRTPORT,OVERSTOCK01</t>
  </si>
  <si>
    <t>11/7/2022</t>
  </si>
  <si>
    <t>4/19/2023</t>
  </si>
  <si>
    <t>7/26/2024</t>
  </si>
  <si>
    <t>11/9/2023</t>
  </si>
  <si>
    <t>8/11/2023</t>
  </si>
  <si>
    <t>6/21/2024</t>
  </si>
  <si>
    <t>11/6/2022</t>
  </si>
  <si>
    <t>CCL10-0003</t>
  </si>
  <si>
    <t>AMAZON,DLCROSCILL,JCPENNEY01</t>
  </si>
  <si>
    <t>11/1/2022</t>
  </si>
  <si>
    <t>6/24/2024</t>
  </si>
  <si>
    <t>7/31/2024</t>
  </si>
  <si>
    <t>4/5/2023</t>
  </si>
  <si>
    <t>6/23/2023</t>
  </si>
  <si>
    <t>7/5/2024</t>
  </si>
  <si>
    <t>10/26/2022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</si>
  <si>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</si>
  <si>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</si>
  <si>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</si>
  <si>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</si>
  <si>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</si>
  <si>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</si>
  <si>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</si>
  <si>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</si>
  <si>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8/6/2025</t>
  </si>
  <si>
    <t>8/5/2025</t>
  </si>
  <si>
    <t>8/14/2025</t>
  </si>
  <si>
    <t>Open</t>
  </si>
  <si>
    <t>Offered</t>
  </si>
  <si>
    <t>Restricted</t>
  </si>
  <si>
    <t>CCL10-0069</t>
  </si>
  <si>
    <t>DLCROSCILL,OVERSTOCK01</t>
  </si>
  <si>
    <t>7/31/2025</t>
  </si>
  <si>
    <t>8/4/2025</t>
  </si>
  <si>
    <t>CCL10-0070</t>
  </si>
  <si>
    <t>8/7/2025</t>
  </si>
  <si>
    <t>CCL10-0010</t>
  </si>
  <si>
    <t>Galleria</t>
  </si>
  <si>
    <t>Red</t>
  </si>
  <si>
    <t>Patchwork</t>
  </si>
  <si>
    <t>AMAZON,CSNSTORES,JCPENNEY01,NRTPORT,OVERSTOCK01</t>
  </si>
  <si>
    <t>11/21/2022</t>
  </si>
  <si>
    <t>4/18/2024</t>
  </si>
  <si>
    <t>5/7/2024</t>
  </si>
  <si>
    <t>6/29/2023</t>
  </si>
  <si>
    <t>5/9/2023</t>
  </si>
  <si>
    <t>5/15/2024</t>
  </si>
  <si>
    <t>12/1/2022</t>
  </si>
  <si>
    <t>3/5/2025</t>
  </si>
  <si>
    <t>5/30/2024</t>
  </si>
  <si>
    <t>CCL10-0011</t>
  </si>
  <si>
    <t>10/24/2022</t>
  </si>
  <si>
    <t>AMAZONDS,CSNSTORES,DLCROSCILL,JCPENNEY01,MACY02,OVERSTOCK01</t>
  </si>
  <si>
    <t>11/16/2022</t>
  </si>
  <si>
    <t>4/4/2023</t>
  </si>
  <si>
    <t>11/13/2023</t>
  </si>
  <si>
    <t>7/17/2023</t>
  </si>
  <si>
    <t>10/5/2023</t>
  </si>
  <si>
    <t>4/22/2024</t>
  </si>
  <si>
    <t>CCL10-0012</t>
  </si>
  <si>
    <t>AMAZONDS,JCPENNEY01,MACY02</t>
  </si>
  <si>
    <t>4/12/2024</t>
  </si>
  <si>
    <t>4/25/2024</t>
  </si>
  <si>
    <t>4/3/2024</t>
  </si>
  <si>
    <t>6/12/2024</t>
  </si>
  <si>
    <t>4/10/2024</t>
  </si>
  <si>
    <t>9/3/2024</t>
  </si>
  <si>
    <t>2/15/2023</t>
  </si>
  <si>
    <t>CCL10-0071</t>
  </si>
  <si>
    <t>Navy</t>
  </si>
  <si>
    <t>CSNSTORES,DLCROSCILL,OVERSTOCK01</t>
  </si>
  <si>
    <t>Temp Discontinued</t>
  </si>
  <si>
    <t>CCL10-0072</t>
  </si>
  <si>
    <t>CCL10-0073</t>
  </si>
  <si>
    <t>8/12/2025</t>
  </si>
  <si>
    <t>8/1/2025</t>
  </si>
  <si>
    <t>CCL10-0013</t>
  </si>
  <si>
    <t>Brown</t>
  </si>
  <si>
    <t>10/25/2022</t>
  </si>
  <si>
    <t>CSNSTORES,JCPENNEY01,MACY02,OLLIIX,OVERSTOCK01</t>
  </si>
  <si>
    <t>9/12/2023</t>
  </si>
  <si>
    <t>4/6/2023</t>
  </si>
  <si>
    <t>4/24/2024</t>
  </si>
  <si>
    <t>5/3/2024</t>
  </si>
  <si>
    <t>7/10/2023</t>
  </si>
  <si>
    <t>2/23/2025</t>
  </si>
  <si>
    <t>4/23/2024</t>
  </si>
  <si>
    <t>11/26/2022</t>
  </si>
  <si>
    <t>3/6/2025</t>
  </si>
  <si>
    <t>7/1/2024</t>
  </si>
  <si>
    <t>CCL10-0014</t>
  </si>
  <si>
    <t>AMAZON,DLCROSCILL,JCPENNEY01,OVERSTOCK01</t>
  </si>
  <si>
    <t>11/14/2022</t>
  </si>
  <si>
    <t>4/3/2023</t>
  </si>
  <si>
    <t>11/10/2023</t>
  </si>
  <si>
    <t>7/19/2023</t>
  </si>
  <si>
    <t>5/14/2023</t>
  </si>
  <si>
    <t>CCL10-0015</t>
  </si>
  <si>
    <t>AMAZON,CSNSTORES,MACY02,OLLIIX</t>
  </si>
  <si>
    <t>11/25/2022</t>
  </si>
  <si>
    <t>5/6/2024</t>
  </si>
  <si>
    <t>4/26/2024</t>
  </si>
  <si>
    <t>5/8/2024</t>
  </si>
  <si>
    <t>11/13/2024</t>
  </si>
  <si>
    <t>7/18/2024</t>
  </si>
  <si>
    <t>11/17/2022</t>
  </si>
  <si>
    <t>CCL10-0004</t>
  </si>
  <si>
    <t>Valentina</t>
  </si>
  <si>
    <t>C+</t>
  </si>
  <si>
    <t>DLCROSCILL,JCPENNEY01,OVERSTOCK01</t>
  </si>
  <si>
    <t>12/13/2022</t>
  </si>
  <si>
    <t>8/15/2023</t>
  </si>
  <si>
    <t>4/28/2023</t>
  </si>
  <si>
    <t>10/9/2024</t>
  </si>
  <si>
    <t>11/8/2022</t>
  </si>
  <si>
    <t>9/25/2024</t>
  </si>
  <si>
    <t>CCL10-0005</t>
  </si>
  <si>
    <t>BLK01,CSNSTORES,MACY02,OVERSTOCK01</t>
  </si>
  <si>
    <t>8/17/2023</t>
  </si>
  <si>
    <t>4/18/2023</t>
  </si>
  <si>
    <t>9/11/2023</t>
  </si>
  <si>
    <t>4/24/2023</t>
  </si>
  <si>
    <t>1/30/2023</t>
  </si>
  <si>
    <t>2/2/2025</t>
  </si>
  <si>
    <t>9/19/2023</t>
  </si>
  <si>
    <t>CCL10-0007</t>
  </si>
  <si>
    <t>Loretta</t>
  </si>
  <si>
    <t>Beige</t>
  </si>
  <si>
    <t>Donation</t>
  </si>
  <si>
    <t>AMAZON,AMAZONDS</t>
  </si>
  <si>
    <t>Discontinued</t>
  </si>
  <si>
    <t>10/15/2023</t>
  </si>
  <si>
    <t>Yes</t>
  </si>
  <si>
    <t>9/21/2023</t>
  </si>
  <si>
    <t>7/31/2023</t>
  </si>
  <si>
    <t>CCL10-0008</t>
  </si>
  <si>
    <t>9/20/2023</t>
  </si>
  <si>
    <t>5/22/2023</t>
  </si>
  <si>
    <t>11/20/2023</t>
  </si>
  <si>
    <t>10/12/2023</t>
  </si>
  <si>
    <t>5/29/2024</t>
  </si>
  <si>
    <t>10/27/2022</t>
  </si>
  <si>
    <t>3/17/2025</t>
  </si>
  <si>
    <t>CCL10-0009</t>
  </si>
  <si>
    <t>9/3/2023</t>
  </si>
  <si>
    <t>4/7/2023</t>
  </si>
  <si>
    <t>7/12/2024</t>
  </si>
  <si>
    <t>10/21/2024</t>
  </si>
  <si>
    <t>11/15/2022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</si>
  <si>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</si>
  <si>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</si>
  <si>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</si>
  <si>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</si>
  <si>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</si>
  <si>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</si>
  <si>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</si>
  <si>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</si>
  <si>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CSNSTORES,MACY02</t>
  </si>
  <si>
    <t>8/3/2023</t>
  </si>
  <si>
    <t>10/17/2023</t>
  </si>
  <si>
    <t>7/14/2023</t>
  </si>
  <si>
    <t>8/19/2024</t>
  </si>
  <si>
    <t>11/22/2023</t>
  </si>
  <si>
    <t>6/21/2023</t>
  </si>
  <si>
    <t>3/20/2024</t>
  </si>
  <si>
    <t>7/7/2025</t>
  </si>
  <si>
    <t>1/10/2023</t>
  </si>
  <si>
    <t>5/10/2024</t>
  </si>
  <si>
    <t>CCL30-0038</t>
  </si>
  <si>
    <t>Close-out</t>
  </si>
  <si>
    <t>AMAZON,CSNSTORES,MACY02,OVERSTOCK01</t>
  </si>
  <si>
    <t>2/13/2023</t>
  </si>
  <si>
    <t>10/16/2023</t>
  </si>
  <si>
    <t>7/3/2023</t>
  </si>
  <si>
    <t>11/27/2023</t>
  </si>
  <si>
    <t>8/28/2024</t>
  </si>
  <si>
    <t>3/21/2023</t>
  </si>
  <si>
    <t>12/13/2024</t>
  </si>
  <si>
    <t>CCL30-0036</t>
  </si>
  <si>
    <t>Gold</t>
  </si>
  <si>
    <t>BLK01,CSNSTORES,DLCROSCILL,MACY02</t>
  </si>
  <si>
    <t>11/28/2022</t>
  </si>
  <si>
    <t>8/2/2024</t>
  </si>
  <si>
    <t>8/26/2024</t>
  </si>
  <si>
    <t>2/13/2025</t>
  </si>
  <si>
    <t>CCL30-0034</t>
  </si>
  <si>
    <t>Silver</t>
  </si>
  <si>
    <t>DLCROSCILL,JCPENNEY01</t>
  </si>
  <si>
    <t>4/26/2023</t>
  </si>
  <si>
    <t>10/11/2024</t>
  </si>
  <si>
    <t>1/4/2024</t>
  </si>
  <si>
    <t>10/2/2023</t>
  </si>
  <si>
    <t>CCL30-0037</t>
  </si>
  <si>
    <t>AMAZONDS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</si>
  <si>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</si>
  <si>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</si>
  <si>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</si>
  <si>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</si>
  <si>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</si>
  <si>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</si>
  <si>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</si>
  <si>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CSNSTORES,DLCROSCILL,KOHLDSN,MACY02</t>
  </si>
  <si>
    <t>10/1/2023</t>
  </si>
  <si>
    <t>5/5/2023</t>
  </si>
  <si>
    <t>6/28/2024</t>
  </si>
  <si>
    <t>1/15/2024</t>
  </si>
  <si>
    <t>6/13/2024</t>
  </si>
  <si>
    <t>5/5/2024</t>
  </si>
  <si>
    <t>CCL30-0026</t>
  </si>
  <si>
    <t>DLCROSCILL,JCPENNEY01,MACY02</t>
  </si>
  <si>
    <t>12/12/2022</t>
  </si>
  <si>
    <t>8/29/2023</t>
  </si>
  <si>
    <t>10/8/2024</t>
  </si>
  <si>
    <t>12/18/2024</t>
  </si>
  <si>
    <t>10/31/2022</t>
  </si>
  <si>
    <t>CCL30-0061</t>
  </si>
  <si>
    <t>6/13/2023</t>
  </si>
  <si>
    <t>9/19/2024</t>
  </si>
  <si>
    <t>2/27/2024</t>
  </si>
  <si>
    <t>11/25/2024</t>
  </si>
  <si>
    <t>1/24/2023</t>
  </si>
  <si>
    <t>CCL30-0028</t>
  </si>
  <si>
    <t>Inactive</t>
  </si>
  <si>
    <t>5/12/2023</t>
  </si>
  <si>
    <t>8/7/2024</t>
  </si>
  <si>
    <t>CCL30-0031</t>
  </si>
  <si>
    <t>Biron</t>
  </si>
  <si>
    <t>18x18"</t>
  </si>
  <si>
    <t>BLK01,DLCROSCILL,JCPENNEY01</t>
  </si>
  <si>
    <t>11/6/2023</t>
  </si>
  <si>
    <t>7/11/2023</t>
  </si>
  <si>
    <t>7/3/2025</t>
  </si>
  <si>
    <t>7/29/2024</t>
  </si>
  <si>
    <t>1/19/2023</t>
  </si>
  <si>
    <t>5/22/2024</t>
  </si>
  <si>
    <t>CCL30-0030</t>
  </si>
  <si>
    <t>9/27/2023</t>
  </si>
  <si>
    <t>12/29/2023</t>
  </si>
  <si>
    <t>11/14/2024</t>
  </si>
  <si>
    <t>CCL30-0032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</si>
  <si>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</si>
  <si>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</si>
  <si>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</si>
  <si>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</si>
  <si>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</si>
  <si>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</si>
  <si>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</si>
  <si>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</si>
  <si>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</si>
  <si>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</si>
  <si>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</t>
  </si>
  <si>
    <t>2/27/2023</t>
  </si>
  <si>
    <t>7/28/2023</t>
  </si>
  <si>
    <t>3/29/2024</t>
  </si>
  <si>
    <t>1/25/2023</t>
  </si>
  <si>
    <t>5/25/2023</t>
  </si>
  <si>
    <t>CCL13-0017</t>
  </si>
  <si>
    <t>1/23/2023</t>
  </si>
  <si>
    <t>4/13/2023</t>
  </si>
  <si>
    <t>7/5/2023</t>
  </si>
  <si>
    <t>6/7/2023</t>
  </si>
  <si>
    <t>CCL13-0018</t>
  </si>
  <si>
    <t>Grey</t>
  </si>
  <si>
    <t>4/25/2023</t>
  </si>
  <si>
    <t>1/12/2024</t>
  </si>
  <si>
    <t>11/24/2023</t>
  </si>
  <si>
    <t>7/7/2023</t>
  </si>
  <si>
    <t>10/3/2023</t>
  </si>
  <si>
    <t>7/25/2024</t>
  </si>
  <si>
    <t>CCL13-0019</t>
  </si>
  <si>
    <t>3/23/2023</t>
  </si>
  <si>
    <t>1/8/2024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</si>
  <si>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</si>
  <si>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</si>
  <si>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</si>
  <si>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</si>
  <si>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</si>
  <si>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</si>
  <si>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</si>
  <si>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</si>
  <si>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</si>
  <si>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5/29/2023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</si>
  <si>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</si>
  <si>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</si>
  <si>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</si>
  <si>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</si>
  <si>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</si>
  <si>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</si>
  <si>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</si>
  <si>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</si>
  <si>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</si>
  <si>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</si>
  <si>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</si>
  <si>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CCL11-0025</t>
  </si>
  <si>
    <t>Sham</t>
  </si>
  <si>
    <t>5/20/2024</t>
  </si>
  <si>
    <t>CCL11-0022</t>
  </si>
  <si>
    <t>5/30/2023</t>
  </si>
  <si>
    <t>11/28/2023</t>
  </si>
  <si>
    <t>3/18/2025</t>
  </si>
  <si>
    <t>CCL11-0024</t>
  </si>
  <si>
    <t>5/15/2023</t>
  </si>
  <si>
    <t>10/4/2024</t>
  </si>
  <si>
    <t>12/12/2023</t>
  </si>
  <si>
    <t>CCL11-0021</t>
  </si>
  <si>
    <t>7/30/2024</t>
  </si>
  <si>
    <t>9/22/2023</t>
  </si>
  <si>
    <t>4/2/2024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</si>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</sst>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133.68</v>
      </c>
      <c r="M6" s="3">
        <v>140.36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>
        <v>133</v>
      </c>
      <c r="AA6" s="4">
        <f>=ROUNDDOWN(13.3,0)</f>
      </c>
      <c r="AB6" s="5">
        <v>10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10</v>
      </c>
      <c r="AQ6" s="8">
        <v>1819.44</v>
      </c>
      <c r="AR6" s="4">
        <v>3</v>
      </c>
      <c r="AS6" s="8">
        <v>576.48</v>
      </c>
      <c r="AT6" s="7">
        <v>2.3333</v>
      </c>
      <c r="AU6" s="7">
        <v>2.1561</v>
      </c>
      <c r="AV6" s="4">
        <v>20</v>
      </c>
      <c r="AW6" s="8">
        <v>3815.27</v>
      </c>
      <c r="AX6" s="4">
        <v>10</v>
      </c>
      <c r="AY6" s="8">
        <v>2718.25</v>
      </c>
      <c r="AZ6" s="7">
        <v>1</v>
      </c>
      <c r="BA6" s="7">
        <v>0.4036</v>
      </c>
      <c r="BB6" s="7">
        <v>0.4769</v>
      </c>
      <c r="BC6" s="4">
        <v>45</v>
      </c>
      <c r="BD6" s="8">
        <v>8756.09</v>
      </c>
      <c r="BE6" s="4">
        <v>17</v>
      </c>
      <c r="BF6" s="8">
        <v>4245.84</v>
      </c>
      <c r="BG6" s="7">
        <v>1.6471</v>
      </c>
      <c r="BH6" s="7">
        <v>1.0623</v>
      </c>
      <c r="BI6" s="7">
        <v>0.4357</v>
      </c>
      <c r="BJ6" s="4">
        <v>10</v>
      </c>
      <c r="BK6" s="8">
        <v>1819.44</v>
      </c>
      <c r="BL6" s="2" t="s">
        <v>147</v>
      </c>
      <c r="BM6" s="7">
        <v>1</v>
      </c>
      <c r="BN6" s="7">
        <v>1</v>
      </c>
      <c r="BO6" s="4">
        <v>4</v>
      </c>
      <c r="BP6" s="8">
        <v>930.78</v>
      </c>
      <c r="BQ6" s="4"/>
      <c r="BR6" s="8"/>
      <c r="BS6" s="7"/>
      <c r="BT6" s="7"/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142</v>
      </c>
      <c r="CB6" s="4">
        <v>2</v>
      </c>
      <c r="CC6" s="8">
        <v>306.94</v>
      </c>
      <c r="CD6" s="4">
        <v>1</v>
      </c>
      <c r="CE6" s="8">
        <v>193.04</v>
      </c>
      <c r="CF6" s="7">
        <v>1</v>
      </c>
      <c r="CG6" s="7">
        <v>0.59</v>
      </c>
      <c r="CH6" s="2" t="s">
        <v>148</v>
      </c>
      <c r="CI6" s="2" t="s">
        <v>139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142</v>
      </c>
      <c r="CO6" s="4">
        <v>1</v>
      </c>
      <c r="CP6" s="8">
        <v>142.74</v>
      </c>
      <c r="CQ6" s="4"/>
      <c r="CR6" s="8"/>
      <c r="CS6" s="7"/>
      <c r="CT6" s="7"/>
      <c r="CU6" s="2" t="s">
        <v>148</v>
      </c>
      <c r="CV6" s="2" t="s">
        <v>139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142</v>
      </c>
      <c r="DB6" s="4">
        <v>3</v>
      </c>
      <c r="DC6" s="8">
        <v>438.98</v>
      </c>
      <c r="DD6" s="4">
        <v>1</v>
      </c>
      <c r="DE6" s="8">
        <v>195.76</v>
      </c>
      <c r="DF6" s="7">
        <v>2</v>
      </c>
      <c r="DG6" s="7">
        <v>1.2424</v>
      </c>
      <c r="DH6" s="2" t="s">
        <v>148</v>
      </c>
      <c r="DI6" s="2" t="s">
        <v>139</v>
      </c>
      <c r="DJ6" s="2" t="s">
        <v>142</v>
      </c>
      <c r="DK6" s="2" t="s">
        <v>156</v>
      </c>
      <c r="DL6" s="2" t="s">
        <v>151</v>
      </c>
      <c r="DM6" s="2" t="s">
        <v>151</v>
      </c>
      <c r="DN6" s="2" t="s">
        <v>142</v>
      </c>
      <c r="DO6" s="4"/>
      <c r="DP6" s="8"/>
      <c r="DQ6" s="4"/>
      <c r="DR6" s="8"/>
      <c r="DS6" s="7"/>
      <c r="DT6" s="7"/>
      <c r="DU6" s="2" t="s">
        <v>148</v>
      </c>
      <c r="DV6" s="2" t="s">
        <v>139</v>
      </c>
      <c r="DW6" s="2" t="s">
        <v>157</v>
      </c>
      <c r="DX6" s="2" t="s">
        <v>158</v>
      </c>
      <c r="DY6" s="2" t="s">
        <v>151</v>
      </c>
      <c r="DZ6" s="2" t="s">
        <v>151</v>
      </c>
      <c r="EA6" s="2" t="s">
        <v>142</v>
      </c>
      <c r="EB6" s="4"/>
      <c r="EC6" s="8"/>
      <c r="ED6" s="4">
        <v>1</v>
      </c>
      <c r="EE6" s="8">
        <v>187.68</v>
      </c>
      <c r="EF6" s="7">
        <v>-1</v>
      </c>
      <c r="EG6" s="7">
        <v>-1</v>
      </c>
      <c r="EH6" s="2" t="s">
        <v>148</v>
      </c>
      <c r="EI6" s="2" t="s">
        <v>139</v>
      </c>
      <c r="EJ6" s="2" t="s">
        <v>149</v>
      </c>
      <c r="EK6" s="2" t="s">
        <v>159</v>
      </c>
      <c r="EL6" s="2" t="s">
        <v>151</v>
      </c>
      <c r="EM6" s="2" t="s">
        <v>151</v>
      </c>
      <c r="EN6" s="2" t="s">
        <v>142</v>
      </c>
      <c r="EO6" s="4"/>
      <c r="EP6" s="8"/>
      <c r="EQ6" s="4"/>
      <c r="ER6" s="8"/>
      <c r="ES6" s="7"/>
      <c r="ET6" s="7"/>
      <c r="EU6" s="2" t="s">
        <v>148</v>
      </c>
      <c r="EV6" s="2" t="s">
        <v>139</v>
      </c>
      <c r="EW6" s="2" t="s">
        <v>149</v>
      </c>
      <c r="EX6" s="2" t="s">
        <v>160</v>
      </c>
      <c r="EY6" s="2" t="s">
        <v>151</v>
      </c>
      <c r="EZ6" s="2" t="s">
        <v>151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161</v>
      </c>
      <c r="FK6" s="2" t="s">
        <v>162</v>
      </c>
      <c r="FL6" s="2" t="s">
        <v>151</v>
      </c>
      <c r="FM6" s="2" t="s">
        <v>151</v>
      </c>
      <c r="FN6" s="2" t="s">
        <v>142</v>
      </c>
      <c r="FO6" s="4"/>
      <c r="FP6" s="8"/>
      <c r="FQ6" s="4"/>
      <c r="FR6" s="8"/>
      <c r="FS6" s="7"/>
      <c r="FT6" s="7"/>
      <c r="FU6" s="2" t="s">
        <v>148</v>
      </c>
      <c r="FV6" s="2" t="s">
        <v>139</v>
      </c>
      <c r="FW6" s="2" t="s">
        <v>149</v>
      </c>
      <c r="FX6" s="2" t="s">
        <v>163</v>
      </c>
      <c r="FY6" s="2" t="s">
        <v>151</v>
      </c>
      <c r="FZ6" s="2" t="s">
        <v>151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149</v>
      </c>
      <c r="JK6" s="2" t="s">
        <v>164</v>
      </c>
      <c r="JL6" s="2" t="s">
        <v>151</v>
      </c>
      <c r="JM6" s="2" t="s">
        <v>151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165</v>
      </c>
      <c r="KL6" s="2" t="s">
        <v>151</v>
      </c>
      <c r="KM6" s="2" t="s">
        <v>151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>
        <v>133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166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167</v>
      </c>
      <c r="K7" s="2" t="s">
        <v>138</v>
      </c>
      <c r="L7" s="3">
        <v>159.6</v>
      </c>
      <c r="M7" s="3">
        <v>167.58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>
        <v>141</v>
      </c>
      <c r="AA7" s="4">
        <f>=ROUNDDOWN(20.1428571428571,0)</f>
      </c>
      <c r="AB7" s="5">
        <v>7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5</v>
      </c>
      <c r="AQ7" s="8">
        <v>1130.46</v>
      </c>
      <c r="AR7" s="4">
        <v>6</v>
      </c>
      <c r="AS7" s="8">
        <v>1901.54</v>
      </c>
      <c r="AT7" s="7">
        <v>-0.1667</v>
      </c>
      <c r="AU7" s="7">
        <v>-0.4055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0.2963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5</v>
      </c>
      <c r="BK7" s="8">
        <v>1130.46</v>
      </c>
      <c r="BL7" s="2" t="s">
        <v>168</v>
      </c>
      <c r="BM7" s="7">
        <v>1</v>
      </c>
      <c r="BN7" s="7">
        <v>1</v>
      </c>
      <c r="BO7" s="4">
        <v>2</v>
      </c>
      <c r="BP7" s="8">
        <v>593.99</v>
      </c>
      <c r="BQ7" s="4">
        <v>2</v>
      </c>
      <c r="BR7" s="8">
        <v>1019.98</v>
      </c>
      <c r="BS7" s="7"/>
      <c r="BT7" s="7">
        <v>-0.4176</v>
      </c>
      <c r="BU7" s="2" t="s">
        <v>148</v>
      </c>
      <c r="BV7" s="2" t="s">
        <v>139</v>
      </c>
      <c r="BW7" s="2" t="s">
        <v>149</v>
      </c>
      <c r="BX7" s="2" t="s">
        <v>169</v>
      </c>
      <c r="BY7" s="2" t="s">
        <v>151</v>
      </c>
      <c r="BZ7" s="2" t="s">
        <v>151</v>
      </c>
      <c r="CA7" s="2" t="s">
        <v>142</v>
      </c>
      <c r="CB7" s="4">
        <v>2</v>
      </c>
      <c r="CC7" s="8">
        <v>366.22</v>
      </c>
      <c r="CD7" s="4">
        <v>2</v>
      </c>
      <c r="CE7" s="8">
        <v>463.3</v>
      </c>
      <c r="CF7" s="7"/>
      <c r="CG7" s="7">
        <v>-0.2095</v>
      </c>
      <c r="CH7" s="2" t="s">
        <v>148</v>
      </c>
      <c r="CI7" s="2" t="s">
        <v>139</v>
      </c>
      <c r="CJ7" s="2" t="s">
        <v>152</v>
      </c>
      <c r="CK7" s="2" t="s">
        <v>170</v>
      </c>
      <c r="CL7" s="2" t="s">
        <v>151</v>
      </c>
      <c r="CM7" s="2" t="s">
        <v>151</v>
      </c>
      <c r="CN7" s="2" t="s">
        <v>142</v>
      </c>
      <c r="CO7" s="4">
        <v>1</v>
      </c>
      <c r="CP7" s="8">
        <v>170.25</v>
      </c>
      <c r="CQ7" s="4">
        <v>1</v>
      </c>
      <c r="CR7" s="8">
        <v>193.04</v>
      </c>
      <c r="CS7" s="7"/>
      <c r="CT7" s="7">
        <v>-0.1181</v>
      </c>
      <c r="CU7" s="2" t="s">
        <v>148</v>
      </c>
      <c r="CV7" s="2" t="s">
        <v>139</v>
      </c>
      <c r="CW7" s="2" t="s">
        <v>154</v>
      </c>
      <c r="CX7" s="2" t="s">
        <v>159</v>
      </c>
      <c r="CY7" s="2" t="s">
        <v>151</v>
      </c>
      <c r="CZ7" s="2" t="s">
        <v>151</v>
      </c>
      <c r="DA7" s="2" t="s">
        <v>142</v>
      </c>
      <c r="DB7" s="4"/>
      <c r="DC7" s="8"/>
      <c r="DD7" s="4"/>
      <c r="DE7" s="8"/>
      <c r="DF7" s="7"/>
      <c r="DG7" s="7"/>
      <c r="DH7" s="2" t="s">
        <v>148</v>
      </c>
      <c r="DI7" s="2" t="s">
        <v>139</v>
      </c>
      <c r="DJ7" s="2" t="s">
        <v>142</v>
      </c>
      <c r="DK7" s="2" t="s">
        <v>156</v>
      </c>
      <c r="DL7" s="2" t="s">
        <v>151</v>
      </c>
      <c r="DM7" s="2" t="s">
        <v>151</v>
      </c>
      <c r="DN7" s="2" t="s">
        <v>142</v>
      </c>
      <c r="DO7" s="4"/>
      <c r="DP7" s="8"/>
      <c r="DQ7" s="4"/>
      <c r="DR7" s="8"/>
      <c r="DS7" s="7"/>
      <c r="DT7" s="7"/>
      <c r="DU7" s="2" t="s">
        <v>148</v>
      </c>
      <c r="DV7" s="2" t="s">
        <v>139</v>
      </c>
      <c r="DW7" s="2" t="s">
        <v>157</v>
      </c>
      <c r="DX7" s="2" t="s">
        <v>171</v>
      </c>
      <c r="DY7" s="2" t="s">
        <v>151</v>
      </c>
      <c r="DZ7" s="2" t="s">
        <v>151</v>
      </c>
      <c r="EA7" s="2" t="s">
        <v>142</v>
      </c>
      <c r="EB7" s="4"/>
      <c r="EC7" s="8"/>
      <c r="ED7" s="4">
        <v>1</v>
      </c>
      <c r="EE7" s="8">
        <v>225.22</v>
      </c>
      <c r="EF7" s="7">
        <v>-1</v>
      </c>
      <c r="EG7" s="7">
        <v>-1</v>
      </c>
      <c r="EH7" s="2" t="s">
        <v>148</v>
      </c>
      <c r="EI7" s="2" t="s">
        <v>139</v>
      </c>
      <c r="EJ7" s="2" t="s">
        <v>149</v>
      </c>
      <c r="EK7" s="2" t="s">
        <v>172</v>
      </c>
      <c r="EL7" s="2" t="s">
        <v>151</v>
      </c>
      <c r="EM7" s="2" t="s">
        <v>151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149</v>
      </c>
      <c r="EX7" s="2" t="s">
        <v>173</v>
      </c>
      <c r="EY7" s="2" t="s">
        <v>151</v>
      </c>
      <c r="EZ7" s="2" t="s">
        <v>151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174</v>
      </c>
      <c r="FK7" s="2" t="s">
        <v>175</v>
      </c>
      <c r="FL7" s="2" t="s">
        <v>151</v>
      </c>
      <c r="FM7" s="2" t="s">
        <v>151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149</v>
      </c>
      <c r="FX7" s="2" t="s">
        <v>176</v>
      </c>
      <c r="FY7" s="2" t="s">
        <v>151</v>
      </c>
      <c r="FZ7" s="2" t="s">
        <v>151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149</v>
      </c>
      <c r="JK7" s="2" t="s">
        <v>142</v>
      </c>
      <c r="JL7" s="2" t="s">
        <v>151</v>
      </c>
      <c r="JM7" s="2" t="s">
        <v>151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177</v>
      </c>
      <c r="KI7" s="2" t="s">
        <v>139</v>
      </c>
      <c r="KJ7" s="2" t="s">
        <v>142</v>
      </c>
      <c r="KK7" s="2" t="s">
        <v>142</v>
      </c>
      <c r="KL7" s="2" t="s">
        <v>151</v>
      </c>
      <c r="KM7" s="2" t="s">
        <v>151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>
        <v>94</v>
      </c>
      <c r="PC7" s="4"/>
      <c r="PD7" s="4"/>
      <c r="PE7" s="4">
        <v>47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178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179</v>
      </c>
      <c r="K8" s="2" t="s">
        <v>138</v>
      </c>
      <c r="L8" s="3">
        <v>159.41</v>
      </c>
      <c r="M8" s="3">
        <v>167.38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>
        <v>102</v>
      </c>
      <c r="AA8" s="4">
        <f>=ROUNDDOWN(34,0)</f>
      </c>
      <c r="AB8" s="5">
        <v>3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5</v>
      </c>
      <c r="AQ8" s="8">
        <v>865.37</v>
      </c>
      <c r="AR8" s="4">
        <v>1</v>
      </c>
      <c r="AS8" s="8">
        <v>240.23</v>
      </c>
      <c r="AT8" s="7">
        <v>4</v>
      </c>
      <c r="AU8" s="7">
        <v>2.6023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0.2268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5</v>
      </c>
      <c r="BK8" s="8">
        <v>865.37</v>
      </c>
      <c r="BL8" s="2" t="s">
        <v>180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148</v>
      </c>
      <c r="BV8" s="2" t="s">
        <v>139</v>
      </c>
      <c r="BW8" s="2" t="s">
        <v>149</v>
      </c>
      <c r="BX8" s="2" t="s">
        <v>169</v>
      </c>
      <c r="BY8" s="2" t="s">
        <v>151</v>
      </c>
      <c r="BZ8" s="2" t="s">
        <v>151</v>
      </c>
      <c r="CA8" s="2" t="s">
        <v>142</v>
      </c>
      <c r="CB8" s="4"/>
      <c r="CC8" s="8"/>
      <c r="CD8" s="4"/>
      <c r="CE8" s="8"/>
      <c r="CF8" s="7"/>
      <c r="CG8" s="7"/>
      <c r="CH8" s="2" t="s">
        <v>148</v>
      </c>
      <c r="CI8" s="2" t="s">
        <v>139</v>
      </c>
      <c r="CJ8" s="2" t="s">
        <v>152</v>
      </c>
      <c r="CK8" s="2" t="s">
        <v>173</v>
      </c>
      <c r="CL8" s="2" t="s">
        <v>151</v>
      </c>
      <c r="CM8" s="2" t="s">
        <v>151</v>
      </c>
      <c r="CN8" s="2" t="s">
        <v>142</v>
      </c>
      <c r="CO8" s="4"/>
      <c r="CP8" s="8"/>
      <c r="CQ8" s="4"/>
      <c r="CR8" s="8"/>
      <c r="CS8" s="7"/>
      <c r="CT8" s="7"/>
      <c r="CU8" s="2" t="s">
        <v>148</v>
      </c>
      <c r="CV8" s="2" t="s">
        <v>139</v>
      </c>
      <c r="CW8" s="2" t="s">
        <v>154</v>
      </c>
      <c r="CX8" s="2" t="s">
        <v>181</v>
      </c>
      <c r="CY8" s="2" t="s">
        <v>151</v>
      </c>
      <c r="CZ8" s="2" t="s">
        <v>151</v>
      </c>
      <c r="DA8" s="2" t="s">
        <v>142</v>
      </c>
      <c r="DB8" s="4">
        <v>4</v>
      </c>
      <c r="DC8" s="8">
        <v>676.56</v>
      </c>
      <c r="DD8" s="4"/>
      <c r="DE8" s="8"/>
      <c r="DF8" s="7"/>
      <c r="DG8" s="7"/>
      <c r="DH8" s="2" t="s">
        <v>148</v>
      </c>
      <c r="DI8" s="2" t="s">
        <v>139</v>
      </c>
      <c r="DJ8" s="2" t="s">
        <v>142</v>
      </c>
      <c r="DK8" s="2" t="s">
        <v>156</v>
      </c>
      <c r="DL8" s="2" t="s">
        <v>151</v>
      </c>
      <c r="DM8" s="2" t="s">
        <v>151</v>
      </c>
      <c r="DN8" s="2" t="s">
        <v>142</v>
      </c>
      <c r="DO8" s="4">
        <v>1</v>
      </c>
      <c r="DP8" s="8">
        <v>188.81</v>
      </c>
      <c r="DQ8" s="4">
        <v>1</v>
      </c>
      <c r="DR8" s="8">
        <v>240.23</v>
      </c>
      <c r="DS8" s="7"/>
      <c r="DT8" s="7">
        <v>-0.214</v>
      </c>
      <c r="DU8" s="2" t="s">
        <v>148</v>
      </c>
      <c r="DV8" s="2" t="s">
        <v>139</v>
      </c>
      <c r="DW8" s="2" t="s">
        <v>157</v>
      </c>
      <c r="DX8" s="2" t="s">
        <v>182</v>
      </c>
      <c r="DY8" s="2" t="s">
        <v>151</v>
      </c>
      <c r="DZ8" s="2" t="s">
        <v>151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149</v>
      </c>
      <c r="EK8" s="2" t="s">
        <v>183</v>
      </c>
      <c r="EL8" s="2" t="s">
        <v>151</v>
      </c>
      <c r="EM8" s="2" t="s">
        <v>151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149</v>
      </c>
      <c r="EX8" s="2" t="s">
        <v>142</v>
      </c>
      <c r="EY8" s="2" t="s">
        <v>151</v>
      </c>
      <c r="EZ8" s="2" t="s">
        <v>151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161</v>
      </c>
      <c r="FK8" s="2" t="s">
        <v>184</v>
      </c>
      <c r="FL8" s="2" t="s">
        <v>151</v>
      </c>
      <c r="FM8" s="2" t="s">
        <v>151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149</v>
      </c>
      <c r="FX8" s="2" t="s">
        <v>185</v>
      </c>
      <c r="FY8" s="2" t="s">
        <v>151</v>
      </c>
      <c r="FZ8" s="2" t="s">
        <v>151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149</v>
      </c>
      <c r="JK8" s="2" t="s">
        <v>186</v>
      </c>
      <c r="JL8" s="2" t="s">
        <v>151</v>
      </c>
      <c r="JM8" s="2" t="s">
        <v>151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177</v>
      </c>
      <c r="KI8" s="2" t="s">
        <v>139</v>
      </c>
      <c r="KJ8" s="2" t="s">
        <v>142</v>
      </c>
      <c r="KK8" s="2" t="s">
        <v>142</v>
      </c>
      <c r="KL8" s="2" t="s">
        <v>151</v>
      </c>
      <c r="KM8" s="2" t="s">
        <v>151</v>
      </c>
      <c r="KN8" s="2" t="s">
        <v>142</v>
      </c>
      <c r="KO8" s="4"/>
      <c r="KP8" s="8"/>
      <c r="KQ8" s="4"/>
      <c r="KR8" s="8"/>
      <c r="KS8" s="7"/>
      <c r="KT8" s="7"/>
      <c r="KU8" s="2" t="s">
        <v>142</v>
      </c>
      <c r="KV8" s="2" t="s">
        <v>142</v>
      </c>
      <c r="KW8" s="2" t="s">
        <v>142</v>
      </c>
      <c r="KX8" s="2" t="s">
        <v>142</v>
      </c>
      <c r="KY8" s="2" t="s">
        <v>142</v>
      </c>
      <c r="KZ8" s="2" t="s">
        <v>142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>
        <v>102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187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188</v>
      </c>
      <c r="L9" s="3">
        <v>133.68</v>
      </c>
      <c r="M9" s="3">
        <v>140.36</v>
      </c>
      <c r="N9" s="3">
        <v>299.99</v>
      </c>
      <c r="O9" s="2" t="s">
        <v>139</v>
      </c>
      <c r="P9" s="2" t="s">
        <v>189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190</v>
      </c>
      <c r="Z9" s="4">
        <v>118</v>
      </c>
      <c r="AA9" s="4">
        <f>=ROUNDDOWN(19.6666666666667,0)</f>
      </c>
      <c r="AB9" s="5">
        <v>6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10</v>
      </c>
      <c r="AQ9" s="8">
        <v>1793.87</v>
      </c>
      <c r="AR9" s="4">
        <v>2</v>
      </c>
      <c r="AS9" s="8">
        <v>378.93</v>
      </c>
      <c r="AT9" s="7">
        <v>4</v>
      </c>
      <c r="AU9" s="7">
        <v>3.734</v>
      </c>
      <c r="AV9" s="4">
        <v>19</v>
      </c>
      <c r="AW9" s="8">
        <v>3656.21</v>
      </c>
      <c r="AX9" s="4">
        <v>7</v>
      </c>
      <c r="AY9" s="8">
        <v>1527.59</v>
      </c>
      <c r="AZ9" s="7">
        <v>1.7143</v>
      </c>
      <c r="BA9" s="7">
        <v>1.3934</v>
      </c>
      <c r="BB9" s="7">
        <v>0.4906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0.4176</v>
      </c>
      <c r="BJ9" s="4">
        <v>10</v>
      </c>
      <c r="BK9" s="8">
        <v>1793.87</v>
      </c>
      <c r="BL9" s="2" t="s">
        <v>191</v>
      </c>
      <c r="BM9" s="7">
        <v>1</v>
      </c>
      <c r="BN9" s="7">
        <v>1</v>
      </c>
      <c r="BO9" s="4">
        <v>5</v>
      </c>
      <c r="BP9" s="8">
        <v>1034.96</v>
      </c>
      <c r="BQ9" s="4"/>
      <c r="BR9" s="8"/>
      <c r="BS9" s="7"/>
      <c r="BT9" s="7"/>
      <c r="BU9" s="2" t="s">
        <v>148</v>
      </c>
      <c r="BV9" s="2" t="s">
        <v>139</v>
      </c>
      <c r="BW9" s="2" t="s">
        <v>190</v>
      </c>
      <c r="BX9" s="2" t="s">
        <v>192</v>
      </c>
      <c r="BY9" s="2" t="s">
        <v>151</v>
      </c>
      <c r="BZ9" s="2" t="s">
        <v>151</v>
      </c>
      <c r="CA9" s="2" t="s">
        <v>142</v>
      </c>
      <c r="CB9" s="4">
        <v>1</v>
      </c>
      <c r="CC9" s="8">
        <v>153.47</v>
      </c>
      <c r="CD9" s="4"/>
      <c r="CE9" s="8"/>
      <c r="CF9" s="7"/>
      <c r="CG9" s="7"/>
      <c r="CH9" s="2" t="s">
        <v>148</v>
      </c>
      <c r="CI9" s="2" t="s">
        <v>139</v>
      </c>
      <c r="CJ9" s="2" t="s">
        <v>152</v>
      </c>
      <c r="CK9" s="2" t="s">
        <v>193</v>
      </c>
      <c r="CL9" s="2" t="s">
        <v>151</v>
      </c>
      <c r="CM9" s="2" t="s">
        <v>151</v>
      </c>
      <c r="CN9" s="2" t="s">
        <v>142</v>
      </c>
      <c r="CO9" s="4">
        <v>1</v>
      </c>
      <c r="CP9" s="8">
        <v>142.74</v>
      </c>
      <c r="CQ9" s="4"/>
      <c r="CR9" s="8"/>
      <c r="CS9" s="7"/>
      <c r="CT9" s="7"/>
      <c r="CU9" s="2" t="s">
        <v>148</v>
      </c>
      <c r="CV9" s="2" t="s">
        <v>139</v>
      </c>
      <c r="CW9" s="2" t="s">
        <v>194</v>
      </c>
      <c r="CX9" s="2" t="s">
        <v>195</v>
      </c>
      <c r="CY9" s="2" t="s">
        <v>151</v>
      </c>
      <c r="CZ9" s="2" t="s">
        <v>151</v>
      </c>
      <c r="DA9" s="2" t="s">
        <v>142</v>
      </c>
      <c r="DB9" s="4">
        <v>2</v>
      </c>
      <c r="DC9" s="8">
        <v>315.58</v>
      </c>
      <c r="DD9" s="4"/>
      <c r="DE9" s="8"/>
      <c r="DF9" s="7"/>
      <c r="DG9" s="7"/>
      <c r="DH9" s="2" t="s">
        <v>148</v>
      </c>
      <c r="DI9" s="2" t="s">
        <v>139</v>
      </c>
      <c r="DJ9" s="2" t="s">
        <v>142</v>
      </c>
      <c r="DK9" s="2" t="s">
        <v>196</v>
      </c>
      <c r="DL9" s="2" t="s">
        <v>151</v>
      </c>
      <c r="DM9" s="2" t="s">
        <v>151</v>
      </c>
      <c r="DN9" s="2" t="s">
        <v>142</v>
      </c>
      <c r="DO9" s="4"/>
      <c r="DP9" s="8"/>
      <c r="DQ9" s="4">
        <v>1</v>
      </c>
      <c r="DR9" s="8">
        <v>200.19</v>
      </c>
      <c r="DS9" s="7">
        <v>-1</v>
      </c>
      <c r="DT9" s="7">
        <v>-1</v>
      </c>
      <c r="DU9" s="2" t="s">
        <v>148</v>
      </c>
      <c r="DV9" s="2" t="s">
        <v>139</v>
      </c>
      <c r="DW9" s="2" t="s">
        <v>197</v>
      </c>
      <c r="DX9" s="2" t="s">
        <v>198</v>
      </c>
      <c r="DY9" s="2" t="s">
        <v>151</v>
      </c>
      <c r="DZ9" s="2" t="s">
        <v>151</v>
      </c>
      <c r="EA9" s="2" t="s">
        <v>142</v>
      </c>
      <c r="EB9" s="4"/>
      <c r="EC9" s="8"/>
      <c r="ED9" s="4"/>
      <c r="EE9" s="8"/>
      <c r="EF9" s="7"/>
      <c r="EG9" s="7"/>
      <c r="EH9" s="2" t="s">
        <v>148</v>
      </c>
      <c r="EI9" s="2" t="s">
        <v>139</v>
      </c>
      <c r="EJ9" s="2" t="s">
        <v>199</v>
      </c>
      <c r="EK9" s="2" t="s">
        <v>200</v>
      </c>
      <c r="EL9" s="2" t="s">
        <v>151</v>
      </c>
      <c r="EM9" s="2" t="s">
        <v>151</v>
      </c>
      <c r="EN9" s="2" t="s">
        <v>142</v>
      </c>
      <c r="EO9" s="4">
        <v>1</v>
      </c>
      <c r="EP9" s="8">
        <v>147.12</v>
      </c>
      <c r="EQ9" s="4"/>
      <c r="ER9" s="8"/>
      <c r="ES9" s="7"/>
      <c r="ET9" s="7"/>
      <c r="EU9" s="2" t="s">
        <v>148</v>
      </c>
      <c r="EV9" s="2" t="s">
        <v>139</v>
      </c>
      <c r="EW9" s="2" t="s">
        <v>201</v>
      </c>
      <c r="EX9" s="2" t="s">
        <v>202</v>
      </c>
      <c r="EY9" s="2" t="s">
        <v>151</v>
      </c>
      <c r="EZ9" s="2" t="s">
        <v>151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203</v>
      </c>
      <c r="FK9" s="2" t="s">
        <v>204</v>
      </c>
      <c r="FL9" s="2" t="s">
        <v>151</v>
      </c>
      <c r="FM9" s="2" t="s">
        <v>151</v>
      </c>
      <c r="FN9" s="2" t="s">
        <v>142</v>
      </c>
      <c r="FO9" s="4"/>
      <c r="FP9" s="8"/>
      <c r="FQ9" s="4">
        <v>1</v>
      </c>
      <c r="FR9" s="8">
        <v>178.74</v>
      </c>
      <c r="FS9" s="7">
        <v>-1</v>
      </c>
      <c r="FT9" s="7">
        <v>-1</v>
      </c>
      <c r="FU9" s="2" t="s">
        <v>148</v>
      </c>
      <c r="FV9" s="2" t="s">
        <v>139</v>
      </c>
      <c r="FW9" s="2" t="s">
        <v>190</v>
      </c>
      <c r="FX9" s="2" t="s">
        <v>205</v>
      </c>
      <c r="FY9" s="2" t="s">
        <v>151</v>
      </c>
      <c r="FZ9" s="2" t="s">
        <v>151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206</v>
      </c>
      <c r="JK9" s="2" t="s">
        <v>142</v>
      </c>
      <c r="JL9" s="2" t="s">
        <v>151</v>
      </c>
      <c r="JM9" s="2" t="s">
        <v>151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207</v>
      </c>
      <c r="KL9" s="2" t="s">
        <v>151</v>
      </c>
      <c r="KM9" s="2" t="s">
        <v>151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208</v>
      </c>
      <c r="KX9" s="2" t="s">
        <v>142</v>
      </c>
      <c r="KY9" s="2" t="s">
        <v>151</v>
      </c>
      <c r="KZ9" s="2" t="s">
        <v>151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>
        <v>67</v>
      </c>
      <c r="PC9" s="4"/>
      <c r="PD9" s="4"/>
      <c r="PE9" s="4">
        <v>51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167</v>
      </c>
      <c r="K10" s="2" t="s">
        <v>188</v>
      </c>
      <c r="L10" s="3">
        <v>159.6</v>
      </c>
      <c r="M10" s="3">
        <v>167.58</v>
      </c>
      <c r="N10" s="3">
        <v>329.99</v>
      </c>
      <c r="O10" s="2" t="s">
        <v>139</v>
      </c>
      <c r="P10" s="2" t="s">
        <v>189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190</v>
      </c>
      <c r="Z10" s="4">
        <v>283</v>
      </c>
      <c r="AA10" s="4">
        <f>=ROUNDDOWN(52.4074074074074,0)</f>
      </c>
      <c r="AB10" s="5">
        <v>5.4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5</v>
      </c>
      <c r="AQ10" s="8">
        <v>1054.93</v>
      </c>
      <c r="AR10" s="4">
        <v>3</v>
      </c>
      <c r="AS10" s="8">
        <v>688.52</v>
      </c>
      <c r="AT10" s="7">
        <v>0.6667</v>
      </c>
      <c r="AU10" s="7">
        <v>0.5322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0.2885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5</v>
      </c>
      <c r="BK10" s="8">
        <v>1054.93</v>
      </c>
      <c r="BL10" s="2" t="s">
        <v>210</v>
      </c>
      <c r="BM10" s="7">
        <v>1</v>
      </c>
      <c r="BN10" s="7">
        <v>1</v>
      </c>
      <c r="BO10" s="4">
        <v>2</v>
      </c>
      <c r="BP10" s="8">
        <v>467.98</v>
      </c>
      <c r="BQ10" s="4"/>
      <c r="BR10" s="8"/>
      <c r="BS10" s="7"/>
      <c r="BT10" s="7"/>
      <c r="BU10" s="2" t="s">
        <v>148</v>
      </c>
      <c r="BV10" s="2" t="s">
        <v>139</v>
      </c>
      <c r="BW10" s="2" t="s">
        <v>190</v>
      </c>
      <c r="BX10" s="2" t="s">
        <v>211</v>
      </c>
      <c r="BY10" s="2" t="s">
        <v>151</v>
      </c>
      <c r="BZ10" s="2" t="s">
        <v>151</v>
      </c>
      <c r="CA10" s="2" t="s">
        <v>142</v>
      </c>
      <c r="CB10" s="4"/>
      <c r="CC10" s="8"/>
      <c r="CD10" s="4">
        <v>2</v>
      </c>
      <c r="CE10" s="8">
        <v>463.3</v>
      </c>
      <c r="CF10" s="7">
        <v>-1</v>
      </c>
      <c r="CG10" s="7">
        <v>-1</v>
      </c>
      <c r="CH10" s="2" t="s">
        <v>148</v>
      </c>
      <c r="CI10" s="2" t="s">
        <v>139</v>
      </c>
      <c r="CJ10" s="2" t="s">
        <v>152</v>
      </c>
      <c r="CK10" s="2" t="s">
        <v>153</v>
      </c>
      <c r="CL10" s="2" t="s">
        <v>151</v>
      </c>
      <c r="CM10" s="2" t="s">
        <v>151</v>
      </c>
      <c r="CN10" s="2" t="s">
        <v>142</v>
      </c>
      <c r="CO10" s="4">
        <v>1</v>
      </c>
      <c r="CP10" s="8">
        <v>170.25</v>
      </c>
      <c r="CQ10" s="4"/>
      <c r="CR10" s="8"/>
      <c r="CS10" s="7"/>
      <c r="CT10" s="7"/>
      <c r="CU10" s="2" t="s">
        <v>148</v>
      </c>
      <c r="CV10" s="2" t="s">
        <v>139</v>
      </c>
      <c r="CW10" s="2" t="s">
        <v>194</v>
      </c>
      <c r="CX10" s="2" t="s">
        <v>212</v>
      </c>
      <c r="CY10" s="2" t="s">
        <v>151</v>
      </c>
      <c r="CZ10" s="2" t="s">
        <v>151</v>
      </c>
      <c r="DA10" s="2" t="s">
        <v>142</v>
      </c>
      <c r="DB10" s="4">
        <v>1</v>
      </c>
      <c r="DC10" s="8">
        <v>169.14</v>
      </c>
      <c r="DD10" s="4"/>
      <c r="DE10" s="8"/>
      <c r="DF10" s="7"/>
      <c r="DG10" s="7"/>
      <c r="DH10" s="2" t="s">
        <v>148</v>
      </c>
      <c r="DI10" s="2" t="s">
        <v>139</v>
      </c>
      <c r="DJ10" s="2" t="s">
        <v>142</v>
      </c>
      <c r="DK10" s="2" t="s">
        <v>213</v>
      </c>
      <c r="DL10" s="2" t="s">
        <v>151</v>
      </c>
      <c r="DM10" s="2" t="s">
        <v>151</v>
      </c>
      <c r="DN10" s="2" t="s">
        <v>142</v>
      </c>
      <c r="DO10" s="4"/>
      <c r="DP10" s="8"/>
      <c r="DQ10" s="4"/>
      <c r="DR10" s="8"/>
      <c r="DS10" s="7"/>
      <c r="DT10" s="7"/>
      <c r="DU10" s="2" t="s">
        <v>148</v>
      </c>
      <c r="DV10" s="2" t="s">
        <v>139</v>
      </c>
      <c r="DW10" s="2" t="s">
        <v>197</v>
      </c>
      <c r="DX10" s="2" t="s">
        <v>214</v>
      </c>
      <c r="DY10" s="2" t="s">
        <v>151</v>
      </c>
      <c r="DZ10" s="2" t="s">
        <v>151</v>
      </c>
      <c r="EA10" s="2" t="s">
        <v>142</v>
      </c>
      <c r="EB10" s="4"/>
      <c r="EC10" s="8"/>
      <c r="ED10" s="4">
        <v>1</v>
      </c>
      <c r="EE10" s="8">
        <v>225.22</v>
      </c>
      <c r="EF10" s="7">
        <v>-1</v>
      </c>
      <c r="EG10" s="7">
        <v>-1</v>
      </c>
      <c r="EH10" s="2" t="s">
        <v>148</v>
      </c>
      <c r="EI10" s="2" t="s">
        <v>139</v>
      </c>
      <c r="EJ10" s="2" t="s">
        <v>199</v>
      </c>
      <c r="EK10" s="2" t="s">
        <v>215</v>
      </c>
      <c r="EL10" s="2" t="s">
        <v>151</v>
      </c>
      <c r="EM10" s="2" t="s">
        <v>151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201</v>
      </c>
      <c r="EX10" s="2" t="s">
        <v>214</v>
      </c>
      <c r="EY10" s="2" t="s">
        <v>151</v>
      </c>
      <c r="EZ10" s="2" t="s">
        <v>151</v>
      </c>
      <c r="FA10" s="2" t="s">
        <v>142</v>
      </c>
      <c r="FB10" s="4">
        <v>1</v>
      </c>
      <c r="FC10" s="8">
        <v>247.56</v>
      </c>
      <c r="FD10" s="4"/>
      <c r="FE10" s="8"/>
      <c r="FF10" s="7"/>
      <c r="FG10" s="7"/>
      <c r="FH10" s="2" t="s">
        <v>148</v>
      </c>
      <c r="FI10" s="2" t="s">
        <v>139</v>
      </c>
      <c r="FJ10" s="2" t="s">
        <v>174</v>
      </c>
      <c r="FK10" s="2" t="s">
        <v>216</v>
      </c>
      <c r="FL10" s="2" t="s">
        <v>151</v>
      </c>
      <c r="FM10" s="2" t="s">
        <v>151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190</v>
      </c>
      <c r="FX10" s="2" t="s">
        <v>217</v>
      </c>
      <c r="FY10" s="2" t="s">
        <v>151</v>
      </c>
      <c r="FZ10" s="2" t="s">
        <v>151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206</v>
      </c>
      <c r="JK10" s="2" t="s">
        <v>142</v>
      </c>
      <c r="JL10" s="2" t="s">
        <v>151</v>
      </c>
      <c r="JM10" s="2" t="s">
        <v>151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177</v>
      </c>
      <c r="KI10" s="2" t="s">
        <v>139</v>
      </c>
      <c r="KJ10" s="2" t="s">
        <v>142</v>
      </c>
      <c r="KK10" s="2" t="s">
        <v>142</v>
      </c>
      <c r="KL10" s="2" t="s">
        <v>151</v>
      </c>
      <c r="KM10" s="2" t="s">
        <v>151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208</v>
      </c>
      <c r="KX10" s="2" t="s">
        <v>142</v>
      </c>
      <c r="KY10" s="2" t="s">
        <v>151</v>
      </c>
      <c r="KZ10" s="2" t="s">
        <v>151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>
        <v>217</v>
      </c>
      <c r="PC10" s="4"/>
      <c r="PD10" s="4"/>
      <c r="PE10" s="4">
        <v>66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179</v>
      </c>
      <c r="K11" s="2" t="s">
        <v>188</v>
      </c>
      <c r="L11" s="3">
        <v>159.41</v>
      </c>
      <c r="M11" s="3">
        <v>167.38</v>
      </c>
      <c r="N11" s="3">
        <v>329.99</v>
      </c>
      <c r="O11" s="2" t="s">
        <v>139</v>
      </c>
      <c r="P11" s="2" t="s">
        <v>189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190</v>
      </c>
      <c r="Z11" s="4">
        <v>145</v>
      </c>
      <c r="AA11" s="4">
        <f>=ROUNDDOWN(48.3333333333333,0)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4</v>
      </c>
      <c r="AQ11" s="8">
        <v>807.41</v>
      </c>
      <c r="AR11" s="4">
        <v>2</v>
      </c>
      <c r="AS11" s="8">
        <v>460.14</v>
      </c>
      <c r="AT11" s="7">
        <v>1</v>
      </c>
      <c r="AU11" s="7">
        <v>0.7547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0.2208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4</v>
      </c>
      <c r="BK11" s="8">
        <v>807.41</v>
      </c>
      <c r="BL11" s="2" t="s">
        <v>219</v>
      </c>
      <c r="BM11" s="7">
        <v>1</v>
      </c>
      <c r="BN11" s="7">
        <v>1</v>
      </c>
      <c r="BO11" s="4">
        <v>1</v>
      </c>
      <c r="BP11" s="8">
        <v>299.99</v>
      </c>
      <c r="BQ11" s="4"/>
      <c r="BR11" s="8"/>
      <c r="BS11" s="7"/>
      <c r="BT11" s="7"/>
      <c r="BU11" s="2" t="s">
        <v>148</v>
      </c>
      <c r="BV11" s="2" t="s">
        <v>139</v>
      </c>
      <c r="BW11" s="2" t="s">
        <v>190</v>
      </c>
      <c r="BX11" s="2" t="s">
        <v>220</v>
      </c>
      <c r="BY11" s="2" t="s">
        <v>151</v>
      </c>
      <c r="BZ11" s="2" t="s">
        <v>151</v>
      </c>
      <c r="CA11" s="2" t="s">
        <v>142</v>
      </c>
      <c r="CB11" s="4"/>
      <c r="CC11" s="8"/>
      <c r="CD11" s="4"/>
      <c r="CE11" s="8"/>
      <c r="CF11" s="7"/>
      <c r="CG11" s="7"/>
      <c r="CH11" s="2" t="s">
        <v>148</v>
      </c>
      <c r="CI11" s="2" t="s">
        <v>139</v>
      </c>
      <c r="CJ11" s="2" t="s">
        <v>221</v>
      </c>
      <c r="CK11" s="2" t="s">
        <v>222</v>
      </c>
      <c r="CL11" s="2" t="s">
        <v>151</v>
      </c>
      <c r="CM11" s="2" t="s">
        <v>151</v>
      </c>
      <c r="CN11" s="2" t="s">
        <v>142</v>
      </c>
      <c r="CO11" s="4"/>
      <c r="CP11" s="8"/>
      <c r="CQ11" s="4"/>
      <c r="CR11" s="8"/>
      <c r="CS11" s="7"/>
      <c r="CT11" s="7"/>
      <c r="CU11" s="2" t="s">
        <v>148</v>
      </c>
      <c r="CV11" s="2" t="s">
        <v>139</v>
      </c>
      <c r="CW11" s="2" t="s">
        <v>194</v>
      </c>
      <c r="CX11" s="2" t="s">
        <v>223</v>
      </c>
      <c r="CY11" s="2" t="s">
        <v>151</v>
      </c>
      <c r="CZ11" s="2" t="s">
        <v>151</v>
      </c>
      <c r="DA11" s="2" t="s">
        <v>142</v>
      </c>
      <c r="DB11" s="4">
        <v>3</v>
      </c>
      <c r="DC11" s="8">
        <v>507.42</v>
      </c>
      <c r="DD11" s="4">
        <v>1</v>
      </c>
      <c r="DE11" s="8">
        <v>234.92</v>
      </c>
      <c r="DF11" s="7">
        <v>2</v>
      </c>
      <c r="DG11" s="7">
        <v>1.16</v>
      </c>
      <c r="DH11" s="2" t="s">
        <v>148</v>
      </c>
      <c r="DI11" s="2" t="s">
        <v>139</v>
      </c>
      <c r="DJ11" s="2" t="s">
        <v>142</v>
      </c>
      <c r="DK11" s="2" t="s">
        <v>171</v>
      </c>
      <c r="DL11" s="2" t="s">
        <v>151</v>
      </c>
      <c r="DM11" s="2" t="s">
        <v>151</v>
      </c>
      <c r="DN11" s="2" t="s">
        <v>142</v>
      </c>
      <c r="DO11" s="4"/>
      <c r="DP11" s="8"/>
      <c r="DQ11" s="4"/>
      <c r="DR11" s="8"/>
      <c r="DS11" s="7"/>
      <c r="DT11" s="7"/>
      <c r="DU11" s="2" t="s">
        <v>148</v>
      </c>
      <c r="DV11" s="2" t="s">
        <v>139</v>
      </c>
      <c r="DW11" s="2" t="s">
        <v>203</v>
      </c>
      <c r="DX11" s="2" t="s">
        <v>162</v>
      </c>
      <c r="DY11" s="2" t="s">
        <v>151</v>
      </c>
      <c r="DZ11" s="2" t="s">
        <v>151</v>
      </c>
      <c r="EA11" s="2" t="s">
        <v>142</v>
      </c>
      <c r="EB11" s="4"/>
      <c r="EC11" s="8"/>
      <c r="ED11" s="4">
        <v>1</v>
      </c>
      <c r="EE11" s="8">
        <v>225.22</v>
      </c>
      <c r="EF11" s="7">
        <v>-1</v>
      </c>
      <c r="EG11" s="7">
        <v>-1</v>
      </c>
      <c r="EH11" s="2" t="s">
        <v>148</v>
      </c>
      <c r="EI11" s="2" t="s">
        <v>139</v>
      </c>
      <c r="EJ11" s="2" t="s">
        <v>199</v>
      </c>
      <c r="EK11" s="2" t="s">
        <v>224</v>
      </c>
      <c r="EL11" s="2" t="s">
        <v>151</v>
      </c>
      <c r="EM11" s="2" t="s">
        <v>151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201</v>
      </c>
      <c r="EX11" s="2" t="s">
        <v>142</v>
      </c>
      <c r="EY11" s="2" t="s">
        <v>151</v>
      </c>
      <c r="EZ11" s="2" t="s">
        <v>151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203</v>
      </c>
      <c r="FK11" s="2" t="s">
        <v>225</v>
      </c>
      <c r="FL11" s="2" t="s">
        <v>151</v>
      </c>
      <c r="FM11" s="2" t="s">
        <v>151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190</v>
      </c>
      <c r="FX11" s="2" t="s">
        <v>226</v>
      </c>
      <c r="FY11" s="2" t="s">
        <v>151</v>
      </c>
      <c r="FZ11" s="2" t="s">
        <v>151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227</v>
      </c>
      <c r="JK11" s="2" t="s">
        <v>142</v>
      </c>
      <c r="JL11" s="2" t="s">
        <v>151</v>
      </c>
      <c r="JM11" s="2" t="s">
        <v>151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177</v>
      </c>
      <c r="KI11" s="2" t="s">
        <v>139</v>
      </c>
      <c r="KJ11" s="2" t="s">
        <v>142</v>
      </c>
      <c r="KK11" s="2" t="s">
        <v>142</v>
      </c>
      <c r="KL11" s="2" t="s">
        <v>151</v>
      </c>
      <c r="KM11" s="2" t="s">
        <v>151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208</v>
      </c>
      <c r="KX11" s="2" t="s">
        <v>142</v>
      </c>
      <c r="KY11" s="2" t="s">
        <v>151</v>
      </c>
      <c r="KZ11" s="2" t="s">
        <v>151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>
        <v>145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229</v>
      </c>
      <c r="J12" s="2" t="s">
        <v>137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139</v>
      </c>
      <c r="P12" s="2" t="s">
        <v>231</v>
      </c>
      <c r="Q12" s="2" t="s">
        <v>141</v>
      </c>
      <c r="R12" s="2" t="s">
        <v>142</v>
      </c>
      <c r="S12" s="2" t="s">
        <v>142</v>
      </c>
      <c r="T12" s="2" t="s">
        <v>232</v>
      </c>
      <c r="U12" s="2" t="s">
        <v>143</v>
      </c>
      <c r="V12" s="2" t="s">
        <v>233</v>
      </c>
      <c r="W12" s="2" t="s">
        <v>142</v>
      </c>
      <c r="X12" s="2" t="s">
        <v>142</v>
      </c>
      <c r="Y12" s="2" t="s">
        <v>234</v>
      </c>
      <c r="Z12" s="4">
        <v>290</v>
      </c>
      <c r="AA12" s="4">
        <f>=ROUNDDOWN(32.2222222222222,0)</f>
      </c>
      <c r="AB12" s="5">
        <v>9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1</v>
      </c>
      <c r="AQ12" s="8">
        <v>142.74</v>
      </c>
      <c r="AR12" s="4"/>
      <c r="AS12" s="8"/>
      <c r="AT12" s="7"/>
      <c r="AU12" s="7"/>
      <c r="AV12" s="4">
        <v>6</v>
      </c>
      <c r="AW12" s="8">
        <v>1284.61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0.1111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0.1467</v>
      </c>
      <c r="BJ12" s="4">
        <v>1</v>
      </c>
      <c r="BK12" s="8">
        <v>142.74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235</v>
      </c>
      <c r="BY12" s="2" t="s">
        <v>151</v>
      </c>
      <c r="BZ12" s="2" t="s">
        <v>151</v>
      </c>
      <c r="CA12" s="2" t="s">
        <v>142</v>
      </c>
      <c r="CB12" s="4"/>
      <c r="CC12" s="8"/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236</v>
      </c>
      <c r="CL12" s="2" t="s">
        <v>151</v>
      </c>
      <c r="CM12" s="2" t="s">
        <v>151</v>
      </c>
      <c r="CN12" s="2" t="s">
        <v>142</v>
      </c>
      <c r="CO12" s="4">
        <v>1</v>
      </c>
      <c r="CP12" s="8">
        <v>142.74</v>
      </c>
      <c r="CQ12" s="4"/>
      <c r="CR12" s="8"/>
      <c r="CS12" s="7"/>
      <c r="CT12" s="7"/>
      <c r="CU12" s="2" t="s">
        <v>148</v>
      </c>
      <c r="CV12" s="2" t="s">
        <v>139</v>
      </c>
      <c r="CW12" s="2" t="s">
        <v>142</v>
      </c>
      <c r="CX12" s="2" t="s">
        <v>237</v>
      </c>
      <c r="CY12" s="2" t="s">
        <v>151</v>
      </c>
      <c r="CZ12" s="2" t="s">
        <v>151</v>
      </c>
      <c r="DA12" s="2" t="s">
        <v>142</v>
      </c>
      <c r="DB12" s="4"/>
      <c r="DC12" s="8"/>
      <c r="DD12" s="4"/>
      <c r="DE12" s="8"/>
      <c r="DF12" s="7"/>
      <c r="DG12" s="7"/>
      <c r="DH12" s="2" t="s">
        <v>238</v>
      </c>
      <c r="DI12" s="2" t="s">
        <v>139</v>
      </c>
      <c r="DJ12" s="2" t="s">
        <v>142</v>
      </c>
      <c r="DK12" s="2" t="s">
        <v>142</v>
      </c>
      <c r="DL12" s="2" t="s">
        <v>151</v>
      </c>
      <c r="DM12" s="2" t="s">
        <v>151</v>
      </c>
      <c r="DN12" s="2" t="s">
        <v>142</v>
      </c>
      <c r="DO12" s="4"/>
      <c r="DP12" s="8"/>
      <c r="DQ12" s="4"/>
      <c r="DR12" s="8"/>
      <c r="DS12" s="7"/>
      <c r="DT12" s="7"/>
      <c r="DU12" s="2" t="s">
        <v>239</v>
      </c>
      <c r="DV12" s="2" t="s">
        <v>139</v>
      </c>
      <c r="DW12" s="2" t="s">
        <v>142</v>
      </c>
      <c r="DX12" s="2" t="s">
        <v>142</v>
      </c>
      <c r="DY12" s="2" t="s">
        <v>151</v>
      </c>
      <c r="DZ12" s="2" t="s">
        <v>151</v>
      </c>
      <c r="EA12" s="2" t="s">
        <v>142</v>
      </c>
      <c r="EB12" s="4"/>
      <c r="EC12" s="8"/>
      <c r="ED12" s="4"/>
      <c r="EE12" s="8"/>
      <c r="EF12" s="7"/>
      <c r="EG12" s="7"/>
      <c r="EH12" s="2" t="s">
        <v>238</v>
      </c>
      <c r="EI12" s="2" t="s">
        <v>139</v>
      </c>
      <c r="EJ12" s="2" t="s">
        <v>142</v>
      </c>
      <c r="EK12" s="2" t="s">
        <v>142</v>
      </c>
      <c r="EL12" s="2" t="s">
        <v>151</v>
      </c>
      <c r="EM12" s="2" t="s">
        <v>151</v>
      </c>
      <c r="EN12" s="2" t="s">
        <v>142</v>
      </c>
      <c r="EO12" s="4"/>
      <c r="EP12" s="8"/>
      <c r="EQ12" s="4"/>
      <c r="ER12" s="8"/>
      <c r="ES12" s="7"/>
      <c r="ET12" s="7"/>
      <c r="EU12" s="2" t="s">
        <v>239</v>
      </c>
      <c r="EV12" s="2" t="s">
        <v>139</v>
      </c>
      <c r="EW12" s="2" t="s">
        <v>142</v>
      </c>
      <c r="EX12" s="2" t="s">
        <v>142</v>
      </c>
      <c r="EY12" s="2" t="s">
        <v>151</v>
      </c>
      <c r="EZ12" s="2" t="s">
        <v>151</v>
      </c>
      <c r="FA12" s="2" t="s">
        <v>142</v>
      </c>
      <c r="FB12" s="4"/>
      <c r="FC12" s="8"/>
      <c r="FD12" s="4"/>
      <c r="FE12" s="8"/>
      <c r="FF12" s="7"/>
      <c r="FG12" s="7"/>
      <c r="FH12" s="2" t="s">
        <v>239</v>
      </c>
      <c r="FI12" s="2" t="s">
        <v>139</v>
      </c>
      <c r="FJ12" s="2" t="s">
        <v>142</v>
      </c>
      <c r="FK12" s="2" t="s">
        <v>142</v>
      </c>
      <c r="FL12" s="2" t="s">
        <v>151</v>
      </c>
      <c r="FM12" s="2" t="s">
        <v>151</v>
      </c>
      <c r="FN12" s="2" t="s">
        <v>142</v>
      </c>
      <c r="FO12" s="4"/>
      <c r="FP12" s="8"/>
      <c r="FQ12" s="4"/>
      <c r="FR12" s="8"/>
      <c r="FS12" s="7"/>
      <c r="FT12" s="7"/>
      <c r="FU12" s="2" t="s">
        <v>148</v>
      </c>
      <c r="FV12" s="2" t="s">
        <v>139</v>
      </c>
      <c r="FW12" s="2" t="s">
        <v>142</v>
      </c>
      <c r="FX12" s="2" t="s">
        <v>142</v>
      </c>
      <c r="FY12" s="2" t="s">
        <v>151</v>
      </c>
      <c r="FZ12" s="2" t="s">
        <v>151</v>
      </c>
      <c r="GA12" s="2" t="s">
        <v>142</v>
      </c>
      <c r="GB12" s="4"/>
      <c r="GC12" s="8"/>
      <c r="GD12" s="4"/>
      <c r="GE12" s="8"/>
      <c r="GF12" s="7"/>
      <c r="GG12" s="7"/>
      <c r="GH12" s="2" t="s">
        <v>238</v>
      </c>
      <c r="GI12" s="2" t="s">
        <v>139</v>
      </c>
      <c r="GJ12" s="2" t="s">
        <v>142</v>
      </c>
      <c r="GK12" s="2" t="s">
        <v>142</v>
      </c>
      <c r="GL12" s="2" t="s">
        <v>151</v>
      </c>
      <c r="GM12" s="2" t="s">
        <v>151</v>
      </c>
      <c r="GN12" s="2" t="s">
        <v>142</v>
      </c>
      <c r="GO12" s="4"/>
      <c r="GP12" s="8"/>
      <c r="GQ12" s="4"/>
      <c r="GR12" s="8"/>
      <c r="GS12" s="7"/>
      <c r="GT12" s="7"/>
      <c r="GU12" s="2" t="s">
        <v>238</v>
      </c>
      <c r="GV12" s="2" t="s">
        <v>139</v>
      </c>
      <c r="GW12" s="2" t="s">
        <v>142</v>
      </c>
      <c r="GX12" s="2" t="s">
        <v>142</v>
      </c>
      <c r="GY12" s="2" t="s">
        <v>151</v>
      </c>
      <c r="GZ12" s="2" t="s">
        <v>151</v>
      </c>
      <c r="HA12" s="2" t="s">
        <v>142</v>
      </c>
      <c r="HB12" s="4"/>
      <c r="HC12" s="8"/>
      <c r="HD12" s="4"/>
      <c r="HE12" s="8"/>
      <c r="HF12" s="7"/>
      <c r="HG12" s="7"/>
      <c r="HH12" s="2" t="s">
        <v>238</v>
      </c>
      <c r="HI12" s="2" t="s">
        <v>139</v>
      </c>
      <c r="HJ12" s="2" t="s">
        <v>142</v>
      </c>
      <c r="HK12" s="2" t="s">
        <v>142</v>
      </c>
      <c r="HL12" s="2" t="s">
        <v>151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238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151</v>
      </c>
      <c r="IA12" s="2" t="s">
        <v>142</v>
      </c>
      <c r="IB12" s="4"/>
      <c r="IC12" s="8"/>
      <c r="ID12" s="4"/>
      <c r="IE12" s="8"/>
      <c r="IF12" s="7"/>
      <c r="IG12" s="7"/>
      <c r="IH12" s="2" t="s">
        <v>240</v>
      </c>
      <c r="II12" s="2" t="s">
        <v>139</v>
      </c>
      <c r="IJ12" s="2" t="s">
        <v>142</v>
      </c>
      <c r="IK12" s="2" t="s">
        <v>142</v>
      </c>
      <c r="IL12" s="2" t="s">
        <v>151</v>
      </c>
      <c r="IM12" s="2" t="s">
        <v>151</v>
      </c>
      <c r="IN12" s="2" t="s">
        <v>142</v>
      </c>
      <c r="IO12" s="4"/>
      <c r="IP12" s="8"/>
      <c r="IQ12" s="4"/>
      <c r="IR12" s="8"/>
      <c r="IS12" s="7"/>
      <c r="IT12" s="7"/>
      <c r="IU12" s="2" t="s">
        <v>238</v>
      </c>
      <c r="IV12" s="2" t="s">
        <v>139</v>
      </c>
      <c r="IW12" s="2" t="s">
        <v>142</v>
      </c>
      <c r="IX12" s="2" t="s">
        <v>142</v>
      </c>
      <c r="IY12" s="2" t="s">
        <v>151</v>
      </c>
      <c r="IZ12" s="2" t="s">
        <v>151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139</v>
      </c>
      <c r="JJ12" s="2" t="s">
        <v>142</v>
      </c>
      <c r="JK12" s="2" t="s">
        <v>142</v>
      </c>
      <c r="JL12" s="2" t="s">
        <v>151</v>
      </c>
      <c r="JM12" s="2" t="s">
        <v>151</v>
      </c>
      <c r="JN12" s="2" t="s">
        <v>142</v>
      </c>
      <c r="JO12" s="4"/>
      <c r="JP12" s="8"/>
      <c r="JQ12" s="4"/>
      <c r="JR12" s="8"/>
      <c r="JS12" s="7"/>
      <c r="JT12" s="7"/>
      <c r="JU12" s="2" t="s">
        <v>238</v>
      </c>
      <c r="JV12" s="2" t="s">
        <v>139</v>
      </c>
      <c r="JW12" s="2" t="s">
        <v>142</v>
      </c>
      <c r="JX12" s="2" t="s">
        <v>142</v>
      </c>
      <c r="JY12" s="2" t="s">
        <v>151</v>
      </c>
      <c r="JZ12" s="2" t="s">
        <v>151</v>
      </c>
      <c r="KA12" s="2" t="s">
        <v>142</v>
      </c>
      <c r="KB12" s="4"/>
      <c r="KC12" s="8"/>
      <c r="KD12" s="4"/>
      <c r="KE12" s="8"/>
      <c r="KF12" s="7"/>
      <c r="KG12" s="7"/>
      <c r="KH12" s="2" t="s">
        <v>238</v>
      </c>
      <c r="KI12" s="2" t="s">
        <v>139</v>
      </c>
      <c r="KJ12" s="2" t="s">
        <v>142</v>
      </c>
      <c r="KK12" s="2" t="s">
        <v>142</v>
      </c>
      <c r="KL12" s="2" t="s">
        <v>151</v>
      </c>
      <c r="KM12" s="2" t="s">
        <v>151</v>
      </c>
      <c r="KN12" s="2" t="s">
        <v>142</v>
      </c>
      <c r="KO12" s="4"/>
      <c r="KP12" s="8"/>
      <c r="KQ12" s="4"/>
      <c r="KR12" s="8"/>
      <c r="KS12" s="7"/>
      <c r="KT12" s="7"/>
      <c r="KU12" s="2" t="s">
        <v>238</v>
      </c>
      <c r="KV12" s="2" t="s">
        <v>139</v>
      </c>
      <c r="KW12" s="2" t="s">
        <v>142</v>
      </c>
      <c r="KX12" s="2" t="s">
        <v>142</v>
      </c>
      <c r="KY12" s="2" t="s">
        <v>151</v>
      </c>
      <c r="KZ12" s="2" t="s">
        <v>151</v>
      </c>
      <c r="LA12" s="2" t="s">
        <v>142</v>
      </c>
      <c r="LB12" s="4"/>
      <c r="LC12" s="8"/>
      <c r="LD12" s="4"/>
      <c r="LE12" s="8"/>
      <c r="LF12" s="7"/>
      <c r="LG12" s="7"/>
      <c r="LH12" s="2" t="s">
        <v>238</v>
      </c>
      <c r="LI12" s="2" t="s">
        <v>139</v>
      </c>
      <c r="LJ12" s="2" t="s">
        <v>142</v>
      </c>
      <c r="LK12" s="2" t="s">
        <v>142</v>
      </c>
      <c r="LL12" s="2" t="s">
        <v>151</v>
      </c>
      <c r="LM12" s="2" t="s">
        <v>151</v>
      </c>
      <c r="LN12" s="2" t="s">
        <v>142</v>
      </c>
      <c r="LO12" s="4"/>
      <c r="LP12" s="8"/>
      <c r="LQ12" s="4"/>
      <c r="LR12" s="8"/>
      <c r="LS12" s="7"/>
      <c r="LT12" s="7"/>
      <c r="LU12" s="2" t="s">
        <v>238</v>
      </c>
      <c r="LV12" s="2" t="s">
        <v>139</v>
      </c>
      <c r="LW12" s="2" t="s">
        <v>142</v>
      </c>
      <c r="LX12" s="2" t="s">
        <v>142</v>
      </c>
      <c r="LY12" s="2" t="s">
        <v>151</v>
      </c>
      <c r="LZ12" s="2" t="s">
        <v>151</v>
      </c>
      <c r="MA12" s="2" t="s">
        <v>142</v>
      </c>
      <c r="MB12" s="4"/>
      <c r="MC12" s="8"/>
      <c r="MD12" s="4"/>
      <c r="ME12" s="8"/>
      <c r="MF12" s="7"/>
      <c r="MG12" s="7"/>
      <c r="MH12" s="2" t="s">
        <v>238</v>
      </c>
      <c r="MI12" s="2" t="s">
        <v>139</v>
      </c>
      <c r="MJ12" s="2" t="s">
        <v>142</v>
      </c>
      <c r="MK12" s="2" t="s">
        <v>142</v>
      </c>
      <c r="ML12" s="2" t="s">
        <v>151</v>
      </c>
      <c r="MM12" s="2" t="s">
        <v>151</v>
      </c>
      <c r="MN12" s="2" t="s">
        <v>142</v>
      </c>
      <c r="MO12" s="4"/>
      <c r="MP12" s="8"/>
      <c r="MQ12" s="4"/>
      <c r="MR12" s="8"/>
      <c r="MS12" s="7"/>
      <c r="MT12" s="7"/>
      <c r="MU12" s="2" t="s">
        <v>238</v>
      </c>
      <c r="MV12" s="2" t="s">
        <v>139</v>
      </c>
      <c r="MW12" s="2" t="s">
        <v>142</v>
      </c>
      <c r="MX12" s="2" t="s">
        <v>142</v>
      </c>
      <c r="MY12" s="2" t="s">
        <v>151</v>
      </c>
      <c r="MZ12" s="2" t="s">
        <v>151</v>
      </c>
      <c r="NA12" s="2" t="s">
        <v>142</v>
      </c>
      <c r="NB12" s="4"/>
      <c r="NC12" s="8"/>
      <c r="ND12" s="4"/>
      <c r="NE12" s="8"/>
      <c r="NF12" s="7"/>
      <c r="NG12" s="7"/>
      <c r="NH12" s="2" t="s">
        <v>238</v>
      </c>
      <c r="NI12" s="2" t="s">
        <v>139</v>
      </c>
      <c r="NJ12" s="2" t="s">
        <v>142</v>
      </c>
      <c r="NK12" s="2" t="s">
        <v>142</v>
      </c>
      <c r="NL12" s="2" t="s">
        <v>151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238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151</v>
      </c>
      <c r="OA12" s="2" t="s">
        <v>142</v>
      </c>
      <c r="OB12" s="4"/>
      <c r="OC12" s="8"/>
      <c r="OD12" s="4"/>
      <c r="OE12" s="8"/>
      <c r="OF12" s="7"/>
      <c r="OG12" s="7"/>
      <c r="OH12" s="2" t="s">
        <v>238</v>
      </c>
      <c r="OI12" s="2" t="s">
        <v>139</v>
      </c>
      <c r="OJ12" s="2" t="s">
        <v>142</v>
      </c>
      <c r="OK12" s="2" t="s">
        <v>142</v>
      </c>
      <c r="OL12" s="2" t="s">
        <v>151</v>
      </c>
      <c r="OM12" s="2" t="s">
        <v>151</v>
      </c>
      <c r="ON12" s="2" t="s">
        <v>142</v>
      </c>
      <c r="OO12" s="4"/>
      <c r="OP12" s="8"/>
      <c r="OQ12" s="4"/>
      <c r="OR12" s="8"/>
      <c r="OS12" s="7"/>
      <c r="OT12" s="7"/>
      <c r="OU12" s="2" t="s">
        <v>238</v>
      </c>
      <c r="OV12" s="2" t="s">
        <v>139</v>
      </c>
      <c r="OW12" s="2" t="s">
        <v>142</v>
      </c>
      <c r="OX12" s="2" t="s">
        <v>142</v>
      </c>
      <c r="OY12" s="2" t="s">
        <v>151</v>
      </c>
      <c r="OZ12" s="2" t="s">
        <v>151</v>
      </c>
      <c r="PA12" s="2" t="s">
        <v>142</v>
      </c>
      <c r="PB12" s="4">
        <v>290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241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229</v>
      </c>
      <c r="J13" s="2" t="s">
        <v>167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139</v>
      </c>
      <c r="P13" s="2" t="s">
        <v>231</v>
      </c>
      <c r="Q13" s="2" t="s">
        <v>141</v>
      </c>
      <c r="R13" s="2" t="s">
        <v>142</v>
      </c>
      <c r="S13" s="2" t="s">
        <v>142</v>
      </c>
      <c r="T13" s="2" t="s">
        <v>232</v>
      </c>
      <c r="U13" s="2" t="s">
        <v>143</v>
      </c>
      <c r="V13" s="2" t="s">
        <v>233</v>
      </c>
      <c r="W13" s="2" t="s">
        <v>142</v>
      </c>
      <c r="X13" s="2" t="s">
        <v>142</v>
      </c>
      <c r="Y13" s="2" t="s">
        <v>234</v>
      </c>
      <c r="Z13" s="4">
        <v>332</v>
      </c>
      <c r="AA13" s="4">
        <f>=ROUNDDOWN(30.1818181818182,0)</f>
      </c>
      <c r="AB13" s="5">
        <v>11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4</v>
      </c>
      <c r="AQ13" s="8">
        <v>959.02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0.7465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4</v>
      </c>
      <c r="BK13" s="8">
        <v>959.02</v>
      </c>
      <c r="BL13" s="2" t="s">
        <v>242</v>
      </c>
      <c r="BM13" s="7">
        <v>1</v>
      </c>
      <c r="BN13" s="7">
        <v>1</v>
      </c>
      <c r="BO13" s="4">
        <v>2</v>
      </c>
      <c r="BP13" s="8">
        <v>592.8</v>
      </c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243</v>
      </c>
      <c r="BY13" s="2" t="s">
        <v>151</v>
      </c>
      <c r="BZ13" s="2" t="s">
        <v>151</v>
      </c>
      <c r="CA13" s="2" t="s">
        <v>142</v>
      </c>
      <c r="CB13" s="4">
        <v>2</v>
      </c>
      <c r="CC13" s="8">
        <v>366.22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244</v>
      </c>
      <c r="CL13" s="2" t="s">
        <v>151</v>
      </c>
      <c r="CM13" s="2" t="s">
        <v>151</v>
      </c>
      <c r="CN13" s="2" t="s">
        <v>142</v>
      </c>
      <c r="CO13" s="4"/>
      <c r="CP13" s="8"/>
      <c r="CQ13" s="4"/>
      <c r="CR13" s="8"/>
      <c r="CS13" s="7"/>
      <c r="CT13" s="7"/>
      <c r="CU13" s="2" t="s">
        <v>148</v>
      </c>
      <c r="CV13" s="2" t="s">
        <v>139</v>
      </c>
      <c r="CW13" s="2" t="s">
        <v>142</v>
      </c>
      <c r="CX13" s="2" t="s">
        <v>236</v>
      </c>
      <c r="CY13" s="2" t="s">
        <v>151</v>
      </c>
      <c r="CZ13" s="2" t="s">
        <v>151</v>
      </c>
      <c r="DA13" s="2" t="s">
        <v>142</v>
      </c>
      <c r="DB13" s="4"/>
      <c r="DC13" s="8"/>
      <c r="DD13" s="4"/>
      <c r="DE13" s="8"/>
      <c r="DF13" s="7"/>
      <c r="DG13" s="7"/>
      <c r="DH13" s="2" t="s">
        <v>238</v>
      </c>
      <c r="DI13" s="2" t="s">
        <v>139</v>
      </c>
      <c r="DJ13" s="2" t="s">
        <v>142</v>
      </c>
      <c r="DK13" s="2" t="s">
        <v>142</v>
      </c>
      <c r="DL13" s="2" t="s">
        <v>151</v>
      </c>
      <c r="DM13" s="2" t="s">
        <v>151</v>
      </c>
      <c r="DN13" s="2" t="s">
        <v>142</v>
      </c>
      <c r="DO13" s="4"/>
      <c r="DP13" s="8"/>
      <c r="DQ13" s="4"/>
      <c r="DR13" s="8"/>
      <c r="DS13" s="7"/>
      <c r="DT13" s="7"/>
      <c r="DU13" s="2" t="s">
        <v>239</v>
      </c>
      <c r="DV13" s="2" t="s">
        <v>139</v>
      </c>
      <c r="DW13" s="2" t="s">
        <v>142</v>
      </c>
      <c r="DX13" s="2" t="s">
        <v>142</v>
      </c>
      <c r="DY13" s="2" t="s">
        <v>151</v>
      </c>
      <c r="DZ13" s="2" t="s">
        <v>151</v>
      </c>
      <c r="EA13" s="2" t="s">
        <v>142</v>
      </c>
      <c r="EB13" s="4"/>
      <c r="EC13" s="8"/>
      <c r="ED13" s="4"/>
      <c r="EE13" s="8"/>
      <c r="EF13" s="7"/>
      <c r="EG13" s="7"/>
      <c r="EH13" s="2" t="s">
        <v>238</v>
      </c>
      <c r="EI13" s="2" t="s">
        <v>139</v>
      </c>
      <c r="EJ13" s="2" t="s">
        <v>142</v>
      </c>
      <c r="EK13" s="2" t="s">
        <v>142</v>
      </c>
      <c r="EL13" s="2" t="s">
        <v>151</v>
      </c>
      <c r="EM13" s="2" t="s">
        <v>151</v>
      </c>
      <c r="EN13" s="2" t="s">
        <v>142</v>
      </c>
      <c r="EO13" s="4"/>
      <c r="EP13" s="8"/>
      <c r="EQ13" s="4"/>
      <c r="ER13" s="8"/>
      <c r="ES13" s="7"/>
      <c r="ET13" s="7"/>
      <c r="EU13" s="2" t="s">
        <v>239</v>
      </c>
      <c r="EV13" s="2" t="s">
        <v>139</v>
      </c>
      <c r="EW13" s="2" t="s">
        <v>142</v>
      </c>
      <c r="EX13" s="2" t="s">
        <v>142</v>
      </c>
      <c r="EY13" s="2" t="s">
        <v>151</v>
      </c>
      <c r="EZ13" s="2" t="s">
        <v>151</v>
      </c>
      <c r="FA13" s="2" t="s">
        <v>142</v>
      </c>
      <c r="FB13" s="4"/>
      <c r="FC13" s="8"/>
      <c r="FD13" s="4"/>
      <c r="FE13" s="8"/>
      <c r="FF13" s="7"/>
      <c r="FG13" s="7"/>
      <c r="FH13" s="2" t="s">
        <v>239</v>
      </c>
      <c r="FI13" s="2" t="s">
        <v>139</v>
      </c>
      <c r="FJ13" s="2" t="s">
        <v>142</v>
      </c>
      <c r="FK13" s="2" t="s">
        <v>142</v>
      </c>
      <c r="FL13" s="2" t="s">
        <v>151</v>
      </c>
      <c r="FM13" s="2" t="s">
        <v>151</v>
      </c>
      <c r="FN13" s="2" t="s">
        <v>142</v>
      </c>
      <c r="FO13" s="4"/>
      <c r="FP13" s="8"/>
      <c r="FQ13" s="4"/>
      <c r="FR13" s="8"/>
      <c r="FS13" s="7"/>
      <c r="FT13" s="7"/>
      <c r="FU13" s="2" t="s">
        <v>148</v>
      </c>
      <c r="FV13" s="2" t="s">
        <v>139</v>
      </c>
      <c r="FW13" s="2" t="s">
        <v>142</v>
      </c>
      <c r="FX13" s="2" t="s">
        <v>142</v>
      </c>
      <c r="FY13" s="2" t="s">
        <v>151</v>
      </c>
      <c r="FZ13" s="2" t="s">
        <v>151</v>
      </c>
      <c r="GA13" s="2" t="s">
        <v>142</v>
      </c>
      <c r="GB13" s="4"/>
      <c r="GC13" s="8"/>
      <c r="GD13" s="4"/>
      <c r="GE13" s="8"/>
      <c r="GF13" s="7"/>
      <c r="GG13" s="7"/>
      <c r="GH13" s="2" t="s">
        <v>238</v>
      </c>
      <c r="GI13" s="2" t="s">
        <v>139</v>
      </c>
      <c r="GJ13" s="2" t="s">
        <v>142</v>
      </c>
      <c r="GK13" s="2" t="s">
        <v>142</v>
      </c>
      <c r="GL13" s="2" t="s">
        <v>151</v>
      </c>
      <c r="GM13" s="2" t="s">
        <v>151</v>
      </c>
      <c r="GN13" s="2" t="s">
        <v>142</v>
      </c>
      <c r="GO13" s="4"/>
      <c r="GP13" s="8"/>
      <c r="GQ13" s="4"/>
      <c r="GR13" s="8"/>
      <c r="GS13" s="7"/>
      <c r="GT13" s="7"/>
      <c r="GU13" s="2" t="s">
        <v>238</v>
      </c>
      <c r="GV13" s="2" t="s">
        <v>139</v>
      </c>
      <c r="GW13" s="2" t="s">
        <v>142</v>
      </c>
      <c r="GX13" s="2" t="s">
        <v>142</v>
      </c>
      <c r="GY13" s="2" t="s">
        <v>151</v>
      </c>
      <c r="GZ13" s="2" t="s">
        <v>151</v>
      </c>
      <c r="HA13" s="2" t="s">
        <v>142</v>
      </c>
      <c r="HB13" s="4"/>
      <c r="HC13" s="8"/>
      <c r="HD13" s="4"/>
      <c r="HE13" s="8"/>
      <c r="HF13" s="7"/>
      <c r="HG13" s="7"/>
      <c r="HH13" s="2" t="s">
        <v>238</v>
      </c>
      <c r="HI13" s="2" t="s">
        <v>139</v>
      </c>
      <c r="HJ13" s="2" t="s">
        <v>142</v>
      </c>
      <c r="HK13" s="2" t="s">
        <v>142</v>
      </c>
      <c r="HL13" s="2" t="s">
        <v>151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238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151</v>
      </c>
      <c r="IA13" s="2" t="s">
        <v>142</v>
      </c>
      <c r="IB13" s="4"/>
      <c r="IC13" s="8"/>
      <c r="ID13" s="4"/>
      <c r="IE13" s="8"/>
      <c r="IF13" s="7"/>
      <c r="IG13" s="7"/>
      <c r="IH13" s="2" t="s">
        <v>240</v>
      </c>
      <c r="II13" s="2" t="s">
        <v>139</v>
      </c>
      <c r="IJ13" s="2" t="s">
        <v>142</v>
      </c>
      <c r="IK13" s="2" t="s">
        <v>142</v>
      </c>
      <c r="IL13" s="2" t="s">
        <v>151</v>
      </c>
      <c r="IM13" s="2" t="s">
        <v>151</v>
      </c>
      <c r="IN13" s="2" t="s">
        <v>142</v>
      </c>
      <c r="IO13" s="4"/>
      <c r="IP13" s="8"/>
      <c r="IQ13" s="4"/>
      <c r="IR13" s="8"/>
      <c r="IS13" s="7"/>
      <c r="IT13" s="7"/>
      <c r="IU13" s="2" t="s">
        <v>238</v>
      </c>
      <c r="IV13" s="2" t="s">
        <v>139</v>
      </c>
      <c r="IW13" s="2" t="s">
        <v>142</v>
      </c>
      <c r="IX13" s="2" t="s">
        <v>142</v>
      </c>
      <c r="IY13" s="2" t="s">
        <v>151</v>
      </c>
      <c r="IZ13" s="2" t="s">
        <v>151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139</v>
      </c>
      <c r="JJ13" s="2" t="s">
        <v>142</v>
      </c>
      <c r="JK13" s="2" t="s">
        <v>142</v>
      </c>
      <c r="JL13" s="2" t="s">
        <v>151</v>
      </c>
      <c r="JM13" s="2" t="s">
        <v>151</v>
      </c>
      <c r="JN13" s="2" t="s">
        <v>142</v>
      </c>
      <c r="JO13" s="4"/>
      <c r="JP13" s="8"/>
      <c r="JQ13" s="4"/>
      <c r="JR13" s="8"/>
      <c r="JS13" s="7"/>
      <c r="JT13" s="7"/>
      <c r="JU13" s="2" t="s">
        <v>238</v>
      </c>
      <c r="JV13" s="2" t="s">
        <v>139</v>
      </c>
      <c r="JW13" s="2" t="s">
        <v>142</v>
      </c>
      <c r="JX13" s="2" t="s">
        <v>142</v>
      </c>
      <c r="JY13" s="2" t="s">
        <v>151</v>
      </c>
      <c r="JZ13" s="2" t="s">
        <v>151</v>
      </c>
      <c r="KA13" s="2" t="s">
        <v>142</v>
      </c>
      <c r="KB13" s="4"/>
      <c r="KC13" s="8"/>
      <c r="KD13" s="4"/>
      <c r="KE13" s="8"/>
      <c r="KF13" s="7"/>
      <c r="KG13" s="7"/>
      <c r="KH13" s="2" t="s">
        <v>238</v>
      </c>
      <c r="KI13" s="2" t="s">
        <v>139</v>
      </c>
      <c r="KJ13" s="2" t="s">
        <v>142</v>
      </c>
      <c r="KK13" s="2" t="s">
        <v>142</v>
      </c>
      <c r="KL13" s="2" t="s">
        <v>151</v>
      </c>
      <c r="KM13" s="2" t="s">
        <v>151</v>
      </c>
      <c r="KN13" s="2" t="s">
        <v>142</v>
      </c>
      <c r="KO13" s="4"/>
      <c r="KP13" s="8"/>
      <c r="KQ13" s="4"/>
      <c r="KR13" s="8"/>
      <c r="KS13" s="7"/>
      <c r="KT13" s="7"/>
      <c r="KU13" s="2" t="s">
        <v>238</v>
      </c>
      <c r="KV13" s="2" t="s">
        <v>139</v>
      </c>
      <c r="KW13" s="2" t="s">
        <v>142</v>
      </c>
      <c r="KX13" s="2" t="s">
        <v>142</v>
      </c>
      <c r="KY13" s="2" t="s">
        <v>151</v>
      </c>
      <c r="KZ13" s="2" t="s">
        <v>151</v>
      </c>
      <c r="LA13" s="2" t="s">
        <v>142</v>
      </c>
      <c r="LB13" s="4"/>
      <c r="LC13" s="8"/>
      <c r="LD13" s="4"/>
      <c r="LE13" s="8"/>
      <c r="LF13" s="7"/>
      <c r="LG13" s="7"/>
      <c r="LH13" s="2" t="s">
        <v>238</v>
      </c>
      <c r="LI13" s="2" t="s">
        <v>139</v>
      </c>
      <c r="LJ13" s="2" t="s">
        <v>142</v>
      </c>
      <c r="LK13" s="2" t="s">
        <v>142</v>
      </c>
      <c r="LL13" s="2" t="s">
        <v>151</v>
      </c>
      <c r="LM13" s="2" t="s">
        <v>151</v>
      </c>
      <c r="LN13" s="2" t="s">
        <v>142</v>
      </c>
      <c r="LO13" s="4"/>
      <c r="LP13" s="8"/>
      <c r="LQ13" s="4"/>
      <c r="LR13" s="8"/>
      <c r="LS13" s="7"/>
      <c r="LT13" s="7"/>
      <c r="LU13" s="2" t="s">
        <v>238</v>
      </c>
      <c r="LV13" s="2" t="s">
        <v>139</v>
      </c>
      <c r="LW13" s="2" t="s">
        <v>142</v>
      </c>
      <c r="LX13" s="2" t="s">
        <v>142</v>
      </c>
      <c r="LY13" s="2" t="s">
        <v>151</v>
      </c>
      <c r="LZ13" s="2" t="s">
        <v>151</v>
      </c>
      <c r="MA13" s="2" t="s">
        <v>142</v>
      </c>
      <c r="MB13" s="4"/>
      <c r="MC13" s="8"/>
      <c r="MD13" s="4"/>
      <c r="ME13" s="8"/>
      <c r="MF13" s="7"/>
      <c r="MG13" s="7"/>
      <c r="MH13" s="2" t="s">
        <v>238</v>
      </c>
      <c r="MI13" s="2" t="s">
        <v>139</v>
      </c>
      <c r="MJ13" s="2" t="s">
        <v>142</v>
      </c>
      <c r="MK13" s="2" t="s">
        <v>142</v>
      </c>
      <c r="ML13" s="2" t="s">
        <v>151</v>
      </c>
      <c r="MM13" s="2" t="s">
        <v>151</v>
      </c>
      <c r="MN13" s="2" t="s">
        <v>142</v>
      </c>
      <c r="MO13" s="4"/>
      <c r="MP13" s="8"/>
      <c r="MQ13" s="4"/>
      <c r="MR13" s="8"/>
      <c r="MS13" s="7"/>
      <c r="MT13" s="7"/>
      <c r="MU13" s="2" t="s">
        <v>238</v>
      </c>
      <c r="MV13" s="2" t="s">
        <v>139</v>
      </c>
      <c r="MW13" s="2" t="s">
        <v>142</v>
      </c>
      <c r="MX13" s="2" t="s">
        <v>142</v>
      </c>
      <c r="MY13" s="2" t="s">
        <v>151</v>
      </c>
      <c r="MZ13" s="2" t="s">
        <v>151</v>
      </c>
      <c r="NA13" s="2" t="s">
        <v>142</v>
      </c>
      <c r="NB13" s="4"/>
      <c r="NC13" s="8"/>
      <c r="ND13" s="4"/>
      <c r="NE13" s="8"/>
      <c r="NF13" s="7"/>
      <c r="NG13" s="7"/>
      <c r="NH13" s="2" t="s">
        <v>238</v>
      </c>
      <c r="NI13" s="2" t="s">
        <v>139</v>
      </c>
      <c r="NJ13" s="2" t="s">
        <v>142</v>
      </c>
      <c r="NK13" s="2" t="s">
        <v>142</v>
      </c>
      <c r="NL13" s="2" t="s">
        <v>151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238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151</v>
      </c>
      <c r="OA13" s="2" t="s">
        <v>142</v>
      </c>
      <c r="OB13" s="4"/>
      <c r="OC13" s="8"/>
      <c r="OD13" s="4"/>
      <c r="OE13" s="8"/>
      <c r="OF13" s="7"/>
      <c r="OG13" s="7"/>
      <c r="OH13" s="2" t="s">
        <v>238</v>
      </c>
      <c r="OI13" s="2" t="s">
        <v>139</v>
      </c>
      <c r="OJ13" s="2" t="s">
        <v>142</v>
      </c>
      <c r="OK13" s="2" t="s">
        <v>142</v>
      </c>
      <c r="OL13" s="2" t="s">
        <v>151</v>
      </c>
      <c r="OM13" s="2" t="s">
        <v>151</v>
      </c>
      <c r="ON13" s="2" t="s">
        <v>142</v>
      </c>
      <c r="OO13" s="4"/>
      <c r="OP13" s="8"/>
      <c r="OQ13" s="4"/>
      <c r="OR13" s="8"/>
      <c r="OS13" s="7"/>
      <c r="OT13" s="7"/>
      <c r="OU13" s="2" t="s">
        <v>238</v>
      </c>
      <c r="OV13" s="2" t="s">
        <v>139</v>
      </c>
      <c r="OW13" s="2" t="s">
        <v>142</v>
      </c>
      <c r="OX13" s="2" t="s">
        <v>142</v>
      </c>
      <c r="OY13" s="2" t="s">
        <v>151</v>
      </c>
      <c r="OZ13" s="2" t="s">
        <v>151</v>
      </c>
      <c r="PA13" s="2" t="s">
        <v>142</v>
      </c>
      <c r="PB13" s="4">
        <v>332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245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229</v>
      </c>
      <c r="J14" s="2" t="s">
        <v>179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139</v>
      </c>
      <c r="P14" s="2" t="s">
        <v>231</v>
      </c>
      <c r="Q14" s="2" t="s">
        <v>141</v>
      </c>
      <c r="R14" s="2" t="s">
        <v>142</v>
      </c>
      <c r="S14" s="2" t="s">
        <v>142</v>
      </c>
      <c r="T14" s="2" t="s">
        <v>232</v>
      </c>
      <c r="U14" s="2" t="s">
        <v>143</v>
      </c>
      <c r="V14" s="2" t="s">
        <v>233</v>
      </c>
      <c r="W14" s="2" t="s">
        <v>142</v>
      </c>
      <c r="X14" s="2" t="s">
        <v>142</v>
      </c>
      <c r="Y14" s="2" t="s">
        <v>234</v>
      </c>
      <c r="Z14" s="4">
        <v>109</v>
      </c>
      <c r="AA14" s="4">
        <f>=ROUNDDOWN(27.25,0)</f>
      </c>
      <c r="AB14" s="5">
        <v>4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1</v>
      </c>
      <c r="AQ14" s="8">
        <v>182.85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0.1423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1</v>
      </c>
      <c r="BK14" s="8">
        <v>182.85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246</v>
      </c>
      <c r="BY14" s="2" t="s">
        <v>151</v>
      </c>
      <c r="BZ14" s="2" t="s">
        <v>151</v>
      </c>
      <c r="CA14" s="2" t="s">
        <v>142</v>
      </c>
      <c r="CB14" s="4">
        <v>1</v>
      </c>
      <c r="CC14" s="8">
        <v>182.85</v>
      </c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236</v>
      </c>
      <c r="CL14" s="2" t="s">
        <v>151</v>
      </c>
      <c r="CM14" s="2" t="s">
        <v>151</v>
      </c>
      <c r="CN14" s="2" t="s">
        <v>142</v>
      </c>
      <c r="CO14" s="4"/>
      <c r="CP14" s="8"/>
      <c r="CQ14" s="4"/>
      <c r="CR14" s="8"/>
      <c r="CS14" s="7"/>
      <c r="CT14" s="7"/>
      <c r="CU14" s="2" t="s">
        <v>148</v>
      </c>
      <c r="CV14" s="2" t="s">
        <v>139</v>
      </c>
      <c r="CW14" s="2" t="s">
        <v>142</v>
      </c>
      <c r="CX14" s="2" t="s">
        <v>142</v>
      </c>
      <c r="CY14" s="2" t="s">
        <v>151</v>
      </c>
      <c r="CZ14" s="2" t="s">
        <v>151</v>
      </c>
      <c r="DA14" s="2" t="s">
        <v>142</v>
      </c>
      <c r="DB14" s="4"/>
      <c r="DC14" s="8"/>
      <c r="DD14" s="4"/>
      <c r="DE14" s="8"/>
      <c r="DF14" s="7"/>
      <c r="DG14" s="7"/>
      <c r="DH14" s="2" t="s">
        <v>238</v>
      </c>
      <c r="DI14" s="2" t="s">
        <v>139</v>
      </c>
      <c r="DJ14" s="2" t="s">
        <v>142</v>
      </c>
      <c r="DK14" s="2" t="s">
        <v>142</v>
      </c>
      <c r="DL14" s="2" t="s">
        <v>151</v>
      </c>
      <c r="DM14" s="2" t="s">
        <v>151</v>
      </c>
      <c r="DN14" s="2" t="s">
        <v>142</v>
      </c>
      <c r="DO14" s="4"/>
      <c r="DP14" s="8"/>
      <c r="DQ14" s="4"/>
      <c r="DR14" s="8"/>
      <c r="DS14" s="7"/>
      <c r="DT14" s="7"/>
      <c r="DU14" s="2" t="s">
        <v>239</v>
      </c>
      <c r="DV14" s="2" t="s">
        <v>139</v>
      </c>
      <c r="DW14" s="2" t="s">
        <v>142</v>
      </c>
      <c r="DX14" s="2" t="s">
        <v>142</v>
      </c>
      <c r="DY14" s="2" t="s">
        <v>151</v>
      </c>
      <c r="DZ14" s="2" t="s">
        <v>151</v>
      </c>
      <c r="EA14" s="2" t="s">
        <v>142</v>
      </c>
      <c r="EB14" s="4"/>
      <c r="EC14" s="8"/>
      <c r="ED14" s="4"/>
      <c r="EE14" s="8"/>
      <c r="EF14" s="7"/>
      <c r="EG14" s="7"/>
      <c r="EH14" s="2" t="s">
        <v>238</v>
      </c>
      <c r="EI14" s="2" t="s">
        <v>139</v>
      </c>
      <c r="EJ14" s="2" t="s">
        <v>142</v>
      </c>
      <c r="EK14" s="2" t="s">
        <v>142</v>
      </c>
      <c r="EL14" s="2" t="s">
        <v>151</v>
      </c>
      <c r="EM14" s="2" t="s">
        <v>151</v>
      </c>
      <c r="EN14" s="2" t="s">
        <v>142</v>
      </c>
      <c r="EO14" s="4"/>
      <c r="EP14" s="8"/>
      <c r="EQ14" s="4"/>
      <c r="ER14" s="8"/>
      <c r="ES14" s="7"/>
      <c r="ET14" s="7"/>
      <c r="EU14" s="2" t="s">
        <v>239</v>
      </c>
      <c r="EV14" s="2" t="s">
        <v>139</v>
      </c>
      <c r="EW14" s="2" t="s">
        <v>142</v>
      </c>
      <c r="EX14" s="2" t="s">
        <v>142</v>
      </c>
      <c r="EY14" s="2" t="s">
        <v>151</v>
      </c>
      <c r="EZ14" s="2" t="s">
        <v>151</v>
      </c>
      <c r="FA14" s="2" t="s">
        <v>142</v>
      </c>
      <c r="FB14" s="4"/>
      <c r="FC14" s="8"/>
      <c r="FD14" s="4"/>
      <c r="FE14" s="8"/>
      <c r="FF14" s="7"/>
      <c r="FG14" s="7"/>
      <c r="FH14" s="2" t="s">
        <v>239</v>
      </c>
      <c r="FI14" s="2" t="s">
        <v>139</v>
      </c>
      <c r="FJ14" s="2" t="s">
        <v>142</v>
      </c>
      <c r="FK14" s="2" t="s">
        <v>142</v>
      </c>
      <c r="FL14" s="2" t="s">
        <v>151</v>
      </c>
      <c r="FM14" s="2" t="s">
        <v>151</v>
      </c>
      <c r="FN14" s="2" t="s">
        <v>142</v>
      </c>
      <c r="FO14" s="4"/>
      <c r="FP14" s="8"/>
      <c r="FQ14" s="4"/>
      <c r="FR14" s="8"/>
      <c r="FS14" s="7"/>
      <c r="FT14" s="7"/>
      <c r="FU14" s="2" t="s">
        <v>148</v>
      </c>
      <c r="FV14" s="2" t="s">
        <v>139</v>
      </c>
      <c r="FW14" s="2" t="s">
        <v>142</v>
      </c>
      <c r="FX14" s="2" t="s">
        <v>142</v>
      </c>
      <c r="FY14" s="2" t="s">
        <v>151</v>
      </c>
      <c r="FZ14" s="2" t="s">
        <v>151</v>
      </c>
      <c r="GA14" s="2" t="s">
        <v>142</v>
      </c>
      <c r="GB14" s="4"/>
      <c r="GC14" s="8"/>
      <c r="GD14" s="4"/>
      <c r="GE14" s="8"/>
      <c r="GF14" s="7"/>
      <c r="GG14" s="7"/>
      <c r="GH14" s="2" t="s">
        <v>238</v>
      </c>
      <c r="GI14" s="2" t="s">
        <v>139</v>
      </c>
      <c r="GJ14" s="2" t="s">
        <v>142</v>
      </c>
      <c r="GK14" s="2" t="s">
        <v>142</v>
      </c>
      <c r="GL14" s="2" t="s">
        <v>151</v>
      </c>
      <c r="GM14" s="2" t="s">
        <v>151</v>
      </c>
      <c r="GN14" s="2" t="s">
        <v>142</v>
      </c>
      <c r="GO14" s="4"/>
      <c r="GP14" s="8"/>
      <c r="GQ14" s="4"/>
      <c r="GR14" s="8"/>
      <c r="GS14" s="7"/>
      <c r="GT14" s="7"/>
      <c r="GU14" s="2" t="s">
        <v>238</v>
      </c>
      <c r="GV14" s="2" t="s">
        <v>139</v>
      </c>
      <c r="GW14" s="2" t="s">
        <v>142</v>
      </c>
      <c r="GX14" s="2" t="s">
        <v>142</v>
      </c>
      <c r="GY14" s="2" t="s">
        <v>151</v>
      </c>
      <c r="GZ14" s="2" t="s">
        <v>151</v>
      </c>
      <c r="HA14" s="2" t="s">
        <v>142</v>
      </c>
      <c r="HB14" s="4"/>
      <c r="HC14" s="8"/>
      <c r="HD14" s="4"/>
      <c r="HE14" s="8"/>
      <c r="HF14" s="7"/>
      <c r="HG14" s="7"/>
      <c r="HH14" s="2" t="s">
        <v>238</v>
      </c>
      <c r="HI14" s="2" t="s">
        <v>139</v>
      </c>
      <c r="HJ14" s="2" t="s">
        <v>142</v>
      </c>
      <c r="HK14" s="2" t="s">
        <v>142</v>
      </c>
      <c r="HL14" s="2" t="s">
        <v>151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238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151</v>
      </c>
      <c r="IA14" s="2" t="s">
        <v>142</v>
      </c>
      <c r="IB14" s="4"/>
      <c r="IC14" s="8"/>
      <c r="ID14" s="4"/>
      <c r="IE14" s="8"/>
      <c r="IF14" s="7"/>
      <c r="IG14" s="7"/>
      <c r="IH14" s="2" t="s">
        <v>240</v>
      </c>
      <c r="II14" s="2" t="s">
        <v>139</v>
      </c>
      <c r="IJ14" s="2" t="s">
        <v>142</v>
      </c>
      <c r="IK14" s="2" t="s">
        <v>142</v>
      </c>
      <c r="IL14" s="2" t="s">
        <v>151</v>
      </c>
      <c r="IM14" s="2" t="s">
        <v>151</v>
      </c>
      <c r="IN14" s="2" t="s">
        <v>142</v>
      </c>
      <c r="IO14" s="4"/>
      <c r="IP14" s="8"/>
      <c r="IQ14" s="4"/>
      <c r="IR14" s="8"/>
      <c r="IS14" s="7"/>
      <c r="IT14" s="7"/>
      <c r="IU14" s="2" t="s">
        <v>238</v>
      </c>
      <c r="IV14" s="2" t="s">
        <v>139</v>
      </c>
      <c r="IW14" s="2" t="s">
        <v>142</v>
      </c>
      <c r="IX14" s="2" t="s">
        <v>142</v>
      </c>
      <c r="IY14" s="2" t="s">
        <v>151</v>
      </c>
      <c r="IZ14" s="2" t="s">
        <v>151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139</v>
      </c>
      <c r="JJ14" s="2" t="s">
        <v>142</v>
      </c>
      <c r="JK14" s="2" t="s">
        <v>142</v>
      </c>
      <c r="JL14" s="2" t="s">
        <v>151</v>
      </c>
      <c r="JM14" s="2" t="s">
        <v>151</v>
      </c>
      <c r="JN14" s="2" t="s">
        <v>142</v>
      </c>
      <c r="JO14" s="4"/>
      <c r="JP14" s="8"/>
      <c r="JQ14" s="4"/>
      <c r="JR14" s="8"/>
      <c r="JS14" s="7"/>
      <c r="JT14" s="7"/>
      <c r="JU14" s="2" t="s">
        <v>238</v>
      </c>
      <c r="JV14" s="2" t="s">
        <v>139</v>
      </c>
      <c r="JW14" s="2" t="s">
        <v>142</v>
      </c>
      <c r="JX14" s="2" t="s">
        <v>142</v>
      </c>
      <c r="JY14" s="2" t="s">
        <v>151</v>
      </c>
      <c r="JZ14" s="2" t="s">
        <v>151</v>
      </c>
      <c r="KA14" s="2" t="s">
        <v>142</v>
      </c>
      <c r="KB14" s="4"/>
      <c r="KC14" s="8"/>
      <c r="KD14" s="4"/>
      <c r="KE14" s="8"/>
      <c r="KF14" s="7"/>
      <c r="KG14" s="7"/>
      <c r="KH14" s="2" t="s">
        <v>238</v>
      </c>
      <c r="KI14" s="2" t="s">
        <v>139</v>
      </c>
      <c r="KJ14" s="2" t="s">
        <v>142</v>
      </c>
      <c r="KK14" s="2" t="s">
        <v>142</v>
      </c>
      <c r="KL14" s="2" t="s">
        <v>151</v>
      </c>
      <c r="KM14" s="2" t="s">
        <v>151</v>
      </c>
      <c r="KN14" s="2" t="s">
        <v>142</v>
      </c>
      <c r="KO14" s="4"/>
      <c r="KP14" s="8"/>
      <c r="KQ14" s="4"/>
      <c r="KR14" s="8"/>
      <c r="KS14" s="7"/>
      <c r="KT14" s="7"/>
      <c r="KU14" s="2" t="s">
        <v>238</v>
      </c>
      <c r="KV14" s="2" t="s">
        <v>139</v>
      </c>
      <c r="KW14" s="2" t="s">
        <v>142</v>
      </c>
      <c r="KX14" s="2" t="s">
        <v>142</v>
      </c>
      <c r="KY14" s="2" t="s">
        <v>151</v>
      </c>
      <c r="KZ14" s="2" t="s">
        <v>151</v>
      </c>
      <c r="LA14" s="2" t="s">
        <v>142</v>
      </c>
      <c r="LB14" s="4"/>
      <c r="LC14" s="8"/>
      <c r="LD14" s="4"/>
      <c r="LE14" s="8"/>
      <c r="LF14" s="7"/>
      <c r="LG14" s="7"/>
      <c r="LH14" s="2" t="s">
        <v>238</v>
      </c>
      <c r="LI14" s="2" t="s">
        <v>139</v>
      </c>
      <c r="LJ14" s="2" t="s">
        <v>142</v>
      </c>
      <c r="LK14" s="2" t="s">
        <v>142</v>
      </c>
      <c r="LL14" s="2" t="s">
        <v>151</v>
      </c>
      <c r="LM14" s="2" t="s">
        <v>151</v>
      </c>
      <c r="LN14" s="2" t="s">
        <v>142</v>
      </c>
      <c r="LO14" s="4"/>
      <c r="LP14" s="8"/>
      <c r="LQ14" s="4"/>
      <c r="LR14" s="8"/>
      <c r="LS14" s="7"/>
      <c r="LT14" s="7"/>
      <c r="LU14" s="2" t="s">
        <v>238</v>
      </c>
      <c r="LV14" s="2" t="s">
        <v>139</v>
      </c>
      <c r="LW14" s="2" t="s">
        <v>142</v>
      </c>
      <c r="LX14" s="2" t="s">
        <v>142</v>
      </c>
      <c r="LY14" s="2" t="s">
        <v>151</v>
      </c>
      <c r="LZ14" s="2" t="s">
        <v>151</v>
      </c>
      <c r="MA14" s="2" t="s">
        <v>142</v>
      </c>
      <c r="MB14" s="4"/>
      <c r="MC14" s="8"/>
      <c r="MD14" s="4"/>
      <c r="ME14" s="8"/>
      <c r="MF14" s="7"/>
      <c r="MG14" s="7"/>
      <c r="MH14" s="2" t="s">
        <v>238</v>
      </c>
      <c r="MI14" s="2" t="s">
        <v>139</v>
      </c>
      <c r="MJ14" s="2" t="s">
        <v>142</v>
      </c>
      <c r="MK14" s="2" t="s">
        <v>142</v>
      </c>
      <c r="ML14" s="2" t="s">
        <v>151</v>
      </c>
      <c r="MM14" s="2" t="s">
        <v>151</v>
      </c>
      <c r="MN14" s="2" t="s">
        <v>142</v>
      </c>
      <c r="MO14" s="4"/>
      <c r="MP14" s="8"/>
      <c r="MQ14" s="4"/>
      <c r="MR14" s="8"/>
      <c r="MS14" s="7"/>
      <c r="MT14" s="7"/>
      <c r="MU14" s="2" t="s">
        <v>238</v>
      </c>
      <c r="MV14" s="2" t="s">
        <v>139</v>
      </c>
      <c r="MW14" s="2" t="s">
        <v>142</v>
      </c>
      <c r="MX14" s="2" t="s">
        <v>142</v>
      </c>
      <c r="MY14" s="2" t="s">
        <v>151</v>
      </c>
      <c r="MZ14" s="2" t="s">
        <v>151</v>
      </c>
      <c r="NA14" s="2" t="s">
        <v>142</v>
      </c>
      <c r="NB14" s="4"/>
      <c r="NC14" s="8"/>
      <c r="ND14" s="4"/>
      <c r="NE14" s="8"/>
      <c r="NF14" s="7"/>
      <c r="NG14" s="7"/>
      <c r="NH14" s="2" t="s">
        <v>238</v>
      </c>
      <c r="NI14" s="2" t="s">
        <v>139</v>
      </c>
      <c r="NJ14" s="2" t="s">
        <v>142</v>
      </c>
      <c r="NK14" s="2" t="s">
        <v>142</v>
      </c>
      <c r="NL14" s="2" t="s">
        <v>151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238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151</v>
      </c>
      <c r="OA14" s="2" t="s">
        <v>142</v>
      </c>
      <c r="OB14" s="4"/>
      <c r="OC14" s="8"/>
      <c r="OD14" s="4"/>
      <c r="OE14" s="8"/>
      <c r="OF14" s="7"/>
      <c r="OG14" s="7"/>
      <c r="OH14" s="2" t="s">
        <v>238</v>
      </c>
      <c r="OI14" s="2" t="s">
        <v>139</v>
      </c>
      <c r="OJ14" s="2" t="s">
        <v>142</v>
      </c>
      <c r="OK14" s="2" t="s">
        <v>142</v>
      </c>
      <c r="OL14" s="2" t="s">
        <v>151</v>
      </c>
      <c r="OM14" s="2" t="s">
        <v>151</v>
      </c>
      <c r="ON14" s="2" t="s">
        <v>142</v>
      </c>
      <c r="OO14" s="4"/>
      <c r="OP14" s="8"/>
      <c r="OQ14" s="4"/>
      <c r="OR14" s="8"/>
      <c r="OS14" s="7"/>
      <c r="OT14" s="7"/>
      <c r="OU14" s="2" t="s">
        <v>238</v>
      </c>
      <c r="OV14" s="2" t="s">
        <v>139</v>
      </c>
      <c r="OW14" s="2" t="s">
        <v>142</v>
      </c>
      <c r="OX14" s="2" t="s">
        <v>142</v>
      </c>
      <c r="OY14" s="2" t="s">
        <v>151</v>
      </c>
      <c r="OZ14" s="2" t="s">
        <v>151</v>
      </c>
      <c r="PA14" s="2" t="s">
        <v>142</v>
      </c>
      <c r="PB14" s="4">
        <v>109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247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248</v>
      </c>
      <c r="G15" s="2" t="s">
        <v>248</v>
      </c>
      <c r="H15" s="2" t="s">
        <v>248</v>
      </c>
      <c r="I15" s="2" t="s">
        <v>136</v>
      </c>
      <c r="J15" s="2" t="s">
        <v>137</v>
      </c>
      <c r="K15" s="2" t="s">
        <v>249</v>
      </c>
      <c r="L15" s="3">
        <v>131.79</v>
      </c>
      <c r="M15" s="3">
        <v>138.38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250</v>
      </c>
      <c r="W15" s="2" t="s">
        <v>145</v>
      </c>
      <c r="X15" s="2" t="s">
        <v>142</v>
      </c>
      <c r="Y15" s="2" t="s">
        <v>190</v>
      </c>
      <c r="Z15" s="4">
        <v>349</v>
      </c>
      <c r="AA15" s="4">
        <f>=ROUNDDOWN(43.625,0)</f>
      </c>
      <c r="AB15" s="5">
        <v>8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7</v>
      </c>
      <c r="AQ15" s="8">
        <v>1036.36</v>
      </c>
      <c r="AR15" s="4">
        <v>4</v>
      </c>
      <c r="AS15" s="8">
        <v>714.11</v>
      </c>
      <c r="AT15" s="7">
        <v>0.75</v>
      </c>
      <c r="AU15" s="7">
        <v>0.4513</v>
      </c>
      <c r="AV15" s="4">
        <v>16</v>
      </c>
      <c r="AW15" s="8">
        <v>2775.92</v>
      </c>
      <c r="AX15" s="4">
        <v>13</v>
      </c>
      <c r="AY15" s="8">
        <v>2594.18</v>
      </c>
      <c r="AZ15" s="7">
        <v>0.2308</v>
      </c>
      <c r="BA15" s="7">
        <v>0.0701</v>
      </c>
      <c r="BB15" s="7">
        <v>0.3733</v>
      </c>
      <c r="BC15" s="4">
        <v>37</v>
      </c>
      <c r="BD15" s="8">
        <v>6873.13</v>
      </c>
      <c r="BE15" s="4">
        <v>24</v>
      </c>
      <c r="BF15" s="8">
        <v>5033.05</v>
      </c>
      <c r="BG15" s="7">
        <v>0.5417</v>
      </c>
      <c r="BH15" s="7">
        <v>0.3656</v>
      </c>
      <c r="BI15" s="7">
        <v>0.4039</v>
      </c>
      <c r="BJ15" s="4">
        <v>7</v>
      </c>
      <c r="BK15" s="8">
        <v>1036.36</v>
      </c>
      <c r="BL15" s="2" t="s">
        <v>251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148</v>
      </c>
      <c r="BV15" s="2" t="s">
        <v>139</v>
      </c>
      <c r="BW15" s="2" t="s">
        <v>190</v>
      </c>
      <c r="BX15" s="2" t="s">
        <v>252</v>
      </c>
      <c r="BY15" s="2" t="s">
        <v>151</v>
      </c>
      <c r="BZ15" s="2" t="s">
        <v>151</v>
      </c>
      <c r="CA15" s="2" t="s">
        <v>142</v>
      </c>
      <c r="CB15" s="4">
        <v>5</v>
      </c>
      <c r="CC15" s="8">
        <v>755.05</v>
      </c>
      <c r="CD15" s="4"/>
      <c r="CE15" s="8"/>
      <c r="CF15" s="7"/>
      <c r="CG15" s="7"/>
      <c r="CH15" s="2" t="s">
        <v>148</v>
      </c>
      <c r="CI15" s="2" t="s">
        <v>139</v>
      </c>
      <c r="CJ15" s="2" t="s">
        <v>152</v>
      </c>
      <c r="CK15" s="2" t="s">
        <v>159</v>
      </c>
      <c r="CL15" s="2" t="s">
        <v>151</v>
      </c>
      <c r="CM15" s="2" t="s">
        <v>151</v>
      </c>
      <c r="CN15" s="2" t="s">
        <v>142</v>
      </c>
      <c r="CO15" s="4">
        <v>1</v>
      </c>
      <c r="CP15" s="8">
        <v>140.35</v>
      </c>
      <c r="CQ15" s="4">
        <v>1</v>
      </c>
      <c r="CR15" s="8">
        <v>142.99</v>
      </c>
      <c r="CS15" s="7"/>
      <c r="CT15" s="7">
        <v>-0.0185</v>
      </c>
      <c r="CU15" s="2" t="s">
        <v>148</v>
      </c>
      <c r="CV15" s="2" t="s">
        <v>139</v>
      </c>
      <c r="CW15" s="2" t="s">
        <v>194</v>
      </c>
      <c r="CX15" s="2" t="s">
        <v>212</v>
      </c>
      <c r="CY15" s="2" t="s">
        <v>151</v>
      </c>
      <c r="CZ15" s="2" t="s">
        <v>151</v>
      </c>
      <c r="DA15" s="2" t="s">
        <v>142</v>
      </c>
      <c r="DB15" s="4">
        <v>1</v>
      </c>
      <c r="DC15" s="8">
        <v>140.96</v>
      </c>
      <c r="DD15" s="4">
        <v>1</v>
      </c>
      <c r="DE15" s="8">
        <v>195.76</v>
      </c>
      <c r="DF15" s="7"/>
      <c r="DG15" s="7">
        <v>-0.2799</v>
      </c>
      <c r="DH15" s="2" t="s">
        <v>148</v>
      </c>
      <c r="DI15" s="2" t="s">
        <v>139</v>
      </c>
      <c r="DJ15" s="2" t="s">
        <v>142</v>
      </c>
      <c r="DK15" s="2" t="s">
        <v>253</v>
      </c>
      <c r="DL15" s="2" t="s">
        <v>151</v>
      </c>
      <c r="DM15" s="2" t="s">
        <v>151</v>
      </c>
      <c r="DN15" s="2" t="s">
        <v>142</v>
      </c>
      <c r="DO15" s="4"/>
      <c r="DP15" s="8"/>
      <c r="DQ15" s="4"/>
      <c r="DR15" s="8"/>
      <c r="DS15" s="7"/>
      <c r="DT15" s="7"/>
      <c r="DU15" s="2" t="s">
        <v>148</v>
      </c>
      <c r="DV15" s="2" t="s">
        <v>139</v>
      </c>
      <c r="DW15" s="2" t="s">
        <v>197</v>
      </c>
      <c r="DX15" s="2" t="s">
        <v>254</v>
      </c>
      <c r="DY15" s="2" t="s">
        <v>151</v>
      </c>
      <c r="DZ15" s="2" t="s">
        <v>151</v>
      </c>
      <c r="EA15" s="2" t="s">
        <v>142</v>
      </c>
      <c r="EB15" s="4"/>
      <c r="EC15" s="8"/>
      <c r="ED15" s="4">
        <v>2</v>
      </c>
      <c r="EE15" s="8">
        <v>375.36</v>
      </c>
      <c r="EF15" s="7">
        <v>-1</v>
      </c>
      <c r="EG15" s="7">
        <v>-1</v>
      </c>
      <c r="EH15" s="2" t="s">
        <v>148</v>
      </c>
      <c r="EI15" s="2" t="s">
        <v>139</v>
      </c>
      <c r="EJ15" s="2" t="s">
        <v>199</v>
      </c>
      <c r="EK15" s="2" t="s">
        <v>255</v>
      </c>
      <c r="EL15" s="2" t="s">
        <v>151</v>
      </c>
      <c r="EM15" s="2" t="s">
        <v>151</v>
      </c>
      <c r="EN15" s="2" t="s">
        <v>142</v>
      </c>
      <c r="EO15" s="4"/>
      <c r="EP15" s="8"/>
      <c r="EQ15" s="4"/>
      <c r="ER15" s="8"/>
      <c r="ES15" s="7"/>
      <c r="ET15" s="7"/>
      <c r="EU15" s="2" t="s">
        <v>148</v>
      </c>
      <c r="EV15" s="2" t="s">
        <v>139</v>
      </c>
      <c r="EW15" s="2" t="s">
        <v>201</v>
      </c>
      <c r="EX15" s="2" t="s">
        <v>256</v>
      </c>
      <c r="EY15" s="2" t="s">
        <v>151</v>
      </c>
      <c r="EZ15" s="2" t="s">
        <v>151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174</v>
      </c>
      <c r="FK15" s="2" t="s">
        <v>257</v>
      </c>
      <c r="FL15" s="2" t="s">
        <v>151</v>
      </c>
      <c r="FM15" s="2" t="s">
        <v>151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190</v>
      </c>
      <c r="FX15" s="2" t="s">
        <v>258</v>
      </c>
      <c r="FY15" s="2" t="s">
        <v>151</v>
      </c>
      <c r="FZ15" s="2" t="s">
        <v>151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206</v>
      </c>
      <c r="JK15" s="2" t="s">
        <v>142</v>
      </c>
      <c r="JL15" s="2" t="s">
        <v>151</v>
      </c>
      <c r="JM15" s="2" t="s">
        <v>151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259</v>
      </c>
      <c r="KL15" s="2" t="s">
        <v>151</v>
      </c>
      <c r="KM15" s="2" t="s">
        <v>151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208</v>
      </c>
      <c r="KX15" s="2" t="s">
        <v>260</v>
      </c>
      <c r="KY15" s="2" t="s">
        <v>151</v>
      </c>
      <c r="KZ15" s="2" t="s">
        <v>151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>
        <v>349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261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248</v>
      </c>
      <c r="G16" s="2" t="s">
        <v>248</v>
      </c>
      <c r="H16" s="2" t="s">
        <v>248</v>
      </c>
      <c r="I16" s="2" t="s">
        <v>136</v>
      </c>
      <c r="J16" s="2" t="s">
        <v>167</v>
      </c>
      <c r="K16" s="2" t="s">
        <v>249</v>
      </c>
      <c r="L16" s="3">
        <v>156.81</v>
      </c>
      <c r="M16" s="3">
        <v>164.65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250</v>
      </c>
      <c r="W16" s="2" t="s">
        <v>145</v>
      </c>
      <c r="X16" s="2" t="s">
        <v>142</v>
      </c>
      <c r="Y16" s="2" t="s">
        <v>262</v>
      </c>
      <c r="Z16" s="4">
        <v>579</v>
      </c>
      <c r="AA16" s="4">
        <f>=ROUNDDOWN(52.6363636363636,0)</f>
      </c>
      <c r="AB16" s="5">
        <v>11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7</v>
      </c>
      <c r="AQ16" s="8">
        <v>1316.89</v>
      </c>
      <c r="AR16" s="4">
        <v>7</v>
      </c>
      <c r="AS16" s="8">
        <v>1419.93</v>
      </c>
      <c r="AT16" s="7"/>
      <c r="AU16" s="7">
        <v>-0.0726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0.4744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7</v>
      </c>
      <c r="BK16" s="8">
        <v>1316.89</v>
      </c>
      <c r="BL16" s="2" t="s">
        <v>263</v>
      </c>
      <c r="BM16" s="7">
        <v>1</v>
      </c>
      <c r="BN16" s="7">
        <v>1</v>
      </c>
      <c r="BO16" s="4">
        <v>1</v>
      </c>
      <c r="BP16" s="8">
        <v>274.58</v>
      </c>
      <c r="BQ16" s="4"/>
      <c r="BR16" s="8"/>
      <c r="BS16" s="7"/>
      <c r="BT16" s="7"/>
      <c r="BU16" s="2" t="s">
        <v>148</v>
      </c>
      <c r="BV16" s="2" t="s">
        <v>139</v>
      </c>
      <c r="BW16" s="2" t="s">
        <v>262</v>
      </c>
      <c r="BX16" s="2" t="s">
        <v>264</v>
      </c>
      <c r="BY16" s="2" t="s">
        <v>151</v>
      </c>
      <c r="BZ16" s="2" t="s">
        <v>151</v>
      </c>
      <c r="CA16" s="2" t="s">
        <v>142</v>
      </c>
      <c r="CB16" s="4">
        <v>2</v>
      </c>
      <c r="CC16" s="8">
        <v>358.92</v>
      </c>
      <c r="CD16" s="4"/>
      <c r="CE16" s="8"/>
      <c r="CF16" s="7"/>
      <c r="CG16" s="7"/>
      <c r="CH16" s="2" t="s">
        <v>148</v>
      </c>
      <c r="CI16" s="2" t="s">
        <v>139</v>
      </c>
      <c r="CJ16" s="2" t="s">
        <v>152</v>
      </c>
      <c r="CK16" s="2" t="s">
        <v>159</v>
      </c>
      <c r="CL16" s="2" t="s">
        <v>151</v>
      </c>
      <c r="CM16" s="2" t="s">
        <v>151</v>
      </c>
      <c r="CN16" s="2" t="s">
        <v>142</v>
      </c>
      <c r="CO16" s="4">
        <v>3</v>
      </c>
      <c r="CP16" s="8">
        <v>500.16</v>
      </c>
      <c r="CQ16" s="4">
        <v>4</v>
      </c>
      <c r="CR16" s="8">
        <v>729.26</v>
      </c>
      <c r="CS16" s="7">
        <v>-0.25</v>
      </c>
      <c r="CT16" s="7">
        <v>-0.3142</v>
      </c>
      <c r="CU16" s="2" t="s">
        <v>148</v>
      </c>
      <c r="CV16" s="2" t="s">
        <v>139</v>
      </c>
      <c r="CW16" s="2" t="s">
        <v>194</v>
      </c>
      <c r="CX16" s="2" t="s">
        <v>265</v>
      </c>
      <c r="CY16" s="2" t="s">
        <v>151</v>
      </c>
      <c r="CZ16" s="2" t="s">
        <v>151</v>
      </c>
      <c r="DA16" s="2" t="s">
        <v>142</v>
      </c>
      <c r="DB16" s="4">
        <v>1</v>
      </c>
      <c r="DC16" s="8">
        <v>183.23</v>
      </c>
      <c r="DD16" s="4"/>
      <c r="DE16" s="8"/>
      <c r="DF16" s="7"/>
      <c r="DG16" s="7"/>
      <c r="DH16" s="2" t="s">
        <v>148</v>
      </c>
      <c r="DI16" s="2" t="s">
        <v>139</v>
      </c>
      <c r="DJ16" s="2" t="s">
        <v>142</v>
      </c>
      <c r="DK16" s="2" t="s">
        <v>175</v>
      </c>
      <c r="DL16" s="2" t="s">
        <v>151</v>
      </c>
      <c r="DM16" s="2" t="s">
        <v>151</v>
      </c>
      <c r="DN16" s="2" t="s">
        <v>142</v>
      </c>
      <c r="DO16" s="4"/>
      <c r="DP16" s="8"/>
      <c r="DQ16" s="4">
        <v>1</v>
      </c>
      <c r="DR16" s="8">
        <v>240.23</v>
      </c>
      <c r="DS16" s="7">
        <v>-1</v>
      </c>
      <c r="DT16" s="7">
        <v>-1</v>
      </c>
      <c r="DU16" s="2" t="s">
        <v>148</v>
      </c>
      <c r="DV16" s="2" t="s">
        <v>139</v>
      </c>
      <c r="DW16" s="2" t="s">
        <v>197</v>
      </c>
      <c r="DX16" s="2" t="s">
        <v>266</v>
      </c>
      <c r="DY16" s="2" t="s">
        <v>151</v>
      </c>
      <c r="DZ16" s="2" t="s">
        <v>151</v>
      </c>
      <c r="EA16" s="2" t="s">
        <v>142</v>
      </c>
      <c r="EB16" s="4"/>
      <c r="EC16" s="8"/>
      <c r="ED16" s="4">
        <v>2</v>
      </c>
      <c r="EE16" s="8">
        <v>450.44</v>
      </c>
      <c r="EF16" s="7">
        <v>-1</v>
      </c>
      <c r="EG16" s="7">
        <v>-1</v>
      </c>
      <c r="EH16" s="2" t="s">
        <v>148</v>
      </c>
      <c r="EI16" s="2" t="s">
        <v>139</v>
      </c>
      <c r="EJ16" s="2" t="s">
        <v>199</v>
      </c>
      <c r="EK16" s="2" t="s">
        <v>267</v>
      </c>
      <c r="EL16" s="2" t="s">
        <v>151</v>
      </c>
      <c r="EM16" s="2" t="s">
        <v>151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201</v>
      </c>
      <c r="EX16" s="2" t="s">
        <v>268</v>
      </c>
      <c r="EY16" s="2" t="s">
        <v>151</v>
      </c>
      <c r="EZ16" s="2" t="s">
        <v>151</v>
      </c>
      <c r="FA16" s="2" t="s">
        <v>142</v>
      </c>
      <c r="FB16" s="4"/>
      <c r="FC16" s="8"/>
      <c r="FD16" s="4"/>
      <c r="FE16" s="8"/>
      <c r="FF16" s="7"/>
      <c r="FG16" s="7"/>
      <c r="FH16" s="2" t="s">
        <v>148</v>
      </c>
      <c r="FI16" s="2" t="s">
        <v>139</v>
      </c>
      <c r="FJ16" s="2" t="s">
        <v>174</v>
      </c>
      <c r="FK16" s="2" t="s">
        <v>269</v>
      </c>
      <c r="FL16" s="2" t="s">
        <v>151</v>
      </c>
      <c r="FM16" s="2" t="s">
        <v>151</v>
      </c>
      <c r="FN16" s="2" t="s">
        <v>142</v>
      </c>
      <c r="FO16" s="4"/>
      <c r="FP16" s="8"/>
      <c r="FQ16" s="4"/>
      <c r="FR16" s="8"/>
      <c r="FS16" s="7"/>
      <c r="FT16" s="7"/>
      <c r="FU16" s="2" t="s">
        <v>148</v>
      </c>
      <c r="FV16" s="2" t="s">
        <v>139</v>
      </c>
      <c r="FW16" s="2" t="s">
        <v>262</v>
      </c>
      <c r="FX16" s="2" t="s">
        <v>226</v>
      </c>
      <c r="FY16" s="2" t="s">
        <v>151</v>
      </c>
      <c r="FZ16" s="2" t="s">
        <v>151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206</v>
      </c>
      <c r="JK16" s="2" t="s">
        <v>142</v>
      </c>
      <c r="JL16" s="2" t="s">
        <v>151</v>
      </c>
      <c r="JM16" s="2" t="s">
        <v>151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177</v>
      </c>
      <c r="KI16" s="2" t="s">
        <v>139</v>
      </c>
      <c r="KJ16" s="2" t="s">
        <v>142</v>
      </c>
      <c r="KK16" s="2" t="s">
        <v>142</v>
      </c>
      <c r="KL16" s="2" t="s">
        <v>151</v>
      </c>
      <c r="KM16" s="2" t="s">
        <v>151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208</v>
      </c>
      <c r="KX16" s="2" t="s">
        <v>142</v>
      </c>
      <c r="KY16" s="2" t="s">
        <v>151</v>
      </c>
      <c r="KZ16" s="2" t="s">
        <v>151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>
        <v>579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270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248</v>
      </c>
      <c r="G17" s="2" t="s">
        <v>248</v>
      </c>
      <c r="H17" s="2" t="s">
        <v>248</v>
      </c>
      <c r="I17" s="2" t="s">
        <v>136</v>
      </c>
      <c r="J17" s="2" t="s">
        <v>179</v>
      </c>
      <c r="K17" s="2" t="s">
        <v>249</v>
      </c>
      <c r="L17" s="3">
        <v>156.95</v>
      </c>
      <c r="M17" s="3">
        <v>164.8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250</v>
      </c>
      <c r="W17" s="2" t="s">
        <v>145</v>
      </c>
      <c r="X17" s="2" t="s">
        <v>142</v>
      </c>
      <c r="Y17" s="2" t="s">
        <v>262</v>
      </c>
      <c r="Z17" s="4">
        <v>244</v>
      </c>
      <c r="AA17" s="4">
        <f>=ROUNDDOWN(61,0)</f>
      </c>
      <c r="AB17" s="5">
        <v>4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2</v>
      </c>
      <c r="AQ17" s="8">
        <v>422.67</v>
      </c>
      <c r="AR17" s="4">
        <v>2</v>
      </c>
      <c r="AS17" s="8">
        <v>460.14</v>
      </c>
      <c r="AT17" s="7"/>
      <c r="AU17" s="7">
        <v>-0.0814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0.1523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2</v>
      </c>
      <c r="BK17" s="8">
        <v>422.67</v>
      </c>
      <c r="BL17" s="2" t="s">
        <v>271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148</v>
      </c>
      <c r="BV17" s="2" t="s">
        <v>139</v>
      </c>
      <c r="BW17" s="2" t="s">
        <v>262</v>
      </c>
      <c r="BX17" s="2" t="s">
        <v>220</v>
      </c>
      <c r="BY17" s="2" t="s">
        <v>151</v>
      </c>
      <c r="BZ17" s="2" t="s">
        <v>151</v>
      </c>
      <c r="CA17" s="2" t="s">
        <v>142</v>
      </c>
      <c r="CB17" s="4"/>
      <c r="CC17" s="8"/>
      <c r="CD17" s="4"/>
      <c r="CE17" s="8"/>
      <c r="CF17" s="7"/>
      <c r="CG17" s="7"/>
      <c r="CH17" s="2" t="s">
        <v>148</v>
      </c>
      <c r="CI17" s="2" t="s">
        <v>139</v>
      </c>
      <c r="CJ17" s="2" t="s">
        <v>174</v>
      </c>
      <c r="CK17" s="2" t="s">
        <v>272</v>
      </c>
      <c r="CL17" s="2" t="s">
        <v>151</v>
      </c>
      <c r="CM17" s="2" t="s">
        <v>151</v>
      </c>
      <c r="CN17" s="2" t="s">
        <v>142</v>
      </c>
      <c r="CO17" s="4"/>
      <c r="CP17" s="8"/>
      <c r="CQ17" s="4"/>
      <c r="CR17" s="8"/>
      <c r="CS17" s="7"/>
      <c r="CT17" s="7"/>
      <c r="CU17" s="2" t="s">
        <v>148</v>
      </c>
      <c r="CV17" s="2" t="s">
        <v>139</v>
      </c>
      <c r="CW17" s="2" t="s">
        <v>194</v>
      </c>
      <c r="CX17" s="2" t="s">
        <v>223</v>
      </c>
      <c r="CY17" s="2" t="s">
        <v>151</v>
      </c>
      <c r="CZ17" s="2" t="s">
        <v>151</v>
      </c>
      <c r="DA17" s="2" t="s">
        <v>142</v>
      </c>
      <c r="DB17" s="4"/>
      <c r="DC17" s="8"/>
      <c r="DD17" s="4">
        <v>1</v>
      </c>
      <c r="DE17" s="8">
        <v>234.92</v>
      </c>
      <c r="DF17" s="7">
        <v>-1</v>
      </c>
      <c r="DG17" s="7">
        <v>-1</v>
      </c>
      <c r="DH17" s="2" t="s">
        <v>148</v>
      </c>
      <c r="DI17" s="2" t="s">
        <v>139</v>
      </c>
      <c r="DJ17" s="2" t="s">
        <v>142</v>
      </c>
      <c r="DK17" s="2" t="s">
        <v>273</v>
      </c>
      <c r="DL17" s="2" t="s">
        <v>151</v>
      </c>
      <c r="DM17" s="2" t="s">
        <v>151</v>
      </c>
      <c r="DN17" s="2" t="s">
        <v>142</v>
      </c>
      <c r="DO17" s="4">
        <v>1</v>
      </c>
      <c r="DP17" s="8">
        <v>185.66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274</v>
      </c>
      <c r="DX17" s="2" t="s">
        <v>275</v>
      </c>
      <c r="DY17" s="2" t="s">
        <v>151</v>
      </c>
      <c r="DZ17" s="2" t="s">
        <v>151</v>
      </c>
      <c r="EA17" s="2" t="s">
        <v>142</v>
      </c>
      <c r="EB17" s="4">
        <v>1</v>
      </c>
      <c r="EC17" s="8">
        <v>237.01</v>
      </c>
      <c r="ED17" s="4">
        <v>1</v>
      </c>
      <c r="EE17" s="8">
        <v>225.22</v>
      </c>
      <c r="EF17" s="7"/>
      <c r="EG17" s="7">
        <v>0.0523</v>
      </c>
      <c r="EH17" s="2" t="s">
        <v>148</v>
      </c>
      <c r="EI17" s="2" t="s">
        <v>139</v>
      </c>
      <c r="EJ17" s="2" t="s">
        <v>274</v>
      </c>
      <c r="EK17" s="2" t="s">
        <v>276</v>
      </c>
      <c r="EL17" s="2" t="s">
        <v>151</v>
      </c>
      <c r="EM17" s="2" t="s">
        <v>151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201</v>
      </c>
      <c r="EX17" s="2" t="s">
        <v>142</v>
      </c>
      <c r="EY17" s="2" t="s">
        <v>151</v>
      </c>
      <c r="EZ17" s="2" t="s">
        <v>151</v>
      </c>
      <c r="FA17" s="2" t="s">
        <v>142</v>
      </c>
      <c r="FB17" s="4"/>
      <c r="FC17" s="8"/>
      <c r="FD17" s="4"/>
      <c r="FE17" s="8"/>
      <c r="FF17" s="7"/>
      <c r="FG17" s="7"/>
      <c r="FH17" s="2" t="s">
        <v>148</v>
      </c>
      <c r="FI17" s="2" t="s">
        <v>139</v>
      </c>
      <c r="FJ17" s="2" t="s">
        <v>174</v>
      </c>
      <c r="FK17" s="2" t="s">
        <v>277</v>
      </c>
      <c r="FL17" s="2" t="s">
        <v>151</v>
      </c>
      <c r="FM17" s="2" t="s">
        <v>151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262</v>
      </c>
      <c r="FX17" s="2" t="s">
        <v>278</v>
      </c>
      <c r="FY17" s="2" t="s">
        <v>151</v>
      </c>
      <c r="FZ17" s="2" t="s">
        <v>151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227</v>
      </c>
      <c r="JK17" s="2" t="s">
        <v>142</v>
      </c>
      <c r="JL17" s="2" t="s">
        <v>151</v>
      </c>
      <c r="JM17" s="2" t="s">
        <v>151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177</v>
      </c>
      <c r="KI17" s="2" t="s">
        <v>139</v>
      </c>
      <c r="KJ17" s="2" t="s">
        <v>142</v>
      </c>
      <c r="KK17" s="2" t="s">
        <v>142</v>
      </c>
      <c r="KL17" s="2" t="s">
        <v>151</v>
      </c>
      <c r="KM17" s="2" t="s">
        <v>151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208</v>
      </c>
      <c r="KX17" s="2" t="s">
        <v>142</v>
      </c>
      <c r="KY17" s="2" t="s">
        <v>151</v>
      </c>
      <c r="KZ17" s="2" t="s">
        <v>151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>
        <v>244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279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248</v>
      </c>
      <c r="G18" s="2" t="s">
        <v>248</v>
      </c>
      <c r="H18" s="2" t="s">
        <v>248</v>
      </c>
      <c r="I18" s="2" t="s">
        <v>229</v>
      </c>
      <c r="J18" s="2" t="s">
        <v>137</v>
      </c>
      <c r="K18" s="2" t="s">
        <v>280</v>
      </c>
      <c r="L18" s="3">
        <v>131.79</v>
      </c>
      <c r="M18" s="3">
        <v>138.38</v>
      </c>
      <c r="N18" s="3">
        <v>334.99</v>
      </c>
      <c r="O18" s="2" t="s">
        <v>139</v>
      </c>
      <c r="P18" s="2" t="s">
        <v>231</v>
      </c>
      <c r="Q18" s="2" t="s">
        <v>141</v>
      </c>
      <c r="R18" s="2" t="s">
        <v>142</v>
      </c>
      <c r="S18" s="2" t="s">
        <v>142</v>
      </c>
      <c r="T18" s="2" t="s">
        <v>232</v>
      </c>
      <c r="U18" s="2" t="s">
        <v>143</v>
      </c>
      <c r="V18" s="2" t="s">
        <v>233</v>
      </c>
      <c r="W18" s="2" t="s">
        <v>142</v>
      </c>
      <c r="X18" s="2" t="s">
        <v>142</v>
      </c>
      <c r="Y18" s="2" t="s">
        <v>234</v>
      </c>
      <c r="Z18" s="4">
        <v>338</v>
      </c>
      <c r="AA18" s="4">
        <f>=ROUNDDOWN(30.7272727272727,0)</f>
      </c>
      <c r="AB18" s="5">
        <v>11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5</v>
      </c>
      <c r="AQ18" s="8">
        <v>996.57</v>
      </c>
      <c r="AR18" s="4"/>
      <c r="AS18" s="8"/>
      <c r="AT18" s="7"/>
      <c r="AU18" s="7"/>
      <c r="AV18" s="4">
        <v>9</v>
      </c>
      <c r="AW18" s="8">
        <v>2083.12</v>
      </c>
      <c r="AX18" s="4" t="s">
        <v>142</v>
      </c>
      <c r="AY18" s="8" t="s">
        <v>142</v>
      </c>
      <c r="AZ18" s="7" t="s">
        <v>142</v>
      </c>
      <c r="BA18" s="7" t="s">
        <v>142</v>
      </c>
      <c r="BB18" s="7">
        <v>0.4784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0.3031</v>
      </c>
      <c r="BJ18" s="4">
        <v>5</v>
      </c>
      <c r="BK18" s="8">
        <v>996.57</v>
      </c>
      <c r="BL18" s="2" t="s">
        <v>281</v>
      </c>
      <c r="BM18" s="7">
        <v>1</v>
      </c>
      <c r="BN18" s="7">
        <v>1</v>
      </c>
      <c r="BO18" s="4">
        <v>2</v>
      </c>
      <c r="BP18" s="8">
        <v>554.2</v>
      </c>
      <c r="BQ18" s="4"/>
      <c r="BR18" s="8"/>
      <c r="BS18" s="7"/>
      <c r="BT18" s="7"/>
      <c r="BU18" s="2" t="s">
        <v>148</v>
      </c>
      <c r="BV18" s="2" t="s">
        <v>139</v>
      </c>
      <c r="BW18" s="2" t="s">
        <v>142</v>
      </c>
      <c r="BX18" s="2" t="s">
        <v>234</v>
      </c>
      <c r="BY18" s="2" t="s">
        <v>151</v>
      </c>
      <c r="BZ18" s="2" t="s">
        <v>151</v>
      </c>
      <c r="CA18" s="2" t="s">
        <v>142</v>
      </c>
      <c r="CB18" s="4">
        <v>2</v>
      </c>
      <c r="CC18" s="8">
        <v>302.02</v>
      </c>
      <c r="CD18" s="4"/>
      <c r="CE18" s="8"/>
      <c r="CF18" s="7"/>
      <c r="CG18" s="7"/>
      <c r="CH18" s="2" t="s">
        <v>148</v>
      </c>
      <c r="CI18" s="2" t="s">
        <v>139</v>
      </c>
      <c r="CJ18" s="2" t="s">
        <v>142</v>
      </c>
      <c r="CK18" s="2" t="s">
        <v>236</v>
      </c>
      <c r="CL18" s="2" t="s">
        <v>151</v>
      </c>
      <c r="CM18" s="2" t="s">
        <v>151</v>
      </c>
      <c r="CN18" s="2" t="s">
        <v>142</v>
      </c>
      <c r="CO18" s="4">
        <v>1</v>
      </c>
      <c r="CP18" s="8">
        <v>140.35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142</v>
      </c>
      <c r="CX18" s="2" t="s">
        <v>236</v>
      </c>
      <c r="CY18" s="2" t="s">
        <v>151</v>
      </c>
      <c r="CZ18" s="2" t="s">
        <v>151</v>
      </c>
      <c r="DA18" s="2" t="s">
        <v>142</v>
      </c>
      <c r="DB18" s="4"/>
      <c r="DC18" s="8"/>
      <c r="DD18" s="4"/>
      <c r="DE18" s="8"/>
      <c r="DF18" s="7"/>
      <c r="DG18" s="7"/>
      <c r="DH18" s="2" t="s">
        <v>238</v>
      </c>
      <c r="DI18" s="2" t="s">
        <v>139</v>
      </c>
      <c r="DJ18" s="2" t="s">
        <v>142</v>
      </c>
      <c r="DK18" s="2" t="s">
        <v>142</v>
      </c>
      <c r="DL18" s="2" t="s">
        <v>151</v>
      </c>
      <c r="DM18" s="2" t="s">
        <v>151</v>
      </c>
      <c r="DN18" s="2" t="s">
        <v>142</v>
      </c>
      <c r="DO18" s="4"/>
      <c r="DP18" s="8"/>
      <c r="DQ18" s="4"/>
      <c r="DR18" s="8"/>
      <c r="DS18" s="7"/>
      <c r="DT18" s="7"/>
      <c r="DU18" s="2" t="s">
        <v>239</v>
      </c>
      <c r="DV18" s="2" t="s">
        <v>139</v>
      </c>
      <c r="DW18" s="2" t="s">
        <v>142</v>
      </c>
      <c r="DX18" s="2" t="s">
        <v>142</v>
      </c>
      <c r="DY18" s="2" t="s">
        <v>151</v>
      </c>
      <c r="DZ18" s="2" t="s">
        <v>151</v>
      </c>
      <c r="EA18" s="2" t="s">
        <v>142</v>
      </c>
      <c r="EB18" s="4"/>
      <c r="EC18" s="8"/>
      <c r="ED18" s="4"/>
      <c r="EE18" s="8"/>
      <c r="EF18" s="7"/>
      <c r="EG18" s="7"/>
      <c r="EH18" s="2" t="s">
        <v>238</v>
      </c>
      <c r="EI18" s="2" t="s">
        <v>139</v>
      </c>
      <c r="EJ18" s="2" t="s">
        <v>142</v>
      </c>
      <c r="EK18" s="2" t="s">
        <v>142</v>
      </c>
      <c r="EL18" s="2" t="s">
        <v>151</v>
      </c>
      <c r="EM18" s="2" t="s">
        <v>151</v>
      </c>
      <c r="EN18" s="2" t="s">
        <v>142</v>
      </c>
      <c r="EO18" s="4"/>
      <c r="EP18" s="8"/>
      <c r="EQ18" s="4"/>
      <c r="ER18" s="8"/>
      <c r="ES18" s="7"/>
      <c r="ET18" s="7"/>
      <c r="EU18" s="2" t="s">
        <v>239</v>
      </c>
      <c r="EV18" s="2" t="s">
        <v>139</v>
      </c>
      <c r="EW18" s="2" t="s">
        <v>142</v>
      </c>
      <c r="EX18" s="2" t="s">
        <v>142</v>
      </c>
      <c r="EY18" s="2" t="s">
        <v>151</v>
      </c>
      <c r="EZ18" s="2" t="s">
        <v>151</v>
      </c>
      <c r="FA18" s="2" t="s">
        <v>142</v>
      </c>
      <c r="FB18" s="4"/>
      <c r="FC18" s="8"/>
      <c r="FD18" s="4"/>
      <c r="FE18" s="8"/>
      <c r="FF18" s="7"/>
      <c r="FG18" s="7"/>
      <c r="FH18" s="2" t="s">
        <v>239</v>
      </c>
      <c r="FI18" s="2" t="s">
        <v>139</v>
      </c>
      <c r="FJ18" s="2" t="s">
        <v>142</v>
      </c>
      <c r="FK18" s="2" t="s">
        <v>142</v>
      </c>
      <c r="FL18" s="2" t="s">
        <v>151</v>
      </c>
      <c r="FM18" s="2" t="s">
        <v>151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142</v>
      </c>
      <c r="FX18" s="2" t="s">
        <v>142</v>
      </c>
      <c r="FY18" s="2" t="s">
        <v>151</v>
      </c>
      <c r="FZ18" s="2" t="s">
        <v>151</v>
      </c>
      <c r="GA18" s="2" t="s">
        <v>142</v>
      </c>
      <c r="GB18" s="4"/>
      <c r="GC18" s="8"/>
      <c r="GD18" s="4"/>
      <c r="GE18" s="8"/>
      <c r="GF18" s="7"/>
      <c r="GG18" s="7"/>
      <c r="GH18" s="2" t="s">
        <v>238</v>
      </c>
      <c r="GI18" s="2" t="s">
        <v>139</v>
      </c>
      <c r="GJ18" s="2" t="s">
        <v>142</v>
      </c>
      <c r="GK18" s="2" t="s">
        <v>142</v>
      </c>
      <c r="GL18" s="2" t="s">
        <v>151</v>
      </c>
      <c r="GM18" s="2" t="s">
        <v>151</v>
      </c>
      <c r="GN18" s="2" t="s">
        <v>142</v>
      </c>
      <c r="GO18" s="4"/>
      <c r="GP18" s="8"/>
      <c r="GQ18" s="4"/>
      <c r="GR18" s="8"/>
      <c r="GS18" s="7"/>
      <c r="GT18" s="7"/>
      <c r="GU18" s="2" t="s">
        <v>238</v>
      </c>
      <c r="GV18" s="2" t="s">
        <v>139</v>
      </c>
      <c r="GW18" s="2" t="s">
        <v>142</v>
      </c>
      <c r="GX18" s="2" t="s">
        <v>142</v>
      </c>
      <c r="GY18" s="2" t="s">
        <v>151</v>
      </c>
      <c r="GZ18" s="2" t="s">
        <v>151</v>
      </c>
      <c r="HA18" s="2" t="s">
        <v>142</v>
      </c>
      <c r="HB18" s="4"/>
      <c r="HC18" s="8"/>
      <c r="HD18" s="4"/>
      <c r="HE18" s="8"/>
      <c r="HF18" s="7"/>
      <c r="HG18" s="7"/>
      <c r="HH18" s="2" t="s">
        <v>238</v>
      </c>
      <c r="HI18" s="2" t="s">
        <v>139</v>
      </c>
      <c r="HJ18" s="2" t="s">
        <v>142</v>
      </c>
      <c r="HK18" s="2" t="s">
        <v>142</v>
      </c>
      <c r="HL18" s="2" t="s">
        <v>151</v>
      </c>
      <c r="HM18" s="2" t="s">
        <v>151</v>
      </c>
      <c r="HN18" s="2" t="s">
        <v>142</v>
      </c>
      <c r="HO18" s="4"/>
      <c r="HP18" s="8"/>
      <c r="HQ18" s="4"/>
      <c r="HR18" s="8"/>
      <c r="HS18" s="7"/>
      <c r="HT18" s="7"/>
      <c r="HU18" s="2" t="s">
        <v>238</v>
      </c>
      <c r="HV18" s="2" t="s">
        <v>139</v>
      </c>
      <c r="HW18" s="2" t="s">
        <v>142</v>
      </c>
      <c r="HX18" s="2" t="s">
        <v>142</v>
      </c>
      <c r="HY18" s="2" t="s">
        <v>151</v>
      </c>
      <c r="HZ18" s="2" t="s">
        <v>151</v>
      </c>
      <c r="IA18" s="2" t="s">
        <v>142</v>
      </c>
      <c r="IB18" s="4"/>
      <c r="IC18" s="8"/>
      <c r="ID18" s="4"/>
      <c r="IE18" s="8"/>
      <c r="IF18" s="7"/>
      <c r="IG18" s="7"/>
      <c r="IH18" s="2" t="s">
        <v>240</v>
      </c>
      <c r="II18" s="2" t="s">
        <v>139</v>
      </c>
      <c r="IJ18" s="2" t="s">
        <v>142</v>
      </c>
      <c r="IK18" s="2" t="s">
        <v>142</v>
      </c>
      <c r="IL18" s="2" t="s">
        <v>151</v>
      </c>
      <c r="IM18" s="2" t="s">
        <v>151</v>
      </c>
      <c r="IN18" s="2" t="s">
        <v>142</v>
      </c>
      <c r="IO18" s="4"/>
      <c r="IP18" s="8"/>
      <c r="IQ18" s="4"/>
      <c r="IR18" s="8"/>
      <c r="IS18" s="7"/>
      <c r="IT18" s="7"/>
      <c r="IU18" s="2" t="s">
        <v>238</v>
      </c>
      <c r="IV18" s="2" t="s">
        <v>139</v>
      </c>
      <c r="IW18" s="2" t="s">
        <v>142</v>
      </c>
      <c r="IX18" s="2" t="s">
        <v>142</v>
      </c>
      <c r="IY18" s="2" t="s">
        <v>151</v>
      </c>
      <c r="IZ18" s="2" t="s">
        <v>151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282</v>
      </c>
      <c r="JJ18" s="2" t="s">
        <v>142</v>
      </c>
      <c r="JK18" s="2" t="s">
        <v>142</v>
      </c>
      <c r="JL18" s="2" t="s">
        <v>151</v>
      </c>
      <c r="JM18" s="2" t="s">
        <v>151</v>
      </c>
      <c r="JN18" s="2" t="s">
        <v>142</v>
      </c>
      <c r="JO18" s="4"/>
      <c r="JP18" s="8"/>
      <c r="JQ18" s="4"/>
      <c r="JR18" s="8"/>
      <c r="JS18" s="7"/>
      <c r="JT18" s="7"/>
      <c r="JU18" s="2" t="s">
        <v>238</v>
      </c>
      <c r="JV18" s="2" t="s">
        <v>139</v>
      </c>
      <c r="JW18" s="2" t="s">
        <v>142</v>
      </c>
      <c r="JX18" s="2" t="s">
        <v>142</v>
      </c>
      <c r="JY18" s="2" t="s">
        <v>151</v>
      </c>
      <c r="JZ18" s="2" t="s">
        <v>151</v>
      </c>
      <c r="KA18" s="2" t="s">
        <v>142</v>
      </c>
      <c r="KB18" s="4"/>
      <c r="KC18" s="8"/>
      <c r="KD18" s="4"/>
      <c r="KE18" s="8"/>
      <c r="KF18" s="7"/>
      <c r="KG18" s="7"/>
      <c r="KH18" s="2" t="s">
        <v>238</v>
      </c>
      <c r="KI18" s="2" t="s">
        <v>139</v>
      </c>
      <c r="KJ18" s="2" t="s">
        <v>142</v>
      </c>
      <c r="KK18" s="2" t="s">
        <v>142</v>
      </c>
      <c r="KL18" s="2" t="s">
        <v>151</v>
      </c>
      <c r="KM18" s="2" t="s">
        <v>151</v>
      </c>
      <c r="KN18" s="2" t="s">
        <v>142</v>
      </c>
      <c r="KO18" s="4"/>
      <c r="KP18" s="8"/>
      <c r="KQ18" s="4"/>
      <c r="KR18" s="8"/>
      <c r="KS18" s="7"/>
      <c r="KT18" s="7"/>
      <c r="KU18" s="2" t="s">
        <v>238</v>
      </c>
      <c r="KV18" s="2" t="s">
        <v>139</v>
      </c>
      <c r="KW18" s="2" t="s">
        <v>142</v>
      </c>
      <c r="KX18" s="2" t="s">
        <v>142</v>
      </c>
      <c r="KY18" s="2" t="s">
        <v>151</v>
      </c>
      <c r="KZ18" s="2" t="s">
        <v>151</v>
      </c>
      <c r="LA18" s="2" t="s">
        <v>142</v>
      </c>
      <c r="LB18" s="4"/>
      <c r="LC18" s="8"/>
      <c r="LD18" s="4"/>
      <c r="LE18" s="8"/>
      <c r="LF18" s="7"/>
      <c r="LG18" s="7"/>
      <c r="LH18" s="2" t="s">
        <v>238</v>
      </c>
      <c r="LI18" s="2" t="s">
        <v>139</v>
      </c>
      <c r="LJ18" s="2" t="s">
        <v>142</v>
      </c>
      <c r="LK18" s="2" t="s">
        <v>142</v>
      </c>
      <c r="LL18" s="2" t="s">
        <v>151</v>
      </c>
      <c r="LM18" s="2" t="s">
        <v>151</v>
      </c>
      <c r="LN18" s="2" t="s">
        <v>142</v>
      </c>
      <c r="LO18" s="4"/>
      <c r="LP18" s="8"/>
      <c r="LQ18" s="4"/>
      <c r="LR18" s="8"/>
      <c r="LS18" s="7"/>
      <c r="LT18" s="7"/>
      <c r="LU18" s="2" t="s">
        <v>238</v>
      </c>
      <c r="LV18" s="2" t="s">
        <v>139</v>
      </c>
      <c r="LW18" s="2" t="s">
        <v>142</v>
      </c>
      <c r="LX18" s="2" t="s">
        <v>142</v>
      </c>
      <c r="LY18" s="2" t="s">
        <v>151</v>
      </c>
      <c r="LZ18" s="2" t="s">
        <v>151</v>
      </c>
      <c r="MA18" s="2" t="s">
        <v>142</v>
      </c>
      <c r="MB18" s="4"/>
      <c r="MC18" s="8"/>
      <c r="MD18" s="4"/>
      <c r="ME18" s="8"/>
      <c r="MF18" s="7"/>
      <c r="MG18" s="7"/>
      <c r="MH18" s="2" t="s">
        <v>238</v>
      </c>
      <c r="MI18" s="2" t="s">
        <v>139</v>
      </c>
      <c r="MJ18" s="2" t="s">
        <v>142</v>
      </c>
      <c r="MK18" s="2" t="s">
        <v>142</v>
      </c>
      <c r="ML18" s="2" t="s">
        <v>151</v>
      </c>
      <c r="MM18" s="2" t="s">
        <v>151</v>
      </c>
      <c r="MN18" s="2" t="s">
        <v>142</v>
      </c>
      <c r="MO18" s="4"/>
      <c r="MP18" s="8"/>
      <c r="MQ18" s="4"/>
      <c r="MR18" s="8"/>
      <c r="MS18" s="7"/>
      <c r="MT18" s="7"/>
      <c r="MU18" s="2" t="s">
        <v>238</v>
      </c>
      <c r="MV18" s="2" t="s">
        <v>139</v>
      </c>
      <c r="MW18" s="2" t="s">
        <v>142</v>
      </c>
      <c r="MX18" s="2" t="s">
        <v>142</v>
      </c>
      <c r="MY18" s="2" t="s">
        <v>151</v>
      </c>
      <c r="MZ18" s="2" t="s">
        <v>151</v>
      </c>
      <c r="NA18" s="2" t="s">
        <v>142</v>
      </c>
      <c r="NB18" s="4"/>
      <c r="NC18" s="8"/>
      <c r="ND18" s="4"/>
      <c r="NE18" s="8"/>
      <c r="NF18" s="7"/>
      <c r="NG18" s="7"/>
      <c r="NH18" s="2" t="s">
        <v>238</v>
      </c>
      <c r="NI18" s="2" t="s">
        <v>139</v>
      </c>
      <c r="NJ18" s="2" t="s">
        <v>142</v>
      </c>
      <c r="NK18" s="2" t="s">
        <v>142</v>
      </c>
      <c r="NL18" s="2" t="s">
        <v>151</v>
      </c>
      <c r="NM18" s="2" t="s">
        <v>151</v>
      </c>
      <c r="NN18" s="2" t="s">
        <v>142</v>
      </c>
      <c r="NO18" s="4"/>
      <c r="NP18" s="8"/>
      <c r="NQ18" s="4"/>
      <c r="NR18" s="8"/>
      <c r="NS18" s="7"/>
      <c r="NT18" s="7"/>
      <c r="NU18" s="2" t="s">
        <v>238</v>
      </c>
      <c r="NV18" s="2" t="s">
        <v>139</v>
      </c>
      <c r="NW18" s="2" t="s">
        <v>142</v>
      </c>
      <c r="NX18" s="2" t="s">
        <v>142</v>
      </c>
      <c r="NY18" s="2" t="s">
        <v>151</v>
      </c>
      <c r="NZ18" s="2" t="s">
        <v>151</v>
      </c>
      <c r="OA18" s="2" t="s">
        <v>142</v>
      </c>
      <c r="OB18" s="4"/>
      <c r="OC18" s="8"/>
      <c r="OD18" s="4"/>
      <c r="OE18" s="8"/>
      <c r="OF18" s="7"/>
      <c r="OG18" s="7"/>
      <c r="OH18" s="2" t="s">
        <v>238</v>
      </c>
      <c r="OI18" s="2" t="s">
        <v>139</v>
      </c>
      <c r="OJ18" s="2" t="s">
        <v>142</v>
      </c>
      <c r="OK18" s="2" t="s">
        <v>142</v>
      </c>
      <c r="OL18" s="2" t="s">
        <v>151</v>
      </c>
      <c r="OM18" s="2" t="s">
        <v>151</v>
      </c>
      <c r="ON18" s="2" t="s">
        <v>142</v>
      </c>
      <c r="OO18" s="4"/>
      <c r="OP18" s="8"/>
      <c r="OQ18" s="4"/>
      <c r="OR18" s="8"/>
      <c r="OS18" s="7"/>
      <c r="OT18" s="7"/>
      <c r="OU18" s="2" t="s">
        <v>238</v>
      </c>
      <c r="OV18" s="2" t="s">
        <v>139</v>
      </c>
      <c r="OW18" s="2" t="s">
        <v>142</v>
      </c>
      <c r="OX18" s="2" t="s">
        <v>142</v>
      </c>
      <c r="OY18" s="2" t="s">
        <v>151</v>
      </c>
      <c r="OZ18" s="2" t="s">
        <v>151</v>
      </c>
      <c r="PA18" s="2" t="s">
        <v>142</v>
      </c>
      <c r="PB18" s="4">
        <v>338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283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248</v>
      </c>
      <c r="G19" s="2" t="s">
        <v>248</v>
      </c>
      <c r="H19" s="2" t="s">
        <v>248</v>
      </c>
      <c r="I19" s="2" t="s">
        <v>229</v>
      </c>
      <c r="J19" s="2" t="s">
        <v>167</v>
      </c>
      <c r="K19" s="2" t="s">
        <v>280</v>
      </c>
      <c r="L19" s="3">
        <v>156.96</v>
      </c>
      <c r="M19" s="3">
        <v>164.81</v>
      </c>
      <c r="N19" s="3">
        <v>444.99</v>
      </c>
      <c r="O19" s="2" t="s">
        <v>139</v>
      </c>
      <c r="P19" s="2" t="s">
        <v>231</v>
      </c>
      <c r="Q19" s="2" t="s">
        <v>141</v>
      </c>
      <c r="R19" s="2" t="s">
        <v>142</v>
      </c>
      <c r="S19" s="2" t="s">
        <v>142</v>
      </c>
      <c r="T19" s="2" t="s">
        <v>232</v>
      </c>
      <c r="U19" s="2" t="s">
        <v>143</v>
      </c>
      <c r="V19" s="2" t="s">
        <v>233</v>
      </c>
      <c r="W19" s="2" t="s">
        <v>142</v>
      </c>
      <c r="X19" s="2" t="s">
        <v>142</v>
      </c>
      <c r="Y19" s="2" t="s">
        <v>234</v>
      </c>
      <c r="Z19" s="4">
        <v>420</v>
      </c>
      <c r="AA19" s="4">
        <f>=ROUNDDOWN(30,0)</f>
      </c>
      <c r="AB19" s="5">
        <v>14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3</v>
      </c>
      <c r="AQ19" s="8">
        <v>661.56</v>
      </c>
      <c r="AR19" s="4"/>
      <c r="AS19" s="8"/>
      <c r="AT19" s="7"/>
      <c r="AU19" s="7"/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0.3176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3</v>
      </c>
      <c r="BK19" s="8">
        <v>661.56</v>
      </c>
      <c r="BL19" s="2" t="s">
        <v>242</v>
      </c>
      <c r="BM19" s="7">
        <v>1</v>
      </c>
      <c r="BN19" s="7">
        <v>1</v>
      </c>
      <c r="BO19" s="4">
        <v>1</v>
      </c>
      <c r="BP19" s="8">
        <v>302.64</v>
      </c>
      <c r="BQ19" s="4"/>
      <c r="BR19" s="8"/>
      <c r="BS19" s="7"/>
      <c r="BT19" s="7"/>
      <c r="BU19" s="2" t="s">
        <v>148</v>
      </c>
      <c r="BV19" s="2" t="s">
        <v>139</v>
      </c>
      <c r="BW19" s="2" t="s">
        <v>142</v>
      </c>
      <c r="BX19" s="2" t="s">
        <v>236</v>
      </c>
      <c r="BY19" s="2" t="s">
        <v>151</v>
      </c>
      <c r="BZ19" s="2" t="s">
        <v>151</v>
      </c>
      <c r="CA19" s="2" t="s">
        <v>142</v>
      </c>
      <c r="CB19" s="4">
        <v>2</v>
      </c>
      <c r="CC19" s="8">
        <v>358.92</v>
      </c>
      <c r="CD19" s="4"/>
      <c r="CE19" s="8"/>
      <c r="CF19" s="7"/>
      <c r="CG19" s="7"/>
      <c r="CH19" s="2" t="s">
        <v>148</v>
      </c>
      <c r="CI19" s="2" t="s">
        <v>139</v>
      </c>
      <c r="CJ19" s="2" t="s">
        <v>142</v>
      </c>
      <c r="CK19" s="2" t="s">
        <v>244</v>
      </c>
      <c r="CL19" s="2" t="s">
        <v>151</v>
      </c>
      <c r="CM19" s="2" t="s">
        <v>151</v>
      </c>
      <c r="CN19" s="2" t="s">
        <v>142</v>
      </c>
      <c r="CO19" s="4"/>
      <c r="CP19" s="8"/>
      <c r="CQ19" s="4"/>
      <c r="CR19" s="8"/>
      <c r="CS19" s="7"/>
      <c r="CT19" s="7"/>
      <c r="CU19" s="2" t="s">
        <v>148</v>
      </c>
      <c r="CV19" s="2" t="s">
        <v>139</v>
      </c>
      <c r="CW19" s="2" t="s">
        <v>142</v>
      </c>
      <c r="CX19" s="2" t="s">
        <v>142</v>
      </c>
      <c r="CY19" s="2" t="s">
        <v>151</v>
      </c>
      <c r="CZ19" s="2" t="s">
        <v>151</v>
      </c>
      <c r="DA19" s="2" t="s">
        <v>142</v>
      </c>
      <c r="DB19" s="4"/>
      <c r="DC19" s="8"/>
      <c r="DD19" s="4"/>
      <c r="DE19" s="8"/>
      <c r="DF19" s="7"/>
      <c r="DG19" s="7"/>
      <c r="DH19" s="2" t="s">
        <v>238</v>
      </c>
      <c r="DI19" s="2" t="s">
        <v>139</v>
      </c>
      <c r="DJ19" s="2" t="s">
        <v>142</v>
      </c>
      <c r="DK19" s="2" t="s">
        <v>142</v>
      </c>
      <c r="DL19" s="2" t="s">
        <v>151</v>
      </c>
      <c r="DM19" s="2" t="s">
        <v>151</v>
      </c>
      <c r="DN19" s="2" t="s">
        <v>142</v>
      </c>
      <c r="DO19" s="4"/>
      <c r="DP19" s="8"/>
      <c r="DQ19" s="4"/>
      <c r="DR19" s="8"/>
      <c r="DS19" s="7"/>
      <c r="DT19" s="7"/>
      <c r="DU19" s="2" t="s">
        <v>239</v>
      </c>
      <c r="DV19" s="2" t="s">
        <v>139</v>
      </c>
      <c r="DW19" s="2" t="s">
        <v>142</v>
      </c>
      <c r="DX19" s="2" t="s">
        <v>142</v>
      </c>
      <c r="DY19" s="2" t="s">
        <v>151</v>
      </c>
      <c r="DZ19" s="2" t="s">
        <v>151</v>
      </c>
      <c r="EA19" s="2" t="s">
        <v>142</v>
      </c>
      <c r="EB19" s="4"/>
      <c r="EC19" s="8"/>
      <c r="ED19" s="4"/>
      <c r="EE19" s="8"/>
      <c r="EF19" s="7"/>
      <c r="EG19" s="7"/>
      <c r="EH19" s="2" t="s">
        <v>238</v>
      </c>
      <c r="EI19" s="2" t="s">
        <v>139</v>
      </c>
      <c r="EJ19" s="2" t="s">
        <v>142</v>
      </c>
      <c r="EK19" s="2" t="s">
        <v>142</v>
      </c>
      <c r="EL19" s="2" t="s">
        <v>151</v>
      </c>
      <c r="EM19" s="2" t="s">
        <v>151</v>
      </c>
      <c r="EN19" s="2" t="s">
        <v>142</v>
      </c>
      <c r="EO19" s="4"/>
      <c r="EP19" s="8"/>
      <c r="EQ19" s="4"/>
      <c r="ER19" s="8"/>
      <c r="ES19" s="7"/>
      <c r="ET19" s="7"/>
      <c r="EU19" s="2" t="s">
        <v>239</v>
      </c>
      <c r="EV19" s="2" t="s">
        <v>139</v>
      </c>
      <c r="EW19" s="2" t="s">
        <v>142</v>
      </c>
      <c r="EX19" s="2" t="s">
        <v>142</v>
      </c>
      <c r="EY19" s="2" t="s">
        <v>151</v>
      </c>
      <c r="EZ19" s="2" t="s">
        <v>151</v>
      </c>
      <c r="FA19" s="2" t="s">
        <v>142</v>
      </c>
      <c r="FB19" s="4"/>
      <c r="FC19" s="8"/>
      <c r="FD19" s="4"/>
      <c r="FE19" s="8"/>
      <c r="FF19" s="7"/>
      <c r="FG19" s="7"/>
      <c r="FH19" s="2" t="s">
        <v>239</v>
      </c>
      <c r="FI19" s="2" t="s">
        <v>139</v>
      </c>
      <c r="FJ19" s="2" t="s">
        <v>142</v>
      </c>
      <c r="FK19" s="2" t="s">
        <v>142</v>
      </c>
      <c r="FL19" s="2" t="s">
        <v>151</v>
      </c>
      <c r="FM19" s="2" t="s">
        <v>151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142</v>
      </c>
      <c r="FX19" s="2" t="s">
        <v>142</v>
      </c>
      <c r="FY19" s="2" t="s">
        <v>151</v>
      </c>
      <c r="FZ19" s="2" t="s">
        <v>151</v>
      </c>
      <c r="GA19" s="2" t="s">
        <v>142</v>
      </c>
      <c r="GB19" s="4"/>
      <c r="GC19" s="8"/>
      <c r="GD19" s="4"/>
      <c r="GE19" s="8"/>
      <c r="GF19" s="7"/>
      <c r="GG19" s="7"/>
      <c r="GH19" s="2" t="s">
        <v>238</v>
      </c>
      <c r="GI19" s="2" t="s">
        <v>139</v>
      </c>
      <c r="GJ19" s="2" t="s">
        <v>142</v>
      </c>
      <c r="GK19" s="2" t="s">
        <v>142</v>
      </c>
      <c r="GL19" s="2" t="s">
        <v>151</v>
      </c>
      <c r="GM19" s="2" t="s">
        <v>151</v>
      </c>
      <c r="GN19" s="2" t="s">
        <v>142</v>
      </c>
      <c r="GO19" s="4"/>
      <c r="GP19" s="8"/>
      <c r="GQ19" s="4"/>
      <c r="GR19" s="8"/>
      <c r="GS19" s="7"/>
      <c r="GT19" s="7"/>
      <c r="GU19" s="2" t="s">
        <v>238</v>
      </c>
      <c r="GV19" s="2" t="s">
        <v>139</v>
      </c>
      <c r="GW19" s="2" t="s">
        <v>142</v>
      </c>
      <c r="GX19" s="2" t="s">
        <v>142</v>
      </c>
      <c r="GY19" s="2" t="s">
        <v>151</v>
      </c>
      <c r="GZ19" s="2" t="s">
        <v>151</v>
      </c>
      <c r="HA19" s="2" t="s">
        <v>142</v>
      </c>
      <c r="HB19" s="4"/>
      <c r="HC19" s="8"/>
      <c r="HD19" s="4"/>
      <c r="HE19" s="8"/>
      <c r="HF19" s="7"/>
      <c r="HG19" s="7"/>
      <c r="HH19" s="2" t="s">
        <v>238</v>
      </c>
      <c r="HI19" s="2" t="s">
        <v>139</v>
      </c>
      <c r="HJ19" s="2" t="s">
        <v>142</v>
      </c>
      <c r="HK19" s="2" t="s">
        <v>142</v>
      </c>
      <c r="HL19" s="2" t="s">
        <v>151</v>
      </c>
      <c r="HM19" s="2" t="s">
        <v>151</v>
      </c>
      <c r="HN19" s="2" t="s">
        <v>142</v>
      </c>
      <c r="HO19" s="4"/>
      <c r="HP19" s="8"/>
      <c r="HQ19" s="4"/>
      <c r="HR19" s="8"/>
      <c r="HS19" s="7"/>
      <c r="HT19" s="7"/>
      <c r="HU19" s="2" t="s">
        <v>238</v>
      </c>
      <c r="HV19" s="2" t="s">
        <v>139</v>
      </c>
      <c r="HW19" s="2" t="s">
        <v>142</v>
      </c>
      <c r="HX19" s="2" t="s">
        <v>142</v>
      </c>
      <c r="HY19" s="2" t="s">
        <v>151</v>
      </c>
      <c r="HZ19" s="2" t="s">
        <v>151</v>
      </c>
      <c r="IA19" s="2" t="s">
        <v>142</v>
      </c>
      <c r="IB19" s="4"/>
      <c r="IC19" s="8"/>
      <c r="ID19" s="4"/>
      <c r="IE19" s="8"/>
      <c r="IF19" s="7"/>
      <c r="IG19" s="7"/>
      <c r="IH19" s="2" t="s">
        <v>240</v>
      </c>
      <c r="II19" s="2" t="s">
        <v>139</v>
      </c>
      <c r="IJ19" s="2" t="s">
        <v>142</v>
      </c>
      <c r="IK19" s="2" t="s">
        <v>142</v>
      </c>
      <c r="IL19" s="2" t="s">
        <v>151</v>
      </c>
      <c r="IM19" s="2" t="s">
        <v>151</v>
      </c>
      <c r="IN19" s="2" t="s">
        <v>142</v>
      </c>
      <c r="IO19" s="4"/>
      <c r="IP19" s="8"/>
      <c r="IQ19" s="4"/>
      <c r="IR19" s="8"/>
      <c r="IS19" s="7"/>
      <c r="IT19" s="7"/>
      <c r="IU19" s="2" t="s">
        <v>238</v>
      </c>
      <c r="IV19" s="2" t="s">
        <v>139</v>
      </c>
      <c r="IW19" s="2" t="s">
        <v>142</v>
      </c>
      <c r="IX19" s="2" t="s">
        <v>142</v>
      </c>
      <c r="IY19" s="2" t="s">
        <v>151</v>
      </c>
      <c r="IZ19" s="2" t="s">
        <v>151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282</v>
      </c>
      <c r="JJ19" s="2" t="s">
        <v>142</v>
      </c>
      <c r="JK19" s="2" t="s">
        <v>142</v>
      </c>
      <c r="JL19" s="2" t="s">
        <v>151</v>
      </c>
      <c r="JM19" s="2" t="s">
        <v>151</v>
      </c>
      <c r="JN19" s="2" t="s">
        <v>142</v>
      </c>
      <c r="JO19" s="4"/>
      <c r="JP19" s="8"/>
      <c r="JQ19" s="4"/>
      <c r="JR19" s="8"/>
      <c r="JS19" s="7"/>
      <c r="JT19" s="7"/>
      <c r="JU19" s="2" t="s">
        <v>238</v>
      </c>
      <c r="JV19" s="2" t="s">
        <v>139</v>
      </c>
      <c r="JW19" s="2" t="s">
        <v>142</v>
      </c>
      <c r="JX19" s="2" t="s">
        <v>142</v>
      </c>
      <c r="JY19" s="2" t="s">
        <v>151</v>
      </c>
      <c r="JZ19" s="2" t="s">
        <v>151</v>
      </c>
      <c r="KA19" s="2" t="s">
        <v>142</v>
      </c>
      <c r="KB19" s="4"/>
      <c r="KC19" s="8"/>
      <c r="KD19" s="4"/>
      <c r="KE19" s="8"/>
      <c r="KF19" s="7"/>
      <c r="KG19" s="7"/>
      <c r="KH19" s="2" t="s">
        <v>238</v>
      </c>
      <c r="KI19" s="2" t="s">
        <v>139</v>
      </c>
      <c r="KJ19" s="2" t="s">
        <v>142</v>
      </c>
      <c r="KK19" s="2" t="s">
        <v>142</v>
      </c>
      <c r="KL19" s="2" t="s">
        <v>151</v>
      </c>
      <c r="KM19" s="2" t="s">
        <v>151</v>
      </c>
      <c r="KN19" s="2" t="s">
        <v>142</v>
      </c>
      <c r="KO19" s="4"/>
      <c r="KP19" s="8"/>
      <c r="KQ19" s="4"/>
      <c r="KR19" s="8"/>
      <c r="KS19" s="7"/>
      <c r="KT19" s="7"/>
      <c r="KU19" s="2" t="s">
        <v>238</v>
      </c>
      <c r="KV19" s="2" t="s">
        <v>139</v>
      </c>
      <c r="KW19" s="2" t="s">
        <v>142</v>
      </c>
      <c r="KX19" s="2" t="s">
        <v>142</v>
      </c>
      <c r="KY19" s="2" t="s">
        <v>151</v>
      </c>
      <c r="KZ19" s="2" t="s">
        <v>151</v>
      </c>
      <c r="LA19" s="2" t="s">
        <v>142</v>
      </c>
      <c r="LB19" s="4"/>
      <c r="LC19" s="8"/>
      <c r="LD19" s="4"/>
      <c r="LE19" s="8"/>
      <c r="LF19" s="7"/>
      <c r="LG19" s="7"/>
      <c r="LH19" s="2" t="s">
        <v>238</v>
      </c>
      <c r="LI19" s="2" t="s">
        <v>139</v>
      </c>
      <c r="LJ19" s="2" t="s">
        <v>142</v>
      </c>
      <c r="LK19" s="2" t="s">
        <v>142</v>
      </c>
      <c r="LL19" s="2" t="s">
        <v>151</v>
      </c>
      <c r="LM19" s="2" t="s">
        <v>151</v>
      </c>
      <c r="LN19" s="2" t="s">
        <v>142</v>
      </c>
      <c r="LO19" s="4"/>
      <c r="LP19" s="8"/>
      <c r="LQ19" s="4"/>
      <c r="LR19" s="8"/>
      <c r="LS19" s="7"/>
      <c r="LT19" s="7"/>
      <c r="LU19" s="2" t="s">
        <v>238</v>
      </c>
      <c r="LV19" s="2" t="s">
        <v>139</v>
      </c>
      <c r="LW19" s="2" t="s">
        <v>142</v>
      </c>
      <c r="LX19" s="2" t="s">
        <v>142</v>
      </c>
      <c r="LY19" s="2" t="s">
        <v>151</v>
      </c>
      <c r="LZ19" s="2" t="s">
        <v>151</v>
      </c>
      <c r="MA19" s="2" t="s">
        <v>142</v>
      </c>
      <c r="MB19" s="4"/>
      <c r="MC19" s="8"/>
      <c r="MD19" s="4"/>
      <c r="ME19" s="8"/>
      <c r="MF19" s="7"/>
      <c r="MG19" s="7"/>
      <c r="MH19" s="2" t="s">
        <v>238</v>
      </c>
      <c r="MI19" s="2" t="s">
        <v>139</v>
      </c>
      <c r="MJ19" s="2" t="s">
        <v>142</v>
      </c>
      <c r="MK19" s="2" t="s">
        <v>142</v>
      </c>
      <c r="ML19" s="2" t="s">
        <v>151</v>
      </c>
      <c r="MM19" s="2" t="s">
        <v>151</v>
      </c>
      <c r="MN19" s="2" t="s">
        <v>142</v>
      </c>
      <c r="MO19" s="4"/>
      <c r="MP19" s="8"/>
      <c r="MQ19" s="4"/>
      <c r="MR19" s="8"/>
      <c r="MS19" s="7"/>
      <c r="MT19" s="7"/>
      <c r="MU19" s="2" t="s">
        <v>238</v>
      </c>
      <c r="MV19" s="2" t="s">
        <v>139</v>
      </c>
      <c r="MW19" s="2" t="s">
        <v>142</v>
      </c>
      <c r="MX19" s="2" t="s">
        <v>142</v>
      </c>
      <c r="MY19" s="2" t="s">
        <v>151</v>
      </c>
      <c r="MZ19" s="2" t="s">
        <v>151</v>
      </c>
      <c r="NA19" s="2" t="s">
        <v>142</v>
      </c>
      <c r="NB19" s="4"/>
      <c r="NC19" s="8"/>
      <c r="ND19" s="4"/>
      <c r="NE19" s="8"/>
      <c r="NF19" s="7"/>
      <c r="NG19" s="7"/>
      <c r="NH19" s="2" t="s">
        <v>238</v>
      </c>
      <c r="NI19" s="2" t="s">
        <v>139</v>
      </c>
      <c r="NJ19" s="2" t="s">
        <v>142</v>
      </c>
      <c r="NK19" s="2" t="s">
        <v>142</v>
      </c>
      <c r="NL19" s="2" t="s">
        <v>151</v>
      </c>
      <c r="NM19" s="2" t="s">
        <v>151</v>
      </c>
      <c r="NN19" s="2" t="s">
        <v>142</v>
      </c>
      <c r="NO19" s="4"/>
      <c r="NP19" s="8"/>
      <c r="NQ19" s="4"/>
      <c r="NR19" s="8"/>
      <c r="NS19" s="7"/>
      <c r="NT19" s="7"/>
      <c r="NU19" s="2" t="s">
        <v>238</v>
      </c>
      <c r="NV19" s="2" t="s">
        <v>139</v>
      </c>
      <c r="NW19" s="2" t="s">
        <v>142</v>
      </c>
      <c r="NX19" s="2" t="s">
        <v>142</v>
      </c>
      <c r="NY19" s="2" t="s">
        <v>151</v>
      </c>
      <c r="NZ19" s="2" t="s">
        <v>151</v>
      </c>
      <c r="OA19" s="2" t="s">
        <v>142</v>
      </c>
      <c r="OB19" s="4"/>
      <c r="OC19" s="8"/>
      <c r="OD19" s="4"/>
      <c r="OE19" s="8"/>
      <c r="OF19" s="7"/>
      <c r="OG19" s="7"/>
      <c r="OH19" s="2" t="s">
        <v>238</v>
      </c>
      <c r="OI19" s="2" t="s">
        <v>139</v>
      </c>
      <c r="OJ19" s="2" t="s">
        <v>142</v>
      </c>
      <c r="OK19" s="2" t="s">
        <v>142</v>
      </c>
      <c r="OL19" s="2" t="s">
        <v>151</v>
      </c>
      <c r="OM19" s="2" t="s">
        <v>151</v>
      </c>
      <c r="ON19" s="2" t="s">
        <v>142</v>
      </c>
      <c r="OO19" s="4"/>
      <c r="OP19" s="8"/>
      <c r="OQ19" s="4"/>
      <c r="OR19" s="8"/>
      <c r="OS19" s="7"/>
      <c r="OT19" s="7"/>
      <c r="OU19" s="2" t="s">
        <v>238</v>
      </c>
      <c r="OV19" s="2" t="s">
        <v>139</v>
      </c>
      <c r="OW19" s="2" t="s">
        <v>142</v>
      </c>
      <c r="OX19" s="2" t="s">
        <v>142</v>
      </c>
      <c r="OY19" s="2" t="s">
        <v>151</v>
      </c>
      <c r="OZ19" s="2" t="s">
        <v>151</v>
      </c>
      <c r="PA19" s="2" t="s">
        <v>142</v>
      </c>
      <c r="PB19" s="4">
        <v>420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284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248</v>
      </c>
      <c r="G20" s="2" t="s">
        <v>248</v>
      </c>
      <c r="H20" s="2" t="s">
        <v>248</v>
      </c>
      <c r="I20" s="2" t="s">
        <v>229</v>
      </c>
      <c r="J20" s="2" t="s">
        <v>179</v>
      </c>
      <c r="K20" s="2" t="s">
        <v>280</v>
      </c>
      <c r="L20" s="3">
        <v>157.02</v>
      </c>
      <c r="M20" s="3">
        <v>164.87</v>
      </c>
      <c r="N20" s="3">
        <v>444.99</v>
      </c>
      <c r="O20" s="2" t="s">
        <v>139</v>
      </c>
      <c r="P20" s="2" t="s">
        <v>231</v>
      </c>
      <c r="Q20" s="2" t="s">
        <v>141</v>
      </c>
      <c r="R20" s="2" t="s">
        <v>142</v>
      </c>
      <c r="S20" s="2" t="s">
        <v>142</v>
      </c>
      <c r="T20" s="2" t="s">
        <v>232</v>
      </c>
      <c r="U20" s="2" t="s">
        <v>143</v>
      </c>
      <c r="V20" s="2" t="s">
        <v>233</v>
      </c>
      <c r="W20" s="2" t="s">
        <v>142</v>
      </c>
      <c r="X20" s="2" t="s">
        <v>142</v>
      </c>
      <c r="Y20" s="2" t="s">
        <v>234</v>
      </c>
      <c r="Z20" s="4">
        <v>171</v>
      </c>
      <c r="AA20" s="4">
        <f>=ROUNDDOWN(28.5,0)</f>
      </c>
      <c r="AB20" s="5">
        <v>6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1</v>
      </c>
      <c r="AQ20" s="8">
        <v>424.99</v>
      </c>
      <c r="AR20" s="4"/>
      <c r="AS20" s="8"/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0.204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1</v>
      </c>
      <c r="BK20" s="8">
        <v>424.99</v>
      </c>
      <c r="BL20" s="2" t="s">
        <v>16</v>
      </c>
      <c r="BM20" s="7">
        <v>1</v>
      </c>
      <c r="BN20" s="7">
        <v>1</v>
      </c>
      <c r="BO20" s="4">
        <v>1</v>
      </c>
      <c r="BP20" s="8">
        <v>424.99</v>
      </c>
      <c r="BQ20" s="4"/>
      <c r="BR20" s="8"/>
      <c r="BS20" s="7"/>
      <c r="BT20" s="7"/>
      <c r="BU20" s="2" t="s">
        <v>148</v>
      </c>
      <c r="BV20" s="2" t="s">
        <v>139</v>
      </c>
      <c r="BW20" s="2" t="s">
        <v>142</v>
      </c>
      <c r="BX20" s="2" t="s">
        <v>285</v>
      </c>
      <c r="BY20" s="2" t="s">
        <v>151</v>
      </c>
      <c r="BZ20" s="2" t="s">
        <v>151</v>
      </c>
      <c r="CA20" s="2" t="s">
        <v>142</v>
      </c>
      <c r="CB20" s="4"/>
      <c r="CC20" s="8"/>
      <c r="CD20" s="4"/>
      <c r="CE20" s="8"/>
      <c r="CF20" s="7"/>
      <c r="CG20" s="7"/>
      <c r="CH20" s="2" t="s">
        <v>148</v>
      </c>
      <c r="CI20" s="2" t="s">
        <v>139</v>
      </c>
      <c r="CJ20" s="2" t="s">
        <v>142</v>
      </c>
      <c r="CK20" s="2" t="s">
        <v>142</v>
      </c>
      <c r="CL20" s="2" t="s">
        <v>151</v>
      </c>
      <c r="CM20" s="2" t="s">
        <v>151</v>
      </c>
      <c r="CN20" s="2" t="s">
        <v>142</v>
      </c>
      <c r="CO20" s="4"/>
      <c r="CP20" s="8"/>
      <c r="CQ20" s="4"/>
      <c r="CR20" s="8"/>
      <c r="CS20" s="7"/>
      <c r="CT20" s="7"/>
      <c r="CU20" s="2" t="s">
        <v>148</v>
      </c>
      <c r="CV20" s="2" t="s">
        <v>139</v>
      </c>
      <c r="CW20" s="2" t="s">
        <v>142</v>
      </c>
      <c r="CX20" s="2" t="s">
        <v>286</v>
      </c>
      <c r="CY20" s="2" t="s">
        <v>151</v>
      </c>
      <c r="CZ20" s="2" t="s">
        <v>151</v>
      </c>
      <c r="DA20" s="2" t="s">
        <v>142</v>
      </c>
      <c r="DB20" s="4"/>
      <c r="DC20" s="8"/>
      <c r="DD20" s="4"/>
      <c r="DE20" s="8"/>
      <c r="DF20" s="7"/>
      <c r="DG20" s="7"/>
      <c r="DH20" s="2" t="s">
        <v>238</v>
      </c>
      <c r="DI20" s="2" t="s">
        <v>139</v>
      </c>
      <c r="DJ20" s="2" t="s">
        <v>142</v>
      </c>
      <c r="DK20" s="2" t="s">
        <v>142</v>
      </c>
      <c r="DL20" s="2" t="s">
        <v>151</v>
      </c>
      <c r="DM20" s="2" t="s">
        <v>151</v>
      </c>
      <c r="DN20" s="2" t="s">
        <v>142</v>
      </c>
      <c r="DO20" s="4"/>
      <c r="DP20" s="8"/>
      <c r="DQ20" s="4"/>
      <c r="DR20" s="8"/>
      <c r="DS20" s="7"/>
      <c r="DT20" s="7"/>
      <c r="DU20" s="2" t="s">
        <v>239</v>
      </c>
      <c r="DV20" s="2" t="s">
        <v>139</v>
      </c>
      <c r="DW20" s="2" t="s">
        <v>142</v>
      </c>
      <c r="DX20" s="2" t="s">
        <v>142</v>
      </c>
      <c r="DY20" s="2" t="s">
        <v>151</v>
      </c>
      <c r="DZ20" s="2" t="s">
        <v>151</v>
      </c>
      <c r="EA20" s="2" t="s">
        <v>142</v>
      </c>
      <c r="EB20" s="4"/>
      <c r="EC20" s="8"/>
      <c r="ED20" s="4"/>
      <c r="EE20" s="8"/>
      <c r="EF20" s="7"/>
      <c r="EG20" s="7"/>
      <c r="EH20" s="2" t="s">
        <v>238</v>
      </c>
      <c r="EI20" s="2" t="s">
        <v>139</v>
      </c>
      <c r="EJ20" s="2" t="s">
        <v>142</v>
      </c>
      <c r="EK20" s="2" t="s">
        <v>142</v>
      </c>
      <c r="EL20" s="2" t="s">
        <v>151</v>
      </c>
      <c r="EM20" s="2" t="s">
        <v>151</v>
      </c>
      <c r="EN20" s="2" t="s">
        <v>142</v>
      </c>
      <c r="EO20" s="4"/>
      <c r="EP20" s="8"/>
      <c r="EQ20" s="4"/>
      <c r="ER20" s="8"/>
      <c r="ES20" s="7"/>
      <c r="ET20" s="7"/>
      <c r="EU20" s="2" t="s">
        <v>239</v>
      </c>
      <c r="EV20" s="2" t="s">
        <v>139</v>
      </c>
      <c r="EW20" s="2" t="s">
        <v>142</v>
      </c>
      <c r="EX20" s="2" t="s">
        <v>142</v>
      </c>
      <c r="EY20" s="2" t="s">
        <v>151</v>
      </c>
      <c r="EZ20" s="2" t="s">
        <v>151</v>
      </c>
      <c r="FA20" s="2" t="s">
        <v>142</v>
      </c>
      <c r="FB20" s="4"/>
      <c r="FC20" s="8"/>
      <c r="FD20" s="4"/>
      <c r="FE20" s="8"/>
      <c r="FF20" s="7"/>
      <c r="FG20" s="7"/>
      <c r="FH20" s="2" t="s">
        <v>239</v>
      </c>
      <c r="FI20" s="2" t="s">
        <v>139</v>
      </c>
      <c r="FJ20" s="2" t="s">
        <v>142</v>
      </c>
      <c r="FK20" s="2" t="s">
        <v>142</v>
      </c>
      <c r="FL20" s="2" t="s">
        <v>151</v>
      </c>
      <c r="FM20" s="2" t="s">
        <v>151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142</v>
      </c>
      <c r="FX20" s="2" t="s">
        <v>142</v>
      </c>
      <c r="FY20" s="2" t="s">
        <v>151</v>
      </c>
      <c r="FZ20" s="2" t="s">
        <v>151</v>
      </c>
      <c r="GA20" s="2" t="s">
        <v>142</v>
      </c>
      <c r="GB20" s="4"/>
      <c r="GC20" s="8"/>
      <c r="GD20" s="4"/>
      <c r="GE20" s="8"/>
      <c r="GF20" s="7"/>
      <c r="GG20" s="7"/>
      <c r="GH20" s="2" t="s">
        <v>238</v>
      </c>
      <c r="GI20" s="2" t="s">
        <v>139</v>
      </c>
      <c r="GJ20" s="2" t="s">
        <v>142</v>
      </c>
      <c r="GK20" s="2" t="s">
        <v>142</v>
      </c>
      <c r="GL20" s="2" t="s">
        <v>151</v>
      </c>
      <c r="GM20" s="2" t="s">
        <v>151</v>
      </c>
      <c r="GN20" s="2" t="s">
        <v>142</v>
      </c>
      <c r="GO20" s="4"/>
      <c r="GP20" s="8"/>
      <c r="GQ20" s="4"/>
      <c r="GR20" s="8"/>
      <c r="GS20" s="7"/>
      <c r="GT20" s="7"/>
      <c r="GU20" s="2" t="s">
        <v>238</v>
      </c>
      <c r="GV20" s="2" t="s">
        <v>139</v>
      </c>
      <c r="GW20" s="2" t="s">
        <v>142</v>
      </c>
      <c r="GX20" s="2" t="s">
        <v>142</v>
      </c>
      <c r="GY20" s="2" t="s">
        <v>151</v>
      </c>
      <c r="GZ20" s="2" t="s">
        <v>151</v>
      </c>
      <c r="HA20" s="2" t="s">
        <v>142</v>
      </c>
      <c r="HB20" s="4"/>
      <c r="HC20" s="8"/>
      <c r="HD20" s="4"/>
      <c r="HE20" s="8"/>
      <c r="HF20" s="7"/>
      <c r="HG20" s="7"/>
      <c r="HH20" s="2" t="s">
        <v>238</v>
      </c>
      <c r="HI20" s="2" t="s">
        <v>139</v>
      </c>
      <c r="HJ20" s="2" t="s">
        <v>142</v>
      </c>
      <c r="HK20" s="2" t="s">
        <v>142</v>
      </c>
      <c r="HL20" s="2" t="s">
        <v>151</v>
      </c>
      <c r="HM20" s="2" t="s">
        <v>151</v>
      </c>
      <c r="HN20" s="2" t="s">
        <v>142</v>
      </c>
      <c r="HO20" s="4"/>
      <c r="HP20" s="8"/>
      <c r="HQ20" s="4"/>
      <c r="HR20" s="8"/>
      <c r="HS20" s="7"/>
      <c r="HT20" s="7"/>
      <c r="HU20" s="2" t="s">
        <v>238</v>
      </c>
      <c r="HV20" s="2" t="s">
        <v>139</v>
      </c>
      <c r="HW20" s="2" t="s">
        <v>142</v>
      </c>
      <c r="HX20" s="2" t="s">
        <v>142</v>
      </c>
      <c r="HY20" s="2" t="s">
        <v>151</v>
      </c>
      <c r="HZ20" s="2" t="s">
        <v>151</v>
      </c>
      <c r="IA20" s="2" t="s">
        <v>142</v>
      </c>
      <c r="IB20" s="4"/>
      <c r="IC20" s="8"/>
      <c r="ID20" s="4"/>
      <c r="IE20" s="8"/>
      <c r="IF20" s="7"/>
      <c r="IG20" s="7"/>
      <c r="IH20" s="2" t="s">
        <v>240</v>
      </c>
      <c r="II20" s="2" t="s">
        <v>139</v>
      </c>
      <c r="IJ20" s="2" t="s">
        <v>142</v>
      </c>
      <c r="IK20" s="2" t="s">
        <v>142</v>
      </c>
      <c r="IL20" s="2" t="s">
        <v>151</v>
      </c>
      <c r="IM20" s="2" t="s">
        <v>151</v>
      </c>
      <c r="IN20" s="2" t="s">
        <v>142</v>
      </c>
      <c r="IO20" s="4"/>
      <c r="IP20" s="8"/>
      <c r="IQ20" s="4"/>
      <c r="IR20" s="8"/>
      <c r="IS20" s="7"/>
      <c r="IT20" s="7"/>
      <c r="IU20" s="2" t="s">
        <v>238</v>
      </c>
      <c r="IV20" s="2" t="s">
        <v>139</v>
      </c>
      <c r="IW20" s="2" t="s">
        <v>142</v>
      </c>
      <c r="IX20" s="2" t="s">
        <v>142</v>
      </c>
      <c r="IY20" s="2" t="s">
        <v>151</v>
      </c>
      <c r="IZ20" s="2" t="s">
        <v>151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282</v>
      </c>
      <c r="JJ20" s="2" t="s">
        <v>142</v>
      </c>
      <c r="JK20" s="2" t="s">
        <v>142</v>
      </c>
      <c r="JL20" s="2" t="s">
        <v>151</v>
      </c>
      <c r="JM20" s="2" t="s">
        <v>151</v>
      </c>
      <c r="JN20" s="2" t="s">
        <v>142</v>
      </c>
      <c r="JO20" s="4"/>
      <c r="JP20" s="8"/>
      <c r="JQ20" s="4"/>
      <c r="JR20" s="8"/>
      <c r="JS20" s="7"/>
      <c r="JT20" s="7"/>
      <c r="JU20" s="2" t="s">
        <v>238</v>
      </c>
      <c r="JV20" s="2" t="s">
        <v>139</v>
      </c>
      <c r="JW20" s="2" t="s">
        <v>142</v>
      </c>
      <c r="JX20" s="2" t="s">
        <v>142</v>
      </c>
      <c r="JY20" s="2" t="s">
        <v>151</v>
      </c>
      <c r="JZ20" s="2" t="s">
        <v>151</v>
      </c>
      <c r="KA20" s="2" t="s">
        <v>142</v>
      </c>
      <c r="KB20" s="4"/>
      <c r="KC20" s="8"/>
      <c r="KD20" s="4"/>
      <c r="KE20" s="8"/>
      <c r="KF20" s="7"/>
      <c r="KG20" s="7"/>
      <c r="KH20" s="2" t="s">
        <v>238</v>
      </c>
      <c r="KI20" s="2" t="s">
        <v>139</v>
      </c>
      <c r="KJ20" s="2" t="s">
        <v>142</v>
      </c>
      <c r="KK20" s="2" t="s">
        <v>142</v>
      </c>
      <c r="KL20" s="2" t="s">
        <v>151</v>
      </c>
      <c r="KM20" s="2" t="s">
        <v>151</v>
      </c>
      <c r="KN20" s="2" t="s">
        <v>142</v>
      </c>
      <c r="KO20" s="4"/>
      <c r="KP20" s="8"/>
      <c r="KQ20" s="4"/>
      <c r="KR20" s="8"/>
      <c r="KS20" s="7"/>
      <c r="KT20" s="7"/>
      <c r="KU20" s="2" t="s">
        <v>238</v>
      </c>
      <c r="KV20" s="2" t="s">
        <v>139</v>
      </c>
      <c r="KW20" s="2" t="s">
        <v>142</v>
      </c>
      <c r="KX20" s="2" t="s">
        <v>142</v>
      </c>
      <c r="KY20" s="2" t="s">
        <v>151</v>
      </c>
      <c r="KZ20" s="2" t="s">
        <v>151</v>
      </c>
      <c r="LA20" s="2" t="s">
        <v>142</v>
      </c>
      <c r="LB20" s="4"/>
      <c r="LC20" s="8"/>
      <c r="LD20" s="4"/>
      <c r="LE20" s="8"/>
      <c r="LF20" s="7"/>
      <c r="LG20" s="7"/>
      <c r="LH20" s="2" t="s">
        <v>238</v>
      </c>
      <c r="LI20" s="2" t="s">
        <v>139</v>
      </c>
      <c r="LJ20" s="2" t="s">
        <v>142</v>
      </c>
      <c r="LK20" s="2" t="s">
        <v>142</v>
      </c>
      <c r="LL20" s="2" t="s">
        <v>151</v>
      </c>
      <c r="LM20" s="2" t="s">
        <v>151</v>
      </c>
      <c r="LN20" s="2" t="s">
        <v>142</v>
      </c>
      <c r="LO20" s="4"/>
      <c r="LP20" s="8"/>
      <c r="LQ20" s="4"/>
      <c r="LR20" s="8"/>
      <c r="LS20" s="7"/>
      <c r="LT20" s="7"/>
      <c r="LU20" s="2" t="s">
        <v>238</v>
      </c>
      <c r="LV20" s="2" t="s">
        <v>139</v>
      </c>
      <c r="LW20" s="2" t="s">
        <v>142</v>
      </c>
      <c r="LX20" s="2" t="s">
        <v>142</v>
      </c>
      <c r="LY20" s="2" t="s">
        <v>151</v>
      </c>
      <c r="LZ20" s="2" t="s">
        <v>151</v>
      </c>
      <c r="MA20" s="2" t="s">
        <v>142</v>
      </c>
      <c r="MB20" s="4"/>
      <c r="MC20" s="8"/>
      <c r="MD20" s="4"/>
      <c r="ME20" s="8"/>
      <c r="MF20" s="7"/>
      <c r="MG20" s="7"/>
      <c r="MH20" s="2" t="s">
        <v>238</v>
      </c>
      <c r="MI20" s="2" t="s">
        <v>139</v>
      </c>
      <c r="MJ20" s="2" t="s">
        <v>142</v>
      </c>
      <c r="MK20" s="2" t="s">
        <v>142</v>
      </c>
      <c r="ML20" s="2" t="s">
        <v>151</v>
      </c>
      <c r="MM20" s="2" t="s">
        <v>151</v>
      </c>
      <c r="MN20" s="2" t="s">
        <v>142</v>
      </c>
      <c r="MO20" s="4"/>
      <c r="MP20" s="8"/>
      <c r="MQ20" s="4"/>
      <c r="MR20" s="8"/>
      <c r="MS20" s="7"/>
      <c r="MT20" s="7"/>
      <c r="MU20" s="2" t="s">
        <v>238</v>
      </c>
      <c r="MV20" s="2" t="s">
        <v>139</v>
      </c>
      <c r="MW20" s="2" t="s">
        <v>142</v>
      </c>
      <c r="MX20" s="2" t="s">
        <v>142</v>
      </c>
      <c r="MY20" s="2" t="s">
        <v>151</v>
      </c>
      <c r="MZ20" s="2" t="s">
        <v>151</v>
      </c>
      <c r="NA20" s="2" t="s">
        <v>142</v>
      </c>
      <c r="NB20" s="4"/>
      <c r="NC20" s="8"/>
      <c r="ND20" s="4"/>
      <c r="NE20" s="8"/>
      <c r="NF20" s="7"/>
      <c r="NG20" s="7"/>
      <c r="NH20" s="2" t="s">
        <v>238</v>
      </c>
      <c r="NI20" s="2" t="s">
        <v>139</v>
      </c>
      <c r="NJ20" s="2" t="s">
        <v>142</v>
      </c>
      <c r="NK20" s="2" t="s">
        <v>142</v>
      </c>
      <c r="NL20" s="2" t="s">
        <v>151</v>
      </c>
      <c r="NM20" s="2" t="s">
        <v>151</v>
      </c>
      <c r="NN20" s="2" t="s">
        <v>142</v>
      </c>
      <c r="NO20" s="4"/>
      <c r="NP20" s="8"/>
      <c r="NQ20" s="4"/>
      <c r="NR20" s="8"/>
      <c r="NS20" s="7"/>
      <c r="NT20" s="7"/>
      <c r="NU20" s="2" t="s">
        <v>238</v>
      </c>
      <c r="NV20" s="2" t="s">
        <v>139</v>
      </c>
      <c r="NW20" s="2" t="s">
        <v>142</v>
      </c>
      <c r="NX20" s="2" t="s">
        <v>142</v>
      </c>
      <c r="NY20" s="2" t="s">
        <v>151</v>
      </c>
      <c r="NZ20" s="2" t="s">
        <v>151</v>
      </c>
      <c r="OA20" s="2" t="s">
        <v>142</v>
      </c>
      <c r="OB20" s="4"/>
      <c r="OC20" s="8"/>
      <c r="OD20" s="4"/>
      <c r="OE20" s="8"/>
      <c r="OF20" s="7"/>
      <c r="OG20" s="7"/>
      <c r="OH20" s="2" t="s">
        <v>238</v>
      </c>
      <c r="OI20" s="2" t="s">
        <v>139</v>
      </c>
      <c r="OJ20" s="2" t="s">
        <v>142</v>
      </c>
      <c r="OK20" s="2" t="s">
        <v>142</v>
      </c>
      <c r="OL20" s="2" t="s">
        <v>151</v>
      </c>
      <c r="OM20" s="2" t="s">
        <v>151</v>
      </c>
      <c r="ON20" s="2" t="s">
        <v>142</v>
      </c>
      <c r="OO20" s="4"/>
      <c r="OP20" s="8"/>
      <c r="OQ20" s="4"/>
      <c r="OR20" s="8"/>
      <c r="OS20" s="7"/>
      <c r="OT20" s="7"/>
      <c r="OU20" s="2" t="s">
        <v>238</v>
      </c>
      <c r="OV20" s="2" t="s">
        <v>139</v>
      </c>
      <c r="OW20" s="2" t="s">
        <v>142</v>
      </c>
      <c r="OX20" s="2" t="s">
        <v>142</v>
      </c>
      <c r="OY20" s="2" t="s">
        <v>151</v>
      </c>
      <c r="OZ20" s="2" t="s">
        <v>151</v>
      </c>
      <c r="PA20" s="2" t="s">
        <v>142</v>
      </c>
      <c r="PB20" s="4">
        <v>171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287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248</v>
      </c>
      <c r="G21" s="2" t="s">
        <v>248</v>
      </c>
      <c r="H21" s="2" t="s">
        <v>248</v>
      </c>
      <c r="I21" s="2" t="s">
        <v>136</v>
      </c>
      <c r="J21" s="2" t="s">
        <v>137</v>
      </c>
      <c r="K21" s="2" t="s">
        <v>288</v>
      </c>
      <c r="L21" s="3">
        <v>131.79</v>
      </c>
      <c r="M21" s="3">
        <v>138.38</v>
      </c>
      <c r="N21" s="3">
        <v>299.99</v>
      </c>
      <c r="O21" s="2" t="s">
        <v>139</v>
      </c>
      <c r="P21" s="2" t="s">
        <v>140</v>
      </c>
      <c r="Q21" s="2" t="s">
        <v>141</v>
      </c>
      <c r="R21" s="2" t="s">
        <v>142</v>
      </c>
      <c r="S21" s="2" t="s">
        <v>142</v>
      </c>
      <c r="T21" s="2" t="s">
        <v>142</v>
      </c>
      <c r="U21" s="2" t="s">
        <v>143</v>
      </c>
      <c r="V21" s="2" t="s">
        <v>250</v>
      </c>
      <c r="W21" s="2" t="s">
        <v>145</v>
      </c>
      <c r="X21" s="2" t="s">
        <v>142</v>
      </c>
      <c r="Y21" s="2" t="s">
        <v>289</v>
      </c>
      <c r="Z21" s="4">
        <v>259</v>
      </c>
      <c r="AA21" s="4">
        <f>=ROUNDDOWN(37,0)</f>
      </c>
      <c r="AB21" s="5">
        <v>7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9</v>
      </c>
      <c r="AQ21" s="8">
        <v>1384.77</v>
      </c>
      <c r="AR21" s="4">
        <v>2</v>
      </c>
      <c r="AS21" s="8">
        <v>386.08</v>
      </c>
      <c r="AT21" s="7">
        <v>3.5</v>
      </c>
      <c r="AU21" s="7">
        <v>2.5867</v>
      </c>
      <c r="AV21" s="4">
        <v>12</v>
      </c>
      <c r="AW21" s="8">
        <v>2014.09</v>
      </c>
      <c r="AX21" s="4">
        <v>11</v>
      </c>
      <c r="AY21" s="8">
        <v>2438.87</v>
      </c>
      <c r="AZ21" s="7">
        <v>0.0909</v>
      </c>
      <c r="BA21" s="7">
        <v>-0.1742</v>
      </c>
      <c r="BB21" s="7">
        <v>0.6875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0.293</v>
      </c>
      <c r="BJ21" s="4">
        <v>9</v>
      </c>
      <c r="BK21" s="8">
        <v>1384.77</v>
      </c>
      <c r="BL21" s="2" t="s">
        <v>290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148</v>
      </c>
      <c r="BV21" s="2" t="s">
        <v>139</v>
      </c>
      <c r="BW21" s="2" t="s">
        <v>226</v>
      </c>
      <c r="BX21" s="2" t="s">
        <v>211</v>
      </c>
      <c r="BY21" s="2" t="s">
        <v>151</v>
      </c>
      <c r="BZ21" s="2" t="s">
        <v>151</v>
      </c>
      <c r="CA21" s="2" t="s">
        <v>142</v>
      </c>
      <c r="CB21" s="4">
        <v>3</v>
      </c>
      <c r="CC21" s="8">
        <v>453.03</v>
      </c>
      <c r="CD21" s="4">
        <v>1</v>
      </c>
      <c r="CE21" s="8">
        <v>193.04</v>
      </c>
      <c r="CF21" s="7">
        <v>2</v>
      </c>
      <c r="CG21" s="7">
        <v>1.3468</v>
      </c>
      <c r="CH21" s="2" t="s">
        <v>148</v>
      </c>
      <c r="CI21" s="2" t="s">
        <v>139</v>
      </c>
      <c r="CJ21" s="2" t="s">
        <v>152</v>
      </c>
      <c r="CK21" s="2" t="s">
        <v>291</v>
      </c>
      <c r="CL21" s="2" t="s">
        <v>151</v>
      </c>
      <c r="CM21" s="2" t="s">
        <v>151</v>
      </c>
      <c r="CN21" s="2" t="s">
        <v>142</v>
      </c>
      <c r="CO21" s="4">
        <v>3</v>
      </c>
      <c r="CP21" s="8">
        <v>421.05</v>
      </c>
      <c r="CQ21" s="4"/>
      <c r="CR21" s="8"/>
      <c r="CS21" s="7"/>
      <c r="CT21" s="7"/>
      <c r="CU21" s="2" t="s">
        <v>148</v>
      </c>
      <c r="CV21" s="2" t="s">
        <v>139</v>
      </c>
      <c r="CW21" s="2" t="s">
        <v>194</v>
      </c>
      <c r="CX21" s="2" t="s">
        <v>292</v>
      </c>
      <c r="CY21" s="2" t="s">
        <v>151</v>
      </c>
      <c r="CZ21" s="2" t="s">
        <v>151</v>
      </c>
      <c r="DA21" s="2" t="s">
        <v>142</v>
      </c>
      <c r="DB21" s="4"/>
      <c r="DC21" s="8"/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293</v>
      </c>
      <c r="DL21" s="2" t="s">
        <v>151</v>
      </c>
      <c r="DM21" s="2" t="s">
        <v>151</v>
      </c>
      <c r="DN21" s="2" t="s">
        <v>142</v>
      </c>
      <c r="DO21" s="4">
        <v>2</v>
      </c>
      <c r="DP21" s="8">
        <v>312</v>
      </c>
      <c r="DQ21" s="4"/>
      <c r="DR21" s="8"/>
      <c r="DS21" s="7"/>
      <c r="DT21" s="7"/>
      <c r="DU21" s="2" t="s">
        <v>148</v>
      </c>
      <c r="DV21" s="2" t="s">
        <v>139</v>
      </c>
      <c r="DW21" s="2" t="s">
        <v>197</v>
      </c>
      <c r="DX21" s="2" t="s">
        <v>294</v>
      </c>
      <c r="DY21" s="2" t="s">
        <v>151</v>
      </c>
      <c r="DZ21" s="2" t="s">
        <v>151</v>
      </c>
      <c r="EA21" s="2" t="s">
        <v>142</v>
      </c>
      <c r="EB21" s="4">
        <v>1</v>
      </c>
      <c r="EC21" s="8">
        <v>198.69</v>
      </c>
      <c r="ED21" s="4"/>
      <c r="EE21" s="8"/>
      <c r="EF21" s="7"/>
      <c r="EG21" s="7"/>
      <c r="EH21" s="2" t="s">
        <v>148</v>
      </c>
      <c r="EI21" s="2" t="s">
        <v>139</v>
      </c>
      <c r="EJ21" s="2" t="s">
        <v>199</v>
      </c>
      <c r="EK21" s="2" t="s">
        <v>295</v>
      </c>
      <c r="EL21" s="2" t="s">
        <v>151</v>
      </c>
      <c r="EM21" s="2" t="s">
        <v>151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201</v>
      </c>
      <c r="EX21" s="2" t="s">
        <v>296</v>
      </c>
      <c r="EY21" s="2" t="s">
        <v>151</v>
      </c>
      <c r="EZ21" s="2" t="s">
        <v>151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174</v>
      </c>
      <c r="FK21" s="2" t="s">
        <v>297</v>
      </c>
      <c r="FL21" s="2" t="s">
        <v>151</v>
      </c>
      <c r="FM21" s="2" t="s">
        <v>151</v>
      </c>
      <c r="FN21" s="2" t="s">
        <v>142</v>
      </c>
      <c r="FO21" s="4"/>
      <c r="FP21" s="8"/>
      <c r="FQ21" s="4">
        <v>1</v>
      </c>
      <c r="FR21" s="8">
        <v>193.04</v>
      </c>
      <c r="FS21" s="7">
        <v>-1</v>
      </c>
      <c r="FT21" s="7">
        <v>-1</v>
      </c>
      <c r="FU21" s="2" t="s">
        <v>148</v>
      </c>
      <c r="FV21" s="2" t="s">
        <v>139</v>
      </c>
      <c r="FW21" s="2" t="s">
        <v>226</v>
      </c>
      <c r="FX21" s="2" t="s">
        <v>298</v>
      </c>
      <c r="FY21" s="2" t="s">
        <v>151</v>
      </c>
      <c r="FZ21" s="2" t="s">
        <v>151</v>
      </c>
      <c r="GA21" s="2" t="s">
        <v>142</v>
      </c>
      <c r="GB21" s="4"/>
      <c r="GC21" s="8"/>
      <c r="GD21" s="4"/>
      <c r="GE21" s="8"/>
      <c r="GF21" s="7"/>
      <c r="GG21" s="7"/>
      <c r="GH21" s="2" t="s">
        <v>142</v>
      </c>
      <c r="GI21" s="2" t="s">
        <v>142</v>
      </c>
      <c r="GJ21" s="2" t="s">
        <v>142</v>
      </c>
      <c r="GK21" s="2" t="s">
        <v>142</v>
      </c>
      <c r="GL21" s="2" t="s">
        <v>142</v>
      </c>
      <c r="GM21" s="2" t="s">
        <v>142</v>
      </c>
      <c r="GN21" s="2" t="s">
        <v>142</v>
      </c>
      <c r="GO21" s="4"/>
      <c r="GP21" s="8"/>
      <c r="GQ21" s="4"/>
      <c r="GR21" s="8"/>
      <c r="GS21" s="7"/>
      <c r="GT21" s="7"/>
      <c r="GU21" s="2" t="s">
        <v>142</v>
      </c>
      <c r="GV21" s="2" t="s">
        <v>142</v>
      </c>
      <c r="GW21" s="2" t="s">
        <v>142</v>
      </c>
      <c r="GX21" s="2" t="s">
        <v>142</v>
      </c>
      <c r="GY21" s="2" t="s">
        <v>142</v>
      </c>
      <c r="GZ21" s="2" t="s">
        <v>142</v>
      </c>
      <c r="HA21" s="2" t="s">
        <v>142</v>
      </c>
      <c r="HB21" s="4"/>
      <c r="HC21" s="8"/>
      <c r="HD21" s="4"/>
      <c r="HE21" s="8"/>
      <c r="HF21" s="7"/>
      <c r="HG21" s="7"/>
      <c r="HH21" s="2" t="s">
        <v>142</v>
      </c>
      <c r="HI21" s="2" t="s">
        <v>142</v>
      </c>
      <c r="HJ21" s="2" t="s">
        <v>142</v>
      </c>
      <c r="HK21" s="2" t="s">
        <v>142</v>
      </c>
      <c r="HL21" s="2" t="s">
        <v>142</v>
      </c>
      <c r="HM21" s="2" t="s">
        <v>142</v>
      </c>
      <c r="HN21" s="2" t="s">
        <v>142</v>
      </c>
      <c r="HO21" s="4"/>
      <c r="HP21" s="8"/>
      <c r="HQ21" s="4"/>
      <c r="HR21" s="8"/>
      <c r="HS21" s="7"/>
      <c r="HT21" s="7"/>
      <c r="HU21" s="2" t="s">
        <v>142</v>
      </c>
      <c r="HV21" s="2" t="s">
        <v>142</v>
      </c>
      <c r="HW21" s="2" t="s">
        <v>142</v>
      </c>
      <c r="HX21" s="2" t="s">
        <v>142</v>
      </c>
      <c r="HY21" s="2" t="s">
        <v>142</v>
      </c>
      <c r="HZ21" s="2" t="s">
        <v>142</v>
      </c>
      <c r="IA21" s="2" t="s">
        <v>142</v>
      </c>
      <c r="IB21" s="4"/>
      <c r="IC21" s="8"/>
      <c r="ID21" s="4"/>
      <c r="IE21" s="8"/>
      <c r="IF21" s="7"/>
      <c r="IG21" s="7"/>
      <c r="IH21" s="2" t="s">
        <v>142</v>
      </c>
      <c r="II21" s="2" t="s">
        <v>142</v>
      </c>
      <c r="IJ21" s="2" t="s">
        <v>142</v>
      </c>
      <c r="IK21" s="2" t="s">
        <v>142</v>
      </c>
      <c r="IL21" s="2" t="s">
        <v>142</v>
      </c>
      <c r="IM21" s="2" t="s">
        <v>142</v>
      </c>
      <c r="IN21" s="2" t="s">
        <v>142</v>
      </c>
      <c r="IO21" s="4"/>
      <c r="IP21" s="8"/>
      <c r="IQ21" s="4"/>
      <c r="IR21" s="8"/>
      <c r="IS21" s="7"/>
      <c r="IT21" s="7"/>
      <c r="IU21" s="2" t="s">
        <v>142</v>
      </c>
      <c r="IV21" s="2" t="s">
        <v>142</v>
      </c>
      <c r="IW21" s="2" t="s">
        <v>142</v>
      </c>
      <c r="IX21" s="2" t="s">
        <v>142</v>
      </c>
      <c r="IY21" s="2" t="s">
        <v>142</v>
      </c>
      <c r="IZ21" s="2" t="s">
        <v>142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139</v>
      </c>
      <c r="JJ21" s="2" t="s">
        <v>206</v>
      </c>
      <c r="JK21" s="2" t="s">
        <v>142</v>
      </c>
      <c r="JL21" s="2" t="s">
        <v>151</v>
      </c>
      <c r="JM21" s="2" t="s">
        <v>151</v>
      </c>
      <c r="JN21" s="2" t="s">
        <v>142</v>
      </c>
      <c r="JO21" s="4"/>
      <c r="JP21" s="8"/>
      <c r="JQ21" s="4"/>
      <c r="JR21" s="8"/>
      <c r="JS21" s="7"/>
      <c r="JT21" s="7"/>
      <c r="JU21" s="2" t="s">
        <v>142</v>
      </c>
      <c r="JV21" s="2" t="s">
        <v>142</v>
      </c>
      <c r="JW21" s="2" t="s">
        <v>142</v>
      </c>
      <c r="JX21" s="2" t="s">
        <v>142</v>
      </c>
      <c r="JY21" s="2" t="s">
        <v>142</v>
      </c>
      <c r="JZ21" s="2" t="s">
        <v>142</v>
      </c>
      <c r="KA21" s="2" t="s">
        <v>142</v>
      </c>
      <c r="KB21" s="4"/>
      <c r="KC21" s="8"/>
      <c r="KD21" s="4"/>
      <c r="KE21" s="8"/>
      <c r="KF21" s="7"/>
      <c r="KG21" s="7"/>
      <c r="KH21" s="2" t="s">
        <v>148</v>
      </c>
      <c r="KI21" s="2" t="s">
        <v>139</v>
      </c>
      <c r="KJ21" s="2" t="s">
        <v>142</v>
      </c>
      <c r="KK21" s="2" t="s">
        <v>299</v>
      </c>
      <c r="KL21" s="2" t="s">
        <v>151</v>
      </c>
      <c r="KM21" s="2" t="s">
        <v>151</v>
      </c>
      <c r="KN21" s="2" t="s">
        <v>142</v>
      </c>
      <c r="KO21" s="4"/>
      <c r="KP21" s="8"/>
      <c r="KQ21" s="4"/>
      <c r="KR21" s="8"/>
      <c r="KS21" s="7"/>
      <c r="KT21" s="7"/>
      <c r="KU21" s="2" t="s">
        <v>148</v>
      </c>
      <c r="KV21" s="2" t="s">
        <v>139</v>
      </c>
      <c r="KW21" s="2" t="s">
        <v>208</v>
      </c>
      <c r="KX21" s="2" t="s">
        <v>300</v>
      </c>
      <c r="KY21" s="2" t="s">
        <v>151</v>
      </c>
      <c r="KZ21" s="2" t="s">
        <v>151</v>
      </c>
      <c r="LA21" s="2" t="s">
        <v>142</v>
      </c>
      <c r="LB21" s="4"/>
      <c r="LC21" s="8"/>
      <c r="LD21" s="4"/>
      <c r="LE21" s="8"/>
      <c r="LF21" s="7"/>
      <c r="LG21" s="7"/>
      <c r="LH21" s="2" t="s">
        <v>142</v>
      </c>
      <c r="LI21" s="2" t="s">
        <v>142</v>
      </c>
      <c r="LJ21" s="2" t="s">
        <v>142</v>
      </c>
      <c r="LK21" s="2" t="s">
        <v>142</v>
      </c>
      <c r="LL21" s="2" t="s">
        <v>142</v>
      </c>
      <c r="LM21" s="2" t="s">
        <v>142</v>
      </c>
      <c r="LN21" s="2" t="s">
        <v>142</v>
      </c>
      <c r="LO21" s="4"/>
      <c r="LP21" s="8"/>
      <c r="LQ21" s="4"/>
      <c r="LR21" s="8"/>
      <c r="LS21" s="7"/>
      <c r="LT21" s="7"/>
      <c r="LU21" s="2" t="s">
        <v>142</v>
      </c>
      <c r="LV21" s="2" t="s">
        <v>142</v>
      </c>
      <c r="LW21" s="2" t="s">
        <v>142</v>
      </c>
      <c r="LX21" s="2" t="s">
        <v>142</v>
      </c>
      <c r="LY21" s="2" t="s">
        <v>142</v>
      </c>
      <c r="LZ21" s="2" t="s">
        <v>142</v>
      </c>
      <c r="MA21" s="2" t="s">
        <v>142</v>
      </c>
      <c r="MB21" s="4"/>
      <c r="MC21" s="8"/>
      <c r="MD21" s="4"/>
      <c r="ME21" s="8"/>
      <c r="MF21" s="7"/>
      <c r="MG21" s="7"/>
      <c r="MH21" s="2" t="s">
        <v>142</v>
      </c>
      <c r="MI21" s="2" t="s">
        <v>142</v>
      </c>
      <c r="MJ21" s="2" t="s">
        <v>142</v>
      </c>
      <c r="MK21" s="2" t="s">
        <v>142</v>
      </c>
      <c r="ML21" s="2" t="s">
        <v>142</v>
      </c>
      <c r="MM21" s="2" t="s">
        <v>142</v>
      </c>
      <c r="MN21" s="2" t="s">
        <v>142</v>
      </c>
      <c r="MO21" s="4"/>
      <c r="MP21" s="8"/>
      <c r="MQ21" s="4"/>
      <c r="MR21" s="8"/>
      <c r="MS21" s="7"/>
      <c r="MT21" s="7"/>
      <c r="MU21" s="2" t="s">
        <v>142</v>
      </c>
      <c r="MV21" s="2" t="s">
        <v>142</v>
      </c>
      <c r="MW21" s="2" t="s">
        <v>142</v>
      </c>
      <c r="MX21" s="2" t="s">
        <v>142</v>
      </c>
      <c r="MY21" s="2" t="s">
        <v>142</v>
      </c>
      <c r="MZ21" s="2" t="s">
        <v>142</v>
      </c>
      <c r="NA21" s="2" t="s">
        <v>142</v>
      </c>
      <c r="NB21" s="4"/>
      <c r="NC21" s="8"/>
      <c r="ND21" s="4"/>
      <c r="NE21" s="8"/>
      <c r="NF21" s="7"/>
      <c r="NG21" s="7"/>
      <c r="NH21" s="2" t="s">
        <v>142</v>
      </c>
      <c r="NI21" s="2" t="s">
        <v>142</v>
      </c>
      <c r="NJ21" s="2" t="s">
        <v>142</v>
      </c>
      <c r="NK21" s="2" t="s">
        <v>142</v>
      </c>
      <c r="NL21" s="2" t="s">
        <v>142</v>
      </c>
      <c r="NM21" s="2" t="s">
        <v>142</v>
      </c>
      <c r="NN21" s="2" t="s">
        <v>142</v>
      </c>
      <c r="NO21" s="4"/>
      <c r="NP21" s="8"/>
      <c r="NQ21" s="4"/>
      <c r="NR21" s="8"/>
      <c r="NS21" s="7"/>
      <c r="NT21" s="7"/>
      <c r="NU21" s="2" t="s">
        <v>142</v>
      </c>
      <c r="NV21" s="2" t="s">
        <v>142</v>
      </c>
      <c r="NW21" s="2" t="s">
        <v>142</v>
      </c>
      <c r="NX21" s="2" t="s">
        <v>142</v>
      </c>
      <c r="NY21" s="2" t="s">
        <v>142</v>
      </c>
      <c r="NZ21" s="2" t="s">
        <v>142</v>
      </c>
      <c r="OA21" s="2" t="s">
        <v>142</v>
      </c>
      <c r="OB21" s="4"/>
      <c r="OC21" s="8"/>
      <c r="OD21" s="4"/>
      <c r="OE21" s="8"/>
      <c r="OF21" s="7"/>
      <c r="OG21" s="7"/>
      <c r="OH21" s="2" t="s">
        <v>142</v>
      </c>
      <c r="OI21" s="2" t="s">
        <v>142</v>
      </c>
      <c r="OJ21" s="2" t="s">
        <v>142</v>
      </c>
      <c r="OK21" s="2" t="s">
        <v>142</v>
      </c>
      <c r="OL21" s="2" t="s">
        <v>142</v>
      </c>
      <c r="OM21" s="2" t="s">
        <v>142</v>
      </c>
      <c r="ON21" s="2" t="s">
        <v>142</v>
      </c>
      <c r="OO21" s="4"/>
      <c r="OP21" s="8"/>
      <c r="OQ21" s="4"/>
      <c r="OR21" s="8"/>
      <c r="OS21" s="7"/>
      <c r="OT21" s="7"/>
      <c r="OU21" s="2" t="s">
        <v>142</v>
      </c>
      <c r="OV21" s="2" t="s">
        <v>142</v>
      </c>
      <c r="OW21" s="2" t="s">
        <v>142</v>
      </c>
      <c r="OX21" s="2" t="s">
        <v>142</v>
      </c>
      <c r="OY21" s="2" t="s">
        <v>142</v>
      </c>
      <c r="OZ21" s="2" t="s">
        <v>142</v>
      </c>
      <c r="PA21" s="2" t="s">
        <v>142</v>
      </c>
      <c r="PB21" s="4">
        <v>259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301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248</v>
      </c>
      <c r="G22" s="2" t="s">
        <v>248</v>
      </c>
      <c r="H22" s="2" t="s">
        <v>248</v>
      </c>
      <c r="I22" s="2" t="s">
        <v>136</v>
      </c>
      <c r="J22" s="2" t="s">
        <v>167</v>
      </c>
      <c r="K22" s="2" t="s">
        <v>288</v>
      </c>
      <c r="L22" s="3">
        <v>156.81</v>
      </c>
      <c r="M22" s="3">
        <v>164.65</v>
      </c>
      <c r="N22" s="3">
        <v>329.99</v>
      </c>
      <c r="O22" s="2" t="s">
        <v>139</v>
      </c>
      <c r="P22" s="2" t="s">
        <v>140</v>
      </c>
      <c r="Q22" s="2" t="s">
        <v>141</v>
      </c>
      <c r="R22" s="2" t="s">
        <v>142</v>
      </c>
      <c r="S22" s="2" t="s">
        <v>142</v>
      </c>
      <c r="T22" s="2" t="s">
        <v>142</v>
      </c>
      <c r="U22" s="2" t="s">
        <v>143</v>
      </c>
      <c r="V22" s="2" t="s">
        <v>250</v>
      </c>
      <c r="W22" s="2" t="s">
        <v>145</v>
      </c>
      <c r="X22" s="2" t="s">
        <v>142</v>
      </c>
      <c r="Y22" s="2" t="s">
        <v>289</v>
      </c>
      <c r="Z22" s="4">
        <v>295</v>
      </c>
      <c r="AA22" s="4">
        <f>=ROUNDDOWN(32.7777777777778,0)</f>
      </c>
      <c r="AB22" s="5">
        <v>9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3</v>
      </c>
      <c r="AQ22" s="8">
        <v>629.32</v>
      </c>
      <c r="AR22" s="4">
        <v>4</v>
      </c>
      <c r="AS22" s="8">
        <v>917.01</v>
      </c>
      <c r="AT22" s="7">
        <v>-0.25</v>
      </c>
      <c r="AU22" s="7">
        <v>-0.3137</v>
      </c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0.3125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3</v>
      </c>
      <c r="BK22" s="8">
        <v>629.32</v>
      </c>
      <c r="BL22" s="2" t="s">
        <v>302</v>
      </c>
      <c r="BM22" s="7">
        <v>1</v>
      </c>
      <c r="BN22" s="7">
        <v>1</v>
      </c>
      <c r="BO22" s="4">
        <v>1</v>
      </c>
      <c r="BP22" s="8">
        <v>270.4</v>
      </c>
      <c r="BQ22" s="4"/>
      <c r="BR22" s="8"/>
      <c r="BS22" s="7"/>
      <c r="BT22" s="7"/>
      <c r="BU22" s="2" t="s">
        <v>148</v>
      </c>
      <c r="BV22" s="2" t="s">
        <v>139</v>
      </c>
      <c r="BW22" s="2" t="s">
        <v>226</v>
      </c>
      <c r="BX22" s="2" t="s">
        <v>303</v>
      </c>
      <c r="BY22" s="2" t="s">
        <v>151</v>
      </c>
      <c r="BZ22" s="2" t="s">
        <v>151</v>
      </c>
      <c r="CA22" s="2" t="s">
        <v>142</v>
      </c>
      <c r="CB22" s="4">
        <v>2</v>
      </c>
      <c r="CC22" s="8">
        <v>358.92</v>
      </c>
      <c r="CD22" s="4">
        <v>1</v>
      </c>
      <c r="CE22" s="8">
        <v>231.65</v>
      </c>
      <c r="CF22" s="7">
        <v>1</v>
      </c>
      <c r="CG22" s="7">
        <v>0.5494</v>
      </c>
      <c r="CH22" s="2" t="s">
        <v>148</v>
      </c>
      <c r="CI22" s="2" t="s">
        <v>139</v>
      </c>
      <c r="CJ22" s="2" t="s">
        <v>152</v>
      </c>
      <c r="CK22" s="2" t="s">
        <v>159</v>
      </c>
      <c r="CL22" s="2" t="s">
        <v>151</v>
      </c>
      <c r="CM22" s="2" t="s">
        <v>151</v>
      </c>
      <c r="CN22" s="2" t="s">
        <v>142</v>
      </c>
      <c r="CO22" s="4"/>
      <c r="CP22" s="8"/>
      <c r="CQ22" s="4"/>
      <c r="CR22" s="8"/>
      <c r="CS22" s="7"/>
      <c r="CT22" s="7"/>
      <c r="CU22" s="2" t="s">
        <v>148</v>
      </c>
      <c r="CV22" s="2" t="s">
        <v>139</v>
      </c>
      <c r="CW22" s="2" t="s">
        <v>194</v>
      </c>
      <c r="CX22" s="2" t="s">
        <v>304</v>
      </c>
      <c r="CY22" s="2" t="s">
        <v>151</v>
      </c>
      <c r="CZ22" s="2" t="s">
        <v>151</v>
      </c>
      <c r="DA22" s="2" t="s">
        <v>142</v>
      </c>
      <c r="DB22" s="4"/>
      <c r="DC22" s="8"/>
      <c r="DD22" s="4">
        <v>1</v>
      </c>
      <c r="DE22" s="8">
        <v>234.92</v>
      </c>
      <c r="DF22" s="7">
        <v>-1</v>
      </c>
      <c r="DG22" s="7">
        <v>-1</v>
      </c>
      <c r="DH22" s="2" t="s">
        <v>148</v>
      </c>
      <c r="DI22" s="2" t="s">
        <v>139</v>
      </c>
      <c r="DJ22" s="2" t="s">
        <v>142</v>
      </c>
      <c r="DK22" s="2" t="s">
        <v>175</v>
      </c>
      <c r="DL22" s="2" t="s">
        <v>151</v>
      </c>
      <c r="DM22" s="2" t="s">
        <v>151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197</v>
      </c>
      <c r="DX22" s="2" t="s">
        <v>305</v>
      </c>
      <c r="DY22" s="2" t="s">
        <v>151</v>
      </c>
      <c r="DZ22" s="2" t="s">
        <v>151</v>
      </c>
      <c r="EA22" s="2" t="s">
        <v>142</v>
      </c>
      <c r="EB22" s="4"/>
      <c r="EC22" s="8"/>
      <c r="ED22" s="4">
        <v>2</v>
      </c>
      <c r="EE22" s="8">
        <v>450.44</v>
      </c>
      <c r="EF22" s="7">
        <v>-1</v>
      </c>
      <c r="EG22" s="7">
        <v>-1</v>
      </c>
      <c r="EH22" s="2" t="s">
        <v>148</v>
      </c>
      <c r="EI22" s="2" t="s">
        <v>139</v>
      </c>
      <c r="EJ22" s="2" t="s">
        <v>199</v>
      </c>
      <c r="EK22" s="2" t="s">
        <v>306</v>
      </c>
      <c r="EL22" s="2" t="s">
        <v>151</v>
      </c>
      <c r="EM22" s="2" t="s">
        <v>151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201</v>
      </c>
      <c r="EX22" s="2" t="s">
        <v>307</v>
      </c>
      <c r="EY22" s="2" t="s">
        <v>151</v>
      </c>
      <c r="EZ22" s="2" t="s">
        <v>151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174</v>
      </c>
      <c r="FK22" s="2" t="s">
        <v>294</v>
      </c>
      <c r="FL22" s="2" t="s">
        <v>151</v>
      </c>
      <c r="FM22" s="2" t="s">
        <v>151</v>
      </c>
      <c r="FN22" s="2" t="s">
        <v>142</v>
      </c>
      <c r="FO22" s="4"/>
      <c r="FP22" s="8"/>
      <c r="FQ22" s="4"/>
      <c r="FR22" s="8"/>
      <c r="FS22" s="7"/>
      <c r="FT22" s="7"/>
      <c r="FU22" s="2" t="s">
        <v>148</v>
      </c>
      <c r="FV22" s="2" t="s">
        <v>139</v>
      </c>
      <c r="FW22" s="2" t="s">
        <v>226</v>
      </c>
      <c r="FX22" s="2" t="s">
        <v>220</v>
      </c>
      <c r="FY22" s="2" t="s">
        <v>151</v>
      </c>
      <c r="FZ22" s="2" t="s">
        <v>151</v>
      </c>
      <c r="GA22" s="2" t="s">
        <v>142</v>
      </c>
      <c r="GB22" s="4"/>
      <c r="GC22" s="8"/>
      <c r="GD22" s="4"/>
      <c r="GE22" s="8"/>
      <c r="GF22" s="7"/>
      <c r="GG22" s="7"/>
      <c r="GH22" s="2" t="s">
        <v>142</v>
      </c>
      <c r="GI22" s="2" t="s">
        <v>142</v>
      </c>
      <c r="GJ22" s="2" t="s">
        <v>142</v>
      </c>
      <c r="GK22" s="2" t="s">
        <v>142</v>
      </c>
      <c r="GL22" s="2" t="s">
        <v>142</v>
      </c>
      <c r="GM22" s="2" t="s">
        <v>142</v>
      </c>
      <c r="GN22" s="2" t="s">
        <v>142</v>
      </c>
      <c r="GO22" s="4"/>
      <c r="GP22" s="8"/>
      <c r="GQ22" s="4"/>
      <c r="GR22" s="8"/>
      <c r="GS22" s="7"/>
      <c r="GT22" s="7"/>
      <c r="GU22" s="2" t="s">
        <v>142</v>
      </c>
      <c r="GV22" s="2" t="s">
        <v>142</v>
      </c>
      <c r="GW22" s="2" t="s">
        <v>142</v>
      </c>
      <c r="GX22" s="2" t="s">
        <v>142</v>
      </c>
      <c r="GY22" s="2" t="s">
        <v>142</v>
      </c>
      <c r="GZ22" s="2" t="s">
        <v>142</v>
      </c>
      <c r="HA22" s="2" t="s">
        <v>142</v>
      </c>
      <c r="HB22" s="4"/>
      <c r="HC22" s="8"/>
      <c r="HD22" s="4"/>
      <c r="HE22" s="8"/>
      <c r="HF22" s="7"/>
      <c r="HG22" s="7"/>
      <c r="HH22" s="2" t="s">
        <v>142</v>
      </c>
      <c r="HI22" s="2" t="s">
        <v>142</v>
      </c>
      <c r="HJ22" s="2" t="s">
        <v>142</v>
      </c>
      <c r="HK22" s="2" t="s">
        <v>142</v>
      </c>
      <c r="HL22" s="2" t="s">
        <v>142</v>
      </c>
      <c r="HM22" s="2" t="s">
        <v>142</v>
      </c>
      <c r="HN22" s="2" t="s">
        <v>142</v>
      </c>
      <c r="HO22" s="4"/>
      <c r="HP22" s="8"/>
      <c r="HQ22" s="4"/>
      <c r="HR22" s="8"/>
      <c r="HS22" s="7"/>
      <c r="HT22" s="7"/>
      <c r="HU22" s="2" t="s">
        <v>142</v>
      </c>
      <c r="HV22" s="2" t="s">
        <v>142</v>
      </c>
      <c r="HW22" s="2" t="s">
        <v>142</v>
      </c>
      <c r="HX22" s="2" t="s">
        <v>142</v>
      </c>
      <c r="HY22" s="2" t="s">
        <v>142</v>
      </c>
      <c r="HZ22" s="2" t="s">
        <v>142</v>
      </c>
      <c r="IA22" s="2" t="s">
        <v>142</v>
      </c>
      <c r="IB22" s="4"/>
      <c r="IC22" s="8"/>
      <c r="ID22" s="4"/>
      <c r="IE22" s="8"/>
      <c r="IF22" s="7"/>
      <c r="IG22" s="7"/>
      <c r="IH22" s="2" t="s">
        <v>142</v>
      </c>
      <c r="II22" s="2" t="s">
        <v>142</v>
      </c>
      <c r="IJ22" s="2" t="s">
        <v>142</v>
      </c>
      <c r="IK22" s="2" t="s">
        <v>142</v>
      </c>
      <c r="IL22" s="2" t="s">
        <v>142</v>
      </c>
      <c r="IM22" s="2" t="s">
        <v>142</v>
      </c>
      <c r="IN22" s="2" t="s">
        <v>142</v>
      </c>
      <c r="IO22" s="4"/>
      <c r="IP22" s="8"/>
      <c r="IQ22" s="4"/>
      <c r="IR22" s="8"/>
      <c r="IS22" s="7"/>
      <c r="IT22" s="7"/>
      <c r="IU22" s="2" t="s">
        <v>142</v>
      </c>
      <c r="IV22" s="2" t="s">
        <v>142</v>
      </c>
      <c r="IW22" s="2" t="s">
        <v>142</v>
      </c>
      <c r="IX22" s="2" t="s">
        <v>142</v>
      </c>
      <c r="IY22" s="2" t="s">
        <v>142</v>
      </c>
      <c r="IZ22" s="2" t="s">
        <v>142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139</v>
      </c>
      <c r="JJ22" s="2" t="s">
        <v>206</v>
      </c>
      <c r="JK22" s="2" t="s">
        <v>142</v>
      </c>
      <c r="JL22" s="2" t="s">
        <v>151</v>
      </c>
      <c r="JM22" s="2" t="s">
        <v>151</v>
      </c>
      <c r="JN22" s="2" t="s">
        <v>142</v>
      </c>
      <c r="JO22" s="4"/>
      <c r="JP22" s="8"/>
      <c r="JQ22" s="4"/>
      <c r="JR22" s="8"/>
      <c r="JS22" s="7"/>
      <c r="JT22" s="7"/>
      <c r="JU22" s="2" t="s">
        <v>142</v>
      </c>
      <c r="JV22" s="2" t="s">
        <v>142</v>
      </c>
      <c r="JW22" s="2" t="s">
        <v>142</v>
      </c>
      <c r="JX22" s="2" t="s">
        <v>142</v>
      </c>
      <c r="JY22" s="2" t="s">
        <v>142</v>
      </c>
      <c r="JZ22" s="2" t="s">
        <v>142</v>
      </c>
      <c r="KA22" s="2" t="s">
        <v>142</v>
      </c>
      <c r="KB22" s="4"/>
      <c r="KC22" s="8"/>
      <c r="KD22" s="4"/>
      <c r="KE22" s="8"/>
      <c r="KF22" s="7"/>
      <c r="KG22" s="7"/>
      <c r="KH22" s="2" t="s">
        <v>177</v>
      </c>
      <c r="KI22" s="2" t="s">
        <v>139</v>
      </c>
      <c r="KJ22" s="2" t="s">
        <v>142</v>
      </c>
      <c r="KK22" s="2" t="s">
        <v>142</v>
      </c>
      <c r="KL22" s="2" t="s">
        <v>151</v>
      </c>
      <c r="KM22" s="2" t="s">
        <v>151</v>
      </c>
      <c r="KN22" s="2" t="s">
        <v>142</v>
      </c>
      <c r="KO22" s="4"/>
      <c r="KP22" s="8"/>
      <c r="KQ22" s="4"/>
      <c r="KR22" s="8"/>
      <c r="KS22" s="7"/>
      <c r="KT22" s="7"/>
      <c r="KU22" s="2" t="s">
        <v>148</v>
      </c>
      <c r="KV22" s="2" t="s">
        <v>139</v>
      </c>
      <c r="KW22" s="2" t="s">
        <v>208</v>
      </c>
      <c r="KX22" s="2" t="s">
        <v>142</v>
      </c>
      <c r="KY22" s="2" t="s">
        <v>151</v>
      </c>
      <c r="KZ22" s="2" t="s">
        <v>151</v>
      </c>
      <c r="LA22" s="2" t="s">
        <v>142</v>
      </c>
      <c r="LB22" s="4"/>
      <c r="LC22" s="8"/>
      <c r="LD22" s="4"/>
      <c r="LE22" s="8"/>
      <c r="LF22" s="7"/>
      <c r="LG22" s="7"/>
      <c r="LH22" s="2" t="s">
        <v>142</v>
      </c>
      <c r="LI22" s="2" t="s">
        <v>142</v>
      </c>
      <c r="LJ22" s="2" t="s">
        <v>142</v>
      </c>
      <c r="LK22" s="2" t="s">
        <v>142</v>
      </c>
      <c r="LL22" s="2" t="s">
        <v>142</v>
      </c>
      <c r="LM22" s="2" t="s">
        <v>142</v>
      </c>
      <c r="LN22" s="2" t="s">
        <v>142</v>
      </c>
      <c r="LO22" s="4"/>
      <c r="LP22" s="8"/>
      <c r="LQ22" s="4"/>
      <c r="LR22" s="8"/>
      <c r="LS22" s="7"/>
      <c r="LT22" s="7"/>
      <c r="LU22" s="2" t="s">
        <v>142</v>
      </c>
      <c r="LV22" s="2" t="s">
        <v>142</v>
      </c>
      <c r="LW22" s="2" t="s">
        <v>142</v>
      </c>
      <c r="LX22" s="2" t="s">
        <v>142</v>
      </c>
      <c r="LY22" s="2" t="s">
        <v>142</v>
      </c>
      <c r="LZ22" s="2" t="s">
        <v>142</v>
      </c>
      <c r="MA22" s="2" t="s">
        <v>142</v>
      </c>
      <c r="MB22" s="4"/>
      <c r="MC22" s="8"/>
      <c r="MD22" s="4"/>
      <c r="ME22" s="8"/>
      <c r="MF22" s="7"/>
      <c r="MG22" s="7"/>
      <c r="MH22" s="2" t="s">
        <v>142</v>
      </c>
      <c r="MI22" s="2" t="s">
        <v>142</v>
      </c>
      <c r="MJ22" s="2" t="s">
        <v>142</v>
      </c>
      <c r="MK22" s="2" t="s">
        <v>142</v>
      </c>
      <c r="ML22" s="2" t="s">
        <v>142</v>
      </c>
      <c r="MM22" s="2" t="s">
        <v>142</v>
      </c>
      <c r="MN22" s="2" t="s">
        <v>142</v>
      </c>
      <c r="MO22" s="4"/>
      <c r="MP22" s="8"/>
      <c r="MQ22" s="4"/>
      <c r="MR22" s="8"/>
      <c r="MS22" s="7"/>
      <c r="MT22" s="7"/>
      <c r="MU22" s="2" t="s">
        <v>142</v>
      </c>
      <c r="MV22" s="2" t="s">
        <v>142</v>
      </c>
      <c r="MW22" s="2" t="s">
        <v>142</v>
      </c>
      <c r="MX22" s="2" t="s">
        <v>142</v>
      </c>
      <c r="MY22" s="2" t="s">
        <v>142</v>
      </c>
      <c r="MZ22" s="2" t="s">
        <v>142</v>
      </c>
      <c r="NA22" s="2" t="s">
        <v>142</v>
      </c>
      <c r="NB22" s="4"/>
      <c r="NC22" s="8"/>
      <c r="ND22" s="4"/>
      <c r="NE22" s="8"/>
      <c r="NF22" s="7"/>
      <c r="NG22" s="7"/>
      <c r="NH22" s="2" t="s">
        <v>142</v>
      </c>
      <c r="NI22" s="2" t="s">
        <v>142</v>
      </c>
      <c r="NJ22" s="2" t="s">
        <v>142</v>
      </c>
      <c r="NK22" s="2" t="s">
        <v>142</v>
      </c>
      <c r="NL22" s="2" t="s">
        <v>142</v>
      </c>
      <c r="NM22" s="2" t="s">
        <v>142</v>
      </c>
      <c r="NN22" s="2" t="s">
        <v>142</v>
      </c>
      <c r="NO22" s="4"/>
      <c r="NP22" s="8"/>
      <c r="NQ22" s="4"/>
      <c r="NR22" s="8"/>
      <c r="NS22" s="7"/>
      <c r="NT22" s="7"/>
      <c r="NU22" s="2" t="s">
        <v>142</v>
      </c>
      <c r="NV22" s="2" t="s">
        <v>142</v>
      </c>
      <c r="NW22" s="2" t="s">
        <v>142</v>
      </c>
      <c r="NX22" s="2" t="s">
        <v>142</v>
      </c>
      <c r="NY22" s="2" t="s">
        <v>142</v>
      </c>
      <c r="NZ22" s="2" t="s">
        <v>142</v>
      </c>
      <c r="OA22" s="2" t="s">
        <v>142</v>
      </c>
      <c r="OB22" s="4"/>
      <c r="OC22" s="8"/>
      <c r="OD22" s="4"/>
      <c r="OE22" s="8"/>
      <c r="OF22" s="7"/>
      <c r="OG22" s="7"/>
      <c r="OH22" s="2" t="s">
        <v>142</v>
      </c>
      <c r="OI22" s="2" t="s">
        <v>142</v>
      </c>
      <c r="OJ22" s="2" t="s">
        <v>142</v>
      </c>
      <c r="OK22" s="2" t="s">
        <v>142</v>
      </c>
      <c r="OL22" s="2" t="s">
        <v>142</v>
      </c>
      <c r="OM22" s="2" t="s">
        <v>142</v>
      </c>
      <c r="ON22" s="2" t="s">
        <v>142</v>
      </c>
      <c r="OO22" s="4"/>
      <c r="OP22" s="8"/>
      <c r="OQ22" s="4"/>
      <c r="OR22" s="8"/>
      <c r="OS22" s="7"/>
      <c r="OT22" s="7"/>
      <c r="OU22" s="2" t="s">
        <v>142</v>
      </c>
      <c r="OV22" s="2" t="s">
        <v>142</v>
      </c>
      <c r="OW22" s="2" t="s">
        <v>142</v>
      </c>
      <c r="OX22" s="2" t="s">
        <v>142</v>
      </c>
      <c r="OY22" s="2" t="s">
        <v>142</v>
      </c>
      <c r="OZ22" s="2" t="s">
        <v>142</v>
      </c>
      <c r="PA22" s="2" t="s">
        <v>142</v>
      </c>
      <c r="PB22" s="4">
        <v>295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308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248</v>
      </c>
      <c r="G23" s="2" t="s">
        <v>248</v>
      </c>
      <c r="H23" s="2" t="s">
        <v>248</v>
      </c>
      <c r="I23" s="2" t="s">
        <v>136</v>
      </c>
      <c r="J23" s="2" t="s">
        <v>179</v>
      </c>
      <c r="K23" s="2" t="s">
        <v>288</v>
      </c>
      <c r="L23" s="3">
        <v>156.95</v>
      </c>
      <c r="M23" s="3">
        <v>164.8</v>
      </c>
      <c r="N23" s="3">
        <v>329.99</v>
      </c>
      <c r="O23" s="2" t="s">
        <v>139</v>
      </c>
      <c r="P23" s="2" t="s">
        <v>140</v>
      </c>
      <c r="Q23" s="2" t="s">
        <v>141</v>
      </c>
      <c r="R23" s="2" t="s">
        <v>142</v>
      </c>
      <c r="S23" s="2" t="s">
        <v>142</v>
      </c>
      <c r="T23" s="2" t="s">
        <v>142</v>
      </c>
      <c r="U23" s="2" t="s">
        <v>143</v>
      </c>
      <c r="V23" s="2" t="s">
        <v>250</v>
      </c>
      <c r="W23" s="2" t="s">
        <v>145</v>
      </c>
      <c r="X23" s="2" t="s">
        <v>142</v>
      </c>
      <c r="Y23" s="2" t="s">
        <v>289</v>
      </c>
      <c r="Z23" s="4">
        <v>109</v>
      </c>
      <c r="AA23" s="4">
        <f>=ROUNDDOWN(54.5,0)</f>
      </c>
      <c r="AB23" s="5">
        <v>2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>
        <v>5</v>
      </c>
      <c r="AS23" s="8">
        <v>1135.78</v>
      </c>
      <c r="AT23" s="7">
        <v>-1</v>
      </c>
      <c r="AU23" s="7">
        <v>-1</v>
      </c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309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139</v>
      </c>
      <c r="BW23" s="2" t="s">
        <v>226</v>
      </c>
      <c r="BX23" s="2" t="s">
        <v>310</v>
      </c>
      <c r="BY23" s="2" t="s">
        <v>151</v>
      </c>
      <c r="BZ23" s="2" t="s">
        <v>151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174</v>
      </c>
      <c r="CK23" s="2" t="s">
        <v>272</v>
      </c>
      <c r="CL23" s="2" t="s">
        <v>151</v>
      </c>
      <c r="CM23" s="2" t="s">
        <v>151</v>
      </c>
      <c r="CN23" s="2" t="s">
        <v>142</v>
      </c>
      <c r="CO23" s="4"/>
      <c r="CP23" s="8"/>
      <c r="CQ23" s="4">
        <v>1</v>
      </c>
      <c r="CR23" s="8">
        <v>214.49</v>
      </c>
      <c r="CS23" s="7">
        <v>-1</v>
      </c>
      <c r="CT23" s="7">
        <v>-1</v>
      </c>
      <c r="CU23" s="2" t="s">
        <v>148</v>
      </c>
      <c r="CV23" s="2" t="s">
        <v>139</v>
      </c>
      <c r="CW23" s="2" t="s">
        <v>194</v>
      </c>
      <c r="CX23" s="2" t="s">
        <v>311</v>
      </c>
      <c r="CY23" s="2" t="s">
        <v>151</v>
      </c>
      <c r="CZ23" s="2" t="s">
        <v>151</v>
      </c>
      <c r="DA23" s="2" t="s">
        <v>142</v>
      </c>
      <c r="DB23" s="4"/>
      <c r="DC23" s="8"/>
      <c r="DD23" s="4">
        <v>1</v>
      </c>
      <c r="DE23" s="8">
        <v>234.92</v>
      </c>
      <c r="DF23" s="7">
        <v>-1</v>
      </c>
      <c r="DG23" s="7">
        <v>-1</v>
      </c>
      <c r="DH23" s="2" t="s">
        <v>148</v>
      </c>
      <c r="DI23" s="2" t="s">
        <v>139</v>
      </c>
      <c r="DJ23" s="2" t="s">
        <v>142</v>
      </c>
      <c r="DK23" s="2" t="s">
        <v>312</v>
      </c>
      <c r="DL23" s="2" t="s">
        <v>151</v>
      </c>
      <c r="DM23" s="2" t="s">
        <v>151</v>
      </c>
      <c r="DN23" s="2" t="s">
        <v>142</v>
      </c>
      <c r="DO23" s="4"/>
      <c r="DP23" s="8"/>
      <c r="DQ23" s="4">
        <v>1</v>
      </c>
      <c r="DR23" s="8">
        <v>240.23</v>
      </c>
      <c r="DS23" s="7">
        <v>-1</v>
      </c>
      <c r="DT23" s="7">
        <v>-1</v>
      </c>
      <c r="DU23" s="2" t="s">
        <v>148</v>
      </c>
      <c r="DV23" s="2" t="s">
        <v>139</v>
      </c>
      <c r="DW23" s="2" t="s">
        <v>274</v>
      </c>
      <c r="DX23" s="2" t="s">
        <v>313</v>
      </c>
      <c r="DY23" s="2" t="s">
        <v>151</v>
      </c>
      <c r="DZ23" s="2" t="s">
        <v>151</v>
      </c>
      <c r="EA23" s="2" t="s">
        <v>142</v>
      </c>
      <c r="EB23" s="4"/>
      <c r="EC23" s="8"/>
      <c r="ED23" s="4"/>
      <c r="EE23" s="8"/>
      <c r="EF23" s="7"/>
      <c r="EG23" s="7"/>
      <c r="EH23" s="2" t="s">
        <v>148</v>
      </c>
      <c r="EI23" s="2" t="s">
        <v>139</v>
      </c>
      <c r="EJ23" s="2" t="s">
        <v>274</v>
      </c>
      <c r="EK23" s="2" t="s">
        <v>273</v>
      </c>
      <c r="EL23" s="2" t="s">
        <v>151</v>
      </c>
      <c r="EM23" s="2" t="s">
        <v>151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201</v>
      </c>
      <c r="EX23" s="2" t="s">
        <v>314</v>
      </c>
      <c r="EY23" s="2" t="s">
        <v>151</v>
      </c>
      <c r="EZ23" s="2" t="s">
        <v>151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174</v>
      </c>
      <c r="FK23" s="2" t="s">
        <v>315</v>
      </c>
      <c r="FL23" s="2" t="s">
        <v>151</v>
      </c>
      <c r="FM23" s="2" t="s">
        <v>151</v>
      </c>
      <c r="FN23" s="2" t="s">
        <v>142</v>
      </c>
      <c r="FO23" s="4"/>
      <c r="FP23" s="8"/>
      <c r="FQ23" s="4">
        <v>2</v>
      </c>
      <c r="FR23" s="8">
        <v>446.14</v>
      </c>
      <c r="FS23" s="7">
        <v>-1</v>
      </c>
      <c r="FT23" s="7">
        <v>-1</v>
      </c>
      <c r="FU23" s="2" t="s">
        <v>148</v>
      </c>
      <c r="FV23" s="2" t="s">
        <v>139</v>
      </c>
      <c r="FW23" s="2" t="s">
        <v>226</v>
      </c>
      <c r="FX23" s="2" t="s">
        <v>316</v>
      </c>
      <c r="FY23" s="2" t="s">
        <v>151</v>
      </c>
      <c r="FZ23" s="2" t="s">
        <v>151</v>
      </c>
      <c r="GA23" s="2" t="s">
        <v>142</v>
      </c>
      <c r="GB23" s="4"/>
      <c r="GC23" s="8"/>
      <c r="GD23" s="4"/>
      <c r="GE23" s="8"/>
      <c r="GF23" s="7"/>
      <c r="GG23" s="7"/>
      <c r="GH23" s="2" t="s">
        <v>142</v>
      </c>
      <c r="GI23" s="2" t="s">
        <v>142</v>
      </c>
      <c r="GJ23" s="2" t="s">
        <v>142</v>
      </c>
      <c r="GK23" s="2" t="s">
        <v>142</v>
      </c>
      <c r="GL23" s="2" t="s">
        <v>142</v>
      </c>
      <c r="GM23" s="2" t="s">
        <v>142</v>
      </c>
      <c r="GN23" s="2" t="s">
        <v>142</v>
      </c>
      <c r="GO23" s="4"/>
      <c r="GP23" s="8"/>
      <c r="GQ23" s="4"/>
      <c r="GR23" s="8"/>
      <c r="GS23" s="7"/>
      <c r="GT23" s="7"/>
      <c r="GU23" s="2" t="s">
        <v>142</v>
      </c>
      <c r="GV23" s="2" t="s">
        <v>142</v>
      </c>
      <c r="GW23" s="2" t="s">
        <v>142</v>
      </c>
      <c r="GX23" s="2" t="s">
        <v>142</v>
      </c>
      <c r="GY23" s="2" t="s">
        <v>142</v>
      </c>
      <c r="GZ23" s="2" t="s">
        <v>142</v>
      </c>
      <c r="HA23" s="2" t="s">
        <v>142</v>
      </c>
      <c r="HB23" s="4"/>
      <c r="HC23" s="8"/>
      <c r="HD23" s="4"/>
      <c r="HE23" s="8"/>
      <c r="HF23" s="7"/>
      <c r="HG23" s="7"/>
      <c r="HH23" s="2" t="s">
        <v>142</v>
      </c>
      <c r="HI23" s="2" t="s">
        <v>142</v>
      </c>
      <c r="HJ23" s="2" t="s">
        <v>142</v>
      </c>
      <c r="HK23" s="2" t="s">
        <v>142</v>
      </c>
      <c r="HL23" s="2" t="s">
        <v>142</v>
      </c>
      <c r="HM23" s="2" t="s">
        <v>142</v>
      </c>
      <c r="HN23" s="2" t="s">
        <v>142</v>
      </c>
      <c r="HO23" s="4"/>
      <c r="HP23" s="8"/>
      <c r="HQ23" s="4"/>
      <c r="HR23" s="8"/>
      <c r="HS23" s="7"/>
      <c r="HT23" s="7"/>
      <c r="HU23" s="2" t="s">
        <v>142</v>
      </c>
      <c r="HV23" s="2" t="s">
        <v>142</v>
      </c>
      <c r="HW23" s="2" t="s">
        <v>142</v>
      </c>
      <c r="HX23" s="2" t="s">
        <v>142</v>
      </c>
      <c r="HY23" s="2" t="s">
        <v>142</v>
      </c>
      <c r="HZ23" s="2" t="s">
        <v>142</v>
      </c>
      <c r="IA23" s="2" t="s">
        <v>142</v>
      </c>
      <c r="IB23" s="4"/>
      <c r="IC23" s="8"/>
      <c r="ID23" s="4"/>
      <c r="IE23" s="8"/>
      <c r="IF23" s="7"/>
      <c r="IG23" s="7"/>
      <c r="IH23" s="2" t="s">
        <v>142</v>
      </c>
      <c r="II23" s="2" t="s">
        <v>142</v>
      </c>
      <c r="IJ23" s="2" t="s">
        <v>142</v>
      </c>
      <c r="IK23" s="2" t="s">
        <v>142</v>
      </c>
      <c r="IL23" s="2" t="s">
        <v>142</v>
      </c>
      <c r="IM23" s="2" t="s">
        <v>142</v>
      </c>
      <c r="IN23" s="2" t="s">
        <v>142</v>
      </c>
      <c r="IO23" s="4"/>
      <c r="IP23" s="8"/>
      <c r="IQ23" s="4"/>
      <c r="IR23" s="8"/>
      <c r="IS23" s="7"/>
      <c r="IT23" s="7"/>
      <c r="IU23" s="2" t="s">
        <v>142</v>
      </c>
      <c r="IV23" s="2" t="s">
        <v>142</v>
      </c>
      <c r="IW23" s="2" t="s">
        <v>142</v>
      </c>
      <c r="IX23" s="2" t="s">
        <v>142</v>
      </c>
      <c r="IY23" s="2" t="s">
        <v>142</v>
      </c>
      <c r="IZ23" s="2" t="s">
        <v>142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139</v>
      </c>
      <c r="JJ23" s="2" t="s">
        <v>227</v>
      </c>
      <c r="JK23" s="2" t="s">
        <v>142</v>
      </c>
      <c r="JL23" s="2" t="s">
        <v>151</v>
      </c>
      <c r="JM23" s="2" t="s">
        <v>151</v>
      </c>
      <c r="JN23" s="2" t="s">
        <v>142</v>
      </c>
      <c r="JO23" s="4"/>
      <c r="JP23" s="8"/>
      <c r="JQ23" s="4"/>
      <c r="JR23" s="8"/>
      <c r="JS23" s="7"/>
      <c r="JT23" s="7"/>
      <c r="JU23" s="2" t="s">
        <v>142</v>
      </c>
      <c r="JV23" s="2" t="s">
        <v>142</v>
      </c>
      <c r="JW23" s="2" t="s">
        <v>142</v>
      </c>
      <c r="JX23" s="2" t="s">
        <v>142</v>
      </c>
      <c r="JY23" s="2" t="s">
        <v>142</v>
      </c>
      <c r="JZ23" s="2" t="s">
        <v>142</v>
      </c>
      <c r="KA23" s="2" t="s">
        <v>142</v>
      </c>
      <c r="KB23" s="4"/>
      <c r="KC23" s="8"/>
      <c r="KD23" s="4"/>
      <c r="KE23" s="8"/>
      <c r="KF23" s="7"/>
      <c r="KG23" s="7"/>
      <c r="KH23" s="2" t="s">
        <v>177</v>
      </c>
      <c r="KI23" s="2" t="s">
        <v>139</v>
      </c>
      <c r="KJ23" s="2" t="s">
        <v>142</v>
      </c>
      <c r="KK23" s="2" t="s">
        <v>142</v>
      </c>
      <c r="KL23" s="2" t="s">
        <v>151</v>
      </c>
      <c r="KM23" s="2" t="s">
        <v>151</v>
      </c>
      <c r="KN23" s="2" t="s">
        <v>142</v>
      </c>
      <c r="KO23" s="4"/>
      <c r="KP23" s="8"/>
      <c r="KQ23" s="4"/>
      <c r="KR23" s="8"/>
      <c r="KS23" s="7"/>
      <c r="KT23" s="7"/>
      <c r="KU23" s="2" t="s">
        <v>148</v>
      </c>
      <c r="KV23" s="2" t="s">
        <v>139</v>
      </c>
      <c r="KW23" s="2" t="s">
        <v>208</v>
      </c>
      <c r="KX23" s="2" t="s">
        <v>142</v>
      </c>
      <c r="KY23" s="2" t="s">
        <v>151</v>
      </c>
      <c r="KZ23" s="2" t="s">
        <v>151</v>
      </c>
      <c r="LA23" s="2" t="s">
        <v>142</v>
      </c>
      <c r="LB23" s="4"/>
      <c r="LC23" s="8"/>
      <c r="LD23" s="4"/>
      <c r="LE23" s="8"/>
      <c r="LF23" s="7"/>
      <c r="LG23" s="7"/>
      <c r="LH23" s="2" t="s">
        <v>142</v>
      </c>
      <c r="LI23" s="2" t="s">
        <v>142</v>
      </c>
      <c r="LJ23" s="2" t="s">
        <v>142</v>
      </c>
      <c r="LK23" s="2" t="s">
        <v>142</v>
      </c>
      <c r="LL23" s="2" t="s">
        <v>142</v>
      </c>
      <c r="LM23" s="2" t="s">
        <v>142</v>
      </c>
      <c r="LN23" s="2" t="s">
        <v>142</v>
      </c>
      <c r="LO23" s="4"/>
      <c r="LP23" s="8"/>
      <c r="LQ23" s="4"/>
      <c r="LR23" s="8"/>
      <c r="LS23" s="7"/>
      <c r="LT23" s="7"/>
      <c r="LU23" s="2" t="s">
        <v>142</v>
      </c>
      <c r="LV23" s="2" t="s">
        <v>142</v>
      </c>
      <c r="LW23" s="2" t="s">
        <v>142</v>
      </c>
      <c r="LX23" s="2" t="s">
        <v>142</v>
      </c>
      <c r="LY23" s="2" t="s">
        <v>142</v>
      </c>
      <c r="LZ23" s="2" t="s">
        <v>142</v>
      </c>
      <c r="MA23" s="2" t="s">
        <v>142</v>
      </c>
      <c r="MB23" s="4"/>
      <c r="MC23" s="8"/>
      <c r="MD23" s="4"/>
      <c r="ME23" s="8"/>
      <c r="MF23" s="7"/>
      <c r="MG23" s="7"/>
      <c r="MH23" s="2" t="s">
        <v>142</v>
      </c>
      <c r="MI23" s="2" t="s">
        <v>142</v>
      </c>
      <c r="MJ23" s="2" t="s">
        <v>142</v>
      </c>
      <c r="MK23" s="2" t="s">
        <v>142</v>
      </c>
      <c r="ML23" s="2" t="s">
        <v>142</v>
      </c>
      <c r="MM23" s="2" t="s">
        <v>142</v>
      </c>
      <c r="MN23" s="2" t="s">
        <v>142</v>
      </c>
      <c r="MO23" s="4"/>
      <c r="MP23" s="8"/>
      <c r="MQ23" s="4"/>
      <c r="MR23" s="8"/>
      <c r="MS23" s="7"/>
      <c r="MT23" s="7"/>
      <c r="MU23" s="2" t="s">
        <v>142</v>
      </c>
      <c r="MV23" s="2" t="s">
        <v>142</v>
      </c>
      <c r="MW23" s="2" t="s">
        <v>142</v>
      </c>
      <c r="MX23" s="2" t="s">
        <v>142</v>
      </c>
      <c r="MY23" s="2" t="s">
        <v>142</v>
      </c>
      <c r="MZ23" s="2" t="s">
        <v>142</v>
      </c>
      <c r="NA23" s="2" t="s">
        <v>142</v>
      </c>
      <c r="NB23" s="4"/>
      <c r="NC23" s="8"/>
      <c r="ND23" s="4"/>
      <c r="NE23" s="8"/>
      <c r="NF23" s="7"/>
      <c r="NG23" s="7"/>
      <c r="NH23" s="2" t="s">
        <v>142</v>
      </c>
      <c r="NI23" s="2" t="s">
        <v>142</v>
      </c>
      <c r="NJ23" s="2" t="s">
        <v>142</v>
      </c>
      <c r="NK23" s="2" t="s">
        <v>142</v>
      </c>
      <c r="NL23" s="2" t="s">
        <v>142</v>
      </c>
      <c r="NM23" s="2" t="s">
        <v>142</v>
      </c>
      <c r="NN23" s="2" t="s">
        <v>142</v>
      </c>
      <c r="NO23" s="4"/>
      <c r="NP23" s="8"/>
      <c r="NQ23" s="4"/>
      <c r="NR23" s="8"/>
      <c r="NS23" s="7"/>
      <c r="NT23" s="7"/>
      <c r="NU23" s="2" t="s">
        <v>142</v>
      </c>
      <c r="NV23" s="2" t="s">
        <v>142</v>
      </c>
      <c r="NW23" s="2" t="s">
        <v>142</v>
      </c>
      <c r="NX23" s="2" t="s">
        <v>142</v>
      </c>
      <c r="NY23" s="2" t="s">
        <v>142</v>
      </c>
      <c r="NZ23" s="2" t="s">
        <v>142</v>
      </c>
      <c r="OA23" s="2" t="s">
        <v>142</v>
      </c>
      <c r="OB23" s="4"/>
      <c r="OC23" s="8"/>
      <c r="OD23" s="4"/>
      <c r="OE23" s="8"/>
      <c r="OF23" s="7"/>
      <c r="OG23" s="7"/>
      <c r="OH23" s="2" t="s">
        <v>142</v>
      </c>
      <c r="OI23" s="2" t="s">
        <v>142</v>
      </c>
      <c r="OJ23" s="2" t="s">
        <v>142</v>
      </c>
      <c r="OK23" s="2" t="s">
        <v>142</v>
      </c>
      <c r="OL23" s="2" t="s">
        <v>142</v>
      </c>
      <c r="OM23" s="2" t="s">
        <v>142</v>
      </c>
      <c r="ON23" s="2" t="s">
        <v>142</v>
      </c>
      <c r="OO23" s="4"/>
      <c r="OP23" s="8"/>
      <c r="OQ23" s="4"/>
      <c r="OR23" s="8"/>
      <c r="OS23" s="7"/>
      <c r="OT23" s="7"/>
      <c r="OU23" s="2" t="s">
        <v>142</v>
      </c>
      <c r="OV23" s="2" t="s">
        <v>142</v>
      </c>
      <c r="OW23" s="2" t="s">
        <v>142</v>
      </c>
      <c r="OX23" s="2" t="s">
        <v>142</v>
      </c>
      <c r="OY23" s="2" t="s">
        <v>142</v>
      </c>
      <c r="OZ23" s="2" t="s">
        <v>142</v>
      </c>
      <c r="PA23" s="2" t="s">
        <v>142</v>
      </c>
      <c r="PB23" s="4">
        <v>109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317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318</v>
      </c>
      <c r="G24" s="2" t="s">
        <v>318</v>
      </c>
      <c r="H24" s="2" t="s">
        <v>318</v>
      </c>
      <c r="I24" s="2" t="s">
        <v>136</v>
      </c>
      <c r="J24" s="2" t="s">
        <v>137</v>
      </c>
      <c r="K24" s="2" t="s">
        <v>280</v>
      </c>
      <c r="L24" s="3">
        <v>170.23</v>
      </c>
      <c r="M24" s="3">
        <v>178.74</v>
      </c>
      <c r="N24" s="3">
        <v>499.99</v>
      </c>
      <c r="O24" s="2" t="s">
        <v>139</v>
      </c>
      <c r="P24" s="2" t="s">
        <v>319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144</v>
      </c>
      <c r="W24" s="2" t="s">
        <v>145</v>
      </c>
      <c r="X24" s="2" t="s">
        <v>142</v>
      </c>
      <c r="Y24" s="2" t="s">
        <v>211</v>
      </c>
      <c r="Z24" s="4"/>
      <c r="AA24" s="4">
        <f>=ROUNDDOWN({0},0)</f>
      </c>
      <c r="AB24" s="5">
        <v>2</v>
      </c>
      <c r="AC24" s="2" t="s">
        <v>142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1</v>
      </c>
      <c r="AQ24" s="8">
        <v>187.2</v>
      </c>
      <c r="AR24" s="4">
        <v>3</v>
      </c>
      <c r="AS24" s="8">
        <v>568.4</v>
      </c>
      <c r="AT24" s="7">
        <v>-0.6667</v>
      </c>
      <c r="AU24" s="7">
        <v>-0.6707</v>
      </c>
      <c r="AV24" s="4">
        <v>6</v>
      </c>
      <c r="AW24" s="8">
        <v>1045.59</v>
      </c>
      <c r="AX24" s="4">
        <v>5</v>
      </c>
      <c r="AY24" s="8">
        <v>971.64</v>
      </c>
      <c r="AZ24" s="7">
        <v>0.2</v>
      </c>
      <c r="BA24" s="7">
        <v>0.0761</v>
      </c>
      <c r="BB24" s="7">
        <v>0.179</v>
      </c>
      <c r="BC24" s="4">
        <v>6</v>
      </c>
      <c r="BD24" s="8">
        <v>1045.59</v>
      </c>
      <c r="BE24" s="4">
        <v>5</v>
      </c>
      <c r="BF24" s="8">
        <v>971.64</v>
      </c>
      <c r="BG24" s="7">
        <v>0.2</v>
      </c>
      <c r="BH24" s="7">
        <v>0.0761</v>
      </c>
      <c r="BI24" s="7">
        <v>1</v>
      </c>
      <c r="BJ24" s="4">
        <v>1</v>
      </c>
      <c r="BK24" s="8">
        <v>187.2</v>
      </c>
      <c r="BL24" s="2" t="s">
        <v>320</v>
      </c>
      <c r="BM24" s="7">
        <v>1</v>
      </c>
      <c r="BN24" s="7">
        <v>1</v>
      </c>
      <c r="BO24" s="4">
        <v>1</v>
      </c>
      <c r="BP24" s="8">
        <v>187.2</v>
      </c>
      <c r="BQ24" s="4"/>
      <c r="BR24" s="8"/>
      <c r="BS24" s="7"/>
      <c r="BT24" s="7"/>
      <c r="BU24" s="2" t="s">
        <v>148</v>
      </c>
      <c r="BV24" s="2" t="s">
        <v>139</v>
      </c>
      <c r="BW24" s="2" t="s">
        <v>211</v>
      </c>
      <c r="BX24" s="2" t="s">
        <v>321</v>
      </c>
      <c r="BY24" s="2" t="s">
        <v>151</v>
      </c>
      <c r="BZ24" s="2" t="s">
        <v>151</v>
      </c>
      <c r="CA24" s="2" t="s">
        <v>142</v>
      </c>
      <c r="CB24" s="4"/>
      <c r="CC24" s="8"/>
      <c r="CD24" s="4">
        <v>1</v>
      </c>
      <c r="CE24" s="8">
        <v>193.04</v>
      </c>
      <c r="CF24" s="7">
        <v>-1</v>
      </c>
      <c r="CG24" s="7">
        <v>-1</v>
      </c>
      <c r="CH24" s="2" t="s">
        <v>148</v>
      </c>
      <c r="CI24" s="2" t="s">
        <v>139</v>
      </c>
      <c r="CJ24" s="2" t="s">
        <v>181</v>
      </c>
      <c r="CK24" s="2" t="s">
        <v>322</v>
      </c>
      <c r="CL24" s="2" t="s">
        <v>151</v>
      </c>
      <c r="CM24" s="2" t="s">
        <v>151</v>
      </c>
      <c r="CN24" s="2" t="s">
        <v>142</v>
      </c>
      <c r="CO24" s="4"/>
      <c r="CP24" s="8"/>
      <c r="CQ24" s="4"/>
      <c r="CR24" s="8"/>
      <c r="CS24" s="7"/>
      <c r="CT24" s="7"/>
      <c r="CU24" s="2" t="s">
        <v>148</v>
      </c>
      <c r="CV24" s="2" t="s">
        <v>139</v>
      </c>
      <c r="CW24" s="2" t="s">
        <v>194</v>
      </c>
      <c r="CX24" s="2" t="s">
        <v>323</v>
      </c>
      <c r="CY24" s="2" t="s">
        <v>151</v>
      </c>
      <c r="CZ24" s="2" t="s">
        <v>151</v>
      </c>
      <c r="DA24" s="2" t="s">
        <v>142</v>
      </c>
      <c r="DB24" s="4"/>
      <c r="DC24" s="8"/>
      <c r="DD24" s="4"/>
      <c r="DE24" s="8"/>
      <c r="DF24" s="7"/>
      <c r="DG24" s="7"/>
      <c r="DH24" s="2" t="s">
        <v>148</v>
      </c>
      <c r="DI24" s="2" t="s">
        <v>139</v>
      </c>
      <c r="DJ24" s="2" t="s">
        <v>142</v>
      </c>
      <c r="DK24" s="2" t="s">
        <v>156</v>
      </c>
      <c r="DL24" s="2" t="s">
        <v>151</v>
      </c>
      <c r="DM24" s="2" t="s">
        <v>151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139</v>
      </c>
      <c r="DW24" s="2" t="s">
        <v>197</v>
      </c>
      <c r="DX24" s="2" t="s">
        <v>198</v>
      </c>
      <c r="DY24" s="2" t="s">
        <v>151</v>
      </c>
      <c r="DZ24" s="2" t="s">
        <v>151</v>
      </c>
      <c r="EA24" s="2" t="s">
        <v>142</v>
      </c>
      <c r="EB24" s="4"/>
      <c r="EC24" s="8"/>
      <c r="ED24" s="4">
        <v>2</v>
      </c>
      <c r="EE24" s="8">
        <v>375.36</v>
      </c>
      <c r="EF24" s="7">
        <v>-1</v>
      </c>
      <c r="EG24" s="7">
        <v>-1</v>
      </c>
      <c r="EH24" s="2" t="s">
        <v>148</v>
      </c>
      <c r="EI24" s="2" t="s">
        <v>139</v>
      </c>
      <c r="EJ24" s="2" t="s">
        <v>199</v>
      </c>
      <c r="EK24" s="2" t="s">
        <v>173</v>
      </c>
      <c r="EL24" s="2" t="s">
        <v>151</v>
      </c>
      <c r="EM24" s="2" t="s">
        <v>151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139</v>
      </c>
      <c r="EW24" s="2" t="s">
        <v>201</v>
      </c>
      <c r="EX24" s="2" t="s">
        <v>256</v>
      </c>
      <c r="EY24" s="2" t="s">
        <v>151</v>
      </c>
      <c r="EZ24" s="2" t="s">
        <v>151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139</v>
      </c>
      <c r="FJ24" s="2" t="s">
        <v>174</v>
      </c>
      <c r="FK24" s="2" t="s">
        <v>324</v>
      </c>
      <c r="FL24" s="2" t="s">
        <v>151</v>
      </c>
      <c r="FM24" s="2" t="s">
        <v>151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139</v>
      </c>
      <c r="FW24" s="2" t="s">
        <v>211</v>
      </c>
      <c r="FX24" s="2" t="s">
        <v>325</v>
      </c>
      <c r="FY24" s="2" t="s">
        <v>151</v>
      </c>
      <c r="FZ24" s="2" t="s">
        <v>151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139</v>
      </c>
      <c r="JJ24" s="2" t="s">
        <v>206</v>
      </c>
      <c r="JK24" s="2" t="s">
        <v>176</v>
      </c>
      <c r="JL24" s="2" t="s">
        <v>151</v>
      </c>
      <c r="JM24" s="2" t="s">
        <v>151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139</v>
      </c>
      <c r="KW24" s="2" t="s">
        <v>208</v>
      </c>
      <c r="KX24" s="2" t="s">
        <v>326</v>
      </c>
      <c r="KY24" s="2" t="s">
        <v>151</v>
      </c>
      <c r="KZ24" s="2" t="s">
        <v>151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327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318</v>
      </c>
      <c r="G25" s="2" t="s">
        <v>318</v>
      </c>
      <c r="H25" s="2" t="s">
        <v>318</v>
      </c>
      <c r="I25" s="2" t="s">
        <v>136</v>
      </c>
      <c r="J25" s="2" t="s">
        <v>167</v>
      </c>
      <c r="K25" s="2" t="s">
        <v>280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319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144</v>
      </c>
      <c r="W25" s="2" t="s">
        <v>145</v>
      </c>
      <c r="X25" s="2" t="s">
        <v>142</v>
      </c>
      <c r="Y25" s="2" t="s">
        <v>211</v>
      </c>
      <c r="Z25" s="4">
        <v>50</v>
      </c>
      <c r="AA25" s="4">
        <f>=ROUNDDOWN(12.5,0)</f>
      </c>
      <c r="AB25" s="5">
        <v>4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5</v>
      </c>
      <c r="AQ25" s="8">
        <v>858.39</v>
      </c>
      <c r="AR25" s="4">
        <v>2</v>
      </c>
      <c r="AS25" s="8">
        <v>403.24</v>
      </c>
      <c r="AT25" s="7">
        <v>1.5</v>
      </c>
      <c r="AU25" s="7">
        <v>1.1287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0.821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5</v>
      </c>
      <c r="BK25" s="8">
        <v>858.39</v>
      </c>
      <c r="BL25" s="2" t="s">
        <v>328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148</v>
      </c>
      <c r="BV25" s="2" t="s">
        <v>139</v>
      </c>
      <c r="BW25" s="2" t="s">
        <v>211</v>
      </c>
      <c r="BX25" s="2" t="s">
        <v>316</v>
      </c>
      <c r="BY25" s="2" t="s">
        <v>151</v>
      </c>
      <c r="BZ25" s="2" t="s">
        <v>151</v>
      </c>
      <c r="CA25" s="2" t="s">
        <v>142</v>
      </c>
      <c r="CB25" s="4">
        <v>1</v>
      </c>
      <c r="CC25" s="8">
        <v>231.65</v>
      </c>
      <c r="CD25" s="4">
        <v>1</v>
      </c>
      <c r="CE25" s="8">
        <v>231.65</v>
      </c>
      <c r="CF25" s="7"/>
      <c r="CG25" s="7"/>
      <c r="CH25" s="2" t="s">
        <v>148</v>
      </c>
      <c r="CI25" s="2" t="s">
        <v>139</v>
      </c>
      <c r="CJ25" s="2" t="s">
        <v>181</v>
      </c>
      <c r="CK25" s="2" t="s">
        <v>329</v>
      </c>
      <c r="CL25" s="2" t="s">
        <v>151</v>
      </c>
      <c r="CM25" s="2" t="s">
        <v>151</v>
      </c>
      <c r="CN25" s="2" t="s">
        <v>142</v>
      </c>
      <c r="CO25" s="4">
        <v>2</v>
      </c>
      <c r="CP25" s="8">
        <v>257.38</v>
      </c>
      <c r="CQ25" s="4">
        <v>1</v>
      </c>
      <c r="CR25" s="8">
        <v>171.59</v>
      </c>
      <c r="CS25" s="7">
        <v>1</v>
      </c>
      <c r="CT25" s="7">
        <v>0.5</v>
      </c>
      <c r="CU25" s="2" t="s">
        <v>148</v>
      </c>
      <c r="CV25" s="2" t="s">
        <v>139</v>
      </c>
      <c r="CW25" s="2" t="s">
        <v>194</v>
      </c>
      <c r="CX25" s="2" t="s">
        <v>330</v>
      </c>
      <c r="CY25" s="2" t="s">
        <v>151</v>
      </c>
      <c r="CZ25" s="2" t="s">
        <v>151</v>
      </c>
      <c r="DA25" s="2" t="s">
        <v>142</v>
      </c>
      <c r="DB25" s="4"/>
      <c r="DC25" s="8"/>
      <c r="DD25" s="4"/>
      <c r="DE25" s="8"/>
      <c r="DF25" s="7"/>
      <c r="DG25" s="7"/>
      <c r="DH25" s="2" t="s">
        <v>148</v>
      </c>
      <c r="DI25" s="2" t="s">
        <v>139</v>
      </c>
      <c r="DJ25" s="2" t="s">
        <v>142</v>
      </c>
      <c r="DK25" s="2" t="s">
        <v>156</v>
      </c>
      <c r="DL25" s="2" t="s">
        <v>151</v>
      </c>
      <c r="DM25" s="2" t="s">
        <v>151</v>
      </c>
      <c r="DN25" s="2" t="s">
        <v>142</v>
      </c>
      <c r="DO25" s="4">
        <v>1</v>
      </c>
      <c r="DP25" s="8">
        <v>144.14</v>
      </c>
      <c r="DQ25" s="4"/>
      <c r="DR25" s="8"/>
      <c r="DS25" s="7"/>
      <c r="DT25" s="7"/>
      <c r="DU25" s="2" t="s">
        <v>148</v>
      </c>
      <c r="DV25" s="2" t="s">
        <v>139</v>
      </c>
      <c r="DW25" s="2" t="s">
        <v>197</v>
      </c>
      <c r="DX25" s="2" t="s">
        <v>198</v>
      </c>
      <c r="DY25" s="2" t="s">
        <v>151</v>
      </c>
      <c r="DZ25" s="2" t="s">
        <v>151</v>
      </c>
      <c r="EA25" s="2" t="s">
        <v>142</v>
      </c>
      <c r="EB25" s="4"/>
      <c r="EC25" s="8"/>
      <c r="ED25" s="4"/>
      <c r="EE25" s="8"/>
      <c r="EF25" s="7"/>
      <c r="EG25" s="7"/>
      <c r="EH25" s="2" t="s">
        <v>148</v>
      </c>
      <c r="EI25" s="2" t="s">
        <v>139</v>
      </c>
      <c r="EJ25" s="2" t="s">
        <v>199</v>
      </c>
      <c r="EK25" s="2" t="s">
        <v>331</v>
      </c>
      <c r="EL25" s="2" t="s">
        <v>151</v>
      </c>
      <c r="EM25" s="2" t="s">
        <v>151</v>
      </c>
      <c r="EN25" s="2" t="s">
        <v>142</v>
      </c>
      <c r="EO25" s="4">
        <v>1</v>
      </c>
      <c r="EP25" s="8">
        <v>225.22</v>
      </c>
      <c r="EQ25" s="4"/>
      <c r="ER25" s="8"/>
      <c r="ES25" s="7"/>
      <c r="ET25" s="7"/>
      <c r="EU25" s="2" t="s">
        <v>148</v>
      </c>
      <c r="EV25" s="2" t="s">
        <v>139</v>
      </c>
      <c r="EW25" s="2" t="s">
        <v>201</v>
      </c>
      <c r="EX25" s="2" t="s">
        <v>332</v>
      </c>
      <c r="EY25" s="2" t="s">
        <v>151</v>
      </c>
      <c r="EZ25" s="2" t="s">
        <v>151</v>
      </c>
      <c r="FA25" s="2" t="s">
        <v>142</v>
      </c>
      <c r="FB25" s="4"/>
      <c r="FC25" s="8"/>
      <c r="FD25" s="4"/>
      <c r="FE25" s="8"/>
      <c r="FF25" s="7"/>
      <c r="FG25" s="7"/>
      <c r="FH25" s="2" t="s">
        <v>148</v>
      </c>
      <c r="FI25" s="2" t="s">
        <v>139</v>
      </c>
      <c r="FJ25" s="2" t="s">
        <v>174</v>
      </c>
      <c r="FK25" s="2" t="s">
        <v>326</v>
      </c>
      <c r="FL25" s="2" t="s">
        <v>151</v>
      </c>
      <c r="FM25" s="2" t="s">
        <v>151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211</v>
      </c>
      <c r="FX25" s="2" t="s">
        <v>333</v>
      </c>
      <c r="FY25" s="2" t="s">
        <v>151</v>
      </c>
      <c r="FZ25" s="2" t="s">
        <v>151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206</v>
      </c>
      <c r="JK25" s="2" t="s">
        <v>334</v>
      </c>
      <c r="JL25" s="2" t="s">
        <v>151</v>
      </c>
      <c r="JM25" s="2" t="s">
        <v>151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208</v>
      </c>
      <c r="KX25" s="2" t="s">
        <v>335</v>
      </c>
      <c r="KY25" s="2" t="s">
        <v>151</v>
      </c>
      <c r="KZ25" s="2" t="s">
        <v>151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>
        <v>50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336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337</v>
      </c>
      <c r="G26" s="2" t="s">
        <v>337</v>
      </c>
      <c r="H26" s="2" t="s">
        <v>337</v>
      </c>
      <c r="I26" s="2" t="s">
        <v>136</v>
      </c>
      <c r="J26" s="2" t="s">
        <v>137</v>
      </c>
      <c r="K26" s="2" t="s">
        <v>338</v>
      </c>
      <c r="L26" s="3">
        <v>170.23</v>
      </c>
      <c r="M26" s="3">
        <v>178.74</v>
      </c>
      <c r="N26" s="3">
        <v>499.99</v>
      </c>
      <c r="O26" s="2" t="s">
        <v>339</v>
      </c>
      <c r="P26" s="2" t="s">
        <v>319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144</v>
      </c>
      <c r="W26" s="2" t="s">
        <v>145</v>
      </c>
      <c r="X26" s="2" t="s">
        <v>142</v>
      </c>
      <c r="Y26" s="2" t="s">
        <v>262</v>
      </c>
      <c r="Z26" s="4"/>
      <c r="AA26" s="4">
        <f>=ROUNDDOWN({0},0)</f>
      </c>
      <c r="AB26" s="5">
        <v>4</v>
      </c>
      <c r="AC26" s="2" t="s">
        <v>142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>
        <v>3</v>
      </c>
      <c r="AS26" s="8">
        <v>587.28</v>
      </c>
      <c r="AT26" s="7">
        <v>-1</v>
      </c>
      <c r="AU26" s="7">
        <v>-1</v>
      </c>
      <c r="AV26" s="4">
        <v>2</v>
      </c>
      <c r="AW26" s="8">
        <v>257.38</v>
      </c>
      <c r="AX26" s="4">
        <v>3</v>
      </c>
      <c r="AY26" s="8">
        <v>587.28</v>
      </c>
      <c r="AZ26" s="7">
        <v>-0.3333</v>
      </c>
      <c r="BA26" s="7">
        <v>-0.5617</v>
      </c>
      <c r="BB26" s="7"/>
      <c r="BC26" s="4">
        <v>2</v>
      </c>
      <c r="BD26" s="8">
        <v>257.38</v>
      </c>
      <c r="BE26" s="4">
        <v>3</v>
      </c>
      <c r="BF26" s="8">
        <v>587.28</v>
      </c>
      <c r="BG26" s="7">
        <v>-0.3333</v>
      </c>
      <c r="BH26" s="7">
        <v>-0.5617</v>
      </c>
      <c r="BI26" s="7">
        <v>1</v>
      </c>
      <c r="BJ26" s="4"/>
      <c r="BK26" s="8"/>
      <c r="BL26" s="2" t="s">
        <v>340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341</v>
      </c>
      <c r="BW26" s="2" t="s">
        <v>262</v>
      </c>
      <c r="BX26" s="2" t="s">
        <v>325</v>
      </c>
      <c r="BY26" s="2" t="s">
        <v>151</v>
      </c>
      <c r="BZ26" s="2" t="s">
        <v>151</v>
      </c>
      <c r="CA26" s="2" t="s">
        <v>142</v>
      </c>
      <c r="CB26" s="4"/>
      <c r="CC26" s="8"/>
      <c r="CD26" s="4"/>
      <c r="CE26" s="8"/>
      <c r="CF26" s="7"/>
      <c r="CG26" s="7"/>
      <c r="CH26" s="2" t="s">
        <v>148</v>
      </c>
      <c r="CI26" s="2" t="s">
        <v>341</v>
      </c>
      <c r="CJ26" s="2" t="s">
        <v>176</v>
      </c>
      <c r="CK26" s="2" t="s">
        <v>342</v>
      </c>
      <c r="CL26" s="2" t="s">
        <v>151</v>
      </c>
      <c r="CM26" s="2" t="s">
        <v>151</v>
      </c>
      <c r="CN26" s="2" t="s">
        <v>142</v>
      </c>
      <c r="CO26" s="4"/>
      <c r="CP26" s="8"/>
      <c r="CQ26" s="4"/>
      <c r="CR26" s="8"/>
      <c r="CS26" s="7"/>
      <c r="CT26" s="7"/>
      <c r="CU26" s="2" t="s">
        <v>148</v>
      </c>
      <c r="CV26" s="2" t="s">
        <v>341</v>
      </c>
      <c r="CW26" s="2" t="s">
        <v>194</v>
      </c>
      <c r="CX26" s="2" t="s">
        <v>292</v>
      </c>
      <c r="CY26" s="2" t="s">
        <v>151</v>
      </c>
      <c r="CZ26" s="2" t="s">
        <v>151</v>
      </c>
      <c r="DA26" s="2" t="s">
        <v>142</v>
      </c>
      <c r="DB26" s="4"/>
      <c r="DC26" s="8"/>
      <c r="DD26" s="4">
        <v>3</v>
      </c>
      <c r="DE26" s="8">
        <v>587.28</v>
      </c>
      <c r="DF26" s="7">
        <v>-1</v>
      </c>
      <c r="DG26" s="7">
        <v>-1</v>
      </c>
      <c r="DH26" s="2" t="s">
        <v>148</v>
      </c>
      <c r="DI26" s="2" t="s">
        <v>341</v>
      </c>
      <c r="DJ26" s="2" t="s">
        <v>142</v>
      </c>
      <c r="DK26" s="2" t="s">
        <v>156</v>
      </c>
      <c r="DL26" s="2" t="s">
        <v>151</v>
      </c>
      <c r="DM26" s="2" t="s">
        <v>151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341</v>
      </c>
      <c r="DW26" s="2" t="s">
        <v>197</v>
      </c>
      <c r="DX26" s="2" t="s">
        <v>305</v>
      </c>
      <c r="DY26" s="2" t="s">
        <v>343</v>
      </c>
      <c r="DZ26" s="2" t="s">
        <v>151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341</v>
      </c>
      <c r="EJ26" s="2" t="s">
        <v>199</v>
      </c>
      <c r="EK26" s="2" t="s">
        <v>344</v>
      </c>
      <c r="EL26" s="2" t="s">
        <v>151</v>
      </c>
      <c r="EM26" s="2" t="s">
        <v>151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341</v>
      </c>
      <c r="EW26" s="2" t="s">
        <v>201</v>
      </c>
      <c r="EX26" s="2" t="s">
        <v>345</v>
      </c>
      <c r="EY26" s="2" t="s">
        <v>151</v>
      </c>
      <c r="EZ26" s="2" t="s">
        <v>151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341</v>
      </c>
      <c r="FJ26" s="2" t="s">
        <v>174</v>
      </c>
      <c r="FK26" s="2" t="s">
        <v>142</v>
      </c>
      <c r="FL26" s="2" t="s">
        <v>151</v>
      </c>
      <c r="FM26" s="2" t="s">
        <v>151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341</v>
      </c>
      <c r="FW26" s="2" t="s">
        <v>262</v>
      </c>
      <c r="FX26" s="2" t="s">
        <v>226</v>
      </c>
      <c r="FY26" s="2" t="s">
        <v>151</v>
      </c>
      <c r="FZ26" s="2" t="s">
        <v>151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341</v>
      </c>
      <c r="JJ26" s="2" t="s">
        <v>206</v>
      </c>
      <c r="JK26" s="2" t="s">
        <v>142</v>
      </c>
      <c r="JL26" s="2" t="s">
        <v>151</v>
      </c>
      <c r="JM26" s="2" t="s">
        <v>151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341</v>
      </c>
      <c r="KW26" s="2" t="s">
        <v>208</v>
      </c>
      <c r="KX26" s="2" t="s">
        <v>142</v>
      </c>
      <c r="KY26" s="2" t="s">
        <v>151</v>
      </c>
      <c r="KZ26" s="2" t="s">
        <v>151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346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337</v>
      </c>
      <c r="G27" s="2" t="s">
        <v>337</v>
      </c>
      <c r="H27" s="2" t="s">
        <v>337</v>
      </c>
      <c r="I27" s="2" t="s">
        <v>136</v>
      </c>
      <c r="J27" s="2" t="s">
        <v>167</v>
      </c>
      <c r="K27" s="2" t="s">
        <v>338</v>
      </c>
      <c r="L27" s="3">
        <v>204.28</v>
      </c>
      <c r="M27" s="3">
        <v>214.49</v>
      </c>
      <c r="N27" s="3">
        <v>599.99</v>
      </c>
      <c r="O27" s="2" t="s">
        <v>139</v>
      </c>
      <c r="P27" s="2" t="s">
        <v>319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144</v>
      </c>
      <c r="W27" s="2" t="s">
        <v>145</v>
      </c>
      <c r="X27" s="2" t="s">
        <v>142</v>
      </c>
      <c r="Y27" s="2" t="s">
        <v>262</v>
      </c>
      <c r="Z27" s="4">
        <v>120</v>
      </c>
      <c r="AA27" s="4">
        <f>=ROUNDDOWN(24,0)</f>
      </c>
      <c r="AB27" s="5">
        <v>5</v>
      </c>
      <c r="AC27" s="2" t="s">
        <v>142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2</v>
      </c>
      <c r="AQ27" s="8">
        <v>257.38</v>
      </c>
      <c r="AR27" s="4"/>
      <c r="AS27" s="8"/>
      <c r="AT27" s="7"/>
      <c r="AU27" s="7"/>
      <c r="AV27" s="4" t="s">
        <v>142</v>
      </c>
      <c r="AW27" s="8" t="s">
        <v>142</v>
      </c>
      <c r="AX27" s="4" t="s">
        <v>142</v>
      </c>
      <c r="AY27" s="8" t="s">
        <v>142</v>
      </c>
      <c r="AZ27" s="7" t="s">
        <v>142</v>
      </c>
      <c r="BA27" s="7" t="s">
        <v>142</v>
      </c>
      <c r="BB27" s="7">
        <v>1</v>
      </c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 t="s">
        <v>142</v>
      </c>
      <c r="BJ27" s="4">
        <v>2</v>
      </c>
      <c r="BK27" s="8">
        <v>257.38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148</v>
      </c>
      <c r="BV27" s="2" t="s">
        <v>139</v>
      </c>
      <c r="BW27" s="2" t="s">
        <v>262</v>
      </c>
      <c r="BX27" s="2" t="s">
        <v>211</v>
      </c>
      <c r="BY27" s="2" t="s">
        <v>151</v>
      </c>
      <c r="BZ27" s="2" t="s">
        <v>151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139</v>
      </c>
      <c r="CJ27" s="2" t="s">
        <v>176</v>
      </c>
      <c r="CK27" s="2" t="s">
        <v>347</v>
      </c>
      <c r="CL27" s="2" t="s">
        <v>151</v>
      </c>
      <c r="CM27" s="2" t="s">
        <v>151</v>
      </c>
      <c r="CN27" s="2" t="s">
        <v>142</v>
      </c>
      <c r="CO27" s="4">
        <v>2</v>
      </c>
      <c r="CP27" s="8">
        <v>257.38</v>
      </c>
      <c r="CQ27" s="4"/>
      <c r="CR27" s="8"/>
      <c r="CS27" s="7"/>
      <c r="CT27" s="7"/>
      <c r="CU27" s="2" t="s">
        <v>148</v>
      </c>
      <c r="CV27" s="2" t="s">
        <v>139</v>
      </c>
      <c r="CW27" s="2" t="s">
        <v>194</v>
      </c>
      <c r="CX27" s="2" t="s">
        <v>348</v>
      </c>
      <c r="CY27" s="2" t="s">
        <v>151</v>
      </c>
      <c r="CZ27" s="2" t="s">
        <v>151</v>
      </c>
      <c r="DA27" s="2" t="s">
        <v>142</v>
      </c>
      <c r="DB27" s="4"/>
      <c r="DC27" s="8"/>
      <c r="DD27" s="4"/>
      <c r="DE27" s="8"/>
      <c r="DF27" s="7"/>
      <c r="DG27" s="7"/>
      <c r="DH27" s="2" t="s">
        <v>148</v>
      </c>
      <c r="DI27" s="2" t="s">
        <v>139</v>
      </c>
      <c r="DJ27" s="2" t="s">
        <v>142</v>
      </c>
      <c r="DK27" s="2" t="s">
        <v>156</v>
      </c>
      <c r="DL27" s="2" t="s">
        <v>151</v>
      </c>
      <c r="DM27" s="2" t="s">
        <v>151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139</v>
      </c>
      <c r="DW27" s="2" t="s">
        <v>197</v>
      </c>
      <c r="DX27" s="2" t="s">
        <v>349</v>
      </c>
      <c r="DY27" s="2" t="s">
        <v>151</v>
      </c>
      <c r="DZ27" s="2" t="s">
        <v>151</v>
      </c>
      <c r="EA27" s="2" t="s">
        <v>142</v>
      </c>
      <c r="EB27" s="4"/>
      <c r="EC27" s="8"/>
      <c r="ED27" s="4"/>
      <c r="EE27" s="8"/>
      <c r="EF27" s="7"/>
      <c r="EG27" s="7"/>
      <c r="EH27" s="2" t="s">
        <v>148</v>
      </c>
      <c r="EI27" s="2" t="s">
        <v>139</v>
      </c>
      <c r="EJ27" s="2" t="s">
        <v>199</v>
      </c>
      <c r="EK27" s="2" t="s">
        <v>200</v>
      </c>
      <c r="EL27" s="2" t="s">
        <v>151</v>
      </c>
      <c r="EM27" s="2" t="s">
        <v>151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139</v>
      </c>
      <c r="EW27" s="2" t="s">
        <v>201</v>
      </c>
      <c r="EX27" s="2" t="s">
        <v>350</v>
      </c>
      <c r="EY27" s="2" t="s">
        <v>151</v>
      </c>
      <c r="EZ27" s="2" t="s">
        <v>151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139</v>
      </c>
      <c r="FJ27" s="2" t="s">
        <v>174</v>
      </c>
      <c r="FK27" s="2" t="s">
        <v>351</v>
      </c>
      <c r="FL27" s="2" t="s">
        <v>151</v>
      </c>
      <c r="FM27" s="2" t="s">
        <v>151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139</v>
      </c>
      <c r="FW27" s="2" t="s">
        <v>262</v>
      </c>
      <c r="FX27" s="2" t="s">
        <v>352</v>
      </c>
      <c r="FY27" s="2" t="s">
        <v>151</v>
      </c>
      <c r="FZ27" s="2" t="s">
        <v>151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139</v>
      </c>
      <c r="JJ27" s="2" t="s">
        <v>206</v>
      </c>
      <c r="JK27" s="2" t="s">
        <v>142</v>
      </c>
      <c r="JL27" s="2" t="s">
        <v>151</v>
      </c>
      <c r="JM27" s="2" t="s">
        <v>151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139</v>
      </c>
      <c r="KW27" s="2" t="s">
        <v>208</v>
      </c>
      <c r="KX27" s="2" t="s">
        <v>353</v>
      </c>
      <c r="KY27" s="2" t="s">
        <v>151</v>
      </c>
      <c r="KZ27" s="2" t="s">
        <v>151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>
        <v>120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354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337</v>
      </c>
      <c r="G28" s="2" t="s">
        <v>337</v>
      </c>
      <c r="H28" s="2" t="s">
        <v>337</v>
      </c>
      <c r="I28" s="2" t="s">
        <v>136</v>
      </c>
      <c r="J28" s="2" t="s">
        <v>179</v>
      </c>
      <c r="K28" s="2" t="s">
        <v>338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319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144</v>
      </c>
      <c r="W28" s="2" t="s">
        <v>145</v>
      </c>
      <c r="X28" s="2" t="s">
        <v>142</v>
      </c>
      <c r="Y28" s="2" t="s">
        <v>262</v>
      </c>
      <c r="Z28" s="4">
        <v>37</v>
      </c>
      <c r="AA28" s="4">
        <f>=ROUNDDOWN(37,0)</f>
      </c>
      <c r="AB28" s="5">
        <v>1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/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/>
      <c r="BK28" s="8"/>
      <c r="BL28" s="2" t="s">
        <v>142</v>
      </c>
      <c r="BM28" s="7"/>
      <c r="BN28" s="7"/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262</v>
      </c>
      <c r="BX28" s="2" t="s">
        <v>256</v>
      </c>
      <c r="BY28" s="2" t="s">
        <v>151</v>
      </c>
      <c r="BZ28" s="2" t="s">
        <v>151</v>
      </c>
      <c r="CA28" s="2" t="s">
        <v>142</v>
      </c>
      <c r="CB28" s="4"/>
      <c r="CC28" s="8"/>
      <c r="CD28" s="4"/>
      <c r="CE28" s="8"/>
      <c r="CF28" s="7"/>
      <c r="CG28" s="7"/>
      <c r="CH28" s="2" t="s">
        <v>148</v>
      </c>
      <c r="CI28" s="2" t="s">
        <v>139</v>
      </c>
      <c r="CJ28" s="2" t="s">
        <v>176</v>
      </c>
      <c r="CK28" s="2" t="s">
        <v>355</v>
      </c>
      <c r="CL28" s="2" t="s">
        <v>151</v>
      </c>
      <c r="CM28" s="2" t="s">
        <v>151</v>
      </c>
      <c r="CN28" s="2" t="s">
        <v>142</v>
      </c>
      <c r="CO28" s="4"/>
      <c r="CP28" s="8"/>
      <c r="CQ28" s="4"/>
      <c r="CR28" s="8"/>
      <c r="CS28" s="7"/>
      <c r="CT28" s="7"/>
      <c r="CU28" s="2" t="s">
        <v>148</v>
      </c>
      <c r="CV28" s="2" t="s">
        <v>139</v>
      </c>
      <c r="CW28" s="2" t="s">
        <v>194</v>
      </c>
      <c r="CX28" s="2" t="s">
        <v>356</v>
      </c>
      <c r="CY28" s="2" t="s">
        <v>151</v>
      </c>
      <c r="CZ28" s="2" t="s">
        <v>151</v>
      </c>
      <c r="DA28" s="2" t="s">
        <v>142</v>
      </c>
      <c r="DB28" s="4"/>
      <c r="DC28" s="8"/>
      <c r="DD28" s="4"/>
      <c r="DE28" s="8"/>
      <c r="DF28" s="7"/>
      <c r="DG28" s="7"/>
      <c r="DH28" s="2" t="s">
        <v>238</v>
      </c>
      <c r="DI28" s="2" t="s">
        <v>139</v>
      </c>
      <c r="DJ28" s="2" t="s">
        <v>142</v>
      </c>
      <c r="DK28" s="2" t="s">
        <v>142</v>
      </c>
      <c r="DL28" s="2" t="s">
        <v>151</v>
      </c>
      <c r="DM28" s="2" t="s">
        <v>151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197</v>
      </c>
      <c r="DX28" s="2" t="s">
        <v>142</v>
      </c>
      <c r="DY28" s="2" t="s">
        <v>151</v>
      </c>
      <c r="DZ28" s="2" t="s">
        <v>151</v>
      </c>
      <c r="EA28" s="2" t="s">
        <v>142</v>
      </c>
      <c r="EB28" s="4"/>
      <c r="EC28" s="8"/>
      <c r="ED28" s="4"/>
      <c r="EE28" s="8"/>
      <c r="EF28" s="7"/>
      <c r="EG28" s="7"/>
      <c r="EH28" s="2" t="s">
        <v>148</v>
      </c>
      <c r="EI28" s="2" t="s">
        <v>139</v>
      </c>
      <c r="EJ28" s="2" t="s">
        <v>199</v>
      </c>
      <c r="EK28" s="2" t="s">
        <v>160</v>
      </c>
      <c r="EL28" s="2" t="s">
        <v>151</v>
      </c>
      <c r="EM28" s="2" t="s">
        <v>151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201</v>
      </c>
      <c r="EX28" s="2" t="s">
        <v>142</v>
      </c>
      <c r="EY28" s="2" t="s">
        <v>151</v>
      </c>
      <c r="EZ28" s="2" t="s">
        <v>151</v>
      </c>
      <c r="FA28" s="2" t="s">
        <v>142</v>
      </c>
      <c r="FB28" s="4"/>
      <c r="FC28" s="8"/>
      <c r="FD28" s="4"/>
      <c r="FE28" s="8"/>
      <c r="FF28" s="7"/>
      <c r="FG28" s="7"/>
      <c r="FH28" s="2" t="s">
        <v>148</v>
      </c>
      <c r="FI28" s="2" t="s">
        <v>139</v>
      </c>
      <c r="FJ28" s="2" t="s">
        <v>357</v>
      </c>
      <c r="FK28" s="2" t="s">
        <v>358</v>
      </c>
      <c r="FL28" s="2" t="s">
        <v>151</v>
      </c>
      <c r="FM28" s="2" t="s">
        <v>151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262</v>
      </c>
      <c r="FX28" s="2" t="s">
        <v>359</v>
      </c>
      <c r="FY28" s="2" t="s">
        <v>151</v>
      </c>
      <c r="FZ28" s="2" t="s">
        <v>151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227</v>
      </c>
      <c r="JK28" s="2" t="s">
        <v>142</v>
      </c>
      <c r="JL28" s="2" t="s">
        <v>151</v>
      </c>
      <c r="JM28" s="2" t="s">
        <v>151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208</v>
      </c>
      <c r="KX28" s="2" t="s">
        <v>142</v>
      </c>
      <c r="KY28" s="2" t="s">
        <v>151</v>
      </c>
      <c r="KZ28" s="2" t="s">
        <v>151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>
        <v>37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360</v>
      </c>
      <c r="B29" s="2" t="s">
        <v>131</v>
      </c>
      <c r="C29" s="2" t="s">
        <v>132</v>
      </c>
      <c r="D29" s="2" t="s">
        <v>361</v>
      </c>
      <c r="E29" s="2" t="s">
        <v>362</v>
      </c>
      <c r="F29" s="2" t="s">
        <v>363</v>
      </c>
      <c r="G29" s="2" t="s">
        <v>363</v>
      </c>
      <c r="H29" s="2" t="s">
        <v>363</v>
      </c>
      <c r="I29" s="2" t="s">
        <v>364</v>
      </c>
      <c r="J29" s="2" t="s">
        <v>365</v>
      </c>
      <c r="K29" s="2" t="s">
        <v>280</v>
      </c>
      <c r="L29" s="3">
        <v>37.83</v>
      </c>
      <c r="M29" s="3">
        <v>39.72</v>
      </c>
      <c r="N29" s="3">
        <v>124.99</v>
      </c>
      <c r="O29" s="2" t="s">
        <v>139</v>
      </c>
      <c r="P29" s="2" t="s">
        <v>189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366</v>
      </c>
      <c r="V29" s="2" t="s">
        <v>367</v>
      </c>
      <c r="W29" s="2" t="s">
        <v>145</v>
      </c>
      <c r="X29" s="2" t="s">
        <v>142</v>
      </c>
      <c r="Y29" s="2" t="s">
        <v>226</v>
      </c>
      <c r="Z29" s="4">
        <v>185</v>
      </c>
      <c r="AA29" s="4">
        <f>=ROUNDDOWN(46.25,0)</f>
      </c>
      <c r="AB29" s="5">
        <v>4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7</v>
      </c>
      <c r="AQ29" s="8">
        <v>305.61</v>
      </c>
      <c r="AR29" s="4"/>
      <c r="AS29" s="8"/>
      <c r="AT29" s="7"/>
      <c r="AU29" s="7"/>
      <c r="AV29" s="4">
        <v>7</v>
      </c>
      <c r="AW29" s="8">
        <v>305.61</v>
      </c>
      <c r="AX29" s="4"/>
      <c r="AY29" s="8"/>
      <c r="AZ29" s="7"/>
      <c r="BA29" s="7"/>
      <c r="BB29" s="7">
        <v>1</v>
      </c>
      <c r="BC29" s="4">
        <v>22</v>
      </c>
      <c r="BD29" s="8">
        <v>944.84</v>
      </c>
      <c r="BE29" s="4">
        <v>3</v>
      </c>
      <c r="BF29" s="8">
        <v>115.83</v>
      </c>
      <c r="BG29" s="7">
        <v>6.3333</v>
      </c>
      <c r="BH29" s="7">
        <v>7.1571</v>
      </c>
      <c r="BI29" s="7">
        <v>0.3235</v>
      </c>
      <c r="BJ29" s="4">
        <v>7</v>
      </c>
      <c r="BK29" s="8">
        <v>305.61</v>
      </c>
      <c r="BL29" s="2" t="s">
        <v>368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148</v>
      </c>
      <c r="BV29" s="2" t="s">
        <v>139</v>
      </c>
      <c r="BW29" s="2" t="s">
        <v>352</v>
      </c>
      <c r="BX29" s="2" t="s">
        <v>258</v>
      </c>
      <c r="BY29" s="2" t="s">
        <v>151</v>
      </c>
      <c r="BZ29" s="2" t="s">
        <v>151</v>
      </c>
      <c r="CA29" s="2" t="s">
        <v>142</v>
      </c>
      <c r="CB29" s="4"/>
      <c r="CC29" s="8"/>
      <c r="CD29" s="4"/>
      <c r="CE29" s="8"/>
      <c r="CF29" s="7"/>
      <c r="CG29" s="7"/>
      <c r="CH29" s="2" t="s">
        <v>148</v>
      </c>
      <c r="CI29" s="2" t="s">
        <v>282</v>
      </c>
      <c r="CJ29" s="2" t="s">
        <v>369</v>
      </c>
      <c r="CK29" s="2" t="s">
        <v>370</v>
      </c>
      <c r="CL29" s="2" t="s">
        <v>151</v>
      </c>
      <c r="CM29" s="2" t="s">
        <v>151</v>
      </c>
      <c r="CN29" s="2" t="s">
        <v>142</v>
      </c>
      <c r="CO29" s="4">
        <v>2</v>
      </c>
      <c r="CP29" s="8">
        <v>81.06</v>
      </c>
      <c r="CQ29" s="4"/>
      <c r="CR29" s="8"/>
      <c r="CS29" s="7"/>
      <c r="CT29" s="7"/>
      <c r="CU29" s="2" t="s">
        <v>148</v>
      </c>
      <c r="CV29" s="2" t="s">
        <v>139</v>
      </c>
      <c r="CW29" s="2" t="s">
        <v>194</v>
      </c>
      <c r="CX29" s="2" t="s">
        <v>371</v>
      </c>
      <c r="CY29" s="2" t="s">
        <v>151</v>
      </c>
      <c r="CZ29" s="2" t="s">
        <v>151</v>
      </c>
      <c r="DA29" s="2" t="s">
        <v>142</v>
      </c>
      <c r="DB29" s="4"/>
      <c r="DC29" s="8"/>
      <c r="DD29" s="4"/>
      <c r="DE29" s="8"/>
      <c r="DF29" s="7"/>
      <c r="DG29" s="7"/>
      <c r="DH29" s="2" t="s">
        <v>148</v>
      </c>
      <c r="DI29" s="2" t="s">
        <v>139</v>
      </c>
      <c r="DJ29" s="2" t="s">
        <v>142</v>
      </c>
      <c r="DK29" s="2" t="s">
        <v>372</v>
      </c>
      <c r="DL29" s="2" t="s">
        <v>151</v>
      </c>
      <c r="DM29" s="2" t="s">
        <v>151</v>
      </c>
      <c r="DN29" s="2" t="s">
        <v>142</v>
      </c>
      <c r="DO29" s="4">
        <v>5</v>
      </c>
      <c r="DP29" s="8">
        <v>224.55</v>
      </c>
      <c r="DQ29" s="4"/>
      <c r="DR29" s="8"/>
      <c r="DS29" s="7"/>
      <c r="DT29" s="7"/>
      <c r="DU29" s="2" t="s">
        <v>148</v>
      </c>
      <c r="DV29" s="2" t="s">
        <v>139</v>
      </c>
      <c r="DW29" s="2" t="s">
        <v>197</v>
      </c>
      <c r="DX29" s="2" t="s">
        <v>373</v>
      </c>
      <c r="DY29" s="2" t="s">
        <v>151</v>
      </c>
      <c r="DZ29" s="2" t="s">
        <v>151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139</v>
      </c>
      <c r="EJ29" s="2" t="s">
        <v>374</v>
      </c>
      <c r="EK29" s="2" t="s">
        <v>331</v>
      </c>
      <c r="EL29" s="2" t="s">
        <v>151</v>
      </c>
      <c r="EM29" s="2" t="s">
        <v>151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139</v>
      </c>
      <c r="EW29" s="2" t="s">
        <v>375</v>
      </c>
      <c r="EX29" s="2" t="s">
        <v>376</v>
      </c>
      <c r="EY29" s="2" t="s">
        <v>151</v>
      </c>
      <c r="EZ29" s="2" t="s">
        <v>151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139</v>
      </c>
      <c r="FJ29" s="2" t="s">
        <v>311</v>
      </c>
      <c r="FK29" s="2" t="s">
        <v>142</v>
      </c>
      <c r="FL29" s="2" t="s">
        <v>151</v>
      </c>
      <c r="FM29" s="2" t="s">
        <v>151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139</v>
      </c>
      <c r="FW29" s="2" t="s">
        <v>226</v>
      </c>
      <c r="FX29" s="2" t="s">
        <v>212</v>
      </c>
      <c r="FY29" s="2" t="s">
        <v>151</v>
      </c>
      <c r="FZ29" s="2" t="s">
        <v>151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139</v>
      </c>
      <c r="JJ29" s="2" t="s">
        <v>227</v>
      </c>
      <c r="JK29" s="2" t="s">
        <v>142</v>
      </c>
      <c r="JL29" s="2" t="s">
        <v>151</v>
      </c>
      <c r="JM29" s="2" t="s">
        <v>151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139</v>
      </c>
      <c r="KW29" s="2" t="s">
        <v>377</v>
      </c>
      <c r="KX29" s="2" t="s">
        <v>378</v>
      </c>
      <c r="KY29" s="2" t="s">
        <v>151</v>
      </c>
      <c r="KZ29" s="2" t="s">
        <v>151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>
        <v>62</v>
      </c>
      <c r="PC29" s="4"/>
      <c r="PD29" s="4"/>
      <c r="PE29" s="4">
        <v>123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379</v>
      </c>
      <c r="B30" s="2" t="s">
        <v>131</v>
      </c>
      <c r="C30" s="2" t="s">
        <v>132</v>
      </c>
      <c r="D30" s="2" t="s">
        <v>361</v>
      </c>
      <c r="E30" s="2" t="s">
        <v>362</v>
      </c>
      <c r="F30" s="2" t="s">
        <v>363</v>
      </c>
      <c r="G30" s="2" t="s">
        <v>363</v>
      </c>
      <c r="H30" s="2" t="s">
        <v>363</v>
      </c>
      <c r="I30" s="2" t="s">
        <v>364</v>
      </c>
      <c r="J30" s="2" t="s">
        <v>365</v>
      </c>
      <c r="K30" s="2" t="s">
        <v>288</v>
      </c>
      <c r="L30" s="3">
        <v>34.04</v>
      </c>
      <c r="M30" s="3">
        <v>35.74</v>
      </c>
      <c r="N30" s="3">
        <v>109.99</v>
      </c>
      <c r="O30" s="2" t="s">
        <v>380</v>
      </c>
      <c r="P30" s="2" t="s">
        <v>319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366</v>
      </c>
      <c r="V30" s="2" t="s">
        <v>367</v>
      </c>
      <c r="W30" s="2" t="s">
        <v>145</v>
      </c>
      <c r="X30" s="2" t="s">
        <v>142</v>
      </c>
      <c r="Y30" s="2" t="s">
        <v>226</v>
      </c>
      <c r="Z30" s="4">
        <v>79</v>
      </c>
      <c r="AA30" s="4">
        <f>=ROUNDDOWN(39.5,0)</f>
      </c>
      <c r="AB30" s="5">
        <v>2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8</v>
      </c>
      <c r="AQ30" s="8">
        <v>287.34</v>
      </c>
      <c r="AR30" s="4">
        <v>1</v>
      </c>
      <c r="AS30" s="8">
        <v>39.15</v>
      </c>
      <c r="AT30" s="7">
        <v>7</v>
      </c>
      <c r="AU30" s="7">
        <v>6.3395</v>
      </c>
      <c r="AV30" s="4">
        <v>8</v>
      </c>
      <c r="AW30" s="8">
        <v>287.34</v>
      </c>
      <c r="AX30" s="4">
        <v>1</v>
      </c>
      <c r="AY30" s="8">
        <v>39.15</v>
      </c>
      <c r="AZ30" s="7">
        <v>7</v>
      </c>
      <c r="BA30" s="7">
        <v>6.3395</v>
      </c>
      <c r="BB30" s="7">
        <v>1</v>
      </c>
      <c r="BC30" s="4" t="s">
        <v>142</v>
      </c>
      <c r="BD30" s="8" t="s">
        <v>142</v>
      </c>
      <c r="BE30" s="4" t="s">
        <v>142</v>
      </c>
      <c r="BF30" s="8" t="s">
        <v>142</v>
      </c>
      <c r="BG30" s="7" t="s">
        <v>142</v>
      </c>
      <c r="BH30" s="7" t="s">
        <v>142</v>
      </c>
      <c r="BI30" s="7">
        <v>0.3041</v>
      </c>
      <c r="BJ30" s="4">
        <v>8</v>
      </c>
      <c r="BK30" s="8">
        <v>287.34</v>
      </c>
      <c r="BL30" s="2" t="s">
        <v>381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148</v>
      </c>
      <c r="BV30" s="2" t="s">
        <v>139</v>
      </c>
      <c r="BW30" s="2" t="s">
        <v>226</v>
      </c>
      <c r="BX30" s="2" t="s">
        <v>382</v>
      </c>
      <c r="BY30" s="2" t="s">
        <v>151</v>
      </c>
      <c r="BZ30" s="2" t="s">
        <v>151</v>
      </c>
      <c r="CA30" s="2" t="s">
        <v>142</v>
      </c>
      <c r="CB30" s="4">
        <v>2</v>
      </c>
      <c r="CC30" s="8">
        <v>77.2</v>
      </c>
      <c r="CD30" s="4"/>
      <c r="CE30" s="8"/>
      <c r="CF30" s="7"/>
      <c r="CG30" s="7"/>
      <c r="CH30" s="2" t="s">
        <v>148</v>
      </c>
      <c r="CI30" s="2" t="s">
        <v>139</v>
      </c>
      <c r="CJ30" s="2" t="s">
        <v>369</v>
      </c>
      <c r="CK30" s="2" t="s">
        <v>383</v>
      </c>
      <c r="CL30" s="2" t="s">
        <v>151</v>
      </c>
      <c r="CM30" s="2" t="s">
        <v>151</v>
      </c>
      <c r="CN30" s="2" t="s">
        <v>142</v>
      </c>
      <c r="CO30" s="4">
        <v>2</v>
      </c>
      <c r="CP30" s="8">
        <v>50.02</v>
      </c>
      <c r="CQ30" s="4"/>
      <c r="CR30" s="8"/>
      <c r="CS30" s="7"/>
      <c r="CT30" s="7"/>
      <c r="CU30" s="2" t="s">
        <v>148</v>
      </c>
      <c r="CV30" s="2" t="s">
        <v>139</v>
      </c>
      <c r="CW30" s="2" t="s">
        <v>194</v>
      </c>
      <c r="CX30" s="2" t="s">
        <v>384</v>
      </c>
      <c r="CY30" s="2" t="s">
        <v>151</v>
      </c>
      <c r="CZ30" s="2" t="s">
        <v>151</v>
      </c>
      <c r="DA30" s="2" t="s">
        <v>142</v>
      </c>
      <c r="DB30" s="4"/>
      <c r="DC30" s="8"/>
      <c r="DD30" s="4">
        <v>1</v>
      </c>
      <c r="DE30" s="8">
        <v>39.15</v>
      </c>
      <c r="DF30" s="7">
        <v>-1</v>
      </c>
      <c r="DG30" s="7">
        <v>-1</v>
      </c>
      <c r="DH30" s="2" t="s">
        <v>148</v>
      </c>
      <c r="DI30" s="2" t="s">
        <v>139</v>
      </c>
      <c r="DJ30" s="2" t="s">
        <v>142</v>
      </c>
      <c r="DK30" s="2" t="s">
        <v>182</v>
      </c>
      <c r="DL30" s="2" t="s">
        <v>151</v>
      </c>
      <c r="DM30" s="2" t="s">
        <v>151</v>
      </c>
      <c r="DN30" s="2" t="s">
        <v>142</v>
      </c>
      <c r="DO30" s="4">
        <v>4</v>
      </c>
      <c r="DP30" s="8">
        <v>160.12</v>
      </c>
      <c r="DQ30" s="4"/>
      <c r="DR30" s="8"/>
      <c r="DS30" s="7"/>
      <c r="DT30" s="7"/>
      <c r="DU30" s="2" t="s">
        <v>148</v>
      </c>
      <c r="DV30" s="2" t="s">
        <v>139</v>
      </c>
      <c r="DW30" s="2" t="s">
        <v>197</v>
      </c>
      <c r="DX30" s="2" t="s">
        <v>385</v>
      </c>
      <c r="DY30" s="2" t="s">
        <v>151</v>
      </c>
      <c r="DZ30" s="2" t="s">
        <v>151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374</v>
      </c>
      <c r="EK30" s="2" t="s">
        <v>154</v>
      </c>
      <c r="EL30" s="2" t="s">
        <v>151</v>
      </c>
      <c r="EM30" s="2" t="s">
        <v>151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375</v>
      </c>
      <c r="EX30" s="2" t="s">
        <v>142</v>
      </c>
      <c r="EY30" s="2" t="s">
        <v>151</v>
      </c>
      <c r="EZ30" s="2" t="s">
        <v>151</v>
      </c>
      <c r="FA30" s="2" t="s">
        <v>142</v>
      </c>
      <c r="FB30" s="4"/>
      <c r="FC30" s="8"/>
      <c r="FD30" s="4"/>
      <c r="FE30" s="8"/>
      <c r="FF30" s="7"/>
      <c r="FG30" s="7"/>
      <c r="FH30" s="2" t="s">
        <v>148</v>
      </c>
      <c r="FI30" s="2" t="s">
        <v>139</v>
      </c>
      <c r="FJ30" s="2" t="s">
        <v>311</v>
      </c>
      <c r="FK30" s="2" t="s">
        <v>386</v>
      </c>
      <c r="FL30" s="2" t="s">
        <v>151</v>
      </c>
      <c r="FM30" s="2" t="s">
        <v>151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289</v>
      </c>
      <c r="FX30" s="2" t="s">
        <v>387</v>
      </c>
      <c r="FY30" s="2" t="s">
        <v>151</v>
      </c>
      <c r="FZ30" s="2" t="s">
        <v>151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227</v>
      </c>
      <c r="JK30" s="2" t="s">
        <v>142</v>
      </c>
      <c r="JL30" s="2" t="s">
        <v>151</v>
      </c>
      <c r="JM30" s="2" t="s">
        <v>151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377</v>
      </c>
      <c r="KX30" s="2" t="s">
        <v>388</v>
      </c>
      <c r="KY30" s="2" t="s">
        <v>151</v>
      </c>
      <c r="KZ30" s="2" t="s">
        <v>151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>
        <v>79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389</v>
      </c>
      <c r="B31" s="2" t="s">
        <v>131</v>
      </c>
      <c r="C31" s="2" t="s">
        <v>132</v>
      </c>
      <c r="D31" s="2" t="s">
        <v>361</v>
      </c>
      <c r="E31" s="2" t="s">
        <v>362</v>
      </c>
      <c r="F31" s="2" t="s">
        <v>363</v>
      </c>
      <c r="G31" s="2" t="s">
        <v>363</v>
      </c>
      <c r="H31" s="2" t="s">
        <v>363</v>
      </c>
      <c r="I31" s="2" t="s">
        <v>364</v>
      </c>
      <c r="J31" s="2" t="s">
        <v>365</v>
      </c>
      <c r="K31" s="2" t="s">
        <v>390</v>
      </c>
      <c r="L31" s="3">
        <v>37.83</v>
      </c>
      <c r="M31" s="3">
        <v>39.72</v>
      </c>
      <c r="N31" s="3">
        <v>124.99</v>
      </c>
      <c r="O31" s="2" t="s">
        <v>139</v>
      </c>
      <c r="P31" s="2" t="s">
        <v>189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366</v>
      </c>
      <c r="V31" s="2" t="s">
        <v>367</v>
      </c>
      <c r="W31" s="2" t="s">
        <v>145</v>
      </c>
      <c r="X31" s="2" t="s">
        <v>142</v>
      </c>
      <c r="Y31" s="2" t="s">
        <v>226</v>
      </c>
      <c r="Z31" s="4">
        <v>129</v>
      </c>
      <c r="AA31" s="4">
        <f>=ROUNDDOWN(44.4827586206897,0)</f>
      </c>
      <c r="AB31" s="5">
        <v>2.9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6</v>
      </c>
      <c r="AQ31" s="8">
        <v>280.92</v>
      </c>
      <c r="AR31" s="4"/>
      <c r="AS31" s="8"/>
      <c r="AT31" s="7"/>
      <c r="AU31" s="7"/>
      <c r="AV31" s="4">
        <v>6</v>
      </c>
      <c r="AW31" s="8">
        <v>280.92</v>
      </c>
      <c r="AX31" s="4"/>
      <c r="AY31" s="8"/>
      <c r="AZ31" s="7"/>
      <c r="BA31" s="7"/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0.2973</v>
      </c>
      <c r="BJ31" s="4">
        <v>6</v>
      </c>
      <c r="BK31" s="8">
        <v>280.92</v>
      </c>
      <c r="BL31" s="2" t="s">
        <v>391</v>
      </c>
      <c r="BM31" s="7">
        <v>1</v>
      </c>
      <c r="BN31" s="7">
        <v>1</v>
      </c>
      <c r="BO31" s="4">
        <v>1</v>
      </c>
      <c r="BP31" s="8">
        <v>72.79</v>
      </c>
      <c r="BQ31" s="4"/>
      <c r="BR31" s="8"/>
      <c r="BS31" s="7"/>
      <c r="BT31" s="7"/>
      <c r="BU31" s="2" t="s">
        <v>148</v>
      </c>
      <c r="BV31" s="2" t="s">
        <v>139</v>
      </c>
      <c r="BW31" s="2" t="s">
        <v>289</v>
      </c>
      <c r="BX31" s="2" t="s">
        <v>392</v>
      </c>
      <c r="BY31" s="2" t="s">
        <v>151</v>
      </c>
      <c r="BZ31" s="2" t="s">
        <v>151</v>
      </c>
      <c r="CA31" s="2" t="s">
        <v>142</v>
      </c>
      <c r="CB31" s="4"/>
      <c r="CC31" s="8"/>
      <c r="CD31" s="4"/>
      <c r="CE31" s="8"/>
      <c r="CF31" s="7"/>
      <c r="CG31" s="7"/>
      <c r="CH31" s="2" t="s">
        <v>148</v>
      </c>
      <c r="CI31" s="2" t="s">
        <v>139</v>
      </c>
      <c r="CJ31" s="2" t="s">
        <v>369</v>
      </c>
      <c r="CK31" s="2" t="s">
        <v>370</v>
      </c>
      <c r="CL31" s="2" t="s">
        <v>151</v>
      </c>
      <c r="CM31" s="2" t="s">
        <v>151</v>
      </c>
      <c r="CN31" s="2" t="s">
        <v>142</v>
      </c>
      <c r="CO31" s="4">
        <v>3</v>
      </c>
      <c r="CP31" s="8">
        <v>121.59</v>
      </c>
      <c r="CQ31" s="4"/>
      <c r="CR31" s="8"/>
      <c r="CS31" s="7"/>
      <c r="CT31" s="7"/>
      <c r="CU31" s="2" t="s">
        <v>148</v>
      </c>
      <c r="CV31" s="2" t="s">
        <v>139</v>
      </c>
      <c r="CW31" s="2" t="s">
        <v>194</v>
      </c>
      <c r="CX31" s="2" t="s">
        <v>331</v>
      </c>
      <c r="CY31" s="2" t="s">
        <v>151</v>
      </c>
      <c r="CZ31" s="2" t="s">
        <v>151</v>
      </c>
      <c r="DA31" s="2" t="s">
        <v>142</v>
      </c>
      <c r="DB31" s="4"/>
      <c r="DC31" s="8"/>
      <c r="DD31" s="4"/>
      <c r="DE31" s="8"/>
      <c r="DF31" s="7"/>
      <c r="DG31" s="7"/>
      <c r="DH31" s="2" t="s">
        <v>148</v>
      </c>
      <c r="DI31" s="2" t="s">
        <v>139</v>
      </c>
      <c r="DJ31" s="2" t="s">
        <v>142</v>
      </c>
      <c r="DK31" s="2" t="s">
        <v>393</v>
      </c>
      <c r="DL31" s="2" t="s">
        <v>151</v>
      </c>
      <c r="DM31" s="2" t="s">
        <v>151</v>
      </c>
      <c r="DN31" s="2" t="s">
        <v>142</v>
      </c>
      <c r="DO31" s="4">
        <v>1</v>
      </c>
      <c r="DP31" s="8">
        <v>44.91</v>
      </c>
      <c r="DQ31" s="4"/>
      <c r="DR31" s="8"/>
      <c r="DS31" s="7"/>
      <c r="DT31" s="7"/>
      <c r="DU31" s="2" t="s">
        <v>148</v>
      </c>
      <c r="DV31" s="2" t="s">
        <v>139</v>
      </c>
      <c r="DW31" s="2" t="s">
        <v>197</v>
      </c>
      <c r="DX31" s="2" t="s">
        <v>198</v>
      </c>
      <c r="DY31" s="2" t="s">
        <v>151</v>
      </c>
      <c r="DZ31" s="2" t="s">
        <v>151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374</v>
      </c>
      <c r="EK31" s="2" t="s">
        <v>200</v>
      </c>
      <c r="EL31" s="2" t="s">
        <v>151</v>
      </c>
      <c r="EM31" s="2" t="s">
        <v>151</v>
      </c>
      <c r="EN31" s="2" t="s">
        <v>142</v>
      </c>
      <c r="EO31" s="4">
        <v>1</v>
      </c>
      <c r="EP31" s="8">
        <v>41.63</v>
      </c>
      <c r="EQ31" s="4"/>
      <c r="ER31" s="8"/>
      <c r="ES31" s="7"/>
      <c r="ET31" s="7"/>
      <c r="EU31" s="2" t="s">
        <v>148</v>
      </c>
      <c r="EV31" s="2" t="s">
        <v>139</v>
      </c>
      <c r="EW31" s="2" t="s">
        <v>375</v>
      </c>
      <c r="EX31" s="2" t="s">
        <v>286</v>
      </c>
      <c r="EY31" s="2" t="s">
        <v>151</v>
      </c>
      <c r="EZ31" s="2" t="s">
        <v>151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311</v>
      </c>
      <c r="FK31" s="2" t="s">
        <v>394</v>
      </c>
      <c r="FL31" s="2" t="s">
        <v>151</v>
      </c>
      <c r="FM31" s="2" t="s">
        <v>151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289</v>
      </c>
      <c r="FX31" s="2" t="s">
        <v>212</v>
      </c>
      <c r="FY31" s="2" t="s">
        <v>151</v>
      </c>
      <c r="FZ31" s="2" t="s">
        <v>151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227</v>
      </c>
      <c r="JK31" s="2" t="s">
        <v>142</v>
      </c>
      <c r="JL31" s="2" t="s">
        <v>151</v>
      </c>
      <c r="JM31" s="2" t="s">
        <v>151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377</v>
      </c>
      <c r="KX31" s="2" t="s">
        <v>395</v>
      </c>
      <c r="KY31" s="2" t="s">
        <v>151</v>
      </c>
      <c r="KZ31" s="2" t="s">
        <v>151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>
        <v>129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396</v>
      </c>
      <c r="B32" s="2" t="s">
        <v>131</v>
      </c>
      <c r="C32" s="2" t="s">
        <v>132</v>
      </c>
      <c r="D32" s="2" t="s">
        <v>361</v>
      </c>
      <c r="E32" s="2" t="s">
        <v>362</v>
      </c>
      <c r="F32" s="2" t="s">
        <v>363</v>
      </c>
      <c r="G32" s="2" t="s">
        <v>363</v>
      </c>
      <c r="H32" s="2" t="s">
        <v>363</v>
      </c>
      <c r="I32" s="2" t="s">
        <v>364</v>
      </c>
      <c r="J32" s="2" t="s">
        <v>365</v>
      </c>
      <c r="K32" s="2" t="s">
        <v>397</v>
      </c>
      <c r="L32" s="3">
        <v>37.83</v>
      </c>
      <c r="M32" s="3">
        <v>39.72</v>
      </c>
      <c r="N32" s="3">
        <v>124.99</v>
      </c>
      <c r="O32" s="2" t="s">
        <v>139</v>
      </c>
      <c r="P32" s="2" t="s">
        <v>189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366</v>
      </c>
      <c r="V32" s="2" t="s">
        <v>367</v>
      </c>
      <c r="W32" s="2" t="s">
        <v>145</v>
      </c>
      <c r="X32" s="2" t="s">
        <v>142</v>
      </c>
      <c r="Y32" s="2" t="s">
        <v>226</v>
      </c>
      <c r="Z32" s="4">
        <v>27</v>
      </c>
      <c r="AA32" s="4">
        <f>=ROUNDDOWN(10.8,0)</f>
      </c>
      <c r="AB32" s="5">
        <v>2.5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1</v>
      </c>
      <c r="AQ32" s="8">
        <v>70.97</v>
      </c>
      <c r="AR32" s="4">
        <v>1</v>
      </c>
      <c r="AS32" s="8">
        <v>37.53</v>
      </c>
      <c r="AT32" s="7"/>
      <c r="AU32" s="7">
        <v>0.891</v>
      </c>
      <c r="AV32" s="4">
        <v>1</v>
      </c>
      <c r="AW32" s="8">
        <v>70.97</v>
      </c>
      <c r="AX32" s="4">
        <v>1</v>
      </c>
      <c r="AY32" s="8">
        <v>37.53</v>
      </c>
      <c r="AZ32" s="7"/>
      <c r="BA32" s="7">
        <v>0.891</v>
      </c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0.0751</v>
      </c>
      <c r="BJ32" s="4">
        <v>1</v>
      </c>
      <c r="BK32" s="8">
        <v>70.97</v>
      </c>
      <c r="BL32" s="2" t="s">
        <v>398</v>
      </c>
      <c r="BM32" s="7">
        <v>1</v>
      </c>
      <c r="BN32" s="7">
        <v>1</v>
      </c>
      <c r="BO32" s="4">
        <v>1</v>
      </c>
      <c r="BP32" s="8">
        <v>70.97</v>
      </c>
      <c r="BQ32" s="4"/>
      <c r="BR32" s="8"/>
      <c r="BS32" s="7"/>
      <c r="BT32" s="7"/>
      <c r="BU32" s="2" t="s">
        <v>148</v>
      </c>
      <c r="BV32" s="2" t="s">
        <v>139</v>
      </c>
      <c r="BW32" s="2" t="s">
        <v>226</v>
      </c>
      <c r="BX32" s="2" t="s">
        <v>325</v>
      </c>
      <c r="BY32" s="2" t="s">
        <v>151</v>
      </c>
      <c r="BZ32" s="2" t="s">
        <v>151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139</v>
      </c>
      <c r="CJ32" s="2" t="s">
        <v>369</v>
      </c>
      <c r="CK32" s="2" t="s">
        <v>322</v>
      </c>
      <c r="CL32" s="2" t="s">
        <v>151</v>
      </c>
      <c r="CM32" s="2" t="s">
        <v>151</v>
      </c>
      <c r="CN32" s="2" t="s">
        <v>142</v>
      </c>
      <c r="CO32" s="4"/>
      <c r="CP32" s="8"/>
      <c r="CQ32" s="4"/>
      <c r="CR32" s="8"/>
      <c r="CS32" s="7"/>
      <c r="CT32" s="7"/>
      <c r="CU32" s="2" t="s">
        <v>148</v>
      </c>
      <c r="CV32" s="2" t="s">
        <v>139</v>
      </c>
      <c r="CW32" s="2" t="s">
        <v>194</v>
      </c>
      <c r="CX32" s="2" t="s">
        <v>399</v>
      </c>
      <c r="CY32" s="2" t="s">
        <v>151</v>
      </c>
      <c r="CZ32" s="2" t="s">
        <v>151</v>
      </c>
      <c r="DA32" s="2" t="s">
        <v>142</v>
      </c>
      <c r="DB32" s="4"/>
      <c r="DC32" s="8"/>
      <c r="DD32" s="4"/>
      <c r="DE32" s="8"/>
      <c r="DF32" s="7"/>
      <c r="DG32" s="7"/>
      <c r="DH32" s="2" t="s">
        <v>148</v>
      </c>
      <c r="DI32" s="2" t="s">
        <v>139</v>
      </c>
      <c r="DJ32" s="2" t="s">
        <v>142</v>
      </c>
      <c r="DK32" s="2" t="s">
        <v>400</v>
      </c>
      <c r="DL32" s="2" t="s">
        <v>151</v>
      </c>
      <c r="DM32" s="2" t="s">
        <v>151</v>
      </c>
      <c r="DN32" s="2" t="s">
        <v>142</v>
      </c>
      <c r="DO32" s="4"/>
      <c r="DP32" s="8"/>
      <c r="DQ32" s="4"/>
      <c r="DR32" s="8"/>
      <c r="DS32" s="7"/>
      <c r="DT32" s="7"/>
      <c r="DU32" s="2" t="s">
        <v>148</v>
      </c>
      <c r="DV32" s="2" t="s">
        <v>139</v>
      </c>
      <c r="DW32" s="2" t="s">
        <v>197</v>
      </c>
      <c r="DX32" s="2" t="s">
        <v>401</v>
      </c>
      <c r="DY32" s="2" t="s">
        <v>151</v>
      </c>
      <c r="DZ32" s="2" t="s">
        <v>151</v>
      </c>
      <c r="EA32" s="2" t="s">
        <v>142</v>
      </c>
      <c r="EB32" s="4"/>
      <c r="EC32" s="8"/>
      <c r="ED32" s="4">
        <v>1</v>
      </c>
      <c r="EE32" s="8">
        <v>37.53</v>
      </c>
      <c r="EF32" s="7">
        <v>-1</v>
      </c>
      <c r="EG32" s="7">
        <v>-1</v>
      </c>
      <c r="EH32" s="2" t="s">
        <v>148</v>
      </c>
      <c r="EI32" s="2" t="s">
        <v>139</v>
      </c>
      <c r="EJ32" s="2" t="s">
        <v>374</v>
      </c>
      <c r="EK32" s="2" t="s">
        <v>402</v>
      </c>
      <c r="EL32" s="2" t="s">
        <v>151</v>
      </c>
      <c r="EM32" s="2" t="s">
        <v>151</v>
      </c>
      <c r="EN32" s="2" t="s">
        <v>142</v>
      </c>
      <c r="EO32" s="4"/>
      <c r="EP32" s="8"/>
      <c r="EQ32" s="4"/>
      <c r="ER32" s="8"/>
      <c r="ES32" s="7"/>
      <c r="ET32" s="7"/>
      <c r="EU32" s="2" t="s">
        <v>148</v>
      </c>
      <c r="EV32" s="2" t="s">
        <v>139</v>
      </c>
      <c r="EW32" s="2" t="s">
        <v>375</v>
      </c>
      <c r="EX32" s="2" t="s">
        <v>142</v>
      </c>
      <c r="EY32" s="2" t="s">
        <v>151</v>
      </c>
      <c r="EZ32" s="2" t="s">
        <v>151</v>
      </c>
      <c r="FA32" s="2" t="s">
        <v>142</v>
      </c>
      <c r="FB32" s="4"/>
      <c r="FC32" s="8"/>
      <c r="FD32" s="4"/>
      <c r="FE32" s="8"/>
      <c r="FF32" s="7"/>
      <c r="FG32" s="7"/>
      <c r="FH32" s="2" t="s">
        <v>148</v>
      </c>
      <c r="FI32" s="2" t="s">
        <v>139</v>
      </c>
      <c r="FJ32" s="2" t="s">
        <v>311</v>
      </c>
      <c r="FK32" s="2" t="s">
        <v>142</v>
      </c>
      <c r="FL32" s="2" t="s">
        <v>151</v>
      </c>
      <c r="FM32" s="2" t="s">
        <v>151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289</v>
      </c>
      <c r="FX32" s="2" t="s">
        <v>226</v>
      </c>
      <c r="FY32" s="2" t="s">
        <v>151</v>
      </c>
      <c r="FZ32" s="2" t="s">
        <v>151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139</v>
      </c>
      <c r="JJ32" s="2" t="s">
        <v>227</v>
      </c>
      <c r="JK32" s="2" t="s">
        <v>142</v>
      </c>
      <c r="JL32" s="2" t="s">
        <v>151</v>
      </c>
      <c r="JM32" s="2" t="s">
        <v>151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377</v>
      </c>
      <c r="KX32" s="2" t="s">
        <v>395</v>
      </c>
      <c r="KY32" s="2" t="s">
        <v>151</v>
      </c>
      <c r="KZ32" s="2" t="s">
        <v>151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>
        <v>27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403</v>
      </c>
      <c r="B33" s="2" t="s">
        <v>131</v>
      </c>
      <c r="C33" s="2" t="s">
        <v>132</v>
      </c>
      <c r="D33" s="2" t="s">
        <v>361</v>
      </c>
      <c r="E33" s="2" t="s">
        <v>362</v>
      </c>
      <c r="F33" s="2" t="s">
        <v>363</v>
      </c>
      <c r="G33" s="2" t="s">
        <v>363</v>
      </c>
      <c r="H33" s="2" t="s">
        <v>363</v>
      </c>
      <c r="I33" s="2" t="s">
        <v>364</v>
      </c>
      <c r="J33" s="2" t="s">
        <v>365</v>
      </c>
      <c r="K33" s="2" t="s">
        <v>188</v>
      </c>
      <c r="L33" s="3">
        <v>34.04</v>
      </c>
      <c r="M33" s="3">
        <v>35.74</v>
      </c>
      <c r="N33" s="3">
        <v>109.99</v>
      </c>
      <c r="O33" s="2" t="s">
        <v>339</v>
      </c>
      <c r="P33" s="2" t="s">
        <v>319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366</v>
      </c>
      <c r="V33" s="2" t="s">
        <v>367</v>
      </c>
      <c r="W33" s="2" t="s">
        <v>145</v>
      </c>
      <c r="X33" s="2" t="s">
        <v>142</v>
      </c>
      <c r="Y33" s="2" t="s">
        <v>226</v>
      </c>
      <c r="Z33" s="4"/>
      <c r="AA33" s="4">
        <f>=ROUNDDOWN({0},0)</f>
      </c>
      <c r="AB33" s="5">
        <v>2</v>
      </c>
      <c r="AC33" s="2" t="s">
        <v>142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1</v>
      </c>
      <c r="AS33" s="8">
        <v>39.15</v>
      </c>
      <c r="AT33" s="7">
        <v>-1</v>
      </c>
      <c r="AU33" s="7">
        <v>-1</v>
      </c>
      <c r="AV33" s="4"/>
      <c r="AW33" s="8"/>
      <c r="AX33" s="4">
        <v>1</v>
      </c>
      <c r="AY33" s="8">
        <v>39.15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404</v>
      </c>
      <c r="BM33" s="7"/>
      <c r="BN33" s="7"/>
      <c r="BO33" s="4"/>
      <c r="BP33" s="8"/>
      <c r="BQ33" s="4"/>
      <c r="BR33" s="8"/>
      <c r="BS33" s="7"/>
      <c r="BT33" s="7"/>
      <c r="BU33" s="2" t="s">
        <v>148</v>
      </c>
      <c r="BV33" s="2" t="s">
        <v>341</v>
      </c>
      <c r="BW33" s="2" t="s">
        <v>289</v>
      </c>
      <c r="BX33" s="2" t="s">
        <v>192</v>
      </c>
      <c r="BY33" s="2" t="s">
        <v>151</v>
      </c>
      <c r="BZ33" s="2" t="s">
        <v>151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341</v>
      </c>
      <c r="CJ33" s="2" t="s">
        <v>369</v>
      </c>
      <c r="CK33" s="2" t="s">
        <v>181</v>
      </c>
      <c r="CL33" s="2" t="s">
        <v>151</v>
      </c>
      <c r="CM33" s="2" t="s">
        <v>151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341</v>
      </c>
      <c r="CW33" s="2" t="s">
        <v>194</v>
      </c>
      <c r="CX33" s="2" t="s">
        <v>405</v>
      </c>
      <c r="CY33" s="2" t="s">
        <v>151</v>
      </c>
      <c r="CZ33" s="2" t="s">
        <v>151</v>
      </c>
      <c r="DA33" s="2" t="s">
        <v>142</v>
      </c>
      <c r="DB33" s="4"/>
      <c r="DC33" s="8"/>
      <c r="DD33" s="4">
        <v>1</v>
      </c>
      <c r="DE33" s="8">
        <v>39.15</v>
      </c>
      <c r="DF33" s="7">
        <v>-1</v>
      </c>
      <c r="DG33" s="7">
        <v>-1</v>
      </c>
      <c r="DH33" s="2" t="s">
        <v>148</v>
      </c>
      <c r="DI33" s="2" t="s">
        <v>341</v>
      </c>
      <c r="DJ33" s="2" t="s">
        <v>142</v>
      </c>
      <c r="DK33" s="2" t="s">
        <v>196</v>
      </c>
      <c r="DL33" s="2" t="s">
        <v>151</v>
      </c>
      <c r="DM33" s="2" t="s">
        <v>151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341</v>
      </c>
      <c r="DW33" s="2" t="s">
        <v>197</v>
      </c>
      <c r="DX33" s="2" t="s">
        <v>349</v>
      </c>
      <c r="DY33" s="2" t="s">
        <v>151</v>
      </c>
      <c r="DZ33" s="2" t="s">
        <v>151</v>
      </c>
      <c r="EA33" s="2" t="s">
        <v>142</v>
      </c>
      <c r="EB33" s="4"/>
      <c r="EC33" s="8"/>
      <c r="ED33" s="4"/>
      <c r="EE33" s="8"/>
      <c r="EF33" s="7"/>
      <c r="EG33" s="7"/>
      <c r="EH33" s="2" t="s">
        <v>148</v>
      </c>
      <c r="EI33" s="2" t="s">
        <v>341</v>
      </c>
      <c r="EJ33" s="2" t="s">
        <v>374</v>
      </c>
      <c r="EK33" s="2" t="s">
        <v>406</v>
      </c>
      <c r="EL33" s="2" t="s">
        <v>151</v>
      </c>
      <c r="EM33" s="2" t="s">
        <v>151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341</v>
      </c>
      <c r="EW33" s="2" t="s">
        <v>375</v>
      </c>
      <c r="EX33" s="2" t="s">
        <v>142</v>
      </c>
      <c r="EY33" s="2" t="s">
        <v>151</v>
      </c>
      <c r="EZ33" s="2" t="s">
        <v>151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341</v>
      </c>
      <c r="FJ33" s="2" t="s">
        <v>311</v>
      </c>
      <c r="FK33" s="2" t="s">
        <v>407</v>
      </c>
      <c r="FL33" s="2" t="s">
        <v>151</v>
      </c>
      <c r="FM33" s="2" t="s">
        <v>151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341</v>
      </c>
      <c r="FW33" s="2" t="s">
        <v>289</v>
      </c>
      <c r="FX33" s="2" t="s">
        <v>387</v>
      </c>
      <c r="FY33" s="2" t="s">
        <v>151</v>
      </c>
      <c r="FZ33" s="2" t="s">
        <v>151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341</v>
      </c>
      <c r="JJ33" s="2" t="s">
        <v>227</v>
      </c>
      <c r="JK33" s="2" t="s">
        <v>142</v>
      </c>
      <c r="JL33" s="2" t="s">
        <v>151</v>
      </c>
      <c r="JM33" s="2" t="s">
        <v>151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341</v>
      </c>
      <c r="KW33" s="2" t="s">
        <v>377</v>
      </c>
      <c r="KX33" s="2" t="s">
        <v>194</v>
      </c>
      <c r="KY33" s="2" t="s">
        <v>151</v>
      </c>
      <c r="KZ33" s="2" t="s">
        <v>151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408</v>
      </c>
      <c r="B34" s="2" t="s">
        <v>131</v>
      </c>
      <c r="C34" s="2" t="s">
        <v>132</v>
      </c>
      <c r="D34" s="2" t="s">
        <v>361</v>
      </c>
      <c r="E34" s="2" t="s">
        <v>362</v>
      </c>
      <c r="F34" s="2" t="s">
        <v>409</v>
      </c>
      <c r="G34" s="2" t="s">
        <v>409</v>
      </c>
      <c r="H34" s="2" t="s">
        <v>409</v>
      </c>
      <c r="I34" s="2" t="s">
        <v>410</v>
      </c>
      <c r="J34" s="2" t="s">
        <v>411</v>
      </c>
      <c r="K34" s="2" t="s">
        <v>390</v>
      </c>
      <c r="L34" s="3">
        <v>34.73</v>
      </c>
      <c r="M34" s="3">
        <v>36.47</v>
      </c>
      <c r="N34" s="3">
        <v>114.99</v>
      </c>
      <c r="O34" s="2" t="s">
        <v>139</v>
      </c>
      <c r="P34" s="2" t="s">
        <v>189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366</v>
      </c>
      <c r="V34" s="2" t="s">
        <v>144</v>
      </c>
      <c r="W34" s="2" t="s">
        <v>145</v>
      </c>
      <c r="X34" s="2" t="s">
        <v>142</v>
      </c>
      <c r="Y34" s="2" t="s">
        <v>262</v>
      </c>
      <c r="Z34" s="4">
        <v>142</v>
      </c>
      <c r="AA34" s="4">
        <f>=ROUNDDOWN(52.5925925925926,0)</f>
      </c>
      <c r="AB34" s="5">
        <v>2.7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7</v>
      </c>
      <c r="AQ34" s="8">
        <v>303.68</v>
      </c>
      <c r="AR34" s="4"/>
      <c r="AS34" s="8"/>
      <c r="AT34" s="7"/>
      <c r="AU34" s="7"/>
      <c r="AV34" s="4">
        <v>7</v>
      </c>
      <c r="AW34" s="8">
        <v>303.68</v>
      </c>
      <c r="AX34" s="4"/>
      <c r="AY34" s="8"/>
      <c r="AZ34" s="7"/>
      <c r="BA34" s="7"/>
      <c r="BB34" s="7">
        <v>1</v>
      </c>
      <c r="BC34" s="4">
        <v>11</v>
      </c>
      <c r="BD34" s="8">
        <v>466.3</v>
      </c>
      <c r="BE34" s="4">
        <v>3</v>
      </c>
      <c r="BF34" s="8">
        <v>105.3</v>
      </c>
      <c r="BG34" s="7">
        <v>2.6667</v>
      </c>
      <c r="BH34" s="7">
        <v>3.4283</v>
      </c>
      <c r="BI34" s="7">
        <v>0.6513</v>
      </c>
      <c r="BJ34" s="4">
        <v>7</v>
      </c>
      <c r="BK34" s="8">
        <v>303.68</v>
      </c>
      <c r="BL34" s="2" t="s">
        <v>412</v>
      </c>
      <c r="BM34" s="7">
        <v>1</v>
      </c>
      <c r="BN34" s="7">
        <v>1</v>
      </c>
      <c r="BO34" s="4">
        <v>3</v>
      </c>
      <c r="BP34" s="8">
        <v>143.98</v>
      </c>
      <c r="BQ34" s="4"/>
      <c r="BR34" s="8"/>
      <c r="BS34" s="7"/>
      <c r="BT34" s="7"/>
      <c r="BU34" s="2" t="s">
        <v>148</v>
      </c>
      <c r="BV34" s="2" t="s">
        <v>139</v>
      </c>
      <c r="BW34" s="2" t="s">
        <v>289</v>
      </c>
      <c r="BX34" s="2" t="s">
        <v>392</v>
      </c>
      <c r="BY34" s="2" t="s">
        <v>151</v>
      </c>
      <c r="BZ34" s="2" t="s">
        <v>151</v>
      </c>
      <c r="CA34" s="2" t="s">
        <v>142</v>
      </c>
      <c r="CB34" s="4"/>
      <c r="CC34" s="8"/>
      <c r="CD34" s="4"/>
      <c r="CE34" s="8"/>
      <c r="CF34" s="7"/>
      <c r="CG34" s="7"/>
      <c r="CH34" s="2" t="s">
        <v>148</v>
      </c>
      <c r="CI34" s="2" t="s">
        <v>282</v>
      </c>
      <c r="CJ34" s="2" t="s">
        <v>369</v>
      </c>
      <c r="CK34" s="2" t="s">
        <v>413</v>
      </c>
      <c r="CL34" s="2" t="s">
        <v>151</v>
      </c>
      <c r="CM34" s="2" t="s">
        <v>151</v>
      </c>
      <c r="CN34" s="2" t="s">
        <v>142</v>
      </c>
      <c r="CO34" s="4">
        <v>1</v>
      </c>
      <c r="CP34" s="8">
        <v>37.28</v>
      </c>
      <c r="CQ34" s="4"/>
      <c r="CR34" s="8"/>
      <c r="CS34" s="7"/>
      <c r="CT34" s="7"/>
      <c r="CU34" s="2" t="s">
        <v>148</v>
      </c>
      <c r="CV34" s="2" t="s">
        <v>139</v>
      </c>
      <c r="CW34" s="2" t="s">
        <v>208</v>
      </c>
      <c r="CX34" s="2" t="s">
        <v>414</v>
      </c>
      <c r="CY34" s="2" t="s">
        <v>151</v>
      </c>
      <c r="CZ34" s="2" t="s">
        <v>151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139</v>
      </c>
      <c r="DJ34" s="2" t="s">
        <v>142</v>
      </c>
      <c r="DK34" s="2" t="s">
        <v>415</v>
      </c>
      <c r="DL34" s="2" t="s">
        <v>151</v>
      </c>
      <c r="DM34" s="2" t="s">
        <v>151</v>
      </c>
      <c r="DN34" s="2" t="s">
        <v>142</v>
      </c>
      <c r="DO34" s="4">
        <v>2</v>
      </c>
      <c r="DP34" s="8">
        <v>82.52</v>
      </c>
      <c r="DQ34" s="4"/>
      <c r="DR34" s="8"/>
      <c r="DS34" s="7"/>
      <c r="DT34" s="7"/>
      <c r="DU34" s="2" t="s">
        <v>148</v>
      </c>
      <c r="DV34" s="2" t="s">
        <v>139</v>
      </c>
      <c r="DW34" s="2" t="s">
        <v>197</v>
      </c>
      <c r="DX34" s="2" t="s">
        <v>416</v>
      </c>
      <c r="DY34" s="2" t="s">
        <v>151</v>
      </c>
      <c r="DZ34" s="2" t="s">
        <v>151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374</v>
      </c>
      <c r="EK34" s="2" t="s">
        <v>345</v>
      </c>
      <c r="EL34" s="2" t="s">
        <v>151</v>
      </c>
      <c r="EM34" s="2" t="s">
        <v>151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375</v>
      </c>
      <c r="EX34" s="2" t="s">
        <v>142</v>
      </c>
      <c r="EY34" s="2" t="s">
        <v>151</v>
      </c>
      <c r="EZ34" s="2" t="s">
        <v>151</v>
      </c>
      <c r="FA34" s="2" t="s">
        <v>142</v>
      </c>
      <c r="FB34" s="4">
        <v>1</v>
      </c>
      <c r="FC34" s="8">
        <v>39.9</v>
      </c>
      <c r="FD34" s="4"/>
      <c r="FE34" s="8"/>
      <c r="FF34" s="7"/>
      <c r="FG34" s="7"/>
      <c r="FH34" s="2" t="s">
        <v>148</v>
      </c>
      <c r="FI34" s="2" t="s">
        <v>139</v>
      </c>
      <c r="FJ34" s="2" t="s">
        <v>311</v>
      </c>
      <c r="FK34" s="2" t="s">
        <v>417</v>
      </c>
      <c r="FL34" s="2" t="s">
        <v>151</v>
      </c>
      <c r="FM34" s="2" t="s">
        <v>151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289</v>
      </c>
      <c r="FX34" s="2" t="s">
        <v>418</v>
      </c>
      <c r="FY34" s="2" t="s">
        <v>151</v>
      </c>
      <c r="FZ34" s="2" t="s">
        <v>151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139</v>
      </c>
      <c r="JJ34" s="2" t="s">
        <v>227</v>
      </c>
      <c r="JK34" s="2" t="s">
        <v>142</v>
      </c>
      <c r="JL34" s="2" t="s">
        <v>151</v>
      </c>
      <c r="JM34" s="2" t="s">
        <v>151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377</v>
      </c>
      <c r="KX34" s="2" t="s">
        <v>395</v>
      </c>
      <c r="KY34" s="2" t="s">
        <v>151</v>
      </c>
      <c r="KZ34" s="2" t="s">
        <v>151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>
        <v>142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419</v>
      </c>
      <c r="B35" s="2" t="s">
        <v>131</v>
      </c>
      <c r="C35" s="2" t="s">
        <v>132</v>
      </c>
      <c r="D35" s="2" t="s">
        <v>361</v>
      </c>
      <c r="E35" s="2" t="s">
        <v>362</v>
      </c>
      <c r="F35" s="2" t="s">
        <v>409</v>
      </c>
      <c r="G35" s="2" t="s">
        <v>409</v>
      </c>
      <c r="H35" s="2" t="s">
        <v>409</v>
      </c>
      <c r="I35" s="2" t="s">
        <v>410</v>
      </c>
      <c r="J35" s="2" t="s">
        <v>411</v>
      </c>
      <c r="K35" s="2" t="s">
        <v>397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189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366</v>
      </c>
      <c r="V35" s="2" t="s">
        <v>144</v>
      </c>
      <c r="W35" s="2" t="s">
        <v>145</v>
      </c>
      <c r="X35" s="2" t="s">
        <v>142</v>
      </c>
      <c r="Y35" s="2" t="s">
        <v>262</v>
      </c>
      <c r="Z35" s="4">
        <v>135</v>
      </c>
      <c r="AA35" s="4">
        <f>=ROUNDDOWN(112.5,0)</f>
      </c>
      <c r="AB35" s="5">
        <v>1.2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2</v>
      </c>
      <c r="AQ35" s="8">
        <v>88.06</v>
      </c>
      <c r="AR35" s="4">
        <v>1</v>
      </c>
      <c r="AS35" s="8">
        <v>34.12</v>
      </c>
      <c r="AT35" s="7">
        <v>1</v>
      </c>
      <c r="AU35" s="7">
        <v>1.5809</v>
      </c>
      <c r="AV35" s="4">
        <v>2</v>
      </c>
      <c r="AW35" s="8">
        <v>88.06</v>
      </c>
      <c r="AX35" s="4">
        <v>1</v>
      </c>
      <c r="AY35" s="8">
        <v>34.12</v>
      </c>
      <c r="AZ35" s="7">
        <v>1</v>
      </c>
      <c r="BA35" s="7">
        <v>1.5809</v>
      </c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0.1888</v>
      </c>
      <c r="BJ35" s="4">
        <v>2</v>
      </c>
      <c r="BK35" s="8">
        <v>88.06</v>
      </c>
      <c r="BL35" s="2" t="s">
        <v>420</v>
      </c>
      <c r="BM35" s="7">
        <v>1</v>
      </c>
      <c r="BN35" s="7">
        <v>1</v>
      </c>
      <c r="BO35" s="4">
        <v>1</v>
      </c>
      <c r="BP35" s="8">
        <v>46.8</v>
      </c>
      <c r="BQ35" s="4"/>
      <c r="BR35" s="8"/>
      <c r="BS35" s="7"/>
      <c r="BT35" s="7"/>
      <c r="BU35" s="2" t="s">
        <v>148</v>
      </c>
      <c r="BV35" s="2" t="s">
        <v>139</v>
      </c>
      <c r="BW35" s="2" t="s">
        <v>289</v>
      </c>
      <c r="BX35" s="2" t="s">
        <v>421</v>
      </c>
      <c r="BY35" s="2" t="s">
        <v>151</v>
      </c>
      <c r="BZ35" s="2" t="s">
        <v>151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282</v>
      </c>
      <c r="CJ35" s="2" t="s">
        <v>369</v>
      </c>
      <c r="CK35" s="2" t="s">
        <v>422</v>
      </c>
      <c r="CL35" s="2" t="s">
        <v>151</v>
      </c>
      <c r="CM35" s="2" t="s">
        <v>151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208</v>
      </c>
      <c r="CX35" s="2" t="s">
        <v>348</v>
      </c>
      <c r="CY35" s="2" t="s">
        <v>151</v>
      </c>
      <c r="CZ35" s="2" t="s">
        <v>151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139</v>
      </c>
      <c r="DJ35" s="2" t="s">
        <v>142</v>
      </c>
      <c r="DK35" s="2" t="s">
        <v>300</v>
      </c>
      <c r="DL35" s="2" t="s">
        <v>151</v>
      </c>
      <c r="DM35" s="2" t="s">
        <v>151</v>
      </c>
      <c r="DN35" s="2" t="s">
        <v>142</v>
      </c>
      <c r="DO35" s="4">
        <v>1</v>
      </c>
      <c r="DP35" s="8">
        <v>41.26</v>
      </c>
      <c r="DQ35" s="4"/>
      <c r="DR35" s="8"/>
      <c r="DS35" s="7"/>
      <c r="DT35" s="7"/>
      <c r="DU35" s="2" t="s">
        <v>148</v>
      </c>
      <c r="DV35" s="2" t="s">
        <v>139</v>
      </c>
      <c r="DW35" s="2" t="s">
        <v>197</v>
      </c>
      <c r="DX35" s="2" t="s">
        <v>198</v>
      </c>
      <c r="DY35" s="2" t="s">
        <v>151</v>
      </c>
      <c r="DZ35" s="2" t="s">
        <v>151</v>
      </c>
      <c r="EA35" s="2" t="s">
        <v>142</v>
      </c>
      <c r="EB35" s="4"/>
      <c r="EC35" s="8"/>
      <c r="ED35" s="4">
        <v>1</v>
      </c>
      <c r="EE35" s="8">
        <v>34.12</v>
      </c>
      <c r="EF35" s="7">
        <v>-1</v>
      </c>
      <c r="EG35" s="7">
        <v>-1</v>
      </c>
      <c r="EH35" s="2" t="s">
        <v>148</v>
      </c>
      <c r="EI35" s="2" t="s">
        <v>139</v>
      </c>
      <c r="EJ35" s="2" t="s">
        <v>374</v>
      </c>
      <c r="EK35" s="2" t="s">
        <v>181</v>
      </c>
      <c r="EL35" s="2" t="s">
        <v>151</v>
      </c>
      <c r="EM35" s="2" t="s">
        <v>151</v>
      </c>
      <c r="EN35" s="2" t="s">
        <v>142</v>
      </c>
      <c r="EO35" s="4"/>
      <c r="EP35" s="8"/>
      <c r="EQ35" s="4"/>
      <c r="ER35" s="8"/>
      <c r="ES35" s="7"/>
      <c r="ET35" s="7"/>
      <c r="EU35" s="2" t="s">
        <v>148</v>
      </c>
      <c r="EV35" s="2" t="s">
        <v>139</v>
      </c>
      <c r="EW35" s="2" t="s">
        <v>375</v>
      </c>
      <c r="EX35" s="2" t="s">
        <v>423</v>
      </c>
      <c r="EY35" s="2" t="s">
        <v>151</v>
      </c>
      <c r="EZ35" s="2" t="s">
        <v>151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311</v>
      </c>
      <c r="FK35" s="2" t="s">
        <v>424</v>
      </c>
      <c r="FL35" s="2" t="s">
        <v>151</v>
      </c>
      <c r="FM35" s="2" t="s">
        <v>151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289</v>
      </c>
      <c r="FX35" s="2" t="s">
        <v>425</v>
      </c>
      <c r="FY35" s="2" t="s">
        <v>151</v>
      </c>
      <c r="FZ35" s="2" t="s">
        <v>151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227</v>
      </c>
      <c r="JK35" s="2" t="s">
        <v>142</v>
      </c>
      <c r="JL35" s="2" t="s">
        <v>151</v>
      </c>
      <c r="JM35" s="2" t="s">
        <v>151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377</v>
      </c>
      <c r="KX35" s="2" t="s">
        <v>395</v>
      </c>
      <c r="KY35" s="2" t="s">
        <v>151</v>
      </c>
      <c r="KZ35" s="2" t="s">
        <v>151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>
        <v>135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426</v>
      </c>
      <c r="B36" s="2" t="s">
        <v>131</v>
      </c>
      <c r="C36" s="2" t="s">
        <v>132</v>
      </c>
      <c r="D36" s="2" t="s">
        <v>361</v>
      </c>
      <c r="E36" s="2" t="s">
        <v>362</v>
      </c>
      <c r="F36" s="2" t="s">
        <v>409</v>
      </c>
      <c r="G36" s="2" t="s">
        <v>409</v>
      </c>
      <c r="H36" s="2" t="s">
        <v>409</v>
      </c>
      <c r="I36" s="2" t="s">
        <v>410</v>
      </c>
      <c r="J36" s="2" t="s">
        <v>411</v>
      </c>
      <c r="K36" s="2" t="s">
        <v>280</v>
      </c>
      <c r="L36" s="3">
        <v>34.73</v>
      </c>
      <c r="M36" s="3">
        <v>36.47</v>
      </c>
      <c r="N36" s="3">
        <v>114.99</v>
      </c>
      <c r="O36" s="2" t="s">
        <v>139</v>
      </c>
      <c r="P36" s="2" t="s">
        <v>189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366</v>
      </c>
      <c r="V36" s="2" t="s">
        <v>144</v>
      </c>
      <c r="W36" s="2" t="s">
        <v>145</v>
      </c>
      <c r="X36" s="2" t="s">
        <v>142</v>
      </c>
      <c r="Y36" s="2" t="s">
        <v>226</v>
      </c>
      <c r="Z36" s="4">
        <v>127</v>
      </c>
      <c r="AA36" s="4">
        <f>=ROUNDDOWN(42.3333333333333,0)</f>
      </c>
      <c r="AB36" s="5">
        <v>3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2</v>
      </c>
      <c r="AQ36" s="8">
        <v>74.56</v>
      </c>
      <c r="AR36" s="4"/>
      <c r="AS36" s="8"/>
      <c r="AT36" s="7"/>
      <c r="AU36" s="7"/>
      <c r="AV36" s="4">
        <v>2</v>
      </c>
      <c r="AW36" s="8">
        <v>74.56</v>
      </c>
      <c r="AX36" s="4"/>
      <c r="AY36" s="8"/>
      <c r="AZ36" s="7"/>
      <c r="BA36" s="7"/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0.1599</v>
      </c>
      <c r="BJ36" s="4">
        <v>2</v>
      </c>
      <c r="BK36" s="8">
        <v>74.56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148</v>
      </c>
      <c r="BV36" s="2" t="s">
        <v>139</v>
      </c>
      <c r="BW36" s="2" t="s">
        <v>289</v>
      </c>
      <c r="BX36" s="2" t="s">
        <v>359</v>
      </c>
      <c r="BY36" s="2" t="s">
        <v>151</v>
      </c>
      <c r="BZ36" s="2" t="s">
        <v>151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282</v>
      </c>
      <c r="CJ36" s="2" t="s">
        <v>369</v>
      </c>
      <c r="CK36" s="2" t="s">
        <v>322</v>
      </c>
      <c r="CL36" s="2" t="s">
        <v>151</v>
      </c>
      <c r="CM36" s="2" t="s">
        <v>151</v>
      </c>
      <c r="CN36" s="2" t="s">
        <v>142</v>
      </c>
      <c r="CO36" s="4">
        <v>2</v>
      </c>
      <c r="CP36" s="8">
        <v>74.56</v>
      </c>
      <c r="CQ36" s="4"/>
      <c r="CR36" s="8"/>
      <c r="CS36" s="7"/>
      <c r="CT36" s="7"/>
      <c r="CU36" s="2" t="s">
        <v>148</v>
      </c>
      <c r="CV36" s="2" t="s">
        <v>139</v>
      </c>
      <c r="CW36" s="2" t="s">
        <v>208</v>
      </c>
      <c r="CX36" s="2" t="s">
        <v>427</v>
      </c>
      <c r="CY36" s="2" t="s">
        <v>151</v>
      </c>
      <c r="CZ36" s="2" t="s">
        <v>151</v>
      </c>
      <c r="DA36" s="2" t="s">
        <v>142</v>
      </c>
      <c r="DB36" s="4"/>
      <c r="DC36" s="8"/>
      <c r="DD36" s="4"/>
      <c r="DE36" s="8"/>
      <c r="DF36" s="7"/>
      <c r="DG36" s="7"/>
      <c r="DH36" s="2" t="s">
        <v>148</v>
      </c>
      <c r="DI36" s="2" t="s">
        <v>139</v>
      </c>
      <c r="DJ36" s="2" t="s">
        <v>142</v>
      </c>
      <c r="DK36" s="2" t="s">
        <v>428</v>
      </c>
      <c r="DL36" s="2" t="s">
        <v>151</v>
      </c>
      <c r="DM36" s="2" t="s">
        <v>151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139</v>
      </c>
      <c r="DW36" s="2" t="s">
        <v>197</v>
      </c>
      <c r="DX36" s="2" t="s">
        <v>385</v>
      </c>
      <c r="DY36" s="2" t="s">
        <v>151</v>
      </c>
      <c r="DZ36" s="2" t="s">
        <v>151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374</v>
      </c>
      <c r="EK36" s="2" t="s">
        <v>429</v>
      </c>
      <c r="EL36" s="2" t="s">
        <v>151</v>
      </c>
      <c r="EM36" s="2" t="s">
        <v>151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139</v>
      </c>
      <c r="EW36" s="2" t="s">
        <v>375</v>
      </c>
      <c r="EX36" s="2" t="s">
        <v>286</v>
      </c>
      <c r="EY36" s="2" t="s">
        <v>151</v>
      </c>
      <c r="EZ36" s="2" t="s">
        <v>151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311</v>
      </c>
      <c r="FK36" s="2" t="s">
        <v>430</v>
      </c>
      <c r="FL36" s="2" t="s">
        <v>151</v>
      </c>
      <c r="FM36" s="2" t="s">
        <v>151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289</v>
      </c>
      <c r="FX36" s="2" t="s">
        <v>431</v>
      </c>
      <c r="FY36" s="2" t="s">
        <v>151</v>
      </c>
      <c r="FZ36" s="2" t="s">
        <v>151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139</v>
      </c>
      <c r="JJ36" s="2" t="s">
        <v>227</v>
      </c>
      <c r="JK36" s="2" t="s">
        <v>142</v>
      </c>
      <c r="JL36" s="2" t="s">
        <v>151</v>
      </c>
      <c r="JM36" s="2" t="s">
        <v>151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377</v>
      </c>
      <c r="KX36" s="2" t="s">
        <v>142</v>
      </c>
      <c r="KY36" s="2" t="s">
        <v>151</v>
      </c>
      <c r="KZ36" s="2" t="s">
        <v>151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>
        <v>127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432</v>
      </c>
      <c r="B37" s="2" t="s">
        <v>131</v>
      </c>
      <c r="C37" s="2" t="s">
        <v>132</v>
      </c>
      <c r="D37" s="2" t="s">
        <v>361</v>
      </c>
      <c r="E37" s="2" t="s">
        <v>362</v>
      </c>
      <c r="F37" s="2" t="s">
        <v>409</v>
      </c>
      <c r="G37" s="2" t="s">
        <v>409</v>
      </c>
      <c r="H37" s="2" t="s">
        <v>409</v>
      </c>
      <c r="I37" s="2" t="s">
        <v>410</v>
      </c>
      <c r="J37" s="2" t="s">
        <v>411</v>
      </c>
      <c r="K37" s="2" t="s">
        <v>188</v>
      </c>
      <c r="L37" s="3">
        <v>30.95</v>
      </c>
      <c r="M37" s="3">
        <v>32.5</v>
      </c>
      <c r="N37" s="3">
        <v>99.99</v>
      </c>
      <c r="O37" s="2" t="s">
        <v>433</v>
      </c>
      <c r="P37" s="2" t="s">
        <v>319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366</v>
      </c>
      <c r="V37" s="2" t="s">
        <v>144</v>
      </c>
      <c r="W37" s="2" t="s">
        <v>145</v>
      </c>
      <c r="X37" s="2" t="s">
        <v>142</v>
      </c>
      <c r="Y37" s="2" t="s">
        <v>262</v>
      </c>
      <c r="Z37" s="4"/>
      <c r="AA37" s="4">
        <f>=ROUNDDOWN({0},0)</f>
      </c>
      <c r="AB37" s="5">
        <v>0.5</v>
      </c>
      <c r="AC37" s="2" t="s">
        <v>142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2</v>
      </c>
      <c r="AS37" s="8">
        <v>71.18</v>
      </c>
      <c r="AT37" s="7">
        <v>-1</v>
      </c>
      <c r="AU37" s="7">
        <v>-1</v>
      </c>
      <c r="AV37" s="4"/>
      <c r="AW37" s="8"/>
      <c r="AX37" s="4">
        <v>2</v>
      </c>
      <c r="AY37" s="8">
        <v>71.18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340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341</v>
      </c>
      <c r="BW37" s="2" t="s">
        <v>289</v>
      </c>
      <c r="BX37" s="2" t="s">
        <v>421</v>
      </c>
      <c r="BY37" s="2" t="s">
        <v>151</v>
      </c>
      <c r="BZ37" s="2" t="s">
        <v>151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341</v>
      </c>
      <c r="CJ37" s="2" t="s">
        <v>369</v>
      </c>
      <c r="CK37" s="2" t="s">
        <v>150</v>
      </c>
      <c r="CL37" s="2" t="s">
        <v>151</v>
      </c>
      <c r="CM37" s="2" t="s">
        <v>151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341</v>
      </c>
      <c r="CW37" s="2" t="s">
        <v>208</v>
      </c>
      <c r="CX37" s="2" t="s">
        <v>434</v>
      </c>
      <c r="CY37" s="2" t="s">
        <v>151</v>
      </c>
      <c r="CZ37" s="2" t="s">
        <v>151</v>
      </c>
      <c r="DA37" s="2" t="s">
        <v>142</v>
      </c>
      <c r="DB37" s="4"/>
      <c r="DC37" s="8"/>
      <c r="DD37" s="4">
        <v>2</v>
      </c>
      <c r="DE37" s="8">
        <v>71.18</v>
      </c>
      <c r="DF37" s="7">
        <v>-1</v>
      </c>
      <c r="DG37" s="7">
        <v>-1</v>
      </c>
      <c r="DH37" s="2" t="s">
        <v>148</v>
      </c>
      <c r="DI37" s="2" t="s">
        <v>341</v>
      </c>
      <c r="DJ37" s="2" t="s">
        <v>142</v>
      </c>
      <c r="DK37" s="2" t="s">
        <v>435</v>
      </c>
      <c r="DL37" s="2" t="s">
        <v>151</v>
      </c>
      <c r="DM37" s="2" t="s">
        <v>151</v>
      </c>
      <c r="DN37" s="2" t="s">
        <v>142</v>
      </c>
      <c r="DO37" s="4"/>
      <c r="DP37" s="8"/>
      <c r="DQ37" s="4"/>
      <c r="DR37" s="8"/>
      <c r="DS37" s="7"/>
      <c r="DT37" s="7"/>
      <c r="DU37" s="2" t="s">
        <v>148</v>
      </c>
      <c r="DV37" s="2" t="s">
        <v>341</v>
      </c>
      <c r="DW37" s="2" t="s">
        <v>197</v>
      </c>
      <c r="DX37" s="2" t="s">
        <v>373</v>
      </c>
      <c r="DY37" s="2" t="s">
        <v>151</v>
      </c>
      <c r="DZ37" s="2" t="s">
        <v>151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341</v>
      </c>
      <c r="EJ37" s="2" t="s">
        <v>374</v>
      </c>
      <c r="EK37" s="2" t="s">
        <v>385</v>
      </c>
      <c r="EL37" s="2" t="s">
        <v>151</v>
      </c>
      <c r="EM37" s="2" t="s">
        <v>151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341</v>
      </c>
      <c r="EW37" s="2" t="s">
        <v>375</v>
      </c>
      <c r="EX37" s="2" t="s">
        <v>142</v>
      </c>
      <c r="EY37" s="2" t="s">
        <v>151</v>
      </c>
      <c r="EZ37" s="2" t="s">
        <v>151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341</v>
      </c>
      <c r="FJ37" s="2" t="s">
        <v>311</v>
      </c>
      <c r="FK37" s="2" t="s">
        <v>415</v>
      </c>
      <c r="FL37" s="2" t="s">
        <v>151</v>
      </c>
      <c r="FM37" s="2" t="s">
        <v>151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341</v>
      </c>
      <c r="FW37" s="2" t="s">
        <v>289</v>
      </c>
      <c r="FX37" s="2" t="s">
        <v>226</v>
      </c>
      <c r="FY37" s="2" t="s">
        <v>151</v>
      </c>
      <c r="FZ37" s="2" t="s">
        <v>151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341</v>
      </c>
      <c r="JJ37" s="2" t="s">
        <v>227</v>
      </c>
      <c r="JK37" s="2" t="s">
        <v>142</v>
      </c>
      <c r="JL37" s="2" t="s">
        <v>151</v>
      </c>
      <c r="JM37" s="2" t="s">
        <v>151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341</v>
      </c>
      <c r="KW37" s="2" t="s">
        <v>377</v>
      </c>
      <c r="KX37" s="2" t="s">
        <v>142</v>
      </c>
      <c r="KY37" s="2" t="s">
        <v>151</v>
      </c>
      <c r="KZ37" s="2" t="s">
        <v>151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436</v>
      </c>
      <c r="B38" s="2" t="s">
        <v>131</v>
      </c>
      <c r="C38" s="2" t="s">
        <v>132</v>
      </c>
      <c r="D38" s="2" t="s">
        <v>361</v>
      </c>
      <c r="E38" s="2" t="s">
        <v>362</v>
      </c>
      <c r="F38" s="2" t="s">
        <v>437</v>
      </c>
      <c r="G38" s="2" t="s">
        <v>437</v>
      </c>
      <c r="H38" s="2" t="s">
        <v>437</v>
      </c>
      <c r="I38" s="2" t="s">
        <v>364</v>
      </c>
      <c r="J38" s="2" t="s">
        <v>438</v>
      </c>
      <c r="K38" s="2" t="s">
        <v>390</v>
      </c>
      <c r="L38" s="3">
        <v>27.69</v>
      </c>
      <c r="M38" s="3">
        <v>29.07</v>
      </c>
      <c r="N38" s="3">
        <v>84.99</v>
      </c>
      <c r="O38" s="2" t="s">
        <v>139</v>
      </c>
      <c r="P38" s="2" t="s">
        <v>189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366</v>
      </c>
      <c r="V38" s="2" t="s">
        <v>144</v>
      </c>
      <c r="W38" s="2" t="s">
        <v>145</v>
      </c>
      <c r="X38" s="2" t="s">
        <v>142</v>
      </c>
      <c r="Y38" s="2" t="s">
        <v>226</v>
      </c>
      <c r="Z38" s="4">
        <v>197</v>
      </c>
      <c r="AA38" s="4">
        <f>=ROUNDDOWN(59.6969696969697,0)</f>
      </c>
      <c r="AB38" s="5">
        <v>3.3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3</v>
      </c>
      <c r="AQ38" s="8">
        <v>115.66</v>
      </c>
      <c r="AR38" s="4"/>
      <c r="AS38" s="8"/>
      <c r="AT38" s="7"/>
      <c r="AU38" s="7"/>
      <c r="AV38" s="4">
        <v>3</v>
      </c>
      <c r="AW38" s="8">
        <v>115.66</v>
      </c>
      <c r="AX38" s="4"/>
      <c r="AY38" s="8"/>
      <c r="AZ38" s="7"/>
      <c r="BA38" s="7"/>
      <c r="BB38" s="7">
        <v>1</v>
      </c>
      <c r="BC38" s="4">
        <v>5</v>
      </c>
      <c r="BD38" s="8">
        <v>221.72</v>
      </c>
      <c r="BE38" s="4">
        <v>1</v>
      </c>
      <c r="BF38" s="8">
        <v>27.3</v>
      </c>
      <c r="BG38" s="7">
        <v>4</v>
      </c>
      <c r="BH38" s="7">
        <v>7.1216</v>
      </c>
      <c r="BI38" s="7">
        <v>0.5216</v>
      </c>
      <c r="BJ38" s="4">
        <v>3</v>
      </c>
      <c r="BK38" s="8">
        <v>115.66</v>
      </c>
      <c r="BL38" s="2" t="s">
        <v>439</v>
      </c>
      <c r="BM38" s="7">
        <v>1</v>
      </c>
      <c r="BN38" s="7">
        <v>1</v>
      </c>
      <c r="BO38" s="4">
        <v>1</v>
      </c>
      <c r="BP38" s="8">
        <v>54.39</v>
      </c>
      <c r="BQ38" s="4"/>
      <c r="BR38" s="8"/>
      <c r="BS38" s="7"/>
      <c r="BT38" s="7"/>
      <c r="BU38" s="2" t="s">
        <v>148</v>
      </c>
      <c r="BV38" s="2" t="s">
        <v>139</v>
      </c>
      <c r="BW38" s="2" t="s">
        <v>289</v>
      </c>
      <c r="BX38" s="2" t="s">
        <v>192</v>
      </c>
      <c r="BY38" s="2" t="s">
        <v>151</v>
      </c>
      <c r="BZ38" s="2" t="s">
        <v>151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282</v>
      </c>
      <c r="CJ38" s="2" t="s">
        <v>369</v>
      </c>
      <c r="CK38" s="2" t="s">
        <v>440</v>
      </c>
      <c r="CL38" s="2" t="s">
        <v>151</v>
      </c>
      <c r="CM38" s="2" t="s">
        <v>151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139</v>
      </c>
      <c r="CW38" s="2" t="s">
        <v>194</v>
      </c>
      <c r="CX38" s="2" t="s">
        <v>202</v>
      </c>
      <c r="CY38" s="2" t="s">
        <v>151</v>
      </c>
      <c r="CZ38" s="2" t="s">
        <v>151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139</v>
      </c>
      <c r="DJ38" s="2" t="s">
        <v>142</v>
      </c>
      <c r="DK38" s="2" t="s">
        <v>315</v>
      </c>
      <c r="DL38" s="2" t="s">
        <v>151</v>
      </c>
      <c r="DM38" s="2" t="s">
        <v>151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139</v>
      </c>
      <c r="DW38" s="2" t="s">
        <v>197</v>
      </c>
      <c r="DX38" s="2" t="s">
        <v>198</v>
      </c>
      <c r="DY38" s="2" t="s">
        <v>151</v>
      </c>
      <c r="DZ38" s="2" t="s">
        <v>151</v>
      </c>
      <c r="EA38" s="2" t="s">
        <v>142</v>
      </c>
      <c r="EB38" s="4">
        <v>1</v>
      </c>
      <c r="EC38" s="8">
        <v>30.8</v>
      </c>
      <c r="ED38" s="4"/>
      <c r="EE38" s="8"/>
      <c r="EF38" s="7"/>
      <c r="EG38" s="7"/>
      <c r="EH38" s="2" t="s">
        <v>148</v>
      </c>
      <c r="EI38" s="2" t="s">
        <v>139</v>
      </c>
      <c r="EJ38" s="2" t="s">
        <v>374</v>
      </c>
      <c r="EK38" s="2" t="s">
        <v>441</v>
      </c>
      <c r="EL38" s="2" t="s">
        <v>151</v>
      </c>
      <c r="EM38" s="2" t="s">
        <v>151</v>
      </c>
      <c r="EN38" s="2" t="s">
        <v>142</v>
      </c>
      <c r="EO38" s="4">
        <v>1</v>
      </c>
      <c r="EP38" s="8">
        <v>30.47</v>
      </c>
      <c r="EQ38" s="4"/>
      <c r="ER38" s="8"/>
      <c r="ES38" s="7"/>
      <c r="ET38" s="7"/>
      <c r="EU38" s="2" t="s">
        <v>148</v>
      </c>
      <c r="EV38" s="2" t="s">
        <v>139</v>
      </c>
      <c r="EW38" s="2" t="s">
        <v>375</v>
      </c>
      <c r="EX38" s="2" t="s">
        <v>442</v>
      </c>
      <c r="EY38" s="2" t="s">
        <v>151</v>
      </c>
      <c r="EZ38" s="2" t="s">
        <v>151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139</v>
      </c>
      <c r="FJ38" s="2" t="s">
        <v>311</v>
      </c>
      <c r="FK38" s="2" t="s">
        <v>443</v>
      </c>
      <c r="FL38" s="2" t="s">
        <v>151</v>
      </c>
      <c r="FM38" s="2" t="s">
        <v>151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139</v>
      </c>
      <c r="FW38" s="2" t="s">
        <v>289</v>
      </c>
      <c r="FX38" s="2" t="s">
        <v>444</v>
      </c>
      <c r="FY38" s="2" t="s">
        <v>151</v>
      </c>
      <c r="FZ38" s="2" t="s">
        <v>151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139</v>
      </c>
      <c r="JJ38" s="2" t="s">
        <v>227</v>
      </c>
      <c r="JK38" s="2" t="s">
        <v>445</v>
      </c>
      <c r="JL38" s="2" t="s">
        <v>151</v>
      </c>
      <c r="JM38" s="2" t="s">
        <v>151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139</v>
      </c>
      <c r="KW38" s="2" t="s">
        <v>377</v>
      </c>
      <c r="KX38" s="2" t="s">
        <v>395</v>
      </c>
      <c r="KY38" s="2" t="s">
        <v>151</v>
      </c>
      <c r="KZ38" s="2" t="s">
        <v>151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>
        <v>197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446</v>
      </c>
      <c r="B39" s="2" t="s">
        <v>131</v>
      </c>
      <c r="C39" s="2" t="s">
        <v>132</v>
      </c>
      <c r="D39" s="2" t="s">
        <v>361</v>
      </c>
      <c r="E39" s="2" t="s">
        <v>362</v>
      </c>
      <c r="F39" s="2" t="s">
        <v>437</v>
      </c>
      <c r="G39" s="2" t="s">
        <v>437</v>
      </c>
      <c r="H39" s="2" t="s">
        <v>437</v>
      </c>
      <c r="I39" s="2" t="s">
        <v>364</v>
      </c>
      <c r="J39" s="2" t="s">
        <v>438</v>
      </c>
      <c r="K39" s="2" t="s">
        <v>397</v>
      </c>
      <c r="L39" s="3">
        <v>27.69</v>
      </c>
      <c r="M39" s="3">
        <v>29.07</v>
      </c>
      <c r="N39" s="3">
        <v>84.99</v>
      </c>
      <c r="O39" s="2" t="s">
        <v>139</v>
      </c>
      <c r="P39" s="2" t="s">
        <v>189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366</v>
      </c>
      <c r="V39" s="2" t="s">
        <v>144</v>
      </c>
      <c r="W39" s="2" t="s">
        <v>145</v>
      </c>
      <c r="X39" s="2" t="s">
        <v>142</v>
      </c>
      <c r="Y39" s="2" t="s">
        <v>226</v>
      </c>
      <c r="Z39" s="4">
        <v>87</v>
      </c>
      <c r="AA39" s="4">
        <f>=ROUNDDOWN(48.3333333333333,0)</f>
      </c>
      <c r="AB39" s="5">
        <v>1.8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2</v>
      </c>
      <c r="AQ39" s="8">
        <v>106.06</v>
      </c>
      <c r="AR39" s="4"/>
      <c r="AS39" s="8"/>
      <c r="AT39" s="7"/>
      <c r="AU39" s="7"/>
      <c r="AV39" s="4">
        <v>2</v>
      </c>
      <c r="AW39" s="8">
        <v>106.06</v>
      </c>
      <c r="AX39" s="4"/>
      <c r="AY39" s="8"/>
      <c r="AZ39" s="7"/>
      <c r="BA39" s="7"/>
      <c r="BB39" s="7">
        <v>1</v>
      </c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>
        <v>0.4784</v>
      </c>
      <c r="BJ39" s="4">
        <v>2</v>
      </c>
      <c r="BK39" s="8">
        <v>106.06</v>
      </c>
      <c r="BL39" s="2" t="s">
        <v>16</v>
      </c>
      <c r="BM39" s="7">
        <v>1</v>
      </c>
      <c r="BN39" s="7">
        <v>1</v>
      </c>
      <c r="BO39" s="4">
        <v>2</v>
      </c>
      <c r="BP39" s="8">
        <v>106.06</v>
      </c>
      <c r="BQ39" s="4"/>
      <c r="BR39" s="8"/>
      <c r="BS39" s="7"/>
      <c r="BT39" s="7"/>
      <c r="BU39" s="2" t="s">
        <v>148</v>
      </c>
      <c r="BV39" s="2" t="s">
        <v>139</v>
      </c>
      <c r="BW39" s="2" t="s">
        <v>289</v>
      </c>
      <c r="BX39" s="2" t="s">
        <v>421</v>
      </c>
      <c r="BY39" s="2" t="s">
        <v>151</v>
      </c>
      <c r="BZ39" s="2" t="s">
        <v>151</v>
      </c>
      <c r="CA39" s="2" t="s">
        <v>142</v>
      </c>
      <c r="CB39" s="4"/>
      <c r="CC39" s="8"/>
      <c r="CD39" s="4"/>
      <c r="CE39" s="8"/>
      <c r="CF39" s="7"/>
      <c r="CG39" s="7"/>
      <c r="CH39" s="2" t="s">
        <v>148</v>
      </c>
      <c r="CI39" s="2" t="s">
        <v>282</v>
      </c>
      <c r="CJ39" s="2" t="s">
        <v>369</v>
      </c>
      <c r="CK39" s="2" t="s">
        <v>447</v>
      </c>
      <c r="CL39" s="2" t="s">
        <v>151</v>
      </c>
      <c r="CM39" s="2" t="s">
        <v>151</v>
      </c>
      <c r="CN39" s="2" t="s">
        <v>142</v>
      </c>
      <c r="CO39" s="4"/>
      <c r="CP39" s="8"/>
      <c r="CQ39" s="4"/>
      <c r="CR39" s="8"/>
      <c r="CS39" s="7"/>
      <c r="CT39" s="7"/>
      <c r="CU39" s="2" t="s">
        <v>148</v>
      </c>
      <c r="CV39" s="2" t="s">
        <v>139</v>
      </c>
      <c r="CW39" s="2" t="s">
        <v>194</v>
      </c>
      <c r="CX39" s="2" t="s">
        <v>195</v>
      </c>
      <c r="CY39" s="2" t="s">
        <v>151</v>
      </c>
      <c r="CZ39" s="2" t="s">
        <v>151</v>
      </c>
      <c r="DA39" s="2" t="s">
        <v>142</v>
      </c>
      <c r="DB39" s="4"/>
      <c r="DC39" s="8"/>
      <c r="DD39" s="4"/>
      <c r="DE39" s="8"/>
      <c r="DF39" s="7"/>
      <c r="DG39" s="7"/>
      <c r="DH39" s="2" t="s">
        <v>148</v>
      </c>
      <c r="DI39" s="2" t="s">
        <v>139</v>
      </c>
      <c r="DJ39" s="2" t="s">
        <v>142</v>
      </c>
      <c r="DK39" s="2" t="s">
        <v>315</v>
      </c>
      <c r="DL39" s="2" t="s">
        <v>151</v>
      </c>
      <c r="DM39" s="2" t="s">
        <v>151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197</v>
      </c>
      <c r="DX39" s="2" t="s">
        <v>448</v>
      </c>
      <c r="DY39" s="2" t="s">
        <v>151</v>
      </c>
      <c r="DZ39" s="2" t="s">
        <v>151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374</v>
      </c>
      <c r="EK39" s="2" t="s">
        <v>170</v>
      </c>
      <c r="EL39" s="2" t="s">
        <v>151</v>
      </c>
      <c r="EM39" s="2" t="s">
        <v>151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375</v>
      </c>
      <c r="EX39" s="2" t="s">
        <v>142</v>
      </c>
      <c r="EY39" s="2" t="s">
        <v>151</v>
      </c>
      <c r="EZ39" s="2" t="s">
        <v>151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311</v>
      </c>
      <c r="FK39" s="2" t="s">
        <v>449</v>
      </c>
      <c r="FL39" s="2" t="s">
        <v>151</v>
      </c>
      <c r="FM39" s="2" t="s">
        <v>151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289</v>
      </c>
      <c r="FX39" s="2" t="s">
        <v>352</v>
      </c>
      <c r="FY39" s="2" t="s">
        <v>151</v>
      </c>
      <c r="FZ39" s="2" t="s">
        <v>151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139</v>
      </c>
      <c r="JJ39" s="2" t="s">
        <v>227</v>
      </c>
      <c r="JK39" s="2" t="s">
        <v>142</v>
      </c>
      <c r="JL39" s="2" t="s">
        <v>151</v>
      </c>
      <c r="JM39" s="2" t="s">
        <v>151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377</v>
      </c>
      <c r="KX39" s="2" t="s">
        <v>395</v>
      </c>
      <c r="KY39" s="2" t="s">
        <v>151</v>
      </c>
      <c r="KZ39" s="2" t="s">
        <v>151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>
        <v>87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450</v>
      </c>
      <c r="B40" s="2" t="s">
        <v>131</v>
      </c>
      <c r="C40" s="2" t="s">
        <v>132</v>
      </c>
      <c r="D40" s="2" t="s">
        <v>361</v>
      </c>
      <c r="E40" s="2" t="s">
        <v>362</v>
      </c>
      <c r="F40" s="2" t="s">
        <v>437</v>
      </c>
      <c r="G40" s="2" t="s">
        <v>437</v>
      </c>
      <c r="H40" s="2" t="s">
        <v>437</v>
      </c>
      <c r="I40" s="2" t="s">
        <v>364</v>
      </c>
      <c r="J40" s="2" t="s">
        <v>438</v>
      </c>
      <c r="K40" s="2" t="s">
        <v>188</v>
      </c>
      <c r="L40" s="3">
        <v>24.76</v>
      </c>
      <c r="M40" s="3">
        <v>26</v>
      </c>
      <c r="N40" s="3">
        <v>79.99</v>
      </c>
      <c r="O40" s="2" t="s">
        <v>339</v>
      </c>
      <c r="P40" s="2" t="s">
        <v>319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366</v>
      </c>
      <c r="V40" s="2" t="s">
        <v>144</v>
      </c>
      <c r="W40" s="2" t="s">
        <v>145</v>
      </c>
      <c r="X40" s="2" t="s">
        <v>142</v>
      </c>
      <c r="Y40" s="2" t="s">
        <v>226</v>
      </c>
      <c r="Z40" s="4"/>
      <c r="AA40" s="4">
        <f>=ROUNDDOWN({0},0)</f>
      </c>
      <c r="AB40" s="5">
        <v>1</v>
      </c>
      <c r="AC40" s="2" t="s">
        <v>142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1</v>
      </c>
      <c r="AS40" s="8">
        <v>27.3</v>
      </c>
      <c r="AT40" s="7">
        <v>-1</v>
      </c>
      <c r="AU40" s="7">
        <v>-1</v>
      </c>
      <c r="AV40" s="4"/>
      <c r="AW40" s="8"/>
      <c r="AX40" s="4">
        <v>1</v>
      </c>
      <c r="AY40" s="8">
        <v>27.3</v>
      </c>
      <c r="AZ40" s="7">
        <v>-1</v>
      </c>
      <c r="BA40" s="7">
        <v>-1</v>
      </c>
      <c r="BB40" s="7"/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/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341</v>
      </c>
      <c r="BW40" s="2" t="s">
        <v>289</v>
      </c>
      <c r="BX40" s="2" t="s">
        <v>252</v>
      </c>
      <c r="BY40" s="2" t="s">
        <v>151</v>
      </c>
      <c r="BZ40" s="2" t="s">
        <v>151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341</v>
      </c>
      <c r="CJ40" s="2" t="s">
        <v>369</v>
      </c>
      <c r="CK40" s="2" t="s">
        <v>451</v>
      </c>
      <c r="CL40" s="2" t="s">
        <v>151</v>
      </c>
      <c r="CM40" s="2" t="s">
        <v>151</v>
      </c>
      <c r="CN40" s="2" t="s">
        <v>142</v>
      </c>
      <c r="CO40" s="4"/>
      <c r="CP40" s="8"/>
      <c r="CQ40" s="4"/>
      <c r="CR40" s="8"/>
      <c r="CS40" s="7"/>
      <c r="CT40" s="7"/>
      <c r="CU40" s="2" t="s">
        <v>148</v>
      </c>
      <c r="CV40" s="2" t="s">
        <v>341</v>
      </c>
      <c r="CW40" s="2" t="s">
        <v>194</v>
      </c>
      <c r="CX40" s="2" t="s">
        <v>452</v>
      </c>
      <c r="CY40" s="2" t="s">
        <v>151</v>
      </c>
      <c r="CZ40" s="2" t="s">
        <v>151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341</v>
      </c>
      <c r="DJ40" s="2" t="s">
        <v>142</v>
      </c>
      <c r="DK40" s="2" t="s">
        <v>393</v>
      </c>
      <c r="DL40" s="2" t="s">
        <v>151</v>
      </c>
      <c r="DM40" s="2" t="s">
        <v>151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341</v>
      </c>
      <c r="DW40" s="2" t="s">
        <v>197</v>
      </c>
      <c r="DX40" s="2" t="s">
        <v>373</v>
      </c>
      <c r="DY40" s="2" t="s">
        <v>151</v>
      </c>
      <c r="DZ40" s="2" t="s">
        <v>151</v>
      </c>
      <c r="EA40" s="2" t="s">
        <v>142</v>
      </c>
      <c r="EB40" s="4"/>
      <c r="EC40" s="8"/>
      <c r="ED40" s="4">
        <v>1</v>
      </c>
      <c r="EE40" s="8">
        <v>27.3</v>
      </c>
      <c r="EF40" s="7">
        <v>-1</v>
      </c>
      <c r="EG40" s="7">
        <v>-1</v>
      </c>
      <c r="EH40" s="2" t="s">
        <v>148</v>
      </c>
      <c r="EI40" s="2" t="s">
        <v>341</v>
      </c>
      <c r="EJ40" s="2" t="s">
        <v>374</v>
      </c>
      <c r="EK40" s="2" t="s">
        <v>291</v>
      </c>
      <c r="EL40" s="2" t="s">
        <v>151</v>
      </c>
      <c r="EM40" s="2" t="s">
        <v>151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341</v>
      </c>
      <c r="EW40" s="2" t="s">
        <v>375</v>
      </c>
      <c r="EX40" s="2" t="s">
        <v>142</v>
      </c>
      <c r="EY40" s="2" t="s">
        <v>151</v>
      </c>
      <c r="EZ40" s="2" t="s">
        <v>151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341</v>
      </c>
      <c r="FJ40" s="2" t="s">
        <v>311</v>
      </c>
      <c r="FK40" s="2" t="s">
        <v>453</v>
      </c>
      <c r="FL40" s="2" t="s">
        <v>151</v>
      </c>
      <c r="FM40" s="2" t="s">
        <v>151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341</v>
      </c>
      <c r="FW40" s="2" t="s">
        <v>289</v>
      </c>
      <c r="FX40" s="2" t="s">
        <v>226</v>
      </c>
      <c r="FY40" s="2" t="s">
        <v>151</v>
      </c>
      <c r="FZ40" s="2" t="s">
        <v>151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341</v>
      </c>
      <c r="JJ40" s="2" t="s">
        <v>227</v>
      </c>
      <c r="JK40" s="2" t="s">
        <v>142</v>
      </c>
      <c r="JL40" s="2" t="s">
        <v>151</v>
      </c>
      <c r="JM40" s="2" t="s">
        <v>151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341</v>
      </c>
      <c r="KW40" s="2" t="s">
        <v>377</v>
      </c>
      <c r="KX40" s="2" t="s">
        <v>142</v>
      </c>
      <c r="KY40" s="2" t="s">
        <v>151</v>
      </c>
      <c r="KZ40" s="2" t="s">
        <v>151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454</v>
      </c>
      <c r="B41" s="2" t="s">
        <v>131</v>
      </c>
      <c r="C41" s="2" t="s">
        <v>132</v>
      </c>
      <c r="D41" s="2" t="s">
        <v>455</v>
      </c>
      <c r="E41" s="2" t="s">
        <v>456</v>
      </c>
      <c r="F41" s="2" t="s">
        <v>457</v>
      </c>
      <c r="G41" s="2" t="s">
        <v>457</v>
      </c>
      <c r="H41" s="2" t="s">
        <v>457</v>
      </c>
      <c r="I41" s="2" t="s">
        <v>458</v>
      </c>
      <c r="J41" s="2" t="s">
        <v>137</v>
      </c>
      <c r="K41" s="2" t="s">
        <v>459</v>
      </c>
      <c r="L41" s="3">
        <v>85.12</v>
      </c>
      <c r="M41" s="3">
        <v>89.38</v>
      </c>
      <c r="N41" s="3">
        <v>249.99</v>
      </c>
      <c r="O41" s="2" t="s">
        <v>139</v>
      </c>
      <c r="P41" s="2" t="s">
        <v>319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460</v>
      </c>
      <c r="V41" s="2" t="s">
        <v>367</v>
      </c>
      <c r="W41" s="2" t="s">
        <v>145</v>
      </c>
      <c r="X41" s="2" t="s">
        <v>142</v>
      </c>
      <c r="Y41" s="2" t="s">
        <v>289</v>
      </c>
      <c r="Z41" s="4">
        <v>8</v>
      </c>
      <c r="AA41" s="4">
        <f>=ROUNDDOWN(8,0)</f>
      </c>
      <c r="AB41" s="5">
        <v>1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5</v>
      </c>
      <c r="AQ41" s="8">
        <v>501.57</v>
      </c>
      <c r="AR41" s="4">
        <v>1</v>
      </c>
      <c r="AS41" s="8">
        <v>89.38</v>
      </c>
      <c r="AT41" s="7">
        <v>4</v>
      </c>
      <c r="AU41" s="7">
        <v>4.6117</v>
      </c>
      <c r="AV41" s="4">
        <v>7</v>
      </c>
      <c r="AW41" s="8">
        <v>757.39</v>
      </c>
      <c r="AX41" s="4">
        <v>2</v>
      </c>
      <c r="AY41" s="8">
        <v>201.99</v>
      </c>
      <c r="AZ41" s="7">
        <v>2.5</v>
      </c>
      <c r="BA41" s="7">
        <v>2.7496</v>
      </c>
      <c r="BB41" s="7">
        <v>0.6622</v>
      </c>
      <c r="BC41" s="4">
        <v>9</v>
      </c>
      <c r="BD41" s="8">
        <v>997.37</v>
      </c>
      <c r="BE41" s="4">
        <v>4</v>
      </c>
      <c r="BF41" s="8">
        <v>530.31</v>
      </c>
      <c r="BG41" s="7">
        <v>1.25</v>
      </c>
      <c r="BH41" s="7">
        <v>0.8807</v>
      </c>
      <c r="BI41" s="7">
        <v>0.7594</v>
      </c>
      <c r="BJ41" s="4">
        <v>5</v>
      </c>
      <c r="BK41" s="8">
        <v>501.57</v>
      </c>
      <c r="BL41" s="2" t="s">
        <v>461</v>
      </c>
      <c r="BM41" s="7">
        <v>1</v>
      </c>
      <c r="BN41" s="7">
        <v>1</v>
      </c>
      <c r="BO41" s="4">
        <v>5</v>
      </c>
      <c r="BP41" s="8">
        <v>501.57</v>
      </c>
      <c r="BQ41" s="4"/>
      <c r="BR41" s="8"/>
      <c r="BS41" s="7"/>
      <c r="BT41" s="7"/>
      <c r="BU41" s="2" t="s">
        <v>148</v>
      </c>
      <c r="BV41" s="2" t="s">
        <v>139</v>
      </c>
      <c r="BW41" s="2" t="s">
        <v>226</v>
      </c>
      <c r="BX41" s="2" t="s">
        <v>462</v>
      </c>
      <c r="BY41" s="2" t="s">
        <v>151</v>
      </c>
      <c r="BZ41" s="2" t="s">
        <v>151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139</v>
      </c>
      <c r="CJ41" s="2" t="s">
        <v>463</v>
      </c>
      <c r="CK41" s="2" t="s">
        <v>173</v>
      </c>
      <c r="CL41" s="2" t="s">
        <v>151</v>
      </c>
      <c r="CM41" s="2" t="s">
        <v>151</v>
      </c>
      <c r="CN41" s="2" t="s">
        <v>142</v>
      </c>
      <c r="CO41" s="4"/>
      <c r="CP41" s="8"/>
      <c r="CQ41" s="4">
        <v>1</v>
      </c>
      <c r="CR41" s="8">
        <v>89.38</v>
      </c>
      <c r="CS41" s="7">
        <v>-1</v>
      </c>
      <c r="CT41" s="7">
        <v>-1</v>
      </c>
      <c r="CU41" s="2" t="s">
        <v>148</v>
      </c>
      <c r="CV41" s="2" t="s">
        <v>139</v>
      </c>
      <c r="CW41" s="2" t="s">
        <v>194</v>
      </c>
      <c r="CX41" s="2" t="s">
        <v>195</v>
      </c>
      <c r="CY41" s="2" t="s">
        <v>151</v>
      </c>
      <c r="CZ41" s="2" t="s">
        <v>151</v>
      </c>
      <c r="DA41" s="2" t="s">
        <v>142</v>
      </c>
      <c r="DB41" s="4"/>
      <c r="DC41" s="8"/>
      <c r="DD41" s="4"/>
      <c r="DE41" s="8"/>
      <c r="DF41" s="7"/>
      <c r="DG41" s="7"/>
      <c r="DH41" s="2" t="s">
        <v>238</v>
      </c>
      <c r="DI41" s="2" t="s">
        <v>139</v>
      </c>
      <c r="DJ41" s="2" t="s">
        <v>142</v>
      </c>
      <c r="DK41" s="2" t="s">
        <v>142</v>
      </c>
      <c r="DL41" s="2" t="s">
        <v>151</v>
      </c>
      <c r="DM41" s="2" t="s">
        <v>151</v>
      </c>
      <c r="DN41" s="2" t="s">
        <v>142</v>
      </c>
      <c r="DO41" s="4"/>
      <c r="DP41" s="8"/>
      <c r="DQ41" s="4"/>
      <c r="DR41" s="8"/>
      <c r="DS41" s="7"/>
      <c r="DT41" s="7"/>
      <c r="DU41" s="2" t="s">
        <v>148</v>
      </c>
      <c r="DV41" s="2" t="s">
        <v>139</v>
      </c>
      <c r="DW41" s="2" t="s">
        <v>197</v>
      </c>
      <c r="DX41" s="2" t="s">
        <v>373</v>
      </c>
      <c r="DY41" s="2" t="s">
        <v>151</v>
      </c>
      <c r="DZ41" s="2" t="s">
        <v>151</v>
      </c>
      <c r="EA41" s="2" t="s">
        <v>142</v>
      </c>
      <c r="EB41" s="4"/>
      <c r="EC41" s="8"/>
      <c r="ED41" s="4"/>
      <c r="EE41" s="8"/>
      <c r="EF41" s="7"/>
      <c r="EG41" s="7"/>
      <c r="EH41" s="2" t="s">
        <v>148</v>
      </c>
      <c r="EI41" s="2" t="s">
        <v>139</v>
      </c>
      <c r="EJ41" s="2" t="s">
        <v>199</v>
      </c>
      <c r="EK41" s="2" t="s">
        <v>149</v>
      </c>
      <c r="EL41" s="2" t="s">
        <v>151</v>
      </c>
      <c r="EM41" s="2" t="s">
        <v>151</v>
      </c>
      <c r="EN41" s="2" t="s">
        <v>142</v>
      </c>
      <c r="EO41" s="4"/>
      <c r="EP41" s="8"/>
      <c r="EQ41" s="4"/>
      <c r="ER41" s="8"/>
      <c r="ES41" s="7"/>
      <c r="ET41" s="7"/>
      <c r="EU41" s="2" t="s">
        <v>148</v>
      </c>
      <c r="EV41" s="2" t="s">
        <v>139</v>
      </c>
      <c r="EW41" s="2" t="s">
        <v>201</v>
      </c>
      <c r="EX41" s="2" t="s">
        <v>173</v>
      </c>
      <c r="EY41" s="2" t="s">
        <v>151</v>
      </c>
      <c r="EZ41" s="2" t="s">
        <v>151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139</v>
      </c>
      <c r="FJ41" s="2" t="s">
        <v>464</v>
      </c>
      <c r="FK41" s="2" t="s">
        <v>324</v>
      </c>
      <c r="FL41" s="2" t="s">
        <v>151</v>
      </c>
      <c r="FM41" s="2" t="s">
        <v>151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139</v>
      </c>
      <c r="FW41" s="2" t="s">
        <v>289</v>
      </c>
      <c r="FX41" s="2" t="s">
        <v>465</v>
      </c>
      <c r="FY41" s="2" t="s">
        <v>151</v>
      </c>
      <c r="FZ41" s="2" t="s">
        <v>151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139</v>
      </c>
      <c r="JJ41" s="2" t="s">
        <v>206</v>
      </c>
      <c r="JK41" s="2" t="s">
        <v>142</v>
      </c>
      <c r="JL41" s="2" t="s">
        <v>151</v>
      </c>
      <c r="JM41" s="2" t="s">
        <v>151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139</v>
      </c>
      <c r="KW41" s="2" t="s">
        <v>208</v>
      </c>
      <c r="KX41" s="2" t="s">
        <v>466</v>
      </c>
      <c r="KY41" s="2" t="s">
        <v>151</v>
      </c>
      <c r="KZ41" s="2" t="s">
        <v>151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>
        <v>8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467</v>
      </c>
      <c r="B42" s="2" t="s">
        <v>131</v>
      </c>
      <c r="C42" s="2" t="s">
        <v>132</v>
      </c>
      <c r="D42" s="2" t="s">
        <v>455</v>
      </c>
      <c r="E42" s="2" t="s">
        <v>456</v>
      </c>
      <c r="F42" s="2" t="s">
        <v>457</v>
      </c>
      <c r="G42" s="2" t="s">
        <v>457</v>
      </c>
      <c r="H42" s="2" t="s">
        <v>457</v>
      </c>
      <c r="I42" s="2" t="s">
        <v>458</v>
      </c>
      <c r="J42" s="2" t="s">
        <v>167</v>
      </c>
      <c r="K42" s="2" t="s">
        <v>459</v>
      </c>
      <c r="L42" s="3">
        <v>102.14</v>
      </c>
      <c r="M42" s="3">
        <v>107.25</v>
      </c>
      <c r="N42" s="3">
        <v>299.99</v>
      </c>
      <c r="O42" s="2" t="s">
        <v>139</v>
      </c>
      <c r="P42" s="2" t="s">
        <v>319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460</v>
      </c>
      <c r="V42" s="2" t="s">
        <v>367</v>
      </c>
      <c r="W42" s="2" t="s">
        <v>145</v>
      </c>
      <c r="X42" s="2" t="s">
        <v>142</v>
      </c>
      <c r="Y42" s="2" t="s">
        <v>289</v>
      </c>
      <c r="Z42" s="4">
        <v>66</v>
      </c>
      <c r="AA42" s="4">
        <f>=ROUNDDOWN(22,0)</f>
      </c>
      <c r="AB42" s="5">
        <v>3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>
        <v>2</v>
      </c>
      <c r="AQ42" s="8">
        <v>255.82</v>
      </c>
      <c r="AR42" s="4">
        <v>1</v>
      </c>
      <c r="AS42" s="8">
        <v>112.61</v>
      </c>
      <c r="AT42" s="7">
        <v>1</v>
      </c>
      <c r="AU42" s="7">
        <v>1.2717</v>
      </c>
      <c r="AV42" s="4" t="s">
        <v>142</v>
      </c>
      <c r="AW42" s="8" t="s">
        <v>142</v>
      </c>
      <c r="AX42" s="4" t="s">
        <v>142</v>
      </c>
      <c r="AY42" s="8" t="s">
        <v>142</v>
      </c>
      <c r="AZ42" s="7" t="s">
        <v>142</v>
      </c>
      <c r="BA42" s="7" t="s">
        <v>142</v>
      </c>
      <c r="BB42" s="7">
        <v>0.3378</v>
      </c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 t="s">
        <v>142</v>
      </c>
      <c r="BJ42" s="4">
        <v>2</v>
      </c>
      <c r="BK42" s="8">
        <v>255.82</v>
      </c>
      <c r="BL42" s="2" t="s">
        <v>320</v>
      </c>
      <c r="BM42" s="7">
        <v>1</v>
      </c>
      <c r="BN42" s="7">
        <v>1</v>
      </c>
      <c r="BO42" s="4">
        <v>1</v>
      </c>
      <c r="BP42" s="8">
        <v>139.99</v>
      </c>
      <c r="BQ42" s="4"/>
      <c r="BR42" s="8"/>
      <c r="BS42" s="7"/>
      <c r="BT42" s="7"/>
      <c r="BU42" s="2" t="s">
        <v>148</v>
      </c>
      <c r="BV42" s="2" t="s">
        <v>139</v>
      </c>
      <c r="BW42" s="2" t="s">
        <v>226</v>
      </c>
      <c r="BX42" s="2" t="s">
        <v>468</v>
      </c>
      <c r="BY42" s="2" t="s">
        <v>151</v>
      </c>
      <c r="BZ42" s="2" t="s">
        <v>151</v>
      </c>
      <c r="CA42" s="2" t="s">
        <v>142</v>
      </c>
      <c r="CB42" s="4">
        <v>1</v>
      </c>
      <c r="CC42" s="8">
        <v>115.83</v>
      </c>
      <c r="CD42" s="4"/>
      <c r="CE42" s="8"/>
      <c r="CF42" s="7"/>
      <c r="CG42" s="7"/>
      <c r="CH42" s="2" t="s">
        <v>148</v>
      </c>
      <c r="CI42" s="2" t="s">
        <v>139</v>
      </c>
      <c r="CJ42" s="2" t="s">
        <v>463</v>
      </c>
      <c r="CK42" s="2" t="s">
        <v>193</v>
      </c>
      <c r="CL42" s="2" t="s">
        <v>151</v>
      </c>
      <c r="CM42" s="2" t="s">
        <v>151</v>
      </c>
      <c r="CN42" s="2" t="s">
        <v>142</v>
      </c>
      <c r="CO42" s="4"/>
      <c r="CP42" s="8"/>
      <c r="CQ42" s="4"/>
      <c r="CR42" s="8"/>
      <c r="CS42" s="7"/>
      <c r="CT42" s="7"/>
      <c r="CU42" s="2" t="s">
        <v>148</v>
      </c>
      <c r="CV42" s="2" t="s">
        <v>139</v>
      </c>
      <c r="CW42" s="2" t="s">
        <v>194</v>
      </c>
      <c r="CX42" s="2" t="s">
        <v>469</v>
      </c>
      <c r="CY42" s="2" t="s">
        <v>151</v>
      </c>
      <c r="CZ42" s="2" t="s">
        <v>151</v>
      </c>
      <c r="DA42" s="2" t="s">
        <v>142</v>
      </c>
      <c r="DB42" s="4"/>
      <c r="DC42" s="8"/>
      <c r="DD42" s="4"/>
      <c r="DE42" s="8"/>
      <c r="DF42" s="7"/>
      <c r="DG42" s="7"/>
      <c r="DH42" s="2" t="s">
        <v>238</v>
      </c>
      <c r="DI42" s="2" t="s">
        <v>139</v>
      </c>
      <c r="DJ42" s="2" t="s">
        <v>142</v>
      </c>
      <c r="DK42" s="2" t="s">
        <v>142</v>
      </c>
      <c r="DL42" s="2" t="s">
        <v>151</v>
      </c>
      <c r="DM42" s="2" t="s">
        <v>151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139</v>
      </c>
      <c r="DW42" s="2" t="s">
        <v>197</v>
      </c>
      <c r="DX42" s="2" t="s">
        <v>198</v>
      </c>
      <c r="DY42" s="2" t="s">
        <v>151</v>
      </c>
      <c r="DZ42" s="2" t="s">
        <v>151</v>
      </c>
      <c r="EA42" s="2" t="s">
        <v>142</v>
      </c>
      <c r="EB42" s="4"/>
      <c r="EC42" s="8"/>
      <c r="ED42" s="4">
        <v>1</v>
      </c>
      <c r="EE42" s="8">
        <v>112.61</v>
      </c>
      <c r="EF42" s="7">
        <v>-1</v>
      </c>
      <c r="EG42" s="7">
        <v>-1</v>
      </c>
      <c r="EH42" s="2" t="s">
        <v>148</v>
      </c>
      <c r="EI42" s="2" t="s">
        <v>139</v>
      </c>
      <c r="EJ42" s="2" t="s">
        <v>199</v>
      </c>
      <c r="EK42" s="2" t="s">
        <v>470</v>
      </c>
      <c r="EL42" s="2" t="s">
        <v>151</v>
      </c>
      <c r="EM42" s="2" t="s">
        <v>151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201</v>
      </c>
      <c r="EX42" s="2" t="s">
        <v>471</v>
      </c>
      <c r="EY42" s="2" t="s">
        <v>151</v>
      </c>
      <c r="EZ42" s="2" t="s">
        <v>151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139</v>
      </c>
      <c r="FJ42" s="2" t="s">
        <v>464</v>
      </c>
      <c r="FK42" s="2" t="s">
        <v>269</v>
      </c>
      <c r="FL42" s="2" t="s">
        <v>151</v>
      </c>
      <c r="FM42" s="2" t="s">
        <v>151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289</v>
      </c>
      <c r="FX42" s="2" t="s">
        <v>226</v>
      </c>
      <c r="FY42" s="2" t="s">
        <v>151</v>
      </c>
      <c r="FZ42" s="2" t="s">
        <v>151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139</v>
      </c>
      <c r="JJ42" s="2" t="s">
        <v>206</v>
      </c>
      <c r="JK42" s="2" t="s">
        <v>142</v>
      </c>
      <c r="JL42" s="2" t="s">
        <v>151</v>
      </c>
      <c r="JM42" s="2" t="s">
        <v>151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208</v>
      </c>
      <c r="KX42" s="2" t="s">
        <v>395</v>
      </c>
      <c r="KY42" s="2" t="s">
        <v>151</v>
      </c>
      <c r="KZ42" s="2" t="s">
        <v>151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>
        <v>66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472</v>
      </c>
      <c r="B43" s="2" t="s">
        <v>131</v>
      </c>
      <c r="C43" s="2" t="s">
        <v>132</v>
      </c>
      <c r="D43" s="2" t="s">
        <v>455</v>
      </c>
      <c r="E43" s="2" t="s">
        <v>456</v>
      </c>
      <c r="F43" s="2" t="s">
        <v>457</v>
      </c>
      <c r="G43" s="2" t="s">
        <v>457</v>
      </c>
      <c r="H43" s="2" t="s">
        <v>457</v>
      </c>
      <c r="I43" s="2" t="s">
        <v>458</v>
      </c>
      <c r="J43" s="2" t="s">
        <v>137</v>
      </c>
      <c r="K43" s="2" t="s">
        <v>473</v>
      </c>
      <c r="L43" s="3">
        <v>85.12</v>
      </c>
      <c r="M43" s="3">
        <v>89.38</v>
      </c>
      <c r="N43" s="3">
        <v>249.99</v>
      </c>
      <c r="O43" s="2" t="s">
        <v>139</v>
      </c>
      <c r="P43" s="2" t="s">
        <v>319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460</v>
      </c>
      <c r="V43" s="2" t="s">
        <v>367</v>
      </c>
      <c r="W43" s="2" t="s">
        <v>145</v>
      </c>
      <c r="X43" s="2" t="s">
        <v>142</v>
      </c>
      <c r="Y43" s="2" t="s">
        <v>289</v>
      </c>
      <c r="Z43" s="4">
        <v>124</v>
      </c>
      <c r="AA43" s="4">
        <f>=ROUNDDOWN(112.727272727273,0)</f>
      </c>
      <c r="AB43" s="5">
        <v>1.1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2</v>
      </c>
      <c r="AQ43" s="8">
        <v>239.98</v>
      </c>
      <c r="AR43" s="4">
        <v>1</v>
      </c>
      <c r="AS43" s="8">
        <v>212.49</v>
      </c>
      <c r="AT43" s="7">
        <v>1</v>
      </c>
      <c r="AU43" s="7">
        <v>0.1294</v>
      </c>
      <c r="AV43" s="4">
        <v>2</v>
      </c>
      <c r="AW43" s="8">
        <v>239.98</v>
      </c>
      <c r="AX43" s="4">
        <v>2</v>
      </c>
      <c r="AY43" s="8">
        <v>328.32</v>
      </c>
      <c r="AZ43" s="7" t="s">
        <v>142</v>
      </c>
      <c r="BA43" s="7">
        <v>-0.2691</v>
      </c>
      <c r="BB43" s="7">
        <v>1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>
        <v>0.2406</v>
      </c>
      <c r="BJ43" s="4">
        <v>2</v>
      </c>
      <c r="BK43" s="8">
        <v>239.98</v>
      </c>
      <c r="BL43" s="2" t="s">
        <v>16</v>
      </c>
      <c r="BM43" s="7">
        <v>1</v>
      </c>
      <c r="BN43" s="7">
        <v>1</v>
      </c>
      <c r="BO43" s="4">
        <v>2</v>
      </c>
      <c r="BP43" s="8">
        <v>239.98</v>
      </c>
      <c r="BQ43" s="4">
        <v>1</v>
      </c>
      <c r="BR43" s="8">
        <v>212.49</v>
      </c>
      <c r="BS43" s="7">
        <v>1</v>
      </c>
      <c r="BT43" s="7">
        <v>0.1294</v>
      </c>
      <c r="BU43" s="2" t="s">
        <v>148</v>
      </c>
      <c r="BV43" s="2" t="s">
        <v>139</v>
      </c>
      <c r="BW43" s="2" t="s">
        <v>226</v>
      </c>
      <c r="BX43" s="2" t="s">
        <v>325</v>
      </c>
      <c r="BY43" s="2" t="s">
        <v>151</v>
      </c>
      <c r="BZ43" s="2" t="s">
        <v>151</v>
      </c>
      <c r="CA43" s="2" t="s">
        <v>142</v>
      </c>
      <c r="CB43" s="4"/>
      <c r="CC43" s="8"/>
      <c r="CD43" s="4"/>
      <c r="CE43" s="8"/>
      <c r="CF43" s="7"/>
      <c r="CG43" s="7"/>
      <c r="CH43" s="2" t="s">
        <v>148</v>
      </c>
      <c r="CI43" s="2" t="s">
        <v>139</v>
      </c>
      <c r="CJ43" s="2" t="s">
        <v>463</v>
      </c>
      <c r="CK43" s="2" t="s">
        <v>215</v>
      </c>
      <c r="CL43" s="2" t="s">
        <v>151</v>
      </c>
      <c r="CM43" s="2" t="s">
        <v>151</v>
      </c>
      <c r="CN43" s="2" t="s">
        <v>142</v>
      </c>
      <c r="CO43" s="4"/>
      <c r="CP43" s="8"/>
      <c r="CQ43" s="4"/>
      <c r="CR43" s="8"/>
      <c r="CS43" s="7"/>
      <c r="CT43" s="7"/>
      <c r="CU43" s="2" t="s">
        <v>148</v>
      </c>
      <c r="CV43" s="2" t="s">
        <v>139</v>
      </c>
      <c r="CW43" s="2" t="s">
        <v>194</v>
      </c>
      <c r="CX43" s="2" t="s">
        <v>474</v>
      </c>
      <c r="CY43" s="2" t="s">
        <v>151</v>
      </c>
      <c r="CZ43" s="2" t="s">
        <v>151</v>
      </c>
      <c r="DA43" s="2" t="s">
        <v>142</v>
      </c>
      <c r="DB43" s="4"/>
      <c r="DC43" s="8"/>
      <c r="DD43" s="4"/>
      <c r="DE43" s="8"/>
      <c r="DF43" s="7"/>
      <c r="DG43" s="7"/>
      <c r="DH43" s="2" t="s">
        <v>148</v>
      </c>
      <c r="DI43" s="2" t="s">
        <v>139</v>
      </c>
      <c r="DJ43" s="2" t="s">
        <v>142</v>
      </c>
      <c r="DK43" s="2" t="s">
        <v>475</v>
      </c>
      <c r="DL43" s="2" t="s">
        <v>151</v>
      </c>
      <c r="DM43" s="2" t="s">
        <v>151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139</v>
      </c>
      <c r="DW43" s="2" t="s">
        <v>197</v>
      </c>
      <c r="DX43" s="2" t="s">
        <v>476</v>
      </c>
      <c r="DY43" s="2" t="s">
        <v>151</v>
      </c>
      <c r="DZ43" s="2" t="s">
        <v>151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199</v>
      </c>
      <c r="EK43" s="2" t="s">
        <v>477</v>
      </c>
      <c r="EL43" s="2" t="s">
        <v>151</v>
      </c>
      <c r="EM43" s="2" t="s">
        <v>151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139</v>
      </c>
      <c r="EW43" s="2" t="s">
        <v>201</v>
      </c>
      <c r="EX43" s="2" t="s">
        <v>478</v>
      </c>
      <c r="EY43" s="2" t="s">
        <v>151</v>
      </c>
      <c r="EZ43" s="2" t="s">
        <v>151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139</v>
      </c>
      <c r="FJ43" s="2" t="s">
        <v>464</v>
      </c>
      <c r="FK43" s="2" t="s">
        <v>479</v>
      </c>
      <c r="FL43" s="2" t="s">
        <v>151</v>
      </c>
      <c r="FM43" s="2" t="s">
        <v>151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289</v>
      </c>
      <c r="FX43" s="2" t="s">
        <v>425</v>
      </c>
      <c r="FY43" s="2" t="s">
        <v>151</v>
      </c>
      <c r="FZ43" s="2" t="s">
        <v>151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139</v>
      </c>
      <c r="JJ43" s="2" t="s">
        <v>227</v>
      </c>
      <c r="JK43" s="2" t="s">
        <v>142</v>
      </c>
      <c r="JL43" s="2" t="s">
        <v>151</v>
      </c>
      <c r="JM43" s="2" t="s">
        <v>151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208</v>
      </c>
      <c r="KX43" s="2" t="s">
        <v>142</v>
      </c>
      <c r="KY43" s="2" t="s">
        <v>151</v>
      </c>
      <c r="KZ43" s="2" t="s">
        <v>151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>
        <v>124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480</v>
      </c>
      <c r="B44" s="2" t="s">
        <v>131</v>
      </c>
      <c r="C44" s="2" t="s">
        <v>132</v>
      </c>
      <c r="D44" s="2" t="s">
        <v>455</v>
      </c>
      <c r="E44" s="2" t="s">
        <v>456</v>
      </c>
      <c r="F44" s="2" t="s">
        <v>457</v>
      </c>
      <c r="G44" s="2" t="s">
        <v>457</v>
      </c>
      <c r="H44" s="2" t="s">
        <v>457</v>
      </c>
      <c r="I44" s="2" t="s">
        <v>458</v>
      </c>
      <c r="J44" s="2" t="s">
        <v>167</v>
      </c>
      <c r="K44" s="2" t="s">
        <v>473</v>
      </c>
      <c r="L44" s="3">
        <v>102.14</v>
      </c>
      <c r="M44" s="3">
        <v>107.25</v>
      </c>
      <c r="N44" s="3">
        <v>299.99</v>
      </c>
      <c r="O44" s="2" t="s">
        <v>139</v>
      </c>
      <c r="P44" s="2" t="s">
        <v>319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460</v>
      </c>
      <c r="V44" s="2" t="s">
        <v>367</v>
      </c>
      <c r="W44" s="2" t="s">
        <v>145</v>
      </c>
      <c r="X44" s="2" t="s">
        <v>142</v>
      </c>
      <c r="Y44" s="2" t="s">
        <v>289</v>
      </c>
      <c r="Z44" s="4">
        <v>119</v>
      </c>
      <c r="AA44" s="4">
        <f>=ROUNDDOWN(51.7391304347826,0)</f>
      </c>
      <c r="AB44" s="5">
        <v>2.3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>
        <v>1</v>
      </c>
      <c r="AS44" s="8">
        <v>115.83</v>
      </c>
      <c r="AT44" s="7">
        <v>-1</v>
      </c>
      <c r="AU44" s="7">
        <v>-1</v>
      </c>
      <c r="AV44" s="4" t="s">
        <v>142</v>
      </c>
      <c r="AW44" s="8" t="s">
        <v>142</v>
      </c>
      <c r="AX44" s="4" t="s">
        <v>142</v>
      </c>
      <c r="AY44" s="8" t="s">
        <v>142</v>
      </c>
      <c r="AZ44" s="7" t="s">
        <v>142</v>
      </c>
      <c r="BA44" s="7" t="s">
        <v>142</v>
      </c>
      <c r="BB44" s="7"/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 t="s">
        <v>142</v>
      </c>
      <c r="BJ44" s="4"/>
      <c r="BK44" s="8"/>
      <c r="BL44" s="2" t="s">
        <v>23</v>
      </c>
      <c r="BM44" s="7"/>
      <c r="BN44" s="7"/>
      <c r="BO44" s="4"/>
      <c r="BP44" s="8"/>
      <c r="BQ44" s="4"/>
      <c r="BR44" s="8"/>
      <c r="BS44" s="7"/>
      <c r="BT44" s="7"/>
      <c r="BU44" s="2" t="s">
        <v>148</v>
      </c>
      <c r="BV44" s="2" t="s">
        <v>139</v>
      </c>
      <c r="BW44" s="2" t="s">
        <v>226</v>
      </c>
      <c r="BX44" s="2" t="s">
        <v>481</v>
      </c>
      <c r="BY44" s="2" t="s">
        <v>151</v>
      </c>
      <c r="BZ44" s="2" t="s">
        <v>151</v>
      </c>
      <c r="CA44" s="2" t="s">
        <v>142</v>
      </c>
      <c r="CB44" s="4"/>
      <c r="CC44" s="8"/>
      <c r="CD44" s="4"/>
      <c r="CE44" s="8"/>
      <c r="CF44" s="7"/>
      <c r="CG44" s="7"/>
      <c r="CH44" s="2" t="s">
        <v>148</v>
      </c>
      <c r="CI44" s="2" t="s">
        <v>139</v>
      </c>
      <c r="CJ44" s="2" t="s">
        <v>463</v>
      </c>
      <c r="CK44" s="2" t="s">
        <v>350</v>
      </c>
      <c r="CL44" s="2" t="s">
        <v>151</v>
      </c>
      <c r="CM44" s="2" t="s">
        <v>151</v>
      </c>
      <c r="CN44" s="2" t="s">
        <v>142</v>
      </c>
      <c r="CO44" s="4"/>
      <c r="CP44" s="8"/>
      <c r="CQ44" s="4"/>
      <c r="CR44" s="8"/>
      <c r="CS44" s="7"/>
      <c r="CT44" s="7"/>
      <c r="CU44" s="2" t="s">
        <v>148</v>
      </c>
      <c r="CV44" s="2" t="s">
        <v>139</v>
      </c>
      <c r="CW44" s="2" t="s">
        <v>194</v>
      </c>
      <c r="CX44" s="2" t="s">
        <v>399</v>
      </c>
      <c r="CY44" s="2" t="s">
        <v>151</v>
      </c>
      <c r="CZ44" s="2" t="s">
        <v>151</v>
      </c>
      <c r="DA44" s="2" t="s">
        <v>142</v>
      </c>
      <c r="DB44" s="4"/>
      <c r="DC44" s="8"/>
      <c r="DD44" s="4"/>
      <c r="DE44" s="8"/>
      <c r="DF44" s="7"/>
      <c r="DG44" s="7"/>
      <c r="DH44" s="2" t="s">
        <v>148</v>
      </c>
      <c r="DI44" s="2" t="s">
        <v>139</v>
      </c>
      <c r="DJ44" s="2" t="s">
        <v>142</v>
      </c>
      <c r="DK44" s="2" t="s">
        <v>482</v>
      </c>
      <c r="DL44" s="2" t="s">
        <v>151</v>
      </c>
      <c r="DM44" s="2" t="s">
        <v>151</v>
      </c>
      <c r="DN44" s="2" t="s">
        <v>142</v>
      </c>
      <c r="DO44" s="4"/>
      <c r="DP44" s="8"/>
      <c r="DQ44" s="4"/>
      <c r="DR44" s="8"/>
      <c r="DS44" s="7"/>
      <c r="DT44" s="7"/>
      <c r="DU44" s="2" t="s">
        <v>148</v>
      </c>
      <c r="DV44" s="2" t="s">
        <v>139</v>
      </c>
      <c r="DW44" s="2" t="s">
        <v>197</v>
      </c>
      <c r="DX44" s="2" t="s">
        <v>483</v>
      </c>
      <c r="DY44" s="2" t="s">
        <v>151</v>
      </c>
      <c r="DZ44" s="2" t="s">
        <v>151</v>
      </c>
      <c r="EA44" s="2" t="s">
        <v>142</v>
      </c>
      <c r="EB44" s="4"/>
      <c r="EC44" s="8"/>
      <c r="ED44" s="4"/>
      <c r="EE44" s="8"/>
      <c r="EF44" s="7"/>
      <c r="EG44" s="7"/>
      <c r="EH44" s="2" t="s">
        <v>148</v>
      </c>
      <c r="EI44" s="2" t="s">
        <v>139</v>
      </c>
      <c r="EJ44" s="2" t="s">
        <v>199</v>
      </c>
      <c r="EK44" s="2" t="s">
        <v>181</v>
      </c>
      <c r="EL44" s="2" t="s">
        <v>151</v>
      </c>
      <c r="EM44" s="2" t="s">
        <v>151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139</v>
      </c>
      <c r="EW44" s="2" t="s">
        <v>201</v>
      </c>
      <c r="EX44" s="2" t="s">
        <v>471</v>
      </c>
      <c r="EY44" s="2" t="s">
        <v>151</v>
      </c>
      <c r="EZ44" s="2" t="s">
        <v>151</v>
      </c>
      <c r="FA44" s="2" t="s">
        <v>142</v>
      </c>
      <c r="FB44" s="4"/>
      <c r="FC44" s="8"/>
      <c r="FD44" s="4">
        <v>1</v>
      </c>
      <c r="FE44" s="8">
        <v>115.83</v>
      </c>
      <c r="FF44" s="7">
        <v>-1</v>
      </c>
      <c r="FG44" s="7">
        <v>-1</v>
      </c>
      <c r="FH44" s="2" t="s">
        <v>148</v>
      </c>
      <c r="FI44" s="2" t="s">
        <v>139</v>
      </c>
      <c r="FJ44" s="2" t="s">
        <v>464</v>
      </c>
      <c r="FK44" s="2" t="s">
        <v>484</v>
      </c>
      <c r="FL44" s="2" t="s">
        <v>151</v>
      </c>
      <c r="FM44" s="2" t="s">
        <v>151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139</v>
      </c>
      <c r="FW44" s="2" t="s">
        <v>289</v>
      </c>
      <c r="FX44" s="2" t="s">
        <v>264</v>
      </c>
      <c r="FY44" s="2" t="s">
        <v>151</v>
      </c>
      <c r="FZ44" s="2" t="s">
        <v>151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139</v>
      </c>
      <c r="JJ44" s="2" t="s">
        <v>227</v>
      </c>
      <c r="JK44" s="2" t="s">
        <v>142</v>
      </c>
      <c r="JL44" s="2" t="s">
        <v>151</v>
      </c>
      <c r="JM44" s="2" t="s">
        <v>151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139</v>
      </c>
      <c r="KW44" s="2" t="s">
        <v>208</v>
      </c>
      <c r="KX44" s="2" t="s">
        <v>395</v>
      </c>
      <c r="KY44" s="2" t="s">
        <v>151</v>
      </c>
      <c r="KZ44" s="2" t="s">
        <v>151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>
        <v>119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485</v>
      </c>
      <c r="B45" s="2" t="s">
        <v>131</v>
      </c>
      <c r="C45" s="2" t="s">
        <v>132</v>
      </c>
      <c r="D45" s="2" t="s">
        <v>486</v>
      </c>
      <c r="E45" s="2" t="s">
        <v>487</v>
      </c>
      <c r="F45" s="2" t="s">
        <v>488</v>
      </c>
      <c r="G45" s="2" t="s">
        <v>488</v>
      </c>
      <c r="H45" s="2" t="s">
        <v>488</v>
      </c>
      <c r="I45" s="2" t="s">
        <v>489</v>
      </c>
      <c r="J45" s="2" t="s">
        <v>490</v>
      </c>
      <c r="K45" s="2" t="s">
        <v>390</v>
      </c>
      <c r="L45" s="3">
        <v>26.68</v>
      </c>
      <c r="M45" s="3">
        <v>28.01</v>
      </c>
      <c r="N45" s="3">
        <v>89.99</v>
      </c>
      <c r="O45" s="2" t="s">
        <v>139</v>
      </c>
      <c r="P45" s="2" t="s">
        <v>189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366</v>
      </c>
      <c r="V45" s="2" t="s">
        <v>491</v>
      </c>
      <c r="W45" s="2" t="s">
        <v>145</v>
      </c>
      <c r="X45" s="2" t="s">
        <v>142</v>
      </c>
      <c r="Y45" s="2" t="s">
        <v>262</v>
      </c>
      <c r="Z45" s="4">
        <v>214</v>
      </c>
      <c r="AA45" s="4">
        <f>=ROUNDDOWN(61.1428571428571,0)</f>
      </c>
      <c r="AB45" s="5">
        <v>3.5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6</v>
      </c>
      <c r="AQ45" s="8">
        <v>261.97</v>
      </c>
      <c r="AR45" s="4"/>
      <c r="AS45" s="8"/>
      <c r="AT45" s="7"/>
      <c r="AU45" s="7"/>
      <c r="AV45" s="4">
        <v>6</v>
      </c>
      <c r="AW45" s="8">
        <v>261.97</v>
      </c>
      <c r="AX45" s="4"/>
      <c r="AY45" s="8"/>
      <c r="AZ45" s="7"/>
      <c r="BA45" s="7"/>
      <c r="BB45" s="7">
        <v>1</v>
      </c>
      <c r="BC45" s="4">
        <v>6</v>
      </c>
      <c r="BD45" s="8">
        <v>261.97</v>
      </c>
      <c r="BE45" s="4"/>
      <c r="BF45" s="8"/>
      <c r="BG45" s="7"/>
      <c r="BH45" s="7"/>
      <c r="BI45" s="7">
        <v>1</v>
      </c>
      <c r="BJ45" s="4">
        <v>6</v>
      </c>
      <c r="BK45" s="8">
        <v>261.97</v>
      </c>
      <c r="BL45" s="2" t="s">
        <v>398</v>
      </c>
      <c r="BM45" s="7">
        <v>1</v>
      </c>
      <c r="BN45" s="7">
        <v>1</v>
      </c>
      <c r="BO45" s="4">
        <v>4</v>
      </c>
      <c r="BP45" s="8">
        <v>202.77</v>
      </c>
      <c r="BQ45" s="4"/>
      <c r="BR45" s="8"/>
      <c r="BS45" s="7"/>
      <c r="BT45" s="7"/>
      <c r="BU45" s="2" t="s">
        <v>148</v>
      </c>
      <c r="BV45" s="2" t="s">
        <v>139</v>
      </c>
      <c r="BW45" s="2" t="s">
        <v>289</v>
      </c>
      <c r="BX45" s="2" t="s">
        <v>192</v>
      </c>
      <c r="BY45" s="2" t="s">
        <v>151</v>
      </c>
      <c r="BZ45" s="2" t="s">
        <v>151</v>
      </c>
      <c r="CA45" s="2" t="s">
        <v>142</v>
      </c>
      <c r="CB45" s="4"/>
      <c r="CC45" s="8"/>
      <c r="CD45" s="4"/>
      <c r="CE45" s="8"/>
      <c r="CF45" s="7"/>
      <c r="CG45" s="7"/>
      <c r="CH45" s="2" t="s">
        <v>148</v>
      </c>
      <c r="CI45" s="2" t="s">
        <v>139</v>
      </c>
      <c r="CJ45" s="2" t="s">
        <v>369</v>
      </c>
      <c r="CK45" s="2" t="s">
        <v>440</v>
      </c>
      <c r="CL45" s="2" t="s">
        <v>151</v>
      </c>
      <c r="CM45" s="2" t="s">
        <v>151</v>
      </c>
      <c r="CN45" s="2" t="s">
        <v>142</v>
      </c>
      <c r="CO45" s="4"/>
      <c r="CP45" s="8"/>
      <c r="CQ45" s="4"/>
      <c r="CR45" s="8"/>
      <c r="CS45" s="7"/>
      <c r="CT45" s="7"/>
      <c r="CU45" s="2" t="s">
        <v>148</v>
      </c>
      <c r="CV45" s="2" t="s">
        <v>139</v>
      </c>
      <c r="CW45" s="2" t="s">
        <v>194</v>
      </c>
      <c r="CX45" s="2" t="s">
        <v>492</v>
      </c>
      <c r="CY45" s="2" t="s">
        <v>151</v>
      </c>
      <c r="CZ45" s="2" t="s">
        <v>151</v>
      </c>
      <c r="DA45" s="2" t="s">
        <v>142</v>
      </c>
      <c r="DB45" s="4"/>
      <c r="DC45" s="8"/>
      <c r="DD45" s="4"/>
      <c r="DE45" s="8"/>
      <c r="DF45" s="7"/>
      <c r="DG45" s="7"/>
      <c r="DH45" s="2" t="s">
        <v>148</v>
      </c>
      <c r="DI45" s="2" t="s">
        <v>139</v>
      </c>
      <c r="DJ45" s="2" t="s">
        <v>142</v>
      </c>
      <c r="DK45" s="2" t="s">
        <v>300</v>
      </c>
      <c r="DL45" s="2" t="s">
        <v>151</v>
      </c>
      <c r="DM45" s="2" t="s">
        <v>151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341</v>
      </c>
      <c r="DW45" s="2" t="s">
        <v>197</v>
      </c>
      <c r="DX45" s="2" t="s">
        <v>385</v>
      </c>
      <c r="DY45" s="2" t="s">
        <v>151</v>
      </c>
      <c r="DZ45" s="2" t="s">
        <v>151</v>
      </c>
      <c r="EA45" s="2" t="s">
        <v>142</v>
      </c>
      <c r="EB45" s="4">
        <v>2</v>
      </c>
      <c r="EC45" s="8">
        <v>59.2</v>
      </c>
      <c r="ED45" s="4"/>
      <c r="EE45" s="8"/>
      <c r="EF45" s="7"/>
      <c r="EG45" s="7"/>
      <c r="EH45" s="2" t="s">
        <v>148</v>
      </c>
      <c r="EI45" s="2" t="s">
        <v>139</v>
      </c>
      <c r="EJ45" s="2" t="s">
        <v>199</v>
      </c>
      <c r="EK45" s="2" t="s">
        <v>291</v>
      </c>
      <c r="EL45" s="2" t="s">
        <v>151</v>
      </c>
      <c r="EM45" s="2" t="s">
        <v>151</v>
      </c>
      <c r="EN45" s="2" t="s">
        <v>142</v>
      </c>
      <c r="EO45" s="4"/>
      <c r="EP45" s="8"/>
      <c r="EQ45" s="4"/>
      <c r="ER45" s="8"/>
      <c r="ES45" s="7"/>
      <c r="ET45" s="7"/>
      <c r="EU45" s="2" t="s">
        <v>148</v>
      </c>
      <c r="EV45" s="2" t="s">
        <v>139</v>
      </c>
      <c r="EW45" s="2" t="s">
        <v>375</v>
      </c>
      <c r="EX45" s="2" t="s">
        <v>493</v>
      </c>
      <c r="EY45" s="2" t="s">
        <v>151</v>
      </c>
      <c r="EZ45" s="2" t="s">
        <v>151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139</v>
      </c>
      <c r="FJ45" s="2" t="s">
        <v>174</v>
      </c>
      <c r="FK45" s="2" t="s">
        <v>171</v>
      </c>
      <c r="FL45" s="2" t="s">
        <v>151</v>
      </c>
      <c r="FM45" s="2" t="s">
        <v>151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139</v>
      </c>
      <c r="FW45" s="2" t="s">
        <v>262</v>
      </c>
      <c r="FX45" s="2" t="s">
        <v>494</v>
      </c>
      <c r="FY45" s="2" t="s">
        <v>151</v>
      </c>
      <c r="FZ45" s="2" t="s">
        <v>151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227</v>
      </c>
      <c r="JK45" s="2" t="s">
        <v>142</v>
      </c>
      <c r="JL45" s="2" t="s">
        <v>151</v>
      </c>
      <c r="JM45" s="2" t="s">
        <v>151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377</v>
      </c>
      <c r="KX45" s="2" t="s">
        <v>495</v>
      </c>
      <c r="KY45" s="2" t="s">
        <v>151</v>
      </c>
      <c r="KZ45" s="2" t="s">
        <v>151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>
        <v>214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496</v>
      </c>
      <c r="B46" s="2" t="s">
        <v>131</v>
      </c>
      <c r="C46" s="2" t="s">
        <v>132</v>
      </c>
      <c r="D46" s="2" t="s">
        <v>486</v>
      </c>
      <c r="E46" s="2" t="s">
        <v>487</v>
      </c>
      <c r="F46" s="2" t="s">
        <v>248</v>
      </c>
      <c r="G46" s="2" t="s">
        <v>142</v>
      </c>
      <c r="H46" s="2" t="s">
        <v>142</v>
      </c>
      <c r="I46" s="2" t="s">
        <v>497</v>
      </c>
      <c r="J46" s="2" t="s">
        <v>490</v>
      </c>
      <c r="K46" s="2" t="s">
        <v>280</v>
      </c>
      <c r="L46" s="3">
        <v>30.86</v>
      </c>
      <c r="M46" s="3">
        <v>32.4</v>
      </c>
      <c r="N46" s="3">
        <v>89.99</v>
      </c>
      <c r="O46" s="2" t="s">
        <v>139</v>
      </c>
      <c r="P46" s="2" t="s">
        <v>231</v>
      </c>
      <c r="Q46" s="2" t="s">
        <v>141</v>
      </c>
      <c r="R46" s="2" t="s">
        <v>142</v>
      </c>
      <c r="S46" s="2" t="s">
        <v>142</v>
      </c>
      <c r="T46" s="2" t="s">
        <v>232</v>
      </c>
      <c r="U46" s="2" t="s">
        <v>366</v>
      </c>
      <c r="V46" s="2" t="s">
        <v>233</v>
      </c>
      <c r="W46" s="2" t="s">
        <v>142</v>
      </c>
      <c r="X46" s="2" t="s">
        <v>142</v>
      </c>
      <c r="Y46" s="2" t="s">
        <v>498</v>
      </c>
      <c r="Z46" s="4">
        <v>204</v>
      </c>
      <c r="AA46" s="4">
        <f>=ROUNDDOWN(40.8,0)</f>
      </c>
      <c r="AB46" s="5">
        <v>5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142</v>
      </c>
      <c r="BM46" s="7"/>
      <c r="BN46" s="7"/>
      <c r="BO46" s="4"/>
      <c r="BP46" s="8"/>
      <c r="BQ46" s="4"/>
      <c r="BR46" s="8"/>
      <c r="BS46" s="7"/>
      <c r="BT46" s="7"/>
      <c r="BU46" s="2" t="s">
        <v>148</v>
      </c>
      <c r="BV46" s="2" t="s">
        <v>139</v>
      </c>
      <c r="BW46" s="2" t="s">
        <v>142</v>
      </c>
      <c r="BX46" s="2" t="s">
        <v>142</v>
      </c>
      <c r="BY46" s="2" t="s">
        <v>151</v>
      </c>
      <c r="BZ46" s="2" t="s">
        <v>151</v>
      </c>
      <c r="CA46" s="2" t="s">
        <v>142</v>
      </c>
      <c r="CB46" s="4"/>
      <c r="CC46" s="8"/>
      <c r="CD46" s="4"/>
      <c r="CE46" s="8"/>
      <c r="CF46" s="7"/>
      <c r="CG46" s="7"/>
      <c r="CH46" s="2" t="s">
        <v>142</v>
      </c>
      <c r="CI46" s="2" t="s">
        <v>142</v>
      </c>
      <c r="CJ46" s="2" t="s">
        <v>142</v>
      </c>
      <c r="CK46" s="2" t="s">
        <v>142</v>
      </c>
      <c r="CL46" s="2" t="s">
        <v>142</v>
      </c>
      <c r="CM46" s="2" t="s">
        <v>142</v>
      </c>
      <c r="CN46" s="2" t="s">
        <v>142</v>
      </c>
      <c r="CO46" s="4"/>
      <c r="CP46" s="8"/>
      <c r="CQ46" s="4"/>
      <c r="CR46" s="8"/>
      <c r="CS46" s="7"/>
      <c r="CT46" s="7"/>
      <c r="CU46" s="2" t="s">
        <v>142</v>
      </c>
      <c r="CV46" s="2" t="s">
        <v>142</v>
      </c>
      <c r="CW46" s="2" t="s">
        <v>142</v>
      </c>
      <c r="CX46" s="2" t="s">
        <v>142</v>
      </c>
      <c r="CY46" s="2" t="s">
        <v>142</v>
      </c>
      <c r="CZ46" s="2" t="s">
        <v>142</v>
      </c>
      <c r="DA46" s="2" t="s">
        <v>142</v>
      </c>
      <c r="DB46" s="4"/>
      <c r="DC46" s="8"/>
      <c r="DD46" s="4"/>
      <c r="DE46" s="8"/>
      <c r="DF46" s="7"/>
      <c r="DG46" s="7"/>
      <c r="DH46" s="2" t="s">
        <v>142</v>
      </c>
      <c r="DI46" s="2" t="s">
        <v>142</v>
      </c>
      <c r="DJ46" s="2" t="s">
        <v>142</v>
      </c>
      <c r="DK46" s="2" t="s">
        <v>142</v>
      </c>
      <c r="DL46" s="2" t="s">
        <v>142</v>
      </c>
      <c r="DM46" s="2" t="s">
        <v>142</v>
      </c>
      <c r="DN46" s="2" t="s">
        <v>142</v>
      </c>
      <c r="DO46" s="4"/>
      <c r="DP46" s="8"/>
      <c r="DQ46" s="4"/>
      <c r="DR46" s="8"/>
      <c r="DS46" s="7"/>
      <c r="DT46" s="7"/>
      <c r="DU46" s="2" t="s">
        <v>142</v>
      </c>
      <c r="DV46" s="2" t="s">
        <v>142</v>
      </c>
      <c r="DW46" s="2" t="s">
        <v>142</v>
      </c>
      <c r="DX46" s="2" t="s">
        <v>142</v>
      </c>
      <c r="DY46" s="2" t="s">
        <v>142</v>
      </c>
      <c r="DZ46" s="2" t="s">
        <v>142</v>
      </c>
      <c r="EA46" s="2" t="s">
        <v>142</v>
      </c>
      <c r="EB46" s="4"/>
      <c r="EC46" s="8"/>
      <c r="ED46" s="4"/>
      <c r="EE46" s="8"/>
      <c r="EF46" s="7"/>
      <c r="EG46" s="7"/>
      <c r="EH46" s="2" t="s">
        <v>142</v>
      </c>
      <c r="EI46" s="2" t="s">
        <v>142</v>
      </c>
      <c r="EJ46" s="2" t="s">
        <v>142</v>
      </c>
      <c r="EK46" s="2" t="s">
        <v>142</v>
      </c>
      <c r="EL46" s="2" t="s">
        <v>142</v>
      </c>
      <c r="EM46" s="2" t="s">
        <v>142</v>
      </c>
      <c r="EN46" s="2" t="s">
        <v>142</v>
      </c>
      <c r="EO46" s="4"/>
      <c r="EP46" s="8"/>
      <c r="EQ46" s="4"/>
      <c r="ER46" s="8"/>
      <c r="ES46" s="7"/>
      <c r="ET46" s="7"/>
      <c r="EU46" s="2" t="s">
        <v>142</v>
      </c>
      <c r="EV46" s="2" t="s">
        <v>142</v>
      </c>
      <c r="EW46" s="2" t="s">
        <v>142</v>
      </c>
      <c r="EX46" s="2" t="s">
        <v>142</v>
      </c>
      <c r="EY46" s="2" t="s">
        <v>142</v>
      </c>
      <c r="EZ46" s="2" t="s">
        <v>142</v>
      </c>
      <c r="FA46" s="2" t="s">
        <v>142</v>
      </c>
      <c r="FB46" s="4"/>
      <c r="FC46" s="8"/>
      <c r="FD46" s="4"/>
      <c r="FE46" s="8"/>
      <c r="FF46" s="7"/>
      <c r="FG46" s="7"/>
      <c r="FH46" s="2" t="s">
        <v>142</v>
      </c>
      <c r="FI46" s="2" t="s">
        <v>142</v>
      </c>
      <c r="FJ46" s="2" t="s">
        <v>142</v>
      </c>
      <c r="FK46" s="2" t="s">
        <v>142</v>
      </c>
      <c r="FL46" s="2" t="s">
        <v>142</v>
      </c>
      <c r="FM46" s="2" t="s">
        <v>142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142</v>
      </c>
      <c r="FX46" s="2" t="s">
        <v>142</v>
      </c>
      <c r="FY46" s="2" t="s">
        <v>151</v>
      </c>
      <c r="FZ46" s="2" t="s">
        <v>151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139</v>
      </c>
      <c r="JJ46" s="2" t="s">
        <v>142</v>
      </c>
      <c r="JK46" s="2" t="s">
        <v>142</v>
      </c>
      <c r="JL46" s="2" t="s">
        <v>151</v>
      </c>
      <c r="JM46" s="2" t="s">
        <v>151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142</v>
      </c>
      <c r="KV46" s="2" t="s">
        <v>142</v>
      </c>
      <c r="KW46" s="2" t="s">
        <v>142</v>
      </c>
      <c r="KX46" s="2" t="s">
        <v>142</v>
      </c>
      <c r="KY46" s="2" t="s">
        <v>142</v>
      </c>
      <c r="KZ46" s="2" t="s">
        <v>142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>
        <v>204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499</v>
      </c>
      <c r="B47" s="2" t="s">
        <v>131</v>
      </c>
      <c r="C47" s="2" t="s">
        <v>132</v>
      </c>
      <c r="D47" s="2" t="s">
        <v>486</v>
      </c>
      <c r="E47" s="2" t="s">
        <v>487</v>
      </c>
      <c r="F47" s="2" t="s">
        <v>500</v>
      </c>
      <c r="G47" s="2" t="s">
        <v>500</v>
      </c>
      <c r="H47" s="2" t="s">
        <v>500</v>
      </c>
      <c r="I47" s="2" t="s">
        <v>489</v>
      </c>
      <c r="J47" s="2" t="s">
        <v>490</v>
      </c>
      <c r="K47" s="2" t="s">
        <v>459</v>
      </c>
      <c r="L47" s="3">
        <v>24.76</v>
      </c>
      <c r="M47" s="3">
        <v>26</v>
      </c>
      <c r="N47" s="3">
        <v>79.99</v>
      </c>
      <c r="O47" s="2" t="s">
        <v>339</v>
      </c>
      <c r="P47" s="2" t="s">
        <v>319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366</v>
      </c>
      <c r="V47" s="2" t="s">
        <v>144</v>
      </c>
      <c r="W47" s="2" t="s">
        <v>145</v>
      </c>
      <c r="X47" s="2" t="s">
        <v>142</v>
      </c>
      <c r="Y47" s="2" t="s">
        <v>262</v>
      </c>
      <c r="Z47" s="4"/>
      <c r="AA47" s="4">
        <f>=ROUNDDOWN({0},0)</f>
      </c>
      <c r="AB47" s="5">
        <v>3</v>
      </c>
      <c r="AC47" s="2" t="s">
        <v>142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/>
      <c r="AQ47" s="8"/>
      <c r="AR47" s="4">
        <v>3</v>
      </c>
      <c r="AS47" s="8">
        <v>81.9</v>
      </c>
      <c r="AT47" s="7">
        <v>-1</v>
      </c>
      <c r="AU47" s="7">
        <v>-1</v>
      </c>
      <c r="AV47" s="4"/>
      <c r="AW47" s="8"/>
      <c r="AX47" s="4">
        <v>3</v>
      </c>
      <c r="AY47" s="8">
        <v>81.9</v>
      </c>
      <c r="AZ47" s="7">
        <v>-1</v>
      </c>
      <c r="BA47" s="7">
        <v>-1</v>
      </c>
      <c r="BB47" s="7"/>
      <c r="BC47" s="4"/>
      <c r="BD47" s="8"/>
      <c r="BE47" s="4">
        <v>3</v>
      </c>
      <c r="BF47" s="8">
        <v>81.9</v>
      </c>
      <c r="BG47" s="7">
        <v>-1</v>
      </c>
      <c r="BH47" s="7">
        <v>-1</v>
      </c>
      <c r="BI47" s="7"/>
      <c r="BJ47" s="4"/>
      <c r="BK47" s="8"/>
      <c r="BL47" s="2" t="s">
        <v>21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341</v>
      </c>
      <c r="BW47" s="2" t="s">
        <v>262</v>
      </c>
      <c r="BX47" s="2" t="s">
        <v>325</v>
      </c>
      <c r="BY47" s="2" t="s">
        <v>151</v>
      </c>
      <c r="BZ47" s="2" t="s">
        <v>151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341</v>
      </c>
      <c r="CJ47" s="2" t="s">
        <v>369</v>
      </c>
      <c r="CK47" s="2" t="s">
        <v>142</v>
      </c>
      <c r="CL47" s="2" t="s">
        <v>151</v>
      </c>
      <c r="CM47" s="2" t="s">
        <v>151</v>
      </c>
      <c r="CN47" s="2" t="s">
        <v>142</v>
      </c>
      <c r="CO47" s="4"/>
      <c r="CP47" s="8"/>
      <c r="CQ47" s="4"/>
      <c r="CR47" s="8"/>
      <c r="CS47" s="7"/>
      <c r="CT47" s="7"/>
      <c r="CU47" s="2" t="s">
        <v>148</v>
      </c>
      <c r="CV47" s="2" t="s">
        <v>341</v>
      </c>
      <c r="CW47" s="2" t="s">
        <v>194</v>
      </c>
      <c r="CX47" s="2" t="s">
        <v>323</v>
      </c>
      <c r="CY47" s="2" t="s">
        <v>151</v>
      </c>
      <c r="CZ47" s="2" t="s">
        <v>151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341</v>
      </c>
      <c r="DJ47" s="2" t="s">
        <v>142</v>
      </c>
      <c r="DK47" s="2" t="s">
        <v>501</v>
      </c>
      <c r="DL47" s="2" t="s">
        <v>151</v>
      </c>
      <c r="DM47" s="2" t="s">
        <v>151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341</v>
      </c>
      <c r="DW47" s="2" t="s">
        <v>197</v>
      </c>
      <c r="DX47" s="2" t="s">
        <v>349</v>
      </c>
      <c r="DY47" s="2" t="s">
        <v>151</v>
      </c>
      <c r="DZ47" s="2" t="s">
        <v>151</v>
      </c>
      <c r="EA47" s="2" t="s">
        <v>142</v>
      </c>
      <c r="EB47" s="4"/>
      <c r="EC47" s="8"/>
      <c r="ED47" s="4">
        <v>3</v>
      </c>
      <c r="EE47" s="8">
        <v>81.9</v>
      </c>
      <c r="EF47" s="7">
        <v>-1</v>
      </c>
      <c r="EG47" s="7">
        <v>-1</v>
      </c>
      <c r="EH47" s="2" t="s">
        <v>148</v>
      </c>
      <c r="EI47" s="2" t="s">
        <v>341</v>
      </c>
      <c r="EJ47" s="2" t="s">
        <v>199</v>
      </c>
      <c r="EK47" s="2" t="s">
        <v>160</v>
      </c>
      <c r="EL47" s="2" t="s">
        <v>151</v>
      </c>
      <c r="EM47" s="2" t="s">
        <v>151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341</v>
      </c>
      <c r="EW47" s="2" t="s">
        <v>375</v>
      </c>
      <c r="EX47" s="2" t="s">
        <v>142</v>
      </c>
      <c r="EY47" s="2" t="s">
        <v>151</v>
      </c>
      <c r="EZ47" s="2" t="s">
        <v>151</v>
      </c>
      <c r="FA47" s="2" t="s">
        <v>142</v>
      </c>
      <c r="FB47" s="4"/>
      <c r="FC47" s="8"/>
      <c r="FD47" s="4"/>
      <c r="FE47" s="8"/>
      <c r="FF47" s="7"/>
      <c r="FG47" s="7"/>
      <c r="FH47" s="2" t="s">
        <v>148</v>
      </c>
      <c r="FI47" s="2" t="s">
        <v>341</v>
      </c>
      <c r="FJ47" s="2" t="s">
        <v>174</v>
      </c>
      <c r="FK47" s="2" t="s">
        <v>502</v>
      </c>
      <c r="FL47" s="2" t="s">
        <v>151</v>
      </c>
      <c r="FM47" s="2" t="s">
        <v>151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341</v>
      </c>
      <c r="FW47" s="2" t="s">
        <v>262</v>
      </c>
      <c r="FX47" s="2" t="s">
        <v>226</v>
      </c>
      <c r="FY47" s="2" t="s">
        <v>151</v>
      </c>
      <c r="FZ47" s="2" t="s">
        <v>151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341</v>
      </c>
      <c r="JJ47" s="2" t="s">
        <v>227</v>
      </c>
      <c r="JK47" s="2" t="s">
        <v>142</v>
      </c>
      <c r="JL47" s="2" t="s">
        <v>151</v>
      </c>
      <c r="JM47" s="2" t="s">
        <v>151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341</v>
      </c>
      <c r="KW47" s="2" t="s">
        <v>377</v>
      </c>
      <c r="KX47" s="2" t="s">
        <v>503</v>
      </c>
      <c r="KY47" s="2" t="s">
        <v>151</v>
      </c>
      <c r="KZ47" s="2" t="s">
        <v>151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504</v>
      </c>
      <c r="B48" s="2" t="s">
        <v>131</v>
      </c>
      <c r="C48" s="2" t="s">
        <v>132</v>
      </c>
      <c r="D48" s="2" t="s">
        <v>486</v>
      </c>
      <c r="E48" s="2" t="s">
        <v>505</v>
      </c>
      <c r="F48" s="2" t="s">
        <v>488</v>
      </c>
      <c r="G48" s="2" t="s">
        <v>488</v>
      </c>
      <c r="H48" s="2" t="s">
        <v>488</v>
      </c>
      <c r="I48" s="2" t="s">
        <v>489</v>
      </c>
      <c r="J48" s="2" t="s">
        <v>490</v>
      </c>
      <c r="K48" s="2" t="s">
        <v>188</v>
      </c>
      <c r="L48" s="3">
        <v>24.76</v>
      </c>
      <c r="M48" s="3">
        <v>26</v>
      </c>
      <c r="N48" s="3">
        <v>79.99</v>
      </c>
      <c r="O48" s="2" t="s">
        <v>380</v>
      </c>
      <c r="P48" s="2" t="s">
        <v>319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366</v>
      </c>
      <c r="V48" s="2" t="s">
        <v>491</v>
      </c>
      <c r="W48" s="2" t="s">
        <v>145</v>
      </c>
      <c r="X48" s="2" t="s">
        <v>142</v>
      </c>
      <c r="Y48" s="2" t="s">
        <v>262</v>
      </c>
      <c r="Z48" s="4">
        <v>52</v>
      </c>
      <c r="AA48" s="4">
        <f>=ROUNDDOWN(65,0)</f>
      </c>
      <c r="AB48" s="5">
        <v>0.8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2</v>
      </c>
      <c r="AQ48" s="8">
        <v>95.99</v>
      </c>
      <c r="AR48" s="4"/>
      <c r="AS48" s="8"/>
      <c r="AT48" s="7"/>
      <c r="AU48" s="7"/>
      <c r="AV48" s="4">
        <v>2</v>
      </c>
      <c r="AW48" s="8">
        <v>95.99</v>
      </c>
      <c r="AX48" s="4"/>
      <c r="AY48" s="8"/>
      <c r="AZ48" s="7"/>
      <c r="BA48" s="7"/>
      <c r="BB48" s="7">
        <v>1</v>
      </c>
      <c r="BC48" s="4">
        <v>4</v>
      </c>
      <c r="BD48" s="8">
        <v>152.85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>
        <v>0.628</v>
      </c>
      <c r="BJ48" s="4">
        <v>2</v>
      </c>
      <c r="BK48" s="8">
        <v>95.99</v>
      </c>
      <c r="BL48" s="2" t="s">
        <v>16</v>
      </c>
      <c r="BM48" s="7">
        <v>1</v>
      </c>
      <c r="BN48" s="7">
        <v>1</v>
      </c>
      <c r="BO48" s="4">
        <v>2</v>
      </c>
      <c r="BP48" s="8">
        <v>95.99</v>
      </c>
      <c r="BQ48" s="4"/>
      <c r="BR48" s="8"/>
      <c r="BS48" s="7"/>
      <c r="BT48" s="7"/>
      <c r="BU48" s="2" t="s">
        <v>148</v>
      </c>
      <c r="BV48" s="2" t="s">
        <v>139</v>
      </c>
      <c r="BW48" s="2" t="s">
        <v>289</v>
      </c>
      <c r="BX48" s="2" t="s">
        <v>264</v>
      </c>
      <c r="BY48" s="2" t="s">
        <v>151</v>
      </c>
      <c r="BZ48" s="2" t="s">
        <v>151</v>
      </c>
      <c r="CA48" s="2" t="s">
        <v>142</v>
      </c>
      <c r="CB48" s="4"/>
      <c r="CC48" s="8"/>
      <c r="CD48" s="4"/>
      <c r="CE48" s="8"/>
      <c r="CF48" s="7"/>
      <c r="CG48" s="7"/>
      <c r="CH48" s="2" t="s">
        <v>148</v>
      </c>
      <c r="CI48" s="2" t="s">
        <v>139</v>
      </c>
      <c r="CJ48" s="2" t="s">
        <v>369</v>
      </c>
      <c r="CK48" s="2" t="s">
        <v>506</v>
      </c>
      <c r="CL48" s="2" t="s">
        <v>151</v>
      </c>
      <c r="CM48" s="2" t="s">
        <v>151</v>
      </c>
      <c r="CN48" s="2" t="s">
        <v>142</v>
      </c>
      <c r="CO48" s="4"/>
      <c r="CP48" s="8"/>
      <c r="CQ48" s="4"/>
      <c r="CR48" s="8"/>
      <c r="CS48" s="7"/>
      <c r="CT48" s="7"/>
      <c r="CU48" s="2" t="s">
        <v>148</v>
      </c>
      <c r="CV48" s="2" t="s">
        <v>139</v>
      </c>
      <c r="CW48" s="2" t="s">
        <v>194</v>
      </c>
      <c r="CX48" s="2" t="s">
        <v>384</v>
      </c>
      <c r="CY48" s="2" t="s">
        <v>151</v>
      </c>
      <c r="CZ48" s="2" t="s">
        <v>151</v>
      </c>
      <c r="DA48" s="2" t="s">
        <v>142</v>
      </c>
      <c r="DB48" s="4"/>
      <c r="DC48" s="8"/>
      <c r="DD48" s="4"/>
      <c r="DE48" s="8"/>
      <c r="DF48" s="7"/>
      <c r="DG48" s="7"/>
      <c r="DH48" s="2" t="s">
        <v>148</v>
      </c>
      <c r="DI48" s="2" t="s">
        <v>139</v>
      </c>
      <c r="DJ48" s="2" t="s">
        <v>142</v>
      </c>
      <c r="DK48" s="2" t="s">
        <v>142</v>
      </c>
      <c r="DL48" s="2" t="s">
        <v>151</v>
      </c>
      <c r="DM48" s="2" t="s">
        <v>151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341</v>
      </c>
      <c r="DW48" s="2" t="s">
        <v>197</v>
      </c>
      <c r="DX48" s="2" t="s">
        <v>385</v>
      </c>
      <c r="DY48" s="2" t="s">
        <v>151</v>
      </c>
      <c r="DZ48" s="2" t="s">
        <v>151</v>
      </c>
      <c r="EA48" s="2" t="s">
        <v>142</v>
      </c>
      <c r="EB48" s="4"/>
      <c r="EC48" s="8"/>
      <c r="ED48" s="4"/>
      <c r="EE48" s="8"/>
      <c r="EF48" s="7"/>
      <c r="EG48" s="7"/>
      <c r="EH48" s="2" t="s">
        <v>148</v>
      </c>
      <c r="EI48" s="2" t="s">
        <v>139</v>
      </c>
      <c r="EJ48" s="2" t="s">
        <v>199</v>
      </c>
      <c r="EK48" s="2" t="s">
        <v>384</v>
      </c>
      <c r="EL48" s="2" t="s">
        <v>151</v>
      </c>
      <c r="EM48" s="2" t="s">
        <v>151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375</v>
      </c>
      <c r="EX48" s="2" t="s">
        <v>142</v>
      </c>
      <c r="EY48" s="2" t="s">
        <v>151</v>
      </c>
      <c r="EZ48" s="2" t="s">
        <v>151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139</v>
      </c>
      <c r="FJ48" s="2" t="s">
        <v>174</v>
      </c>
      <c r="FK48" s="2" t="s">
        <v>142</v>
      </c>
      <c r="FL48" s="2" t="s">
        <v>151</v>
      </c>
      <c r="FM48" s="2" t="s">
        <v>151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262</v>
      </c>
      <c r="FX48" s="2" t="s">
        <v>226</v>
      </c>
      <c r="FY48" s="2" t="s">
        <v>151</v>
      </c>
      <c r="FZ48" s="2" t="s">
        <v>151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139</v>
      </c>
      <c r="JJ48" s="2" t="s">
        <v>227</v>
      </c>
      <c r="JK48" s="2" t="s">
        <v>142</v>
      </c>
      <c r="JL48" s="2" t="s">
        <v>151</v>
      </c>
      <c r="JM48" s="2" t="s">
        <v>151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377</v>
      </c>
      <c r="KX48" s="2" t="s">
        <v>142</v>
      </c>
      <c r="KY48" s="2" t="s">
        <v>151</v>
      </c>
      <c r="KZ48" s="2" t="s">
        <v>151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>
        <v>52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507</v>
      </c>
      <c r="B49" s="2" t="s">
        <v>131</v>
      </c>
      <c r="C49" s="2" t="s">
        <v>132</v>
      </c>
      <c r="D49" s="2" t="s">
        <v>486</v>
      </c>
      <c r="E49" s="2" t="s">
        <v>505</v>
      </c>
      <c r="F49" s="2" t="s">
        <v>488</v>
      </c>
      <c r="G49" s="2" t="s">
        <v>488</v>
      </c>
      <c r="H49" s="2" t="s">
        <v>488</v>
      </c>
      <c r="I49" s="2" t="s">
        <v>489</v>
      </c>
      <c r="J49" s="2" t="s">
        <v>490</v>
      </c>
      <c r="K49" s="2" t="s">
        <v>280</v>
      </c>
      <c r="L49" s="3">
        <v>26.68</v>
      </c>
      <c r="M49" s="3">
        <v>28.01</v>
      </c>
      <c r="N49" s="3">
        <v>89.99</v>
      </c>
      <c r="O49" s="2" t="s">
        <v>139</v>
      </c>
      <c r="P49" s="2" t="s">
        <v>189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366</v>
      </c>
      <c r="V49" s="2" t="s">
        <v>491</v>
      </c>
      <c r="W49" s="2" t="s">
        <v>145</v>
      </c>
      <c r="X49" s="2" t="s">
        <v>142</v>
      </c>
      <c r="Y49" s="2" t="s">
        <v>262</v>
      </c>
      <c r="Z49" s="4">
        <v>165</v>
      </c>
      <c r="AA49" s="4">
        <f>=ROUNDDOWN(55,0)</f>
      </c>
      <c r="AB49" s="5">
        <v>3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2</v>
      </c>
      <c r="AQ49" s="8">
        <v>56.86</v>
      </c>
      <c r="AR49" s="4"/>
      <c r="AS49" s="8"/>
      <c r="AT49" s="7"/>
      <c r="AU49" s="7"/>
      <c r="AV49" s="4">
        <v>2</v>
      </c>
      <c r="AW49" s="8">
        <v>56.86</v>
      </c>
      <c r="AX49" s="4"/>
      <c r="AY49" s="8"/>
      <c r="AZ49" s="7"/>
      <c r="BA49" s="7"/>
      <c r="BB49" s="7">
        <v>1</v>
      </c>
      <c r="BC49" s="4" t="s">
        <v>142</v>
      </c>
      <c r="BD49" s="8" t="s">
        <v>142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>
        <v>0.372</v>
      </c>
      <c r="BJ49" s="4">
        <v>2</v>
      </c>
      <c r="BK49" s="8">
        <v>56.86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148</v>
      </c>
      <c r="BV49" s="2" t="s">
        <v>139</v>
      </c>
      <c r="BW49" s="2" t="s">
        <v>289</v>
      </c>
      <c r="BX49" s="2" t="s">
        <v>359</v>
      </c>
      <c r="BY49" s="2" t="s">
        <v>151</v>
      </c>
      <c r="BZ49" s="2" t="s">
        <v>151</v>
      </c>
      <c r="CA49" s="2" t="s">
        <v>142</v>
      </c>
      <c r="CB49" s="4"/>
      <c r="CC49" s="8"/>
      <c r="CD49" s="4"/>
      <c r="CE49" s="8"/>
      <c r="CF49" s="7"/>
      <c r="CG49" s="7"/>
      <c r="CH49" s="2" t="s">
        <v>148</v>
      </c>
      <c r="CI49" s="2" t="s">
        <v>139</v>
      </c>
      <c r="CJ49" s="2" t="s">
        <v>369</v>
      </c>
      <c r="CK49" s="2" t="s">
        <v>322</v>
      </c>
      <c r="CL49" s="2" t="s">
        <v>151</v>
      </c>
      <c r="CM49" s="2" t="s">
        <v>151</v>
      </c>
      <c r="CN49" s="2" t="s">
        <v>142</v>
      </c>
      <c r="CO49" s="4">
        <v>2</v>
      </c>
      <c r="CP49" s="8">
        <v>56.86</v>
      </c>
      <c r="CQ49" s="4"/>
      <c r="CR49" s="8"/>
      <c r="CS49" s="7"/>
      <c r="CT49" s="7"/>
      <c r="CU49" s="2" t="s">
        <v>148</v>
      </c>
      <c r="CV49" s="2" t="s">
        <v>139</v>
      </c>
      <c r="CW49" s="2" t="s">
        <v>194</v>
      </c>
      <c r="CX49" s="2" t="s">
        <v>508</v>
      </c>
      <c r="CY49" s="2" t="s">
        <v>151</v>
      </c>
      <c r="CZ49" s="2" t="s">
        <v>151</v>
      </c>
      <c r="DA49" s="2" t="s">
        <v>142</v>
      </c>
      <c r="DB49" s="4"/>
      <c r="DC49" s="8"/>
      <c r="DD49" s="4"/>
      <c r="DE49" s="8"/>
      <c r="DF49" s="7"/>
      <c r="DG49" s="7"/>
      <c r="DH49" s="2" t="s">
        <v>148</v>
      </c>
      <c r="DI49" s="2" t="s">
        <v>139</v>
      </c>
      <c r="DJ49" s="2" t="s">
        <v>142</v>
      </c>
      <c r="DK49" s="2" t="s">
        <v>142</v>
      </c>
      <c r="DL49" s="2" t="s">
        <v>151</v>
      </c>
      <c r="DM49" s="2" t="s">
        <v>151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341</v>
      </c>
      <c r="DW49" s="2" t="s">
        <v>197</v>
      </c>
      <c r="DX49" s="2" t="s">
        <v>509</v>
      </c>
      <c r="DY49" s="2" t="s">
        <v>151</v>
      </c>
      <c r="DZ49" s="2" t="s">
        <v>151</v>
      </c>
      <c r="EA49" s="2" t="s">
        <v>142</v>
      </c>
      <c r="EB49" s="4"/>
      <c r="EC49" s="8"/>
      <c r="ED49" s="4"/>
      <c r="EE49" s="8"/>
      <c r="EF49" s="7"/>
      <c r="EG49" s="7"/>
      <c r="EH49" s="2" t="s">
        <v>148</v>
      </c>
      <c r="EI49" s="2" t="s">
        <v>139</v>
      </c>
      <c r="EJ49" s="2" t="s">
        <v>199</v>
      </c>
      <c r="EK49" s="2" t="s">
        <v>384</v>
      </c>
      <c r="EL49" s="2" t="s">
        <v>151</v>
      </c>
      <c r="EM49" s="2" t="s">
        <v>151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139</v>
      </c>
      <c r="EW49" s="2" t="s">
        <v>375</v>
      </c>
      <c r="EX49" s="2" t="s">
        <v>502</v>
      </c>
      <c r="EY49" s="2" t="s">
        <v>151</v>
      </c>
      <c r="EZ49" s="2" t="s">
        <v>151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139</v>
      </c>
      <c r="FJ49" s="2" t="s">
        <v>174</v>
      </c>
      <c r="FK49" s="2" t="s">
        <v>510</v>
      </c>
      <c r="FL49" s="2" t="s">
        <v>151</v>
      </c>
      <c r="FM49" s="2" t="s">
        <v>151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139</v>
      </c>
      <c r="FW49" s="2" t="s">
        <v>262</v>
      </c>
      <c r="FX49" s="2" t="s">
        <v>444</v>
      </c>
      <c r="FY49" s="2" t="s">
        <v>151</v>
      </c>
      <c r="FZ49" s="2" t="s">
        <v>151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139</v>
      </c>
      <c r="JJ49" s="2" t="s">
        <v>227</v>
      </c>
      <c r="JK49" s="2" t="s">
        <v>142</v>
      </c>
      <c r="JL49" s="2" t="s">
        <v>151</v>
      </c>
      <c r="JM49" s="2" t="s">
        <v>151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139</v>
      </c>
      <c r="KW49" s="2" t="s">
        <v>377</v>
      </c>
      <c r="KX49" s="2" t="s">
        <v>142</v>
      </c>
      <c r="KY49" s="2" t="s">
        <v>151</v>
      </c>
      <c r="KZ49" s="2" t="s">
        <v>151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>
        <v>165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511</v>
      </c>
      <c r="B50" s="2" t="s">
        <v>131</v>
      </c>
      <c r="C50" s="2" t="s">
        <v>132</v>
      </c>
      <c r="D50" s="2" t="s">
        <v>486</v>
      </c>
      <c r="E50" s="2" t="s">
        <v>505</v>
      </c>
      <c r="F50" s="2" t="s">
        <v>488</v>
      </c>
      <c r="G50" s="2" t="s">
        <v>488</v>
      </c>
      <c r="H50" s="2" t="s">
        <v>488</v>
      </c>
      <c r="I50" s="2" t="s">
        <v>489</v>
      </c>
      <c r="J50" s="2" t="s">
        <v>490</v>
      </c>
      <c r="K50" s="2" t="s">
        <v>288</v>
      </c>
      <c r="L50" s="3">
        <v>24.76</v>
      </c>
      <c r="M50" s="3">
        <v>26</v>
      </c>
      <c r="N50" s="3">
        <v>79.99</v>
      </c>
      <c r="O50" s="2" t="s">
        <v>380</v>
      </c>
      <c r="P50" s="2" t="s">
        <v>319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366</v>
      </c>
      <c r="V50" s="2" t="s">
        <v>491</v>
      </c>
      <c r="W50" s="2" t="s">
        <v>145</v>
      </c>
      <c r="X50" s="2" t="s">
        <v>142</v>
      </c>
      <c r="Y50" s="2" t="s">
        <v>262</v>
      </c>
      <c r="Z50" s="4">
        <v>104</v>
      </c>
      <c r="AA50" s="4">
        <f>=ROUNDDOWN(260,0)</f>
      </c>
      <c r="AB50" s="5">
        <v>0.4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/>
      <c r="BJ50" s="4"/>
      <c r="BK50" s="8"/>
      <c r="BL50" s="2" t="s">
        <v>142</v>
      </c>
      <c r="BM50" s="7"/>
      <c r="BN50" s="7"/>
      <c r="BO50" s="4"/>
      <c r="BP50" s="8"/>
      <c r="BQ50" s="4"/>
      <c r="BR50" s="8"/>
      <c r="BS50" s="7"/>
      <c r="BT50" s="7"/>
      <c r="BU50" s="2" t="s">
        <v>148</v>
      </c>
      <c r="BV50" s="2" t="s">
        <v>139</v>
      </c>
      <c r="BW50" s="2" t="s">
        <v>262</v>
      </c>
      <c r="BX50" s="2" t="s">
        <v>211</v>
      </c>
      <c r="BY50" s="2" t="s">
        <v>151</v>
      </c>
      <c r="BZ50" s="2" t="s">
        <v>151</v>
      </c>
      <c r="CA50" s="2" t="s">
        <v>142</v>
      </c>
      <c r="CB50" s="4"/>
      <c r="CC50" s="8"/>
      <c r="CD50" s="4"/>
      <c r="CE50" s="8"/>
      <c r="CF50" s="7"/>
      <c r="CG50" s="7"/>
      <c r="CH50" s="2" t="s">
        <v>148</v>
      </c>
      <c r="CI50" s="2" t="s">
        <v>139</v>
      </c>
      <c r="CJ50" s="2" t="s">
        <v>369</v>
      </c>
      <c r="CK50" s="2" t="s">
        <v>385</v>
      </c>
      <c r="CL50" s="2" t="s">
        <v>151</v>
      </c>
      <c r="CM50" s="2" t="s">
        <v>151</v>
      </c>
      <c r="CN50" s="2" t="s">
        <v>142</v>
      </c>
      <c r="CO50" s="4"/>
      <c r="CP50" s="8"/>
      <c r="CQ50" s="4"/>
      <c r="CR50" s="8"/>
      <c r="CS50" s="7"/>
      <c r="CT50" s="7"/>
      <c r="CU50" s="2" t="s">
        <v>148</v>
      </c>
      <c r="CV50" s="2" t="s">
        <v>139</v>
      </c>
      <c r="CW50" s="2" t="s">
        <v>194</v>
      </c>
      <c r="CX50" s="2" t="s">
        <v>512</v>
      </c>
      <c r="CY50" s="2" t="s">
        <v>151</v>
      </c>
      <c r="CZ50" s="2" t="s">
        <v>151</v>
      </c>
      <c r="DA50" s="2" t="s">
        <v>142</v>
      </c>
      <c r="DB50" s="4"/>
      <c r="DC50" s="8"/>
      <c r="DD50" s="4"/>
      <c r="DE50" s="8"/>
      <c r="DF50" s="7"/>
      <c r="DG50" s="7"/>
      <c r="DH50" s="2" t="s">
        <v>148</v>
      </c>
      <c r="DI50" s="2" t="s">
        <v>139</v>
      </c>
      <c r="DJ50" s="2" t="s">
        <v>142</v>
      </c>
      <c r="DK50" s="2" t="s">
        <v>513</v>
      </c>
      <c r="DL50" s="2" t="s">
        <v>151</v>
      </c>
      <c r="DM50" s="2" t="s">
        <v>151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341</v>
      </c>
      <c r="DW50" s="2" t="s">
        <v>197</v>
      </c>
      <c r="DX50" s="2" t="s">
        <v>514</v>
      </c>
      <c r="DY50" s="2" t="s">
        <v>151</v>
      </c>
      <c r="DZ50" s="2" t="s">
        <v>151</v>
      </c>
      <c r="EA50" s="2" t="s">
        <v>142</v>
      </c>
      <c r="EB50" s="4"/>
      <c r="EC50" s="8"/>
      <c r="ED50" s="4"/>
      <c r="EE50" s="8"/>
      <c r="EF50" s="7"/>
      <c r="EG50" s="7"/>
      <c r="EH50" s="2" t="s">
        <v>148</v>
      </c>
      <c r="EI50" s="2" t="s">
        <v>139</v>
      </c>
      <c r="EJ50" s="2" t="s">
        <v>199</v>
      </c>
      <c r="EK50" s="2" t="s">
        <v>335</v>
      </c>
      <c r="EL50" s="2" t="s">
        <v>151</v>
      </c>
      <c r="EM50" s="2" t="s">
        <v>151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375</v>
      </c>
      <c r="EX50" s="2" t="s">
        <v>142</v>
      </c>
      <c r="EY50" s="2" t="s">
        <v>151</v>
      </c>
      <c r="EZ50" s="2" t="s">
        <v>151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174</v>
      </c>
      <c r="FK50" s="2" t="s">
        <v>204</v>
      </c>
      <c r="FL50" s="2" t="s">
        <v>151</v>
      </c>
      <c r="FM50" s="2" t="s">
        <v>151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262</v>
      </c>
      <c r="FX50" s="2" t="s">
        <v>316</v>
      </c>
      <c r="FY50" s="2" t="s">
        <v>151</v>
      </c>
      <c r="FZ50" s="2" t="s">
        <v>151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139</v>
      </c>
      <c r="JJ50" s="2" t="s">
        <v>227</v>
      </c>
      <c r="JK50" s="2" t="s">
        <v>142</v>
      </c>
      <c r="JL50" s="2" t="s">
        <v>151</v>
      </c>
      <c r="JM50" s="2" t="s">
        <v>151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377</v>
      </c>
      <c r="KX50" s="2" t="s">
        <v>142</v>
      </c>
      <c r="KY50" s="2" t="s">
        <v>151</v>
      </c>
      <c r="KZ50" s="2" t="s">
        <v>151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>
        <v>104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515</v>
      </c>
      <c r="B51" s="2" t="s">
        <v>131</v>
      </c>
      <c r="C51" s="2" t="s">
        <v>132</v>
      </c>
      <c r="D51" s="2" t="s">
        <v>486</v>
      </c>
      <c r="E51" s="2" t="s">
        <v>505</v>
      </c>
      <c r="F51" s="2" t="s">
        <v>500</v>
      </c>
      <c r="G51" s="2" t="s">
        <v>500</v>
      </c>
      <c r="H51" s="2" t="s">
        <v>500</v>
      </c>
      <c r="I51" s="2" t="s">
        <v>489</v>
      </c>
      <c r="J51" s="2" t="s">
        <v>490</v>
      </c>
      <c r="K51" s="2" t="s">
        <v>397</v>
      </c>
      <c r="L51" s="3">
        <v>24.76</v>
      </c>
      <c r="M51" s="3">
        <v>26</v>
      </c>
      <c r="N51" s="3">
        <v>79.99</v>
      </c>
      <c r="O51" s="2" t="s">
        <v>380</v>
      </c>
      <c r="P51" s="2" t="s">
        <v>319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366</v>
      </c>
      <c r="V51" s="2" t="s">
        <v>144</v>
      </c>
      <c r="W51" s="2" t="s">
        <v>145</v>
      </c>
      <c r="X51" s="2" t="s">
        <v>142</v>
      </c>
      <c r="Y51" s="2" t="s">
        <v>262</v>
      </c>
      <c r="Z51" s="4">
        <v>39</v>
      </c>
      <c r="AA51" s="4">
        <f>=ROUNDDOWN(19.5,0)</f>
      </c>
      <c r="AB51" s="5">
        <v>2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/>
      <c r="AQ51" s="8"/>
      <c r="AR51" s="4">
        <v>4</v>
      </c>
      <c r="AS51" s="8">
        <v>109.2</v>
      </c>
      <c r="AT51" s="7">
        <v>-1</v>
      </c>
      <c r="AU51" s="7">
        <v>-1</v>
      </c>
      <c r="AV51" s="4"/>
      <c r="AW51" s="8"/>
      <c r="AX51" s="4">
        <v>4</v>
      </c>
      <c r="AY51" s="8">
        <v>109.2</v>
      </c>
      <c r="AZ51" s="7">
        <v>-1</v>
      </c>
      <c r="BA51" s="7">
        <v>-1</v>
      </c>
      <c r="BB51" s="7"/>
      <c r="BC51" s="4"/>
      <c r="BD51" s="8"/>
      <c r="BE51" s="4">
        <v>4</v>
      </c>
      <c r="BF51" s="8">
        <v>109.2</v>
      </c>
      <c r="BG51" s="7">
        <v>-1</v>
      </c>
      <c r="BH51" s="7">
        <v>-1</v>
      </c>
      <c r="BI51" s="7"/>
      <c r="BJ51" s="4"/>
      <c r="BK51" s="8"/>
      <c r="BL51" s="2" t="s">
        <v>21</v>
      </c>
      <c r="BM51" s="7"/>
      <c r="BN51" s="7"/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262</v>
      </c>
      <c r="BX51" s="2" t="s">
        <v>392</v>
      </c>
      <c r="BY51" s="2" t="s">
        <v>151</v>
      </c>
      <c r="BZ51" s="2" t="s">
        <v>151</v>
      </c>
      <c r="CA51" s="2" t="s">
        <v>142</v>
      </c>
      <c r="CB51" s="4"/>
      <c r="CC51" s="8"/>
      <c r="CD51" s="4"/>
      <c r="CE51" s="8"/>
      <c r="CF51" s="7"/>
      <c r="CG51" s="7"/>
      <c r="CH51" s="2" t="s">
        <v>148</v>
      </c>
      <c r="CI51" s="2" t="s">
        <v>139</v>
      </c>
      <c r="CJ51" s="2" t="s">
        <v>369</v>
      </c>
      <c r="CK51" s="2" t="s">
        <v>142</v>
      </c>
      <c r="CL51" s="2" t="s">
        <v>151</v>
      </c>
      <c r="CM51" s="2" t="s">
        <v>151</v>
      </c>
      <c r="CN51" s="2" t="s">
        <v>142</v>
      </c>
      <c r="CO51" s="4"/>
      <c r="CP51" s="8"/>
      <c r="CQ51" s="4"/>
      <c r="CR51" s="8"/>
      <c r="CS51" s="7"/>
      <c r="CT51" s="7"/>
      <c r="CU51" s="2" t="s">
        <v>148</v>
      </c>
      <c r="CV51" s="2" t="s">
        <v>139</v>
      </c>
      <c r="CW51" s="2" t="s">
        <v>194</v>
      </c>
      <c r="CX51" s="2" t="s">
        <v>348</v>
      </c>
      <c r="CY51" s="2" t="s">
        <v>151</v>
      </c>
      <c r="CZ51" s="2" t="s">
        <v>151</v>
      </c>
      <c r="DA51" s="2" t="s">
        <v>142</v>
      </c>
      <c r="DB51" s="4"/>
      <c r="DC51" s="8"/>
      <c r="DD51" s="4"/>
      <c r="DE51" s="8"/>
      <c r="DF51" s="7"/>
      <c r="DG51" s="7"/>
      <c r="DH51" s="2" t="s">
        <v>148</v>
      </c>
      <c r="DI51" s="2" t="s">
        <v>139</v>
      </c>
      <c r="DJ51" s="2" t="s">
        <v>142</v>
      </c>
      <c r="DK51" s="2" t="s">
        <v>516</v>
      </c>
      <c r="DL51" s="2" t="s">
        <v>151</v>
      </c>
      <c r="DM51" s="2" t="s">
        <v>151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139</v>
      </c>
      <c r="DW51" s="2" t="s">
        <v>197</v>
      </c>
      <c r="DX51" s="2" t="s">
        <v>509</v>
      </c>
      <c r="DY51" s="2" t="s">
        <v>151</v>
      </c>
      <c r="DZ51" s="2" t="s">
        <v>151</v>
      </c>
      <c r="EA51" s="2" t="s">
        <v>142</v>
      </c>
      <c r="EB51" s="4"/>
      <c r="EC51" s="8"/>
      <c r="ED51" s="4">
        <v>4</v>
      </c>
      <c r="EE51" s="8">
        <v>109.2</v>
      </c>
      <c r="EF51" s="7">
        <v>-1</v>
      </c>
      <c r="EG51" s="7">
        <v>-1</v>
      </c>
      <c r="EH51" s="2" t="s">
        <v>148</v>
      </c>
      <c r="EI51" s="2" t="s">
        <v>139</v>
      </c>
      <c r="EJ51" s="2" t="s">
        <v>199</v>
      </c>
      <c r="EK51" s="2" t="s">
        <v>517</v>
      </c>
      <c r="EL51" s="2" t="s">
        <v>151</v>
      </c>
      <c r="EM51" s="2" t="s">
        <v>151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139</v>
      </c>
      <c r="EW51" s="2" t="s">
        <v>375</v>
      </c>
      <c r="EX51" s="2" t="s">
        <v>518</v>
      </c>
      <c r="EY51" s="2" t="s">
        <v>151</v>
      </c>
      <c r="EZ51" s="2" t="s">
        <v>151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174</v>
      </c>
      <c r="FK51" s="2" t="s">
        <v>519</v>
      </c>
      <c r="FL51" s="2" t="s">
        <v>151</v>
      </c>
      <c r="FM51" s="2" t="s">
        <v>151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262</v>
      </c>
      <c r="FX51" s="2" t="s">
        <v>264</v>
      </c>
      <c r="FY51" s="2" t="s">
        <v>151</v>
      </c>
      <c r="FZ51" s="2" t="s">
        <v>151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227</v>
      </c>
      <c r="JK51" s="2" t="s">
        <v>142</v>
      </c>
      <c r="JL51" s="2" t="s">
        <v>151</v>
      </c>
      <c r="JM51" s="2" t="s">
        <v>151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377</v>
      </c>
      <c r="KX51" s="2" t="s">
        <v>142</v>
      </c>
      <c r="KY51" s="2" t="s">
        <v>151</v>
      </c>
      <c r="KZ51" s="2" t="s">
        <v>151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>
        <v>39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16" t="s">
        <v>520</v>
      </c>
      <c r="B52" s="9" t="s">
        <v>142</v>
      </c>
      <c r="C52" s="9" t="s">
        <v>142</v>
      </c>
      <c r="D52" s="9" t="s">
        <v>142</v>
      </c>
      <c r="E52" s="9" t="s">
        <v>142</v>
      </c>
      <c r="F52" s="9" t="s">
        <v>142</v>
      </c>
      <c r="G52" s="9" t="s">
        <v>142</v>
      </c>
      <c r="H52" s="9" t="s">
        <v>142</v>
      </c>
      <c r="I52" s="9" t="s">
        <v>142</v>
      </c>
      <c r="J52" s="9" t="s">
        <v>142</v>
      </c>
      <c r="K52" s="9" t="s">
        <v>142</v>
      </c>
      <c r="L52" s="10"/>
      <c r="M52" s="10"/>
      <c r="N52" s="10"/>
      <c r="O52" s="9" t="s">
        <v>142</v>
      </c>
      <c r="P52" s="9" t="s">
        <v>142</v>
      </c>
      <c r="Q52" s="9" t="s">
        <v>142</v>
      </c>
      <c r="R52" s="9" t="s">
        <v>142</v>
      </c>
      <c r="S52" s="9" t="s">
        <v>142</v>
      </c>
      <c r="T52" s="9" t="s">
        <v>142</v>
      </c>
      <c r="U52" s="9" t="s">
        <v>142</v>
      </c>
      <c r="V52" s="9" t="s">
        <v>142</v>
      </c>
      <c r="W52" s="9" t="s">
        <v>142</v>
      </c>
      <c r="X52" s="9" t="s">
        <v>142</v>
      </c>
      <c r="Y52" s="9" t="s">
        <v>142</v>
      </c>
      <c r="Z52" s="11">
        <v>6827</v>
      </c>
      <c r="AA52" s="11">
        <f>=ROUNDDOWN({0},0)</f>
      </c>
      <c r="AB52" s="12">
        <v>198.4</v>
      </c>
      <c r="AC52" s="9" t="s">
        <v>142</v>
      </c>
      <c r="AD52" s="11"/>
      <c r="AE52" s="11"/>
      <c r="AF52" s="13"/>
      <c r="AG52" s="13"/>
      <c r="AH52" s="14"/>
      <c r="AI52" s="11"/>
      <c r="AJ52" s="11">
        <f>=ROUNDDOWN({0},0)</f>
      </c>
      <c r="AK52" s="12"/>
      <c r="AL52" s="9" t="s">
        <v>142</v>
      </c>
      <c r="AM52" s="11"/>
      <c r="AN52" s="11"/>
      <c r="AO52" s="14"/>
      <c r="AP52" s="11">
        <v>147</v>
      </c>
      <c r="AQ52" s="15">
        <v>19977.24</v>
      </c>
      <c r="AR52" s="11">
        <v>67</v>
      </c>
      <c r="AS52" s="15">
        <v>11807.65</v>
      </c>
      <c r="AT52" s="14">
        <v>1.194</v>
      </c>
      <c r="AU52" s="14">
        <v>0.6919</v>
      </c>
      <c r="AV52" s="11">
        <v>147</v>
      </c>
      <c r="AW52" s="15">
        <v>19977.24</v>
      </c>
      <c r="AX52" s="11">
        <v>67</v>
      </c>
      <c r="AY52" s="15">
        <v>11807.65</v>
      </c>
      <c r="AZ52" s="14">
        <v>1.194</v>
      </c>
      <c r="BA52" s="14">
        <v>0.6919</v>
      </c>
      <c r="BB52" s="14"/>
      <c r="BC52" s="11">
        <v>147</v>
      </c>
      <c r="BD52" s="15">
        <v>19977.24</v>
      </c>
      <c r="BE52" s="11">
        <v>67</v>
      </c>
      <c r="BF52" s="15">
        <v>11807.65</v>
      </c>
      <c r="BG52" s="14">
        <v>1.194</v>
      </c>
      <c r="BH52" s="14">
        <v>0.6919</v>
      </c>
      <c r="BI52" s="14"/>
      <c r="BJ52" s="11"/>
      <c r="BK52" s="15"/>
      <c r="BL52" s="9" t="s">
        <v>142</v>
      </c>
      <c r="BM52" s="14"/>
      <c r="BN52" s="14"/>
      <c r="BO52" s="11">
        <v>46</v>
      </c>
      <c r="BP52" s="15">
        <v>7609.8</v>
      </c>
      <c r="BQ52" s="11">
        <v>3</v>
      </c>
      <c r="BR52" s="15">
        <v>1232.47</v>
      </c>
      <c r="BS52" s="14">
        <v>14.3333</v>
      </c>
      <c r="BT52" s="14">
        <v>5.1744</v>
      </c>
      <c r="BU52" s="9" t="s">
        <v>142</v>
      </c>
      <c r="BV52" s="9" t="s">
        <v>142</v>
      </c>
      <c r="BW52" s="9" t="s">
        <v>142</v>
      </c>
      <c r="BX52" s="9" t="s">
        <v>142</v>
      </c>
      <c r="BY52" s="9" t="s">
        <v>142</v>
      </c>
      <c r="BZ52" s="9" t="s">
        <v>142</v>
      </c>
      <c r="CA52" s="9" t="s">
        <v>142</v>
      </c>
      <c r="CB52" s="11">
        <v>28</v>
      </c>
      <c r="CC52" s="15">
        <v>4387.24</v>
      </c>
      <c r="CD52" s="11">
        <v>9</v>
      </c>
      <c r="CE52" s="15">
        <v>1969.02</v>
      </c>
      <c r="CF52" s="14">
        <v>2.1111</v>
      </c>
      <c r="CG52" s="14">
        <v>1.2281</v>
      </c>
      <c r="CH52" s="9" t="s">
        <v>142</v>
      </c>
      <c r="CI52" s="9" t="s">
        <v>142</v>
      </c>
      <c r="CJ52" s="9" t="s">
        <v>142</v>
      </c>
      <c r="CK52" s="9" t="s">
        <v>142</v>
      </c>
      <c r="CL52" s="9" t="s">
        <v>142</v>
      </c>
      <c r="CM52" s="9" t="s">
        <v>142</v>
      </c>
      <c r="CN52" s="9" t="s">
        <v>142</v>
      </c>
      <c r="CO52" s="11">
        <v>29</v>
      </c>
      <c r="CP52" s="15">
        <v>2906.76</v>
      </c>
      <c r="CQ52" s="11">
        <v>9</v>
      </c>
      <c r="CR52" s="15">
        <v>1540.75</v>
      </c>
      <c r="CS52" s="14">
        <v>2.2222</v>
      </c>
      <c r="CT52" s="14">
        <v>0.8866</v>
      </c>
      <c r="CU52" s="9" t="s">
        <v>142</v>
      </c>
      <c r="CV52" s="9" t="s">
        <v>142</v>
      </c>
      <c r="CW52" s="9" t="s">
        <v>142</v>
      </c>
      <c r="CX52" s="9" t="s">
        <v>142</v>
      </c>
      <c r="CY52" s="9" t="s">
        <v>142</v>
      </c>
      <c r="CZ52" s="9" t="s">
        <v>142</v>
      </c>
      <c r="DA52" s="9" t="s">
        <v>142</v>
      </c>
      <c r="DB52" s="11">
        <v>15</v>
      </c>
      <c r="DC52" s="15">
        <v>2431.87</v>
      </c>
      <c r="DD52" s="11">
        <v>13</v>
      </c>
      <c r="DE52" s="15">
        <v>2067.96</v>
      </c>
      <c r="DF52" s="14">
        <v>0.1538</v>
      </c>
      <c r="DG52" s="14">
        <v>0.176</v>
      </c>
      <c r="DH52" s="9" t="s">
        <v>142</v>
      </c>
      <c r="DI52" s="9" t="s">
        <v>142</v>
      </c>
      <c r="DJ52" s="9" t="s">
        <v>142</v>
      </c>
      <c r="DK52" s="9" t="s">
        <v>142</v>
      </c>
      <c r="DL52" s="9" t="s">
        <v>142</v>
      </c>
      <c r="DM52" s="9" t="s">
        <v>142</v>
      </c>
      <c r="DN52" s="9" t="s">
        <v>142</v>
      </c>
      <c r="DO52" s="11">
        <v>18</v>
      </c>
      <c r="DP52" s="15">
        <v>1383.97</v>
      </c>
      <c r="DQ52" s="11">
        <v>4</v>
      </c>
      <c r="DR52" s="15">
        <v>920.88</v>
      </c>
      <c r="DS52" s="14">
        <v>3.5</v>
      </c>
      <c r="DT52" s="14">
        <v>0.5029</v>
      </c>
      <c r="DU52" s="9" t="s">
        <v>142</v>
      </c>
      <c r="DV52" s="9" t="s">
        <v>142</v>
      </c>
      <c r="DW52" s="9" t="s">
        <v>142</v>
      </c>
      <c r="DX52" s="9" t="s">
        <v>142</v>
      </c>
      <c r="DY52" s="9" t="s">
        <v>142</v>
      </c>
      <c r="DZ52" s="9" t="s">
        <v>142</v>
      </c>
      <c r="EA52" s="9" t="s">
        <v>142</v>
      </c>
      <c r="EB52" s="11">
        <v>5</v>
      </c>
      <c r="EC52" s="15">
        <v>525.7</v>
      </c>
      <c r="ED52" s="11">
        <v>24</v>
      </c>
      <c r="EE52" s="15">
        <v>3142.82</v>
      </c>
      <c r="EF52" s="14">
        <v>-0.7917</v>
      </c>
      <c r="EG52" s="14">
        <v>-0.8327</v>
      </c>
      <c r="EH52" s="9" t="s">
        <v>142</v>
      </c>
      <c r="EI52" s="9" t="s">
        <v>142</v>
      </c>
      <c r="EJ52" s="9" t="s">
        <v>142</v>
      </c>
      <c r="EK52" s="9" t="s">
        <v>142</v>
      </c>
      <c r="EL52" s="9" t="s">
        <v>142</v>
      </c>
      <c r="EM52" s="9" t="s">
        <v>142</v>
      </c>
      <c r="EN52" s="9" t="s">
        <v>142</v>
      </c>
      <c r="EO52" s="11">
        <v>4</v>
      </c>
      <c r="EP52" s="15">
        <v>444.44</v>
      </c>
      <c r="EQ52" s="11"/>
      <c r="ER52" s="15"/>
      <c r="ES52" s="14"/>
      <c r="ET52" s="14"/>
      <c r="EU52" s="9" t="s">
        <v>142</v>
      </c>
      <c r="EV52" s="9" t="s">
        <v>142</v>
      </c>
      <c r="EW52" s="9" t="s">
        <v>142</v>
      </c>
      <c r="EX52" s="9" t="s">
        <v>142</v>
      </c>
      <c r="EY52" s="9" t="s">
        <v>142</v>
      </c>
      <c r="EZ52" s="9" t="s">
        <v>142</v>
      </c>
      <c r="FA52" s="9" t="s">
        <v>142</v>
      </c>
      <c r="FB52" s="11">
        <v>2</v>
      </c>
      <c r="FC52" s="15">
        <v>287.46</v>
      </c>
      <c r="FD52" s="11">
        <v>1</v>
      </c>
      <c r="FE52" s="15">
        <v>115.83</v>
      </c>
      <c r="FF52" s="14">
        <v>1</v>
      </c>
      <c r="FG52" s="14">
        <v>1.4817</v>
      </c>
      <c r="FH52" s="9" t="s">
        <v>142</v>
      </c>
      <c r="FI52" s="9" t="s">
        <v>142</v>
      </c>
      <c r="FJ52" s="9" t="s">
        <v>142</v>
      </c>
      <c r="FK52" s="9" t="s">
        <v>142</v>
      </c>
      <c r="FL52" s="9" t="s">
        <v>142</v>
      </c>
      <c r="FM52" s="9" t="s">
        <v>142</v>
      </c>
      <c r="FN52" s="9" t="s">
        <v>142</v>
      </c>
      <c r="FO52" s="11"/>
      <c r="FP52" s="15"/>
      <c r="FQ52" s="11">
        <v>4</v>
      </c>
      <c r="FR52" s="15">
        <v>817.92</v>
      </c>
      <c r="FS52" s="14">
        <v>-1</v>
      </c>
      <c r="FT52" s="14">
        <v>-1</v>
      </c>
      <c r="FU52" s="9" t="s">
        <v>142</v>
      </c>
      <c r="FV52" s="9" t="s">
        <v>142</v>
      </c>
      <c r="FW52" s="9" t="s">
        <v>142</v>
      </c>
      <c r="FX52" s="9" t="s">
        <v>142</v>
      </c>
      <c r="FY52" s="9" t="s">
        <v>142</v>
      </c>
      <c r="FZ52" s="9" t="s">
        <v>142</v>
      </c>
      <c r="GA52" s="9" t="s">
        <v>142</v>
      </c>
      <c r="GB52" s="11"/>
      <c r="GC52" s="15"/>
      <c r="GD52" s="11"/>
      <c r="GE52" s="15"/>
      <c r="GF52" s="14"/>
      <c r="GG52" s="14"/>
      <c r="GH52" s="9" t="s">
        <v>142</v>
      </c>
      <c r="GI52" s="9" t="s">
        <v>142</v>
      </c>
      <c r="GJ52" s="9" t="s">
        <v>142</v>
      </c>
      <c r="GK52" s="9" t="s">
        <v>142</v>
      </c>
      <c r="GL52" s="9" t="s">
        <v>142</v>
      </c>
      <c r="GM52" s="9" t="s">
        <v>142</v>
      </c>
      <c r="GN52" s="9" t="s">
        <v>142</v>
      </c>
      <c r="GO52" s="11"/>
      <c r="GP52" s="15"/>
      <c r="GQ52" s="11"/>
      <c r="GR52" s="15"/>
      <c r="GS52" s="14"/>
      <c r="GT52" s="14"/>
      <c r="GU52" s="9" t="s">
        <v>142</v>
      </c>
      <c r="GV52" s="9" t="s">
        <v>142</v>
      </c>
      <c r="GW52" s="9" t="s">
        <v>142</v>
      </c>
      <c r="GX52" s="9" t="s">
        <v>142</v>
      </c>
      <c r="GY52" s="9" t="s">
        <v>142</v>
      </c>
      <c r="GZ52" s="9" t="s">
        <v>142</v>
      </c>
      <c r="HA52" s="9" t="s">
        <v>142</v>
      </c>
      <c r="HB52" s="11"/>
      <c r="HC52" s="15"/>
      <c r="HD52" s="11"/>
      <c r="HE52" s="15"/>
      <c r="HF52" s="14"/>
      <c r="HG52" s="14"/>
      <c r="HH52" s="9" t="s">
        <v>142</v>
      </c>
      <c r="HI52" s="9" t="s">
        <v>142</v>
      </c>
      <c r="HJ52" s="9" t="s">
        <v>142</v>
      </c>
      <c r="HK52" s="9" t="s">
        <v>142</v>
      </c>
      <c r="HL52" s="9" t="s">
        <v>142</v>
      </c>
      <c r="HM52" s="9" t="s">
        <v>142</v>
      </c>
      <c r="HN52" s="9" t="s">
        <v>142</v>
      </c>
      <c r="HO52" s="11"/>
      <c r="HP52" s="15"/>
      <c r="HQ52" s="11"/>
      <c r="HR52" s="15"/>
      <c r="HS52" s="14"/>
      <c r="HT52" s="14"/>
      <c r="HU52" s="9" t="s">
        <v>142</v>
      </c>
      <c r="HV52" s="9" t="s">
        <v>142</v>
      </c>
      <c r="HW52" s="9" t="s">
        <v>142</v>
      </c>
      <c r="HX52" s="9" t="s">
        <v>142</v>
      </c>
      <c r="HY52" s="9" t="s">
        <v>142</v>
      </c>
      <c r="HZ52" s="9" t="s">
        <v>142</v>
      </c>
      <c r="IA52" s="9" t="s">
        <v>142</v>
      </c>
      <c r="IB52" s="11"/>
      <c r="IC52" s="15"/>
      <c r="ID52" s="11"/>
      <c r="IE52" s="15"/>
      <c r="IF52" s="14"/>
      <c r="IG52" s="14"/>
      <c r="IH52" s="9" t="s">
        <v>142</v>
      </c>
      <c r="II52" s="9" t="s">
        <v>142</v>
      </c>
      <c r="IJ52" s="9" t="s">
        <v>142</v>
      </c>
      <c r="IK52" s="9" t="s">
        <v>142</v>
      </c>
      <c r="IL52" s="9" t="s">
        <v>142</v>
      </c>
      <c r="IM52" s="9" t="s">
        <v>142</v>
      </c>
      <c r="IN52" s="9" t="s">
        <v>142</v>
      </c>
      <c r="IO52" s="11"/>
      <c r="IP52" s="15"/>
      <c r="IQ52" s="11"/>
      <c r="IR52" s="15"/>
      <c r="IS52" s="14"/>
      <c r="IT52" s="14"/>
      <c r="IU52" s="9" t="s">
        <v>142</v>
      </c>
      <c r="IV52" s="9" t="s">
        <v>142</v>
      </c>
      <c r="IW52" s="9" t="s">
        <v>142</v>
      </c>
      <c r="IX52" s="9" t="s">
        <v>142</v>
      </c>
      <c r="IY52" s="9" t="s">
        <v>142</v>
      </c>
      <c r="IZ52" s="9" t="s">
        <v>142</v>
      </c>
      <c r="JA52" s="9" t="s">
        <v>142</v>
      </c>
      <c r="JB52" s="11"/>
      <c r="JC52" s="15"/>
      <c r="JD52" s="11"/>
      <c r="JE52" s="15"/>
      <c r="JF52" s="14"/>
      <c r="JG52" s="14"/>
      <c r="JH52" s="9" t="s">
        <v>142</v>
      </c>
      <c r="JI52" s="9" t="s">
        <v>142</v>
      </c>
      <c r="JJ52" s="9" t="s">
        <v>142</v>
      </c>
      <c r="JK52" s="9" t="s">
        <v>142</v>
      </c>
      <c r="JL52" s="9" t="s">
        <v>142</v>
      </c>
      <c r="JM52" s="9" t="s">
        <v>142</v>
      </c>
      <c r="JN52" s="9" t="s">
        <v>142</v>
      </c>
      <c r="JO52" s="11"/>
      <c r="JP52" s="15"/>
      <c r="JQ52" s="11"/>
      <c r="JR52" s="15"/>
      <c r="JS52" s="14"/>
      <c r="JT52" s="14"/>
      <c r="JU52" s="9" t="s">
        <v>142</v>
      </c>
      <c r="JV52" s="9" t="s">
        <v>142</v>
      </c>
      <c r="JW52" s="9" t="s">
        <v>142</v>
      </c>
      <c r="JX52" s="9" t="s">
        <v>142</v>
      </c>
      <c r="JY52" s="9" t="s">
        <v>142</v>
      </c>
      <c r="JZ52" s="9" t="s">
        <v>142</v>
      </c>
      <c r="KA52" s="9" t="s">
        <v>142</v>
      </c>
      <c r="KB52" s="11"/>
      <c r="KC52" s="15"/>
      <c r="KD52" s="11"/>
      <c r="KE52" s="15"/>
      <c r="KF52" s="14"/>
      <c r="KG52" s="14"/>
      <c r="KH52" s="9" t="s">
        <v>142</v>
      </c>
      <c r="KI52" s="9" t="s">
        <v>142</v>
      </c>
      <c r="KJ52" s="9" t="s">
        <v>142</v>
      </c>
      <c r="KK52" s="9" t="s">
        <v>142</v>
      </c>
      <c r="KL52" s="9" t="s">
        <v>142</v>
      </c>
      <c r="KM52" s="9" t="s">
        <v>142</v>
      </c>
      <c r="KN52" s="9" t="s">
        <v>142</v>
      </c>
      <c r="KO52" s="11"/>
      <c r="KP52" s="15"/>
      <c r="KQ52" s="11"/>
      <c r="KR52" s="15"/>
      <c r="KS52" s="14"/>
      <c r="KT52" s="14"/>
      <c r="KU52" s="9" t="s">
        <v>142</v>
      </c>
      <c r="KV52" s="9" t="s">
        <v>142</v>
      </c>
      <c r="KW52" s="9" t="s">
        <v>142</v>
      </c>
      <c r="KX52" s="9" t="s">
        <v>142</v>
      </c>
      <c r="KY52" s="9" t="s">
        <v>142</v>
      </c>
      <c r="KZ52" s="9" t="s">
        <v>142</v>
      </c>
      <c r="LA52" s="9" t="s">
        <v>142</v>
      </c>
      <c r="LB52" s="11"/>
      <c r="LC52" s="15"/>
      <c r="LD52" s="11"/>
      <c r="LE52" s="15"/>
      <c r="LF52" s="14"/>
      <c r="LG52" s="14"/>
      <c r="LH52" s="9" t="s">
        <v>142</v>
      </c>
      <c r="LI52" s="9" t="s">
        <v>142</v>
      </c>
      <c r="LJ52" s="9" t="s">
        <v>142</v>
      </c>
      <c r="LK52" s="9" t="s">
        <v>142</v>
      </c>
      <c r="LL52" s="9" t="s">
        <v>142</v>
      </c>
      <c r="LM52" s="9" t="s">
        <v>142</v>
      </c>
      <c r="LN52" s="9" t="s">
        <v>142</v>
      </c>
      <c r="LO52" s="11"/>
      <c r="LP52" s="15"/>
      <c r="LQ52" s="11"/>
      <c r="LR52" s="15"/>
      <c r="LS52" s="14"/>
      <c r="LT52" s="14"/>
      <c r="LU52" s="9" t="s">
        <v>142</v>
      </c>
      <c r="LV52" s="9" t="s">
        <v>142</v>
      </c>
      <c r="LW52" s="9" t="s">
        <v>142</v>
      </c>
      <c r="LX52" s="9" t="s">
        <v>142</v>
      </c>
      <c r="LY52" s="9" t="s">
        <v>142</v>
      </c>
      <c r="LZ52" s="9" t="s">
        <v>142</v>
      </c>
      <c r="MA52" s="9" t="s">
        <v>142</v>
      </c>
      <c r="MB52" s="11"/>
      <c r="MC52" s="15"/>
      <c r="MD52" s="11"/>
      <c r="ME52" s="15"/>
      <c r="MF52" s="14"/>
      <c r="MG52" s="14"/>
      <c r="MH52" s="9" t="s">
        <v>142</v>
      </c>
      <c r="MI52" s="9" t="s">
        <v>142</v>
      </c>
      <c r="MJ52" s="9" t="s">
        <v>142</v>
      </c>
      <c r="MK52" s="9" t="s">
        <v>142</v>
      </c>
      <c r="ML52" s="9" t="s">
        <v>142</v>
      </c>
      <c r="MM52" s="9" t="s">
        <v>142</v>
      </c>
      <c r="MN52" s="9" t="s">
        <v>142</v>
      </c>
      <c r="MO52" s="11"/>
      <c r="MP52" s="15"/>
      <c r="MQ52" s="11"/>
      <c r="MR52" s="15"/>
      <c r="MS52" s="14"/>
      <c r="MT52" s="14"/>
      <c r="MU52" s="9" t="s">
        <v>142</v>
      </c>
      <c r="MV52" s="9" t="s">
        <v>142</v>
      </c>
      <c r="MW52" s="9" t="s">
        <v>142</v>
      </c>
      <c r="MX52" s="9" t="s">
        <v>142</v>
      </c>
      <c r="MY52" s="9" t="s">
        <v>142</v>
      </c>
      <c r="MZ52" s="9" t="s">
        <v>142</v>
      </c>
      <c r="NA52" s="9" t="s">
        <v>142</v>
      </c>
      <c r="NB52" s="11"/>
      <c r="NC52" s="15"/>
      <c r="ND52" s="11"/>
      <c r="NE52" s="15"/>
      <c r="NF52" s="14"/>
      <c r="NG52" s="14"/>
      <c r="NH52" s="9" t="s">
        <v>142</v>
      </c>
      <c r="NI52" s="9" t="s">
        <v>142</v>
      </c>
      <c r="NJ52" s="9" t="s">
        <v>142</v>
      </c>
      <c r="NK52" s="9" t="s">
        <v>142</v>
      </c>
      <c r="NL52" s="9" t="s">
        <v>142</v>
      </c>
      <c r="NM52" s="9" t="s">
        <v>142</v>
      </c>
      <c r="NN52" s="9" t="s">
        <v>142</v>
      </c>
      <c r="NO52" s="11"/>
      <c r="NP52" s="15"/>
      <c r="NQ52" s="11"/>
      <c r="NR52" s="15"/>
      <c r="NS52" s="14"/>
      <c r="NT52" s="14"/>
      <c r="NU52" s="9" t="s">
        <v>142</v>
      </c>
      <c r="NV52" s="9" t="s">
        <v>142</v>
      </c>
      <c r="NW52" s="9" t="s">
        <v>142</v>
      </c>
      <c r="NX52" s="9" t="s">
        <v>142</v>
      </c>
      <c r="NY52" s="9" t="s">
        <v>142</v>
      </c>
      <c r="NZ52" s="9" t="s">
        <v>142</v>
      </c>
      <c r="OA52" s="9" t="s">
        <v>142</v>
      </c>
      <c r="OB52" s="11"/>
      <c r="OC52" s="15"/>
      <c r="OD52" s="11"/>
      <c r="OE52" s="15"/>
      <c r="OF52" s="14"/>
      <c r="OG52" s="14"/>
      <c r="OH52" s="9" t="s">
        <v>142</v>
      </c>
      <c r="OI52" s="9" t="s">
        <v>142</v>
      </c>
      <c r="OJ52" s="9" t="s">
        <v>142</v>
      </c>
      <c r="OK52" s="9" t="s">
        <v>142</v>
      </c>
      <c r="OL52" s="9" t="s">
        <v>142</v>
      </c>
      <c r="OM52" s="9" t="s">
        <v>142</v>
      </c>
      <c r="ON52" s="9" t="s">
        <v>142</v>
      </c>
      <c r="OO52" s="11"/>
      <c r="OP52" s="15"/>
      <c r="OQ52" s="11"/>
      <c r="OR52" s="15"/>
      <c r="OS52" s="14"/>
      <c r="OT52" s="14"/>
      <c r="OU52" s="9" t="s">
        <v>142</v>
      </c>
      <c r="OV52" s="9" t="s">
        <v>142</v>
      </c>
      <c r="OW52" s="9" t="s">
        <v>142</v>
      </c>
      <c r="OX52" s="9" t="s">
        <v>142</v>
      </c>
      <c r="OY52" s="9" t="s">
        <v>142</v>
      </c>
      <c r="OZ52" s="9" t="s">
        <v>142</v>
      </c>
      <c r="PA52" s="9" t="s">
        <v>142</v>
      </c>
      <c r="PB52" s="11">
        <v>6336</v>
      </c>
      <c r="PC52" s="11"/>
      <c r="PD52" s="11"/>
      <c r="PE52" s="11">
        <v>491</v>
      </c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  <c r="PQ5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8:BC50"/>
    <mergeCell ref="BD48:BD50"/>
    <mergeCell ref="BE48:BE50"/>
    <mergeCell ref="BF48:BF50"/>
    <mergeCell ref="BG48:BG50"/>
    <mergeCell ref="BH48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BI26:BI28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521</v>
      </c>
      <c r="D2" s="0" t="s">
        <v>522</v>
      </c>
      <c r="E2" s="0" t="s">
        <v>523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524</v>
      </c>
      <c r="J4" s="1" t="s">
        <v>525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526</v>
      </c>
      <c r="P4" s="1" t="s">
        <v>527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528</v>
      </c>
      <c r="F5" s="1" t="s">
        <v>529</v>
      </c>
      <c r="G5" s="1" t="s">
        <v>528</v>
      </c>
      <c r="H5" s="1" t="s">
        <v>529</v>
      </c>
      <c r="I5" s="1" t="s">
        <v>524</v>
      </c>
      <c r="J5" s="1" t="s">
        <v>525</v>
      </c>
      <c r="K5" s="1" t="s">
        <v>530</v>
      </c>
      <c r="L5" s="1" t="s">
        <v>531</v>
      </c>
      <c r="M5" s="1" t="s">
        <v>530</v>
      </c>
      <c r="N5" s="1" t="s">
        <v>531</v>
      </c>
      <c r="O5" s="1" t="s">
        <v>526</v>
      </c>
      <c r="P5" s="1" t="s">
        <v>527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90</v>
      </c>
      <c r="F6" s="8">
        <v>16932.19</v>
      </c>
      <c r="G6" s="4">
        <v>49</v>
      </c>
      <c r="H6" s="8">
        <v>10837.81</v>
      </c>
      <c r="I6" s="7">
        <v>0.8367</v>
      </c>
      <c r="J6" s="7">
        <v>0.5623</v>
      </c>
      <c r="K6" s="4">
        <v>90</v>
      </c>
      <c r="L6" s="8">
        <v>16932.19</v>
      </c>
      <c r="M6" s="4">
        <v>49</v>
      </c>
      <c r="N6" s="8">
        <v>10837.81</v>
      </c>
      <c r="O6" s="7">
        <v>0.8367</v>
      </c>
      <c r="P6" s="7">
        <v>0.5623</v>
      </c>
    </row>
    <row r="7">
      <c r="A7" s="2" t="s">
        <v>131</v>
      </c>
      <c r="B7" s="2" t="s">
        <v>132</v>
      </c>
      <c r="C7" s="2" t="s">
        <v>361</v>
      </c>
      <c r="D7" s="2" t="s">
        <v>362</v>
      </c>
      <c r="E7" s="4">
        <v>38</v>
      </c>
      <c r="F7" s="8">
        <v>1632.86</v>
      </c>
      <c r="G7" s="4">
        <v>7</v>
      </c>
      <c r="H7" s="8">
        <v>248.43</v>
      </c>
      <c r="I7" s="7">
        <v>4.4286</v>
      </c>
      <c r="J7" s="7">
        <v>5.5727</v>
      </c>
      <c r="K7" s="4">
        <v>38</v>
      </c>
      <c r="L7" s="8">
        <v>1632.86</v>
      </c>
      <c r="M7" s="4">
        <v>7</v>
      </c>
      <c r="N7" s="8">
        <v>248.43</v>
      </c>
      <c r="O7" s="7">
        <v>4.4286</v>
      </c>
      <c r="P7" s="7">
        <v>5.5727</v>
      </c>
    </row>
    <row r="8">
      <c r="A8" s="2" t="s">
        <v>131</v>
      </c>
      <c r="B8" s="2" t="s">
        <v>132</v>
      </c>
      <c r="C8" s="2" t="s">
        <v>455</v>
      </c>
      <c r="D8" s="2" t="s">
        <v>456</v>
      </c>
      <c r="E8" s="4">
        <v>9</v>
      </c>
      <c r="F8" s="8">
        <v>997.37</v>
      </c>
      <c r="G8" s="4">
        <v>4</v>
      </c>
      <c r="H8" s="8">
        <v>530.31</v>
      </c>
      <c r="I8" s="7">
        <v>1.25</v>
      </c>
      <c r="J8" s="7">
        <v>0.8807</v>
      </c>
      <c r="K8" s="4">
        <v>9</v>
      </c>
      <c r="L8" s="8">
        <v>997.37</v>
      </c>
      <c r="M8" s="4">
        <v>4</v>
      </c>
      <c r="N8" s="8">
        <v>530.31</v>
      </c>
      <c r="O8" s="7">
        <v>1.25</v>
      </c>
      <c r="P8" s="7">
        <v>0.8807</v>
      </c>
    </row>
    <row r="9">
      <c r="A9" s="2" t="s">
        <v>131</v>
      </c>
      <c r="B9" s="2" t="s">
        <v>132</v>
      </c>
      <c r="C9" s="2" t="s">
        <v>486</v>
      </c>
      <c r="D9" s="2" t="s">
        <v>487</v>
      </c>
      <c r="E9" s="4">
        <v>10</v>
      </c>
      <c r="F9" s="8">
        <v>414.82</v>
      </c>
      <c r="G9" s="4">
        <v>7</v>
      </c>
      <c r="H9" s="8">
        <v>191.1</v>
      </c>
      <c r="I9" s="7">
        <v>0.4286</v>
      </c>
      <c r="J9" s="7">
        <v>1.1707</v>
      </c>
      <c r="K9" s="4">
        <v>6</v>
      </c>
      <c r="L9" s="8">
        <v>261.97</v>
      </c>
      <c r="M9" s="4">
        <v>3</v>
      </c>
      <c r="N9" s="8">
        <v>81.9</v>
      </c>
      <c r="O9" s="7">
        <v>1</v>
      </c>
      <c r="P9" s="7">
        <v>2.1987</v>
      </c>
    </row>
    <row r="10">
      <c r="A10" s="2" t="s">
        <v>131</v>
      </c>
      <c r="B10" s="2" t="s">
        <v>132</v>
      </c>
      <c r="C10" s="2" t="s">
        <v>486</v>
      </c>
      <c r="D10" s="2" t="s">
        <v>505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4</v>
      </c>
      <c r="L10" s="8">
        <v>152.85</v>
      </c>
      <c r="M10" s="4">
        <v>4</v>
      </c>
      <c r="N10" s="8">
        <v>109.2</v>
      </c>
      <c r="O10" s="7"/>
      <c r="P10" s="7">
        <v>0.3997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521</v>
      </c>
      <c r="D2" s="0" t="s">
        <v>522</v>
      </c>
      <c r="E2" s="0" t="s">
        <v>523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524</v>
      </c>
      <c r="I4" s="1" t="s">
        <v>525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526</v>
      </c>
      <c r="O4" s="1" t="s">
        <v>527</v>
      </c>
    </row>
    <row r="5">
      <c r="A5" s="1" t="s">
        <v>80</v>
      </c>
      <c r="B5" s="1" t="s">
        <v>82</v>
      </c>
      <c r="C5" s="1" t="s">
        <v>83</v>
      </c>
      <c r="D5" s="1" t="s">
        <v>528</v>
      </c>
      <c r="E5" s="1" t="s">
        <v>529</v>
      </c>
      <c r="F5" s="1" t="s">
        <v>528</v>
      </c>
      <c r="G5" s="1" t="s">
        <v>529</v>
      </c>
      <c r="H5" s="1" t="s">
        <v>524</v>
      </c>
      <c r="I5" s="1" t="s">
        <v>525</v>
      </c>
      <c r="J5" s="1" t="s">
        <v>530</v>
      </c>
      <c r="K5" s="1" t="s">
        <v>531</v>
      </c>
      <c r="L5" s="1" t="s">
        <v>530</v>
      </c>
      <c r="M5" s="1" t="s">
        <v>531</v>
      </c>
      <c r="N5" s="1" t="s">
        <v>526</v>
      </c>
      <c r="O5" s="1" t="s">
        <v>527</v>
      </c>
    </row>
    <row r="6">
      <c r="A6" s="2" t="s">
        <v>131</v>
      </c>
      <c r="B6" s="2" t="s">
        <v>133</v>
      </c>
      <c r="C6" s="2" t="s">
        <v>134</v>
      </c>
      <c r="D6" s="4">
        <v>90</v>
      </c>
      <c r="E6" s="8">
        <v>16932.19</v>
      </c>
      <c r="F6" s="4">
        <v>49</v>
      </c>
      <c r="G6" s="8">
        <v>10837.81</v>
      </c>
      <c r="H6" s="7">
        <v>0.8367</v>
      </c>
      <c r="I6" s="7">
        <v>0.5623</v>
      </c>
      <c r="J6" s="4">
        <v>90</v>
      </c>
      <c r="K6" s="8">
        <v>16932.19</v>
      </c>
      <c r="L6" s="4">
        <v>49</v>
      </c>
      <c r="M6" s="8">
        <v>10837.81</v>
      </c>
      <c r="N6" s="7">
        <v>0.8367</v>
      </c>
      <c r="O6" s="7">
        <v>0.5623</v>
      </c>
    </row>
    <row r="7">
      <c r="A7" s="2" t="s">
        <v>131</v>
      </c>
      <c r="B7" s="2" t="s">
        <v>361</v>
      </c>
      <c r="C7" s="2" t="s">
        <v>362</v>
      </c>
      <c r="D7" s="4">
        <v>38</v>
      </c>
      <c r="E7" s="8">
        <v>1632.86</v>
      </c>
      <c r="F7" s="4">
        <v>7</v>
      </c>
      <c r="G7" s="8">
        <v>248.43</v>
      </c>
      <c r="H7" s="7">
        <v>4.4286</v>
      </c>
      <c r="I7" s="7">
        <v>5.5727</v>
      </c>
      <c r="J7" s="4">
        <v>38</v>
      </c>
      <c r="K7" s="8">
        <v>1632.86</v>
      </c>
      <c r="L7" s="4">
        <v>7</v>
      </c>
      <c r="M7" s="8">
        <v>248.43</v>
      </c>
      <c r="N7" s="7">
        <v>4.4286</v>
      </c>
      <c r="O7" s="7">
        <v>5.5727</v>
      </c>
    </row>
    <row r="8">
      <c r="A8" s="2" t="s">
        <v>131</v>
      </c>
      <c r="B8" s="2" t="s">
        <v>455</v>
      </c>
      <c r="C8" s="2" t="s">
        <v>456</v>
      </c>
      <c r="D8" s="4">
        <v>9</v>
      </c>
      <c r="E8" s="8">
        <v>997.37</v>
      </c>
      <c r="F8" s="4">
        <v>4</v>
      </c>
      <c r="G8" s="8">
        <v>530.31</v>
      </c>
      <c r="H8" s="7">
        <v>1.25</v>
      </c>
      <c r="I8" s="7">
        <v>0.8807</v>
      </c>
      <c r="J8" s="4">
        <v>9</v>
      </c>
      <c r="K8" s="8">
        <v>997.37</v>
      </c>
      <c r="L8" s="4">
        <v>4</v>
      </c>
      <c r="M8" s="8">
        <v>530.31</v>
      </c>
      <c r="N8" s="7">
        <v>1.25</v>
      </c>
      <c r="O8" s="7">
        <v>0.8807</v>
      </c>
    </row>
    <row r="9">
      <c r="A9" s="2" t="s">
        <v>131</v>
      </c>
      <c r="B9" s="2" t="s">
        <v>486</v>
      </c>
      <c r="C9" s="2" t="s">
        <v>487</v>
      </c>
      <c r="D9" s="4">
        <v>10</v>
      </c>
      <c r="E9" s="8">
        <v>414.82</v>
      </c>
      <c r="F9" s="4">
        <v>7</v>
      </c>
      <c r="G9" s="8">
        <v>191.1</v>
      </c>
      <c r="H9" s="7">
        <v>0.4286</v>
      </c>
      <c r="I9" s="7">
        <v>1.1707</v>
      </c>
      <c r="J9" s="4">
        <v>6</v>
      </c>
      <c r="K9" s="8">
        <v>261.97</v>
      </c>
      <c r="L9" s="4">
        <v>3</v>
      </c>
      <c r="M9" s="8">
        <v>81.9</v>
      </c>
      <c r="N9" s="7">
        <v>1</v>
      </c>
      <c r="O9" s="7">
        <v>2.1987</v>
      </c>
    </row>
    <row r="10">
      <c r="A10" s="2" t="s">
        <v>131</v>
      </c>
      <c r="B10" s="2" t="s">
        <v>486</v>
      </c>
      <c r="C10" s="2" t="s">
        <v>505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4</v>
      </c>
      <c r="K10" s="8">
        <v>152.85</v>
      </c>
      <c r="L10" s="4">
        <v>4</v>
      </c>
      <c r="M10" s="8">
        <v>109.2</v>
      </c>
      <c r="N10" s="7"/>
      <c r="O10" s="7">
        <v>0.3997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