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<sst xmlns="http://schemas.openxmlformats.org/spreadsheetml/2006/main" count="50" uniqueCount="50">
  <si>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</si>
  <si>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</si>
  <si>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</si>
  <si>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07/28/2025</t>
  </si>
  <si>
    <t>End Date:</t>
  </si>
  <si>
    <t>08/10/2025</t>
  </si>
  <si>
    <t>Report Run Date:</t>
  </si>
  <si>
    <t>08/11/2025</t>
  </si>
  <si>
    <t>Division</t>
  </si>
  <si>
    <t>Current And Future Inventory</t>
  </si>
  <si>
    <t>Current And History Sales Comparison</t>
  </si>
  <si>
    <t>KOHLDSN</t>
  </si>
  <si>
    <t>MACY02</t>
  </si>
  <si>
    <t>TGTDVS</t>
  </si>
  <si>
    <t>JCPENNEY01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</si>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</sst>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786278</v>
      </c>
      <c r="C5" s="11">
        <f>=ROUNDDOWN(30.0297517883536,0)</f>
      </c>
      <c r="D5" s="11">
        <v>249836</v>
      </c>
      <c r="E5" s="12">
        <v>0.9474</v>
      </c>
      <c r="F5" s="11"/>
      <c r="G5" s="11">
        <f>=ROUNDDOWN({0},0)</f>
      </c>
      <c r="H5" s="11"/>
      <c r="I5" s="12">
        <v>0.9036</v>
      </c>
      <c r="J5" s="11">
        <v>17218</v>
      </c>
      <c r="K5" s="13">
        <v>829432.6</v>
      </c>
      <c r="L5" s="11">
        <v>2181</v>
      </c>
      <c r="M5" s="14">
        <v>380.3</v>
      </c>
      <c r="N5" s="11">
        <v>32205</v>
      </c>
      <c r="O5" s="13">
        <v>1512238.61</v>
      </c>
      <c r="P5" s="11">
        <v>1860</v>
      </c>
      <c r="Q5" s="14">
        <v>813.03</v>
      </c>
      <c r="R5" s="12">
        <v>-0.4654</v>
      </c>
      <c r="S5" s="12">
        <v>-0.4515</v>
      </c>
      <c r="T5" s="12">
        <v>0.1726</v>
      </c>
      <c r="U5" s="12">
        <v>-0.5322</v>
      </c>
      <c r="V5" s="11">
        <v>6870</v>
      </c>
      <c r="W5" s="13">
        <v>307089.88</v>
      </c>
      <c r="X5" s="11">
        <v>1993</v>
      </c>
      <c r="Y5" s="11">
        <v>11631</v>
      </c>
      <c r="Z5" s="13">
        <v>439450.02</v>
      </c>
      <c r="AA5" s="11">
        <v>1784</v>
      </c>
      <c r="AB5" s="12">
        <v>-0.4093</v>
      </c>
      <c r="AC5" s="12">
        <v>-0.3012</v>
      </c>
      <c r="AD5" s="11">
        <v>4545</v>
      </c>
      <c r="AE5" s="13">
        <v>247919.52</v>
      </c>
      <c r="AF5" s="11">
        <v>1871</v>
      </c>
      <c r="AG5" s="11">
        <v>9086</v>
      </c>
      <c r="AH5" s="13">
        <v>505029.31</v>
      </c>
      <c r="AI5" s="11">
        <v>1563</v>
      </c>
      <c r="AJ5" s="12">
        <v>-0.4998</v>
      </c>
      <c r="AK5" s="12">
        <v>-0.5091</v>
      </c>
      <c r="AL5" s="11">
        <v>1996</v>
      </c>
      <c r="AM5" s="13">
        <v>85559.75</v>
      </c>
      <c r="AN5" s="11">
        <v>653</v>
      </c>
      <c r="AO5" s="11">
        <v>5648</v>
      </c>
      <c r="AP5" s="13">
        <v>276177.89</v>
      </c>
      <c r="AQ5" s="11">
        <v>1571</v>
      </c>
      <c r="AR5" s="12">
        <v>-0.6466</v>
      </c>
      <c r="AS5" s="12">
        <v>-0.6902</v>
      </c>
      <c r="AT5" s="11">
        <v>3807</v>
      </c>
      <c r="AU5" s="13">
        <v>188863.45</v>
      </c>
      <c r="AV5" s="11">
        <v>1831</v>
      </c>
      <c r="AW5" s="11">
        <v>5840</v>
      </c>
      <c r="AX5" s="13">
        <v>291581.39</v>
      </c>
      <c r="AY5" s="11">
        <v>1687</v>
      </c>
      <c r="AZ5" s="12">
        <v>-0.3481</v>
      </c>
      <c r="BA5" s="12">
        <v>-0.3523</v>
      </c>
    </row>
    <row r="6">
      <c r="A6" s="10" t="s">
        <v>36</v>
      </c>
      <c r="B6" s="11">
        <v>13869</v>
      </c>
      <c r="C6" s="11">
        <f>=ROUNDDOWN(32.6867782229555,0)</f>
      </c>
      <c r="D6" s="11">
        <v>10380</v>
      </c>
      <c r="E6" s="12">
        <v>0.1268</v>
      </c>
      <c r="F6" s="11"/>
      <c r="G6" s="11">
        <f>=ROUNDDOWN({0},0)</f>
      </c>
      <c r="H6" s="11"/>
      <c r="I6" s="12"/>
      <c r="J6" s="11">
        <v>125</v>
      </c>
      <c r="K6" s="13">
        <v>2210.01</v>
      </c>
      <c r="L6" s="11">
        <v>69</v>
      </c>
      <c r="M6" s="14">
        <v>32.03</v>
      </c>
      <c r="N6" s="11">
        <v>546</v>
      </c>
      <c r="O6" s="13">
        <v>7954.12</v>
      </c>
      <c r="P6" s="11">
        <v>577</v>
      </c>
      <c r="Q6" s="14">
        <v>13.79</v>
      </c>
      <c r="R6" s="12">
        <v>-0.7711</v>
      </c>
      <c r="S6" s="12">
        <v>-0.7222</v>
      </c>
      <c r="T6" s="12">
        <v>-0.8804</v>
      </c>
      <c r="U6" s="12">
        <v>1.3227</v>
      </c>
      <c r="V6" s="11">
        <v>20</v>
      </c>
      <c r="W6" s="13">
        <v>410.94</v>
      </c>
      <c r="X6" s="11">
        <v>29</v>
      </c>
      <c r="Y6" s="11"/>
      <c r="Z6" s="13"/>
      <c r="AA6" s="11">
        <v>8</v>
      </c>
      <c r="AB6" s="12"/>
      <c r="AC6" s="12"/>
      <c r="AD6" s="11">
        <v>50</v>
      </c>
      <c r="AE6" s="13">
        <v>830.1</v>
      </c>
      <c r="AF6" s="11">
        <v>69</v>
      </c>
      <c r="AG6" s="11">
        <v>396</v>
      </c>
      <c r="AH6" s="13">
        <v>5381.75</v>
      </c>
      <c r="AI6" s="11">
        <v>577</v>
      </c>
      <c r="AJ6" s="12">
        <v>-0.8737</v>
      </c>
      <c r="AK6" s="12">
        <v>-0.8458</v>
      </c>
      <c r="AL6" s="11"/>
      <c r="AM6" s="13"/>
      <c r="AN6" s="11"/>
      <c r="AO6" s="11"/>
      <c r="AP6" s="13"/>
      <c r="AQ6" s="11"/>
      <c r="AR6" s="12"/>
      <c r="AS6" s="12"/>
      <c r="AT6" s="11">
        <v>55</v>
      </c>
      <c r="AU6" s="13">
        <v>968.97</v>
      </c>
      <c r="AV6" s="11">
        <v>29</v>
      </c>
      <c r="AW6" s="11">
        <v>150</v>
      </c>
      <c r="AX6" s="13">
        <v>2572.37</v>
      </c>
      <c r="AY6" s="11">
        <v>63</v>
      </c>
      <c r="AZ6" s="12">
        <v>-0.6333</v>
      </c>
      <c r="BA6" s="12">
        <v>-0.6233</v>
      </c>
    </row>
    <row r="7">
      <c r="A7" s="10" t="s">
        <v>37</v>
      </c>
      <c r="B7" s="11">
        <v>19004</v>
      </c>
      <c r="C7" s="11">
        <f>=ROUNDDOWN(18.6679764243615,0)</f>
      </c>
      <c r="D7" s="11">
        <v>3158</v>
      </c>
      <c r="E7" s="12">
        <v>0.8913</v>
      </c>
      <c r="F7" s="11"/>
      <c r="G7" s="11">
        <f>=ROUNDDOWN({0},0)</f>
      </c>
      <c r="H7" s="11"/>
      <c r="I7" s="12"/>
      <c r="J7" s="11">
        <v>428</v>
      </c>
      <c r="K7" s="13">
        <v>18979.51</v>
      </c>
      <c r="L7" s="11">
        <v>125</v>
      </c>
      <c r="M7" s="14">
        <v>151.84</v>
      </c>
      <c r="N7" s="11">
        <v>587</v>
      </c>
      <c r="O7" s="13">
        <v>29210.14</v>
      </c>
      <c r="P7" s="11">
        <v>169</v>
      </c>
      <c r="Q7" s="14">
        <v>172.84</v>
      </c>
      <c r="R7" s="12">
        <v>-0.2709</v>
      </c>
      <c r="S7" s="12">
        <v>-0.3502</v>
      </c>
      <c r="T7" s="12">
        <v>-0.2604</v>
      </c>
      <c r="U7" s="12">
        <v>-0.1215</v>
      </c>
      <c r="V7" s="11">
        <v>206</v>
      </c>
      <c r="W7" s="13">
        <v>6920.34</v>
      </c>
      <c r="X7" s="11">
        <v>116</v>
      </c>
      <c r="Y7" s="11">
        <v>300</v>
      </c>
      <c r="Z7" s="13">
        <v>14180.76</v>
      </c>
      <c r="AA7" s="11">
        <v>168</v>
      </c>
      <c r="AB7" s="12">
        <v>-0.3133</v>
      </c>
      <c r="AC7" s="12">
        <v>-0.512</v>
      </c>
      <c r="AD7" s="11">
        <v>45</v>
      </c>
      <c r="AE7" s="13">
        <v>2016.1</v>
      </c>
      <c r="AF7" s="11">
        <v>104</v>
      </c>
      <c r="AG7" s="11">
        <v>44</v>
      </c>
      <c r="AH7" s="13">
        <v>1465.98</v>
      </c>
      <c r="AI7" s="11">
        <v>144</v>
      </c>
      <c r="AJ7" s="12">
        <v>0.0227</v>
      </c>
      <c r="AK7" s="12">
        <v>0.3753</v>
      </c>
      <c r="AL7" s="11">
        <v>129</v>
      </c>
      <c r="AM7" s="13">
        <v>7987.57</v>
      </c>
      <c r="AN7" s="11">
        <v>81</v>
      </c>
      <c r="AO7" s="11">
        <v>181</v>
      </c>
      <c r="AP7" s="13">
        <v>10272.92</v>
      </c>
      <c r="AQ7" s="11">
        <v>153</v>
      </c>
      <c r="AR7" s="12">
        <v>-0.2873</v>
      </c>
      <c r="AS7" s="12">
        <v>-0.2225</v>
      </c>
      <c r="AT7" s="11">
        <v>48</v>
      </c>
      <c r="AU7" s="13">
        <v>2055.5</v>
      </c>
      <c r="AV7" s="11">
        <v>73</v>
      </c>
      <c r="AW7" s="11">
        <v>62</v>
      </c>
      <c r="AX7" s="13">
        <v>3290.48</v>
      </c>
      <c r="AY7" s="11">
        <v>61</v>
      </c>
      <c r="AZ7" s="12">
        <v>-0.2258</v>
      </c>
      <c r="BA7" s="12">
        <v>-0.3753</v>
      </c>
    </row>
    <row r="8">
      <c r="A8" s="10" t="s">
        <v>38</v>
      </c>
      <c r="B8" s="11">
        <v>132361</v>
      </c>
      <c r="C8" s="11">
        <f>=ROUNDDOWN(29.2523426449788,0)</f>
      </c>
      <c r="D8" s="11">
        <v>96587</v>
      </c>
      <c r="E8" s="12">
        <v>0.9459</v>
      </c>
      <c r="F8" s="11"/>
      <c r="G8" s="11">
        <f>=ROUNDDOWN({0},0)</f>
      </c>
      <c r="H8" s="11"/>
      <c r="I8" s="12"/>
      <c r="J8" s="11">
        <v>5323</v>
      </c>
      <c r="K8" s="13">
        <v>168210.97</v>
      </c>
      <c r="L8" s="11">
        <v>251</v>
      </c>
      <c r="M8" s="14">
        <v>670.16</v>
      </c>
      <c r="N8" s="11">
        <v>6480</v>
      </c>
      <c r="O8" s="13">
        <v>201610.07</v>
      </c>
      <c r="P8" s="11">
        <v>293</v>
      </c>
      <c r="Q8" s="14">
        <v>688.09</v>
      </c>
      <c r="R8" s="12">
        <v>-0.1785</v>
      </c>
      <c r="S8" s="12">
        <v>-0.1657</v>
      </c>
      <c r="T8" s="12">
        <v>-0.1433</v>
      </c>
      <c r="U8" s="12">
        <v>-0.0261</v>
      </c>
      <c r="V8" s="11">
        <v>1663</v>
      </c>
      <c r="W8" s="13">
        <v>41424.46</v>
      </c>
      <c r="X8" s="11">
        <v>242</v>
      </c>
      <c r="Y8" s="11">
        <v>1946</v>
      </c>
      <c r="Z8" s="13">
        <v>47546.8</v>
      </c>
      <c r="AA8" s="11">
        <v>285</v>
      </c>
      <c r="AB8" s="12">
        <v>-0.1454</v>
      </c>
      <c r="AC8" s="12">
        <v>-0.1288</v>
      </c>
      <c r="AD8" s="11">
        <v>1188</v>
      </c>
      <c r="AE8" s="13">
        <v>36384.87</v>
      </c>
      <c r="AF8" s="11">
        <v>237</v>
      </c>
      <c r="AG8" s="11">
        <v>1287</v>
      </c>
      <c r="AH8" s="13">
        <v>35928.68</v>
      </c>
      <c r="AI8" s="11">
        <v>270</v>
      </c>
      <c r="AJ8" s="12">
        <v>-0.0769</v>
      </c>
      <c r="AK8" s="12">
        <v>0.0127</v>
      </c>
      <c r="AL8" s="11">
        <v>1773</v>
      </c>
      <c r="AM8" s="13">
        <v>68376.49</v>
      </c>
      <c r="AN8" s="11">
        <v>84</v>
      </c>
      <c r="AO8" s="11">
        <v>2411</v>
      </c>
      <c r="AP8" s="13">
        <v>95312.35</v>
      </c>
      <c r="AQ8" s="11">
        <v>266</v>
      </c>
      <c r="AR8" s="12">
        <v>-0.2646</v>
      </c>
      <c r="AS8" s="12">
        <v>-0.2826</v>
      </c>
      <c r="AT8" s="11">
        <v>699</v>
      </c>
      <c r="AU8" s="13">
        <v>22025.15</v>
      </c>
      <c r="AV8" s="11">
        <v>199</v>
      </c>
      <c r="AW8" s="11">
        <v>836</v>
      </c>
      <c r="AX8" s="13">
        <v>22822.24</v>
      </c>
      <c r="AY8" s="11">
        <v>225</v>
      </c>
      <c r="AZ8" s="12">
        <v>-0.1639</v>
      </c>
      <c r="BA8" s="12">
        <v>-0.0349</v>
      </c>
    </row>
    <row r="9">
      <c r="A9" s="10" t="s">
        <v>39</v>
      </c>
      <c r="B9" s="11">
        <v>270748</v>
      </c>
      <c r="C9" s="11">
        <f>=ROUNDDOWN(31.4300639634097,0)</f>
      </c>
      <c r="D9" s="11">
        <v>215068</v>
      </c>
      <c r="E9" s="12">
        <v>0.9729</v>
      </c>
      <c r="F9" s="11"/>
      <c r="G9" s="11">
        <f>=ROUNDDOWN({0},0)</f>
      </c>
      <c r="H9" s="11"/>
      <c r="I9" s="12"/>
      <c r="J9" s="11">
        <v>4614</v>
      </c>
      <c r="K9" s="13">
        <v>90068.64</v>
      </c>
      <c r="L9" s="11">
        <v>339</v>
      </c>
      <c r="M9" s="14">
        <v>265.69</v>
      </c>
      <c r="N9" s="11">
        <v>5691</v>
      </c>
      <c r="O9" s="13">
        <v>105904.72</v>
      </c>
      <c r="P9" s="11">
        <v>268</v>
      </c>
      <c r="Q9" s="14">
        <v>395.17</v>
      </c>
      <c r="R9" s="12">
        <v>-0.1892</v>
      </c>
      <c r="S9" s="12">
        <v>-0.1495</v>
      </c>
      <c r="T9" s="12">
        <v>0.2649</v>
      </c>
      <c r="U9" s="12">
        <v>-0.3277</v>
      </c>
      <c r="V9" s="11">
        <v>1323</v>
      </c>
      <c r="W9" s="13">
        <v>23176.92</v>
      </c>
      <c r="X9" s="11">
        <v>299</v>
      </c>
      <c r="Y9" s="11">
        <v>2093</v>
      </c>
      <c r="Z9" s="13">
        <v>36487.95</v>
      </c>
      <c r="AA9" s="11">
        <v>260</v>
      </c>
      <c r="AB9" s="12">
        <v>-0.3679</v>
      </c>
      <c r="AC9" s="12">
        <v>-0.3648</v>
      </c>
      <c r="AD9" s="11">
        <v>1802</v>
      </c>
      <c r="AE9" s="13">
        <v>36315.28</v>
      </c>
      <c r="AF9" s="11">
        <v>280</v>
      </c>
      <c r="AG9" s="11">
        <v>1982</v>
      </c>
      <c r="AH9" s="13">
        <v>37999.25</v>
      </c>
      <c r="AI9" s="11">
        <v>228</v>
      </c>
      <c r="AJ9" s="12">
        <v>-0.0908</v>
      </c>
      <c r="AK9" s="12">
        <v>-0.0443</v>
      </c>
      <c r="AL9" s="11">
        <v>599</v>
      </c>
      <c r="AM9" s="13">
        <v>12437.62</v>
      </c>
      <c r="AN9" s="11">
        <v>74</v>
      </c>
      <c r="AO9" s="11">
        <v>1036</v>
      </c>
      <c r="AP9" s="13">
        <v>20749.25</v>
      </c>
      <c r="AQ9" s="11">
        <v>231</v>
      </c>
      <c r="AR9" s="12">
        <v>-0.4218</v>
      </c>
      <c r="AS9" s="12">
        <v>-0.4006</v>
      </c>
      <c r="AT9" s="11">
        <v>890</v>
      </c>
      <c r="AU9" s="13">
        <v>18138.82</v>
      </c>
      <c r="AV9" s="11">
        <v>198</v>
      </c>
      <c r="AW9" s="11">
        <v>580</v>
      </c>
      <c r="AX9" s="13">
        <v>10668.27</v>
      </c>
      <c r="AY9" s="11">
        <v>221</v>
      </c>
      <c r="AZ9" s="12">
        <v>0.5345</v>
      </c>
      <c r="BA9" s="12">
        <v>0.7003</v>
      </c>
    </row>
    <row r="10">
      <c r="A10" s="10" t="s">
        <v>40</v>
      </c>
      <c r="B10" s="11">
        <v>563972</v>
      </c>
      <c r="C10" s="11">
        <f>=ROUNDDOWN(42.915344519271,0)</f>
      </c>
      <c r="D10" s="11">
        <v>318109</v>
      </c>
      <c r="E10" s="12">
        <v>0.9442</v>
      </c>
      <c r="F10" s="11"/>
      <c r="G10" s="11">
        <f>=ROUNDDOWN({0},0)</f>
      </c>
      <c r="H10" s="11"/>
      <c r="I10" s="12"/>
      <c r="J10" s="11">
        <v>9834</v>
      </c>
      <c r="K10" s="13">
        <v>345964.32</v>
      </c>
      <c r="L10" s="11">
        <v>1113</v>
      </c>
      <c r="M10" s="14">
        <v>310.84</v>
      </c>
      <c r="N10" s="11">
        <v>14611</v>
      </c>
      <c r="O10" s="13">
        <v>433811.14</v>
      </c>
      <c r="P10" s="11">
        <v>1167</v>
      </c>
      <c r="Q10" s="14">
        <v>371.73</v>
      </c>
      <c r="R10" s="12">
        <v>-0.3269</v>
      </c>
      <c r="S10" s="12">
        <v>-0.2025</v>
      </c>
      <c r="T10" s="12">
        <v>-0.0463</v>
      </c>
      <c r="U10" s="12">
        <v>-0.1638</v>
      </c>
      <c r="V10" s="11">
        <v>3731</v>
      </c>
      <c r="W10" s="13">
        <v>121873.71</v>
      </c>
      <c r="X10" s="11">
        <v>908</v>
      </c>
      <c r="Y10" s="11">
        <v>4757</v>
      </c>
      <c r="Z10" s="13">
        <v>128047.13</v>
      </c>
      <c r="AA10" s="11">
        <v>983</v>
      </c>
      <c r="AB10" s="12">
        <v>-0.2157</v>
      </c>
      <c r="AC10" s="12">
        <v>-0.0482</v>
      </c>
      <c r="AD10" s="11">
        <v>2189</v>
      </c>
      <c r="AE10" s="13">
        <v>79237.77</v>
      </c>
      <c r="AF10" s="11">
        <v>904</v>
      </c>
      <c r="AG10" s="11">
        <v>5529</v>
      </c>
      <c r="AH10" s="13">
        <v>176170.16</v>
      </c>
      <c r="AI10" s="11">
        <v>909</v>
      </c>
      <c r="AJ10" s="12">
        <v>-0.6041</v>
      </c>
      <c r="AK10" s="12">
        <v>-0.5502</v>
      </c>
      <c r="AL10" s="11">
        <v>2227</v>
      </c>
      <c r="AM10" s="13">
        <v>82097.29</v>
      </c>
      <c r="AN10" s="11">
        <v>369</v>
      </c>
      <c r="AO10" s="11">
        <v>2485</v>
      </c>
      <c r="AP10" s="13">
        <v>72185.39</v>
      </c>
      <c r="AQ10" s="11">
        <v>871</v>
      </c>
      <c r="AR10" s="12">
        <v>-0.1038</v>
      </c>
      <c r="AS10" s="12">
        <v>0.1373</v>
      </c>
      <c r="AT10" s="11">
        <v>1687</v>
      </c>
      <c r="AU10" s="13">
        <v>62755.55</v>
      </c>
      <c r="AV10" s="11">
        <v>729</v>
      </c>
      <c r="AW10" s="11">
        <v>1840</v>
      </c>
      <c r="AX10" s="13">
        <v>57408.46</v>
      </c>
      <c r="AY10" s="11">
        <v>707</v>
      </c>
      <c r="AZ10" s="12">
        <v>-0.0832</v>
      </c>
      <c r="BA10" s="12">
        <v>0.0931</v>
      </c>
    </row>
    <row r="11">
      <c r="A11" s="10" t="s">
        <v>41</v>
      </c>
      <c r="B11" s="11">
        <v>91569</v>
      </c>
      <c r="C11" s="11">
        <f>=ROUNDDOWN(18.4195280912437,0)</f>
      </c>
      <c r="D11" s="11">
        <v>46772</v>
      </c>
      <c r="E11" s="12">
        <v>0.9393</v>
      </c>
      <c r="F11" s="11"/>
      <c r="G11" s="11">
        <f>=ROUNDDOWN({0},0)</f>
      </c>
      <c r="H11" s="11">
        <v>6215</v>
      </c>
      <c r="I11" s="12">
        <v>0.8889</v>
      </c>
      <c r="J11" s="11">
        <v>2653</v>
      </c>
      <c r="K11" s="13">
        <v>382216.38</v>
      </c>
      <c r="L11" s="11">
        <v>471</v>
      </c>
      <c r="M11" s="14">
        <v>811.5</v>
      </c>
      <c r="N11" s="11">
        <v>2268</v>
      </c>
      <c r="O11" s="13">
        <v>328865.31</v>
      </c>
      <c r="P11" s="11">
        <v>656</v>
      </c>
      <c r="Q11" s="14">
        <v>501.32</v>
      </c>
      <c r="R11" s="12">
        <v>0.1698</v>
      </c>
      <c r="S11" s="12">
        <v>0.1622</v>
      </c>
      <c r="T11" s="12">
        <v>-0.282</v>
      </c>
      <c r="U11" s="12">
        <v>0.6187</v>
      </c>
      <c r="V11" s="11">
        <v>1186</v>
      </c>
      <c r="W11" s="13">
        <v>179159.75</v>
      </c>
      <c r="X11" s="11">
        <v>407</v>
      </c>
      <c r="Y11" s="11">
        <v>208</v>
      </c>
      <c r="Z11" s="13">
        <v>32167.36</v>
      </c>
      <c r="AA11" s="11">
        <v>609</v>
      </c>
      <c r="AB11" s="12">
        <v>4.7019</v>
      </c>
      <c r="AC11" s="12">
        <v>4.5696</v>
      </c>
      <c r="AD11" s="11">
        <v>355</v>
      </c>
      <c r="AE11" s="13">
        <v>57578.17</v>
      </c>
      <c r="AF11" s="11">
        <v>370</v>
      </c>
      <c r="AG11" s="11">
        <v>298</v>
      </c>
      <c r="AH11" s="13">
        <v>53213.12</v>
      </c>
      <c r="AI11" s="11">
        <v>534</v>
      </c>
      <c r="AJ11" s="12">
        <v>0.1913</v>
      </c>
      <c r="AK11" s="12">
        <v>0.082</v>
      </c>
      <c r="AL11" s="11">
        <v>1097</v>
      </c>
      <c r="AM11" s="13">
        <v>142932.53</v>
      </c>
      <c r="AN11" s="11">
        <v>181</v>
      </c>
      <c r="AO11" s="11">
        <v>1738</v>
      </c>
      <c r="AP11" s="13">
        <v>239680.94</v>
      </c>
      <c r="AQ11" s="11">
        <v>506</v>
      </c>
      <c r="AR11" s="12">
        <v>-0.3688</v>
      </c>
      <c r="AS11" s="12">
        <v>-0.4037</v>
      </c>
      <c r="AT11" s="11">
        <v>15</v>
      </c>
      <c r="AU11" s="13">
        <v>2545.93</v>
      </c>
      <c r="AV11" s="11">
        <v>206</v>
      </c>
      <c r="AW11" s="11">
        <v>24</v>
      </c>
      <c r="AX11" s="13">
        <v>3803.89</v>
      </c>
      <c r="AY11" s="11">
        <v>280</v>
      </c>
      <c r="AZ11" s="12">
        <v>-0.375</v>
      </c>
      <c r="BA11" s="12">
        <v>-0.3307</v>
      </c>
    </row>
    <row r="12">
      <c r="A12" s="10" t="s">
        <v>42</v>
      </c>
      <c r="B12" s="11">
        <v>5600</v>
      </c>
      <c r="C12" s="11">
        <f>=ROUNDDOWN(10.9567599295637,0)</f>
      </c>
      <c r="D12" s="11">
        <v>8596</v>
      </c>
      <c r="E12" s="12">
        <v>0.6843</v>
      </c>
      <c r="F12" s="11"/>
      <c r="G12" s="11">
        <f>=ROUNDDOWN({0},0)</f>
      </c>
      <c r="H12" s="11"/>
      <c r="I12" s="12"/>
      <c r="J12" s="11">
        <v>194</v>
      </c>
      <c r="K12" s="13">
        <v>10842.71</v>
      </c>
      <c r="L12" s="11">
        <v>81</v>
      </c>
      <c r="M12" s="14">
        <v>133.86</v>
      </c>
      <c r="N12" s="11">
        <v>179</v>
      </c>
      <c r="O12" s="13">
        <v>12513.16</v>
      </c>
      <c r="P12" s="11">
        <v>151</v>
      </c>
      <c r="Q12" s="14">
        <v>82.87</v>
      </c>
      <c r="R12" s="12">
        <v>0.0838</v>
      </c>
      <c r="S12" s="12">
        <v>-0.1335</v>
      </c>
      <c r="T12" s="12">
        <v>-0.4636</v>
      </c>
      <c r="U12" s="12">
        <v>0.6153</v>
      </c>
      <c r="V12" s="11">
        <v>147</v>
      </c>
      <c r="W12" s="13">
        <v>7778.26</v>
      </c>
      <c r="X12" s="11">
        <v>81</v>
      </c>
      <c r="Y12" s="11">
        <v>61</v>
      </c>
      <c r="Z12" s="13">
        <v>3296.64</v>
      </c>
      <c r="AA12" s="11">
        <v>147</v>
      </c>
      <c r="AB12" s="12">
        <v>1.4098</v>
      </c>
      <c r="AC12" s="12">
        <v>1.3595</v>
      </c>
      <c r="AD12" s="11">
        <v>7</v>
      </c>
      <c r="AE12" s="13">
        <v>274.8</v>
      </c>
      <c r="AF12" s="11">
        <v>80</v>
      </c>
      <c r="AG12" s="11">
        <v>17</v>
      </c>
      <c r="AH12" s="13">
        <v>1136.75</v>
      </c>
      <c r="AI12" s="11">
        <v>122</v>
      </c>
      <c r="AJ12" s="12">
        <v>-0.5882</v>
      </c>
      <c r="AK12" s="12">
        <v>-0.7583</v>
      </c>
      <c r="AL12" s="11">
        <v>17</v>
      </c>
      <c r="AM12" s="13">
        <v>1078.99</v>
      </c>
      <c r="AN12" s="11">
        <v>47</v>
      </c>
      <c r="AO12" s="11">
        <v>72</v>
      </c>
      <c r="AP12" s="13">
        <v>6185.03</v>
      </c>
      <c r="AQ12" s="11">
        <v>136</v>
      </c>
      <c r="AR12" s="12">
        <v>-0.7639</v>
      </c>
      <c r="AS12" s="12">
        <v>-0.8255</v>
      </c>
      <c r="AT12" s="11">
        <v>23</v>
      </c>
      <c r="AU12" s="13">
        <v>1710.66</v>
      </c>
      <c r="AV12" s="11">
        <v>56</v>
      </c>
      <c r="AW12" s="11">
        <v>29</v>
      </c>
      <c r="AX12" s="13">
        <v>1894.74</v>
      </c>
      <c r="AY12" s="11">
        <v>110</v>
      </c>
      <c r="AZ12" s="12">
        <v>-0.2069</v>
      </c>
      <c r="BA12" s="12">
        <v>-0.0972</v>
      </c>
    </row>
    <row r="13">
      <c r="A13" s="10" t="s">
        <v>43</v>
      </c>
      <c r="B13" s="11">
        <v>9621</v>
      </c>
      <c r="C13" s="11">
        <f>=ROUNDDOWN(175.245901639344,0)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38</v>
      </c>
      <c r="K13" s="13">
        <v>303.99</v>
      </c>
      <c r="L13" s="11">
        <v>21</v>
      </c>
      <c r="M13" s="14">
        <v>14.48</v>
      </c>
      <c r="N13" s="11"/>
      <c r="O13" s="13"/>
      <c r="P13" s="11">
        <v>22</v>
      </c>
      <c r="Q13" s="14"/>
      <c r="R13" s="12"/>
      <c r="S13" s="12"/>
      <c r="T13" s="12">
        <v>-0.0455</v>
      </c>
      <c r="U13" s="12"/>
      <c r="V13" s="11">
        <v>38</v>
      </c>
      <c r="W13" s="13">
        <v>303.99</v>
      </c>
      <c r="X13" s="11">
        <v>7</v>
      </c>
      <c r="Y13" s="11"/>
      <c r="Z13" s="13"/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28472</v>
      </c>
      <c r="C14" s="11">
        <f>=ROUNDDOWN(89.5345911949685,0)</f>
      </c>
      <c r="D14" s="11">
        <v>2370</v>
      </c>
      <c r="E14" s="12">
        <v>1</v>
      </c>
      <c r="F14" s="11"/>
      <c r="G14" s="11">
        <f>=ROUNDDOWN({0},0)</f>
      </c>
      <c r="H14" s="11"/>
      <c r="I14" s="12"/>
      <c r="J14" s="11">
        <v>44</v>
      </c>
      <c r="K14" s="13">
        <v>2037.27</v>
      </c>
      <c r="L14" s="11">
        <v>79</v>
      </c>
      <c r="M14" s="14">
        <v>25.79</v>
      </c>
      <c r="N14" s="11">
        <v>92</v>
      </c>
      <c r="O14" s="13">
        <v>2887.78</v>
      </c>
      <c r="P14" s="11">
        <v>102</v>
      </c>
      <c r="Q14" s="14">
        <v>28.31</v>
      </c>
      <c r="R14" s="12">
        <v>-0.5217</v>
      </c>
      <c r="S14" s="12">
        <v>-0.2945</v>
      </c>
      <c r="T14" s="12">
        <v>-0.2255</v>
      </c>
      <c r="U14" s="12">
        <v>-0.089</v>
      </c>
      <c r="V14" s="11">
        <v>44</v>
      </c>
      <c r="W14" s="13">
        <v>2037.27</v>
      </c>
      <c r="X14" s="11">
        <v>45</v>
      </c>
      <c r="Y14" s="11">
        <v>92</v>
      </c>
      <c r="Z14" s="13">
        <v>2887.78</v>
      </c>
      <c r="AA14" s="11">
        <v>59</v>
      </c>
      <c r="AB14" s="12">
        <v>-0.5217</v>
      </c>
      <c r="AC14" s="12">
        <v>-0.2945</v>
      </c>
      <c r="AD14" s="11"/>
      <c r="AE14" s="13"/>
      <c r="AF14" s="11">
        <v>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4795</v>
      </c>
      <c r="C15" s="11">
        <f>=ROUNDDOWN(94.5759368836292,0)</f>
      </c>
      <c r="D15" s="11"/>
      <c r="E15" s="12"/>
      <c r="F15" s="11"/>
      <c r="G15" s="11">
        <f>=ROUNDDOWN({0},0)</f>
      </c>
      <c r="H15" s="11"/>
      <c r="I15" s="12"/>
      <c r="J15" s="11">
        <v>3</v>
      </c>
      <c r="K15" s="13">
        <v>104.21</v>
      </c>
      <c r="L15" s="11"/>
      <c r="M15" s="14"/>
      <c r="N15" s="11">
        <v>10</v>
      </c>
      <c r="O15" s="13">
        <v>689.78</v>
      </c>
      <c r="P15" s="11">
        <v>70</v>
      </c>
      <c r="Q15" s="14">
        <v>9.85</v>
      </c>
      <c r="R15" s="12">
        <v>-0.7</v>
      </c>
      <c r="S15" s="12">
        <v>-0.8489</v>
      </c>
      <c r="T15" s="12"/>
      <c r="U15" s="12"/>
      <c r="V15" s="11"/>
      <c r="W15" s="13"/>
      <c r="X15" s="11"/>
      <c r="Y15" s="11">
        <v>1</v>
      </c>
      <c r="Z15" s="13">
        <v>59.3</v>
      </c>
      <c r="AA15" s="11">
        <v>70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>
        <v>3</v>
      </c>
      <c r="AU15" s="13">
        <v>104.21</v>
      </c>
      <c r="AV15" s="11"/>
      <c r="AW15" s="11">
        <v>9</v>
      </c>
      <c r="AX15" s="13">
        <v>630.48</v>
      </c>
      <c r="AY15" s="11">
        <v>53</v>
      </c>
      <c r="AZ15" s="12">
        <v>-0.6667</v>
      </c>
      <c r="BA15" s="12">
        <v>-0.8347</v>
      </c>
    </row>
    <row r="16">
      <c r="A16" s="10" t="s">
        <v>46</v>
      </c>
      <c r="B16" s="11">
        <v>426302</v>
      </c>
      <c r="C16" s="11">
        <f>=ROUNDDOWN(28.1471064012413,0)</f>
      </c>
      <c r="D16" s="11">
        <v>358644</v>
      </c>
      <c r="E16" s="12">
        <v>0.9515</v>
      </c>
      <c r="F16" s="11"/>
      <c r="G16" s="11">
        <f>=ROUNDDOWN({0},0)</f>
      </c>
      <c r="H16" s="11"/>
      <c r="I16" s="12"/>
      <c r="J16" s="11">
        <v>7516</v>
      </c>
      <c r="K16" s="13">
        <v>186511.39</v>
      </c>
      <c r="L16" s="11">
        <v>1005</v>
      </c>
      <c r="M16" s="14">
        <v>185.58</v>
      </c>
      <c r="N16" s="11">
        <v>14338</v>
      </c>
      <c r="O16" s="13">
        <v>360837.49</v>
      </c>
      <c r="P16" s="11">
        <v>1014</v>
      </c>
      <c r="Q16" s="14">
        <v>355.86</v>
      </c>
      <c r="R16" s="12">
        <v>-0.4758</v>
      </c>
      <c r="S16" s="12">
        <v>-0.4831</v>
      </c>
      <c r="T16" s="12">
        <v>-0.0089</v>
      </c>
      <c r="U16" s="12">
        <v>-0.4785</v>
      </c>
      <c r="V16" s="11">
        <v>1533</v>
      </c>
      <c r="W16" s="13">
        <v>33328.25</v>
      </c>
      <c r="X16" s="11">
        <v>1005</v>
      </c>
      <c r="Y16" s="11">
        <v>3635</v>
      </c>
      <c r="Z16" s="13">
        <v>94623.33</v>
      </c>
      <c r="AA16" s="11">
        <v>1008</v>
      </c>
      <c r="AB16" s="12">
        <v>-0.5783</v>
      </c>
      <c r="AC16" s="12">
        <v>-0.6478</v>
      </c>
      <c r="AD16" s="11">
        <v>2137</v>
      </c>
      <c r="AE16" s="13">
        <v>55568.38</v>
      </c>
      <c r="AF16" s="11">
        <v>997</v>
      </c>
      <c r="AG16" s="11">
        <v>4457</v>
      </c>
      <c r="AH16" s="13">
        <v>108648.26</v>
      </c>
      <c r="AI16" s="11">
        <v>998</v>
      </c>
      <c r="AJ16" s="12">
        <v>-0.5205</v>
      </c>
      <c r="AK16" s="12">
        <v>-0.4885</v>
      </c>
      <c r="AL16" s="11">
        <v>1729</v>
      </c>
      <c r="AM16" s="13">
        <v>34324.78</v>
      </c>
      <c r="AN16" s="11">
        <v>605</v>
      </c>
      <c r="AO16" s="11">
        <v>2566</v>
      </c>
      <c r="AP16" s="13">
        <v>50608.3</v>
      </c>
      <c r="AQ16" s="11">
        <v>821</v>
      </c>
      <c r="AR16" s="12">
        <v>-0.3262</v>
      </c>
      <c r="AS16" s="12">
        <v>-0.3218</v>
      </c>
      <c r="AT16" s="11">
        <v>2117</v>
      </c>
      <c r="AU16" s="13">
        <v>63289.98</v>
      </c>
      <c r="AV16" s="11">
        <v>922</v>
      </c>
      <c r="AW16" s="11">
        <v>3680</v>
      </c>
      <c r="AX16" s="13">
        <v>106957.6</v>
      </c>
      <c r="AY16" s="11">
        <v>947</v>
      </c>
      <c r="AZ16" s="12">
        <v>-0.4247</v>
      </c>
      <c r="BA16" s="12">
        <v>-0.4083</v>
      </c>
    </row>
    <row r="17">
      <c r="A17" s="10" t="s">
        <v>47</v>
      </c>
      <c r="B17" s="11">
        <v>141506</v>
      </c>
      <c r="C17" s="11">
        <f>=ROUNDDOWN(46.8469840429054,0)</f>
      </c>
      <c r="D17" s="11">
        <v>28997</v>
      </c>
      <c r="E17" s="12">
        <v>1</v>
      </c>
      <c r="F17" s="11"/>
      <c r="G17" s="11">
        <f>=ROUNDDOWN({0},0)</f>
      </c>
      <c r="H17" s="11"/>
      <c r="I17" s="12"/>
      <c r="J17" s="11">
        <v>2948</v>
      </c>
      <c r="K17" s="13">
        <v>89660.51</v>
      </c>
      <c r="L17" s="11">
        <v>141</v>
      </c>
      <c r="M17" s="14">
        <v>635.89</v>
      </c>
      <c r="N17" s="11">
        <v>4179</v>
      </c>
      <c r="O17" s="13">
        <v>130984.92</v>
      </c>
      <c r="P17" s="11">
        <v>142</v>
      </c>
      <c r="Q17" s="14">
        <v>922.43</v>
      </c>
      <c r="R17" s="12">
        <v>-0.2946</v>
      </c>
      <c r="S17" s="12">
        <v>-0.3155</v>
      </c>
      <c r="T17" s="12">
        <v>-0.007</v>
      </c>
      <c r="U17" s="12">
        <v>-0.3106</v>
      </c>
      <c r="V17" s="11">
        <v>306</v>
      </c>
      <c r="W17" s="13">
        <v>8413.68</v>
      </c>
      <c r="X17" s="11">
        <v>141</v>
      </c>
      <c r="Y17" s="11">
        <v>973</v>
      </c>
      <c r="Z17" s="13">
        <v>26713.76</v>
      </c>
      <c r="AA17" s="11">
        <v>126</v>
      </c>
      <c r="AB17" s="12">
        <v>-0.6855</v>
      </c>
      <c r="AC17" s="12">
        <v>-0.685</v>
      </c>
      <c r="AD17" s="11">
        <v>1095</v>
      </c>
      <c r="AE17" s="13">
        <v>36044.34</v>
      </c>
      <c r="AF17" s="11">
        <v>141</v>
      </c>
      <c r="AG17" s="11">
        <v>1433</v>
      </c>
      <c r="AH17" s="13">
        <v>50065.89</v>
      </c>
      <c r="AI17" s="11">
        <v>126</v>
      </c>
      <c r="AJ17" s="12">
        <v>-0.2359</v>
      </c>
      <c r="AK17" s="12">
        <v>-0.2801</v>
      </c>
      <c r="AL17" s="11">
        <v>648</v>
      </c>
      <c r="AM17" s="13">
        <v>20340.59</v>
      </c>
      <c r="AN17" s="11">
        <v>25</v>
      </c>
      <c r="AO17" s="11">
        <v>1189</v>
      </c>
      <c r="AP17" s="13">
        <v>37846.01</v>
      </c>
      <c r="AQ17" s="11">
        <v>109</v>
      </c>
      <c r="AR17" s="12">
        <v>-0.455</v>
      </c>
      <c r="AS17" s="12">
        <v>-0.4625</v>
      </c>
      <c r="AT17" s="11">
        <v>899</v>
      </c>
      <c r="AU17" s="13">
        <v>24861.9</v>
      </c>
      <c r="AV17" s="11">
        <v>141</v>
      </c>
      <c r="AW17" s="11">
        <v>584</v>
      </c>
      <c r="AX17" s="13">
        <v>16359.26</v>
      </c>
      <c r="AY17" s="11">
        <v>114</v>
      </c>
      <c r="AZ17" s="12">
        <v>0.5394</v>
      </c>
      <c r="BA17" s="12">
        <v>0.5197</v>
      </c>
    </row>
    <row r="18">
      <c r="A18" s="10" t="s">
        <v>48</v>
      </c>
      <c r="B18" s="11">
        <v>315706</v>
      </c>
      <c r="C18" s="11">
        <f>=ROUNDDOWN(37.6243594327255,0)</f>
      </c>
      <c r="D18" s="11">
        <v>57522</v>
      </c>
      <c r="E18" s="12">
        <v>0.9891</v>
      </c>
      <c r="F18" s="11"/>
      <c r="G18" s="11">
        <f>=ROUNDDOWN({0},0)</f>
      </c>
      <c r="H18" s="11"/>
      <c r="I18" s="12"/>
      <c r="J18" s="11">
        <v>3879</v>
      </c>
      <c r="K18" s="13">
        <v>82074.69</v>
      </c>
      <c r="L18" s="11">
        <v>551</v>
      </c>
      <c r="M18" s="14">
        <v>148.96</v>
      </c>
      <c r="N18" s="11">
        <v>6416</v>
      </c>
      <c r="O18" s="13">
        <v>123797.24</v>
      </c>
      <c r="P18" s="11">
        <v>600</v>
      </c>
      <c r="Q18" s="14">
        <v>206.33</v>
      </c>
      <c r="R18" s="12">
        <v>-0.3954</v>
      </c>
      <c r="S18" s="12">
        <v>-0.337</v>
      </c>
      <c r="T18" s="12">
        <v>-0.0817</v>
      </c>
      <c r="U18" s="12">
        <v>-0.278</v>
      </c>
      <c r="V18" s="11">
        <v>1238</v>
      </c>
      <c r="W18" s="13">
        <v>28548.31</v>
      </c>
      <c r="X18" s="11">
        <v>470</v>
      </c>
      <c r="Y18" s="11">
        <v>2116</v>
      </c>
      <c r="Z18" s="13">
        <v>38209.38</v>
      </c>
      <c r="AA18" s="11">
        <v>580</v>
      </c>
      <c r="AB18" s="12">
        <v>-0.4149</v>
      </c>
      <c r="AC18" s="12">
        <v>-0.2528</v>
      </c>
      <c r="AD18" s="11">
        <v>40</v>
      </c>
      <c r="AE18" s="13">
        <v>1139.14</v>
      </c>
      <c r="AF18" s="11">
        <v>21</v>
      </c>
      <c r="AG18" s="11">
        <v>120</v>
      </c>
      <c r="AH18" s="13">
        <v>3508.55</v>
      </c>
      <c r="AI18" s="11">
        <v>15</v>
      </c>
      <c r="AJ18" s="12">
        <v>-0.6667</v>
      </c>
      <c r="AK18" s="12">
        <v>-0.6753</v>
      </c>
      <c r="AL18" s="11">
        <v>1123</v>
      </c>
      <c r="AM18" s="13">
        <v>21953.98</v>
      </c>
      <c r="AN18" s="11">
        <v>56</v>
      </c>
      <c r="AO18" s="11">
        <v>1870</v>
      </c>
      <c r="AP18" s="13">
        <v>38618.06</v>
      </c>
      <c r="AQ18" s="11">
        <v>441</v>
      </c>
      <c r="AR18" s="12">
        <v>-0.3995</v>
      </c>
      <c r="AS18" s="12">
        <v>-0.4315</v>
      </c>
      <c r="AT18" s="11">
        <v>1478</v>
      </c>
      <c r="AU18" s="13">
        <v>30433.26</v>
      </c>
      <c r="AV18" s="11">
        <v>475</v>
      </c>
      <c r="AW18" s="11">
        <v>2310</v>
      </c>
      <c r="AX18" s="13">
        <v>43461.25</v>
      </c>
      <c r="AY18" s="11">
        <v>581</v>
      </c>
      <c r="AZ18" s="12">
        <v>-0.3602</v>
      </c>
      <c r="BA18" s="12">
        <v>-0.2998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54817</v>
      </c>
      <c r="K19" s="17">
        <v>2208617.2</v>
      </c>
      <c r="L19" s="15">
        <v>6427</v>
      </c>
      <c r="M19" s="18">
        <v>343.65</v>
      </c>
      <c r="N19" s="15">
        <v>87602</v>
      </c>
      <c r="O19" s="17">
        <v>3251304.48</v>
      </c>
      <c r="P19" s="15">
        <v>7091</v>
      </c>
      <c r="Q19" s="18">
        <v>458.51</v>
      </c>
      <c r="R19" s="16">
        <v>-0.3742</v>
      </c>
      <c r="S19" s="16">
        <v>-0.3207</v>
      </c>
      <c r="T19" s="16">
        <v>-0.0936</v>
      </c>
      <c r="U19" s="16">
        <v>-0.2505</v>
      </c>
      <c r="V19" s="15">
        <v>18305</v>
      </c>
      <c r="W19" s="17">
        <v>760465.76</v>
      </c>
      <c r="X19" s="15">
        <v>5743</v>
      </c>
      <c r="Y19" s="15">
        <v>27813</v>
      </c>
      <c r="Z19" s="17">
        <v>863670.21</v>
      </c>
      <c r="AA19" s="15">
        <v>6091</v>
      </c>
      <c r="AB19" s="16">
        <v>-0.3419</v>
      </c>
      <c r="AC19" s="16">
        <v>-0.1195</v>
      </c>
      <c r="AD19" s="15">
        <v>13453</v>
      </c>
      <c r="AE19" s="17">
        <v>553308.47</v>
      </c>
      <c r="AF19" s="15">
        <v>5075</v>
      </c>
      <c r="AG19" s="15">
        <v>24649</v>
      </c>
      <c r="AH19" s="17">
        <v>978547.7</v>
      </c>
      <c r="AI19" s="15">
        <v>5486</v>
      </c>
      <c r="AJ19" s="16">
        <v>-0.4542</v>
      </c>
      <c r="AK19" s="16">
        <v>-0.4346</v>
      </c>
      <c r="AL19" s="15">
        <v>11338</v>
      </c>
      <c r="AM19" s="17">
        <v>477089.59</v>
      </c>
      <c r="AN19" s="15">
        <v>2175</v>
      </c>
      <c r="AO19" s="15">
        <v>19196</v>
      </c>
      <c r="AP19" s="17">
        <v>847636.14</v>
      </c>
      <c r="AQ19" s="15">
        <v>5105</v>
      </c>
      <c r="AR19" s="16">
        <v>-0.4094</v>
      </c>
      <c r="AS19" s="16">
        <v>-0.4372</v>
      </c>
      <c r="AT19" s="15">
        <v>11721</v>
      </c>
      <c r="AU19" s="17">
        <v>417753.38</v>
      </c>
      <c r="AV19" s="15">
        <v>4859</v>
      </c>
      <c r="AW19" s="15">
        <v>15944</v>
      </c>
      <c r="AX19" s="17">
        <v>561450.43</v>
      </c>
      <c r="AY19" s="15">
        <v>5049</v>
      </c>
      <c r="AZ19" s="16">
        <v>-0.2649</v>
      </c>
      <c r="BA19" s="16">
        <v>-0.2559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