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<sst xmlns="http://schemas.openxmlformats.org/spreadsheetml/2006/main" count="524" uniqueCount="524">
  <si>
    <t>Date Type:</t>
  </si>
  <si>
    <t>Shipped Date</t>
  </si>
  <si>
    <t>Start Date:</t>
  </si>
  <si>
    <t>07/21/2025</t>
  </si>
  <si>
    <t>End Date:</t>
  </si>
  <si>
    <t>07/27/2025</t>
  </si>
  <si>
    <t>Report Run Date:</t>
  </si>
  <si>
    <t>07/28/2025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</si>
  <si>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</si>
  <si>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</si>
  <si>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</si>
  <si>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</si>
  <si>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</si>
  <si>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</si>
  <si>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</si>
  <si>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</si>
  <si>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</si>
  <si>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</si>
  <si>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</si>
  <si>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OVERSTOCK01</t>
  </si>
  <si>
    <t>MACY02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</si>
  <si>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</si>
  <si>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</si>
  <si>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</si>
  <si>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</si>
  <si>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</si>
  <si>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</si>
  <si>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</si>
  <si>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</si>
  <si>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</si>
  <si>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</si>
  <si>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</si>
  <si>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</si>
  <si>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</si>
  <si>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</si>
  <si>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</si>
  <si>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</si>
  <si>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</si>
  <si>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</si>
  <si>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</si>
  <si>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</si>
  <si>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</si>
  <si>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</si>
  <si>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</si>
  <si>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</si>
  <si>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</si>
  <si>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</si>
  <si>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</si>
  <si>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</si>
  <si>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</si>
  <si>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</si>
  <si>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</si>
  <si>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</si>
  <si>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</si>
  <si>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</si>
  <si>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</si>
  <si>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</si>
  <si>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</si>
  <si>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</si>
  <si>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</si>
  <si>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</si>
  <si>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</si>
  <si>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</si>
  <si>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</si>
  <si>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</si>
  <si>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</si>
  <si>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</si>
  <si>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</si>
  <si>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</si>
  <si>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</si>
  <si>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</si>
  <si>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</si>
  <si>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</si>
  <si>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</si>
  <si>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</si>
  <si>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</si>
  <si>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</si>
  <si>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</si>
  <si>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</si>
  <si>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</si>
  <si>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</si>
  <si>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</si>
  <si>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</si>
  <si>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</si>
  <si>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</si>
  <si>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</si>
  <si>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</si>
  <si>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</si>
  <si>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</si>
  <si>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</si>
  <si>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</si>
  <si>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</si>
  <si>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</si>
  <si>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</si>
  <si>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</si>
  <si>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</si>
  <si>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</si>
  <si>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</si>
  <si>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</si>
  <si>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</si>
  <si>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</si>
  <si>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</si>
  <si>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</si>
  <si>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</si>
  <si>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</si>
  <si>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</si>
  <si>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</si>
  <si>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</si>
  <si>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</si>
  <si>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</si>
  <si>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</si>
  <si>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</si>
  <si>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</si>
  <si>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</si>
  <si>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</si>
  <si>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</si>
  <si>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</si>
  <si>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</si>
  <si>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</si>
  <si>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</si>
  <si>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</si>
  <si>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</si>
  <si>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</si>
  <si>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</si>
  <si>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</si>
  <si>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</si>
  <si>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</si>
  <si>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</si>
  <si>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</si>
  <si>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</si>
  <si>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</si>
  <si>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07/22/2025</t>
  </si>
  <si>
    <t>07/24/2025</t>
  </si>
  <si>
    <t>08/09/2025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</si>
  <si>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</si>
  <si>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</si>
  <si>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</si>
  <si>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</si>
  <si>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</si>
  <si>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</si>
  <si>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</si>
  <si>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</si>
  <si>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</si>
  <si>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</si>
  <si>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</si>
  <si>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</si>
  <si>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</si>
  <si>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</si>
  <si>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</si>
  <si>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</si>
  <si>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</si>
  <si>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7/21/2025</t>
  </si>
  <si>
    <t>BLK01,CSNSTORES,DLCROSCILL,OVERSTOCK01</t>
  </si>
  <si>
    <t>Setup</t>
  </si>
  <si>
    <t>11/21/2022</t>
  </si>
  <si>
    <t>No</t>
  </si>
  <si>
    <t>3/30/2023</t>
  </si>
  <si>
    <t>4/19/2023</t>
  </si>
  <si>
    <t>4/18/2024</t>
  </si>
  <si>
    <t>8/31/2023</t>
  </si>
  <si>
    <t>9/4/2023</t>
  </si>
  <si>
    <t>8/2/2023</t>
  </si>
  <si>
    <t>5/7/2024</t>
  </si>
  <si>
    <t>6/15/2023</t>
  </si>
  <si>
    <t>6/29/2023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</si>
  <si>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</si>
  <si>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</si>
  <si>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</si>
  <si>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</si>
  <si>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</si>
  <si>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</si>
  <si>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</si>
  <si>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</si>
  <si>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</si>
  <si>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</si>
  <si>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</si>
  <si>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</si>
  <si>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7/22/2025</t>
  </si>
  <si>
    <t>AMAZON,CSNSTORES,MACY02,OVERSTOCK01</t>
  </si>
  <si>
    <t>11/16/2022</t>
  </si>
  <si>
    <t>4/4/2023</t>
  </si>
  <si>
    <t>5/2/2024</t>
  </si>
  <si>
    <t>11/13/2023</t>
  </si>
  <si>
    <t>7/17/2023</t>
  </si>
  <si>
    <t>10/5/2023</t>
  </si>
  <si>
    <t>10/26/2022</t>
  </si>
  <si>
    <t>4/22/2024</t>
  </si>
  <si>
    <t>Ready To Offer</t>
  </si>
  <si>
    <t>CCL10-0012</t>
  </si>
  <si>
    <t>Cal King</t>
  </si>
  <si>
    <t>CSNSTORES,DLCROSCILL,MACY02,OVERSTOCK01</t>
  </si>
  <si>
    <t>11/1/2022</t>
  </si>
  <si>
    <t>4/5/2023</t>
  </si>
  <si>
    <t>4/25/2024</t>
  </si>
  <si>
    <t>4/12/2024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</si>
  <si>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</si>
  <si>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</si>
  <si>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</si>
  <si>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</si>
  <si>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</si>
  <si>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</si>
  <si>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</si>
  <si>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</si>
  <si>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</si>
  <si>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AMAZON,BLK01,KOHLDSN,MACY02,NRTPORT,OVERSTOCK01</t>
  </si>
  <si>
    <t>11/7/2022</t>
  </si>
  <si>
    <t>4/6/2023</t>
  </si>
  <si>
    <t>4/24/2024</t>
  </si>
  <si>
    <t>9/12/2023</t>
  </si>
  <si>
    <t>5/3/2024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</si>
  <si>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</si>
  <si>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</si>
  <si>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</si>
  <si>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</si>
  <si>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</si>
  <si>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</si>
  <si>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</si>
  <si>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DLCROSCILL,JCPENNEY01,MACY02,NRTPORT,OVERSTOCK01</t>
  </si>
  <si>
    <t>11/14/2022</t>
  </si>
  <si>
    <t>4/3/2023</t>
  </si>
  <si>
    <t>11/10/2023</t>
  </si>
  <si>
    <t>7/19/2023</t>
  </si>
  <si>
    <t>5/14/2023</t>
  </si>
  <si>
    <t>CCL10-0015</t>
  </si>
  <si>
    <t>CSNSTORES,JCPENNEY01,KOHLDSN,OLLIIX,OVERSTOCK01</t>
  </si>
  <si>
    <t>11/25/2022</t>
  </si>
  <si>
    <t>5/6/2024</t>
  </si>
  <si>
    <t>4/26/2024</t>
  </si>
  <si>
    <t>5/8/2024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</si>
  <si>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</si>
  <si>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</si>
  <si>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</si>
  <si>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</si>
  <si>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</si>
  <si>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</si>
  <si>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</si>
  <si>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</si>
  <si>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</si>
  <si>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8/10/2025</t>
  </si>
  <si>
    <t>Open</t>
  </si>
  <si>
    <t>Offered</t>
  </si>
  <si>
    <t>Declined</t>
  </si>
  <si>
    <t>Restricted</t>
  </si>
  <si>
    <t>Temp Discontinued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</si>
  <si>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</si>
  <si>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</si>
  <si>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</si>
  <si>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</si>
  <si>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</si>
  <si>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</si>
  <si>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</si>
  <si>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AMAZONDS,CSNSTORES,JCPENNEY01,KOHLDSN</t>
  </si>
  <si>
    <t>7/25/2023</t>
  </si>
  <si>
    <t>8/21/2023</t>
  </si>
  <si>
    <t>7/27/2023</t>
  </si>
  <si>
    <t>8/8/2023</t>
  </si>
  <si>
    <t>1/5/2024</t>
  </si>
  <si>
    <t>9/29/2023</t>
  </si>
  <si>
    <t>11/8/2023</t>
  </si>
  <si>
    <t>7/10/2024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</si>
  <si>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</si>
  <si>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</si>
  <si>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</si>
  <si>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</si>
  <si>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</si>
  <si>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</si>
  <si>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</si>
  <si>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AMAZONDS,CSNSTORES,JCPENNEY01,KOHLDSN,MACY02,OLLIIX,OVERSTOCK01</t>
  </si>
  <si>
    <t>10/9/2023</t>
  </si>
  <si>
    <t>9/7/2023</t>
  </si>
  <si>
    <t>7/22/2024</t>
  </si>
  <si>
    <t>8/4/2023</t>
  </si>
  <si>
    <t>9/5/2023</t>
  </si>
  <si>
    <t>8/23/2023</t>
  </si>
  <si>
    <t>CCL10-0064</t>
  </si>
  <si>
    <t>AMAZON,CSNSTORES,DLCROSCILL,MACY02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</si>
  <si>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</si>
  <si>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</si>
  <si>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</si>
  <si>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</si>
  <si>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</si>
  <si>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</si>
  <si>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</si>
  <si>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</si>
  <si>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</si>
  <si>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11/30/2022</t>
  </si>
  <si>
    <t>4/17/2023</t>
  </si>
  <si>
    <t>8/16/2024</t>
  </si>
  <si>
    <t>9/6/2023</t>
  </si>
  <si>
    <t>11/21/2023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</si>
  <si>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</si>
  <si>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</si>
  <si>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</si>
  <si>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</si>
  <si>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</si>
  <si>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</si>
  <si>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</si>
  <si>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CSNSTORES,DLCROSCILL,KOHLDSN,NRTPORT</t>
  </si>
  <si>
    <t>7/26/2024</t>
  </si>
  <si>
    <t>11/9/2023</t>
  </si>
  <si>
    <t>8/11/2023</t>
  </si>
  <si>
    <t>11/6/2022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</si>
  <si>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</si>
  <si>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</si>
  <si>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</si>
  <si>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</si>
  <si>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</si>
  <si>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</si>
  <si>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</si>
  <si>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</si>
  <si>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</si>
  <si>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</si>
  <si>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CCL10-0007</t>
  </si>
  <si>
    <t>Loretta</t>
  </si>
  <si>
    <t>Beige</t>
  </si>
  <si>
    <t>Donation</t>
  </si>
  <si>
    <t>C+</t>
  </si>
  <si>
    <t>AMAZON,OVERSTOCK01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</si>
  <si>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</si>
  <si>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</si>
  <si>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</si>
  <si>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</si>
  <si>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</si>
  <si>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</si>
  <si>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</si>
  <si>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AMAZON,DLCROSCILL,OVERSTOCK01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</si>
  <si>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</si>
  <si>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</si>
  <si>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</si>
  <si>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</si>
  <si>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</si>
  <si>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</si>
  <si>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</si>
  <si>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</si>
  <si>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</si>
  <si>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</si>
  <si>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</si>
  <si>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</si>
  <si>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</si>
  <si>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</si>
  <si>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</si>
  <si>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CSNSTORES,KOHLDSN</t>
  </si>
  <si>
    <t>12/13/2022</t>
  </si>
  <si>
    <t>4/28/2023</t>
  </si>
  <si>
    <t>8/15/2023</t>
  </si>
  <si>
    <t>10/9/2024</t>
  </si>
  <si>
    <t>9/25/2024</t>
  </si>
  <si>
    <t>CCL10-0005</t>
  </si>
  <si>
    <t>AMAZON,AMAZONDS,CSNSTORES,DLCROSCILL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</si>
  <si>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</si>
  <si>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</si>
  <si>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</si>
  <si>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</si>
  <si>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</si>
  <si>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</si>
  <si>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</si>
  <si>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</si>
  <si>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</si>
  <si>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</si>
  <si>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</si>
  <si>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</si>
  <si>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</si>
  <si>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</si>
  <si>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</si>
  <si>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</si>
  <si>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</si>
  <si>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</si>
  <si>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</si>
  <si>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8/9/2025</t>
  </si>
  <si>
    <t>CSNSTORES,DLCROSCILL,JCPENNEY01,MACY02</t>
  </si>
  <si>
    <t>7/14/2023</t>
  </si>
  <si>
    <t>8/19/2024</t>
  </si>
  <si>
    <t>8/3/2023</t>
  </si>
  <si>
    <t>10/17/2023</t>
  </si>
  <si>
    <t>11/22/2023</t>
  </si>
  <si>
    <t>6/21/2023</t>
  </si>
  <si>
    <t>3/20/2024</t>
  </si>
  <si>
    <t>7/7/2025</t>
  </si>
  <si>
    <t>1/10/2023</t>
  </si>
  <si>
    <t>5/10/2024</t>
  </si>
  <si>
    <t>CCL30-0034</t>
  </si>
  <si>
    <t>Silver</t>
  </si>
  <si>
    <t>CSNSTORES,DLCROSCILL,JCPENNEY01</t>
  </si>
  <si>
    <t>4/26/2023</t>
  </si>
  <si>
    <t>10/11/2024</t>
  </si>
  <si>
    <t>1/4/2024</t>
  </si>
  <si>
    <t>10/2/2023</t>
  </si>
  <si>
    <t>2/13/2025</t>
  </si>
  <si>
    <t>CCL30-0036</t>
  </si>
  <si>
    <t>Gold</t>
  </si>
  <si>
    <t>AMAZONDS</t>
  </si>
  <si>
    <t>11/28/2022</t>
  </si>
  <si>
    <t>8/2/2024</t>
  </si>
  <si>
    <t>8/26/2024</t>
  </si>
  <si>
    <t>CCL30-0038</t>
  </si>
  <si>
    <t>Close-out</t>
  </si>
  <si>
    <t>MACY02,NRTPORT</t>
  </si>
  <si>
    <t>2/13/2023</t>
  </si>
  <si>
    <t>7/3/2023</t>
  </si>
  <si>
    <t>10/16/2023</t>
  </si>
  <si>
    <t>11/27/2023</t>
  </si>
  <si>
    <t>3/21/2023</t>
  </si>
  <si>
    <t>8/28/2024</t>
  </si>
  <si>
    <t>CCL30-0030</t>
  </si>
  <si>
    <t>Biron</t>
  </si>
  <si>
    <t>18x18"</t>
  </si>
  <si>
    <t>AMAZON,DLCROSCILL,JCPENNEY01,MACY02</t>
  </si>
  <si>
    <t>12/12/2022</t>
  </si>
  <si>
    <t>9/27/2023</t>
  </si>
  <si>
    <t>12/29/2023</t>
  </si>
  <si>
    <t>11/14/2024</t>
  </si>
  <si>
    <t>CCL30-0031</t>
  </si>
  <si>
    <t>11/6/2023</t>
  </si>
  <si>
    <t>7/11/2023</t>
  </si>
  <si>
    <t>7/3/2025</t>
  </si>
  <si>
    <t>1/19/2023</t>
  </si>
  <si>
    <t>7/29/2024</t>
  </si>
  <si>
    <t>5/22/2024</t>
  </si>
  <si>
    <t>CCL30-0033</t>
  </si>
  <si>
    <t>Inactive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</si>
  <si>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</si>
  <si>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</si>
  <si>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</si>
  <si>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</si>
  <si>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</si>
  <si>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</si>
  <si>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</si>
  <si>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CCL30-0061</t>
  </si>
  <si>
    <t>Aumont</t>
  </si>
  <si>
    <t>Oblong Decor Pillow</t>
  </si>
  <si>
    <t>22x15"</t>
  </si>
  <si>
    <t>CSNSTORES,DLCROSCILL,MACY02</t>
  </si>
  <si>
    <t>6/13/2023</t>
  </si>
  <si>
    <t>9/19/2024</t>
  </si>
  <si>
    <t>2/27/2024</t>
  </si>
  <si>
    <t>1/24/2023</t>
  </si>
  <si>
    <t>11/25/2024</t>
  </si>
  <si>
    <t>CCL30-0026</t>
  </si>
  <si>
    <t>AMAZON,CSNSTORES,DLCROSCILL,JCPENNEY01</t>
  </si>
  <si>
    <t>8/29/2023</t>
  </si>
  <si>
    <t>10/8/2024</t>
  </si>
  <si>
    <t>10/31/2022</t>
  </si>
  <si>
    <t>12/18/2024</t>
  </si>
  <si>
    <t>CCL30-0027</t>
  </si>
  <si>
    <t>5/5/2023</t>
  </si>
  <si>
    <t>6/28/2024</t>
  </si>
  <si>
    <t>10/1/2023</t>
  </si>
  <si>
    <t>1/15/2024</t>
  </si>
  <si>
    <t>5/5/2024</t>
  </si>
  <si>
    <t>6/13/2024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</si>
  <si>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</si>
  <si>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</si>
  <si>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</si>
  <si>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</si>
  <si>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</si>
  <si>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</si>
  <si>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</si>
  <si>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</t>
  </si>
  <si>
    <t>4/25/2023</t>
  </si>
  <si>
    <t>1/12/2024</t>
  </si>
  <si>
    <t>7/28/2023</t>
  </si>
  <si>
    <t>11/24/2023</t>
  </si>
  <si>
    <t>7/7/2023</t>
  </si>
  <si>
    <t>10/3/2023</t>
  </si>
  <si>
    <t>3/29/2024</t>
  </si>
  <si>
    <t>7/25/2024</t>
  </si>
  <si>
    <t>CCL13-0019</t>
  </si>
  <si>
    <t>AMAZON,CSNSTORES,DLCROSCILL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</si>
  <si>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</si>
  <si>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</si>
  <si>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</si>
  <si>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</si>
  <si>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</si>
  <si>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</si>
  <si>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</si>
  <si>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</si>
  <si>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</si>
  <si>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</si>
  <si>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</si>
  <si>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</si>
  <si>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</si>
  <si>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</si>
  <si>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</si>
  <si>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</si>
  <si>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</si>
  <si>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</si>
  <si>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</si>
  <si>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</si>
  <si>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</si>
  <si>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5/30/2023</t>
  </si>
  <si>
    <t>11/28/2023</t>
  </si>
  <si>
    <t>2/19/2025</t>
  </si>
  <si>
    <t>3/18/2025</t>
  </si>
  <si>
    <t>CCL11-0025</t>
  </si>
  <si>
    <t>5/20/2024</t>
  </si>
  <si>
    <t>CCL11-0024</t>
  </si>
  <si>
    <t>5/15/2023</t>
  </si>
  <si>
    <t>10/4/2024</t>
  </si>
  <si>
    <t>12/12/2023</t>
  </si>
  <si>
    <t>CCL11-0023</t>
  </si>
  <si>
    <t>5/29/2023</t>
  </si>
  <si>
    <t>1/29/2025</t>
  </si>
  <si>
    <t>6/9/2023</t>
  </si>
  <si>
    <t>2/7/2025</t>
  </si>
  <si>
    <t>CCL11-0021</t>
  </si>
  <si>
    <t>Montague</t>
  </si>
  <si>
    <t>7/30/2024</t>
  </si>
  <si>
    <t>9/22/2023</t>
  </si>
  <si>
    <t>4/2/2024</t>
  </si>
  <si>
    <t>10/16/2024</t>
  </si>
  <si>
    <t>CCL11-0078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</si>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</sst>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3</v>
      </c>
      <c r="PS5" s="1" t="s">
        <v>131</v>
      </c>
      <c r="PT5" s="1" t="s">
        <v>132</v>
      </c>
      <c r="PU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131.79</v>
      </c>
      <c r="M6" s="3">
        <v>138.38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42</v>
      </c>
      <c r="AA6" s="4">
        <f>=ROUNDDOWN(4.2,0)</f>
      </c>
      <c r="AB6" s="5">
        <v>10</v>
      </c>
      <c r="AC6" s="2" t="s">
        <v>151</v>
      </c>
      <c r="AD6" s="4">
        <v>75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8</v>
      </c>
      <c r="AQ6" s="8">
        <v>1293.12</v>
      </c>
      <c r="AR6" s="4"/>
      <c r="AS6" s="8"/>
      <c r="AT6" s="7"/>
      <c r="AU6" s="7"/>
      <c r="AV6" s="4">
        <v>20</v>
      </c>
      <c r="AW6" s="8">
        <v>3437.25</v>
      </c>
      <c r="AX6" s="4">
        <v>11</v>
      </c>
      <c r="AY6" s="8">
        <v>2546.11</v>
      </c>
      <c r="AZ6" s="7">
        <v>0.8182</v>
      </c>
      <c r="BA6" s="7">
        <v>0.35</v>
      </c>
      <c r="BB6" s="7">
        <v>0.3762</v>
      </c>
      <c r="BC6" s="4">
        <v>28</v>
      </c>
      <c r="BD6" s="8">
        <v>4905.78</v>
      </c>
      <c r="BE6" s="4">
        <v>24</v>
      </c>
      <c r="BF6" s="8">
        <v>5351.51</v>
      </c>
      <c r="BG6" s="7">
        <v>0.1667</v>
      </c>
      <c r="BH6" s="7">
        <v>-0.0833</v>
      </c>
      <c r="BI6" s="7">
        <v>0.7007</v>
      </c>
      <c r="BJ6" s="4">
        <v>8</v>
      </c>
      <c r="BK6" s="8">
        <v>1293.12</v>
      </c>
      <c r="BL6" s="2" t="s">
        <v>152</v>
      </c>
      <c r="BM6" s="7">
        <v>1</v>
      </c>
      <c r="BN6" s="7">
        <v>1</v>
      </c>
      <c r="BO6" s="4">
        <v>2</v>
      </c>
      <c r="BP6" s="8">
        <v>414.29</v>
      </c>
      <c r="BQ6" s="4"/>
      <c r="BR6" s="8"/>
      <c r="BS6" s="7"/>
      <c r="BT6" s="7"/>
      <c r="BU6" s="2" t="s">
        <v>153</v>
      </c>
      <c r="BV6" s="2" t="s">
        <v>143</v>
      </c>
      <c r="BW6" s="2" t="s">
        <v>150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2</v>
      </c>
      <c r="CC6" s="8">
        <v>280.7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158</v>
      </c>
      <c r="CY6" s="2" t="s">
        <v>155</v>
      </c>
      <c r="CZ6" s="2" t="s">
        <v>155</v>
      </c>
      <c r="DA6" s="2" t="s">
        <v>146</v>
      </c>
      <c r="DB6" s="4">
        <v>3</v>
      </c>
      <c r="DC6" s="8">
        <v>453.03</v>
      </c>
      <c r="DD6" s="4"/>
      <c r="DE6" s="8"/>
      <c r="DF6" s="7"/>
      <c r="DG6" s="7"/>
      <c r="DH6" s="2" t="s">
        <v>153</v>
      </c>
      <c r="DI6" s="2" t="s">
        <v>143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146</v>
      </c>
      <c r="EO6" s="4">
        <v>1</v>
      </c>
      <c r="EP6" s="8">
        <v>145.1</v>
      </c>
      <c r="EQ6" s="4"/>
      <c r="ER6" s="8"/>
      <c r="ES6" s="7"/>
      <c r="ET6" s="7"/>
      <c r="EU6" s="2" t="s">
        <v>153</v>
      </c>
      <c r="EV6" s="2" t="s">
        <v>143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150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168</v>
      </c>
      <c r="FX6" s="2" t="s">
        <v>169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170</v>
      </c>
      <c r="JK6" s="2" t="s">
        <v>146</v>
      </c>
      <c r="JL6" s="2" t="s">
        <v>155</v>
      </c>
      <c r="JM6" s="2" t="s">
        <v>155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146</v>
      </c>
      <c r="KK6" s="2" t="s">
        <v>171</v>
      </c>
      <c r="KL6" s="2" t="s">
        <v>155</v>
      </c>
      <c r="KM6" s="2" t="s">
        <v>155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172</v>
      </c>
      <c r="KX6" s="2" t="s">
        <v>173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>
        <v>42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75</v>
      </c>
      <c r="PS6" s="4">
        <v>250</v>
      </c>
      <c r="PT6" s="4"/>
      <c r="PU6" s="4"/>
    </row>
    <row r="7">
      <c r="A7" s="2" t="s">
        <v>174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175</v>
      </c>
      <c r="K7" s="2" t="s">
        <v>142</v>
      </c>
      <c r="L7" s="3">
        <v>156.81</v>
      </c>
      <c r="M7" s="3">
        <v>164.65</v>
      </c>
      <c r="N7" s="3">
        <v>329.99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176</v>
      </c>
      <c r="Z7" s="4">
        <v>107</v>
      </c>
      <c r="AA7" s="4">
        <f>=ROUNDDOWN(7.13333333333333,0)</f>
      </c>
      <c r="AB7" s="5">
        <v>15</v>
      </c>
      <c r="AC7" s="2" t="s">
        <v>177</v>
      </c>
      <c r="AD7" s="4">
        <v>250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7</v>
      </c>
      <c r="AQ7" s="8">
        <v>1205.01</v>
      </c>
      <c r="AR7" s="4">
        <v>9</v>
      </c>
      <c r="AS7" s="8">
        <v>2074.23</v>
      </c>
      <c r="AT7" s="7">
        <v>-0.2222</v>
      </c>
      <c r="AU7" s="7">
        <v>-0.4191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0.3506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7</v>
      </c>
      <c r="BK7" s="8">
        <v>1205.01</v>
      </c>
      <c r="BL7" s="2" t="s">
        <v>178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143</v>
      </c>
      <c r="BW7" s="2" t="s">
        <v>176</v>
      </c>
      <c r="BX7" s="2" t="s">
        <v>179</v>
      </c>
      <c r="BY7" s="2" t="s">
        <v>155</v>
      </c>
      <c r="BZ7" s="2" t="s">
        <v>155</v>
      </c>
      <c r="CA7" s="2" t="s">
        <v>146</v>
      </c>
      <c r="CB7" s="4">
        <v>3</v>
      </c>
      <c r="CC7" s="8">
        <v>475.15</v>
      </c>
      <c r="CD7" s="4">
        <v>1</v>
      </c>
      <c r="CE7" s="8">
        <v>214.49</v>
      </c>
      <c r="CF7" s="7">
        <v>2</v>
      </c>
      <c r="CG7" s="7">
        <v>1.2153</v>
      </c>
      <c r="CH7" s="2" t="s">
        <v>153</v>
      </c>
      <c r="CI7" s="2" t="s">
        <v>143</v>
      </c>
      <c r="CJ7" s="2" t="s">
        <v>156</v>
      </c>
      <c r="CK7" s="2" t="s">
        <v>180</v>
      </c>
      <c r="CL7" s="2" t="s">
        <v>155</v>
      </c>
      <c r="CM7" s="2" t="s">
        <v>155</v>
      </c>
      <c r="CN7" s="2" t="s">
        <v>146</v>
      </c>
      <c r="CO7" s="4"/>
      <c r="CP7" s="8"/>
      <c r="CQ7" s="4">
        <v>2</v>
      </c>
      <c r="CR7" s="8">
        <v>469.84</v>
      </c>
      <c r="CS7" s="7">
        <v>-1</v>
      </c>
      <c r="CT7" s="7">
        <v>-1</v>
      </c>
      <c r="CU7" s="2" t="s">
        <v>153</v>
      </c>
      <c r="CV7" s="2" t="s">
        <v>143</v>
      </c>
      <c r="CW7" s="2" t="s">
        <v>146</v>
      </c>
      <c r="CX7" s="2" t="s">
        <v>181</v>
      </c>
      <c r="CY7" s="2" t="s">
        <v>155</v>
      </c>
      <c r="CZ7" s="2" t="s">
        <v>155</v>
      </c>
      <c r="DA7" s="2" t="s">
        <v>146</v>
      </c>
      <c r="DB7" s="4">
        <v>2</v>
      </c>
      <c r="DC7" s="8">
        <v>358.92</v>
      </c>
      <c r="DD7" s="4">
        <v>6</v>
      </c>
      <c r="DE7" s="8">
        <v>1389.9</v>
      </c>
      <c r="DF7" s="7">
        <v>-0.6667</v>
      </c>
      <c r="DG7" s="7">
        <v>-0.7418</v>
      </c>
      <c r="DH7" s="2" t="s">
        <v>153</v>
      </c>
      <c r="DI7" s="2" t="s">
        <v>143</v>
      </c>
      <c r="DJ7" s="2" t="s">
        <v>159</v>
      </c>
      <c r="DK7" s="2" t="s">
        <v>160</v>
      </c>
      <c r="DL7" s="2" t="s">
        <v>155</v>
      </c>
      <c r="DM7" s="2" t="s">
        <v>155</v>
      </c>
      <c r="DN7" s="2" t="s">
        <v>146</v>
      </c>
      <c r="DO7" s="4">
        <v>2</v>
      </c>
      <c r="DP7" s="8">
        <v>370.94</v>
      </c>
      <c r="DQ7" s="4"/>
      <c r="DR7" s="8"/>
      <c r="DS7" s="7"/>
      <c r="DT7" s="7"/>
      <c r="DU7" s="2" t="s">
        <v>153</v>
      </c>
      <c r="DV7" s="2" t="s">
        <v>143</v>
      </c>
      <c r="DW7" s="2" t="s">
        <v>161</v>
      </c>
      <c r="DX7" s="2" t="s">
        <v>182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163</v>
      </c>
      <c r="EK7" s="2" t="s">
        <v>183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165</v>
      </c>
      <c r="EX7" s="2" t="s">
        <v>184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176</v>
      </c>
      <c r="FK7" s="2" t="s">
        <v>185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168</v>
      </c>
      <c r="FX7" s="2" t="s">
        <v>186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170</v>
      </c>
      <c r="JK7" s="2" t="s">
        <v>146</v>
      </c>
      <c r="JL7" s="2" t="s">
        <v>155</v>
      </c>
      <c r="JM7" s="2" t="s">
        <v>155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187</v>
      </c>
      <c r="KI7" s="2" t="s">
        <v>143</v>
      </c>
      <c r="KJ7" s="2" t="s">
        <v>146</v>
      </c>
      <c r="KK7" s="2" t="s">
        <v>146</v>
      </c>
      <c r="KL7" s="2" t="s">
        <v>155</v>
      </c>
      <c r="KM7" s="2" t="s">
        <v>155</v>
      </c>
      <c r="KN7" s="2" t="s">
        <v>146</v>
      </c>
      <c r="KO7" s="4"/>
      <c r="KP7" s="8"/>
      <c r="KQ7" s="4"/>
      <c r="KR7" s="8"/>
      <c r="KS7" s="7"/>
      <c r="KT7" s="7"/>
      <c r="KU7" s="2" t="s">
        <v>153</v>
      </c>
      <c r="KV7" s="2" t="s">
        <v>143</v>
      </c>
      <c r="KW7" s="2" t="s">
        <v>172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>
        <v>107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250</v>
      </c>
      <c r="PT7" s="4">
        <v>250</v>
      </c>
      <c r="PU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156.95</v>
      </c>
      <c r="M8" s="3">
        <v>164.8</v>
      </c>
      <c r="N8" s="3">
        <v>329.99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176</v>
      </c>
      <c r="Z8" s="4">
        <v>42</v>
      </c>
      <c r="AA8" s="4">
        <f>=ROUNDDOWN(7,0)</f>
      </c>
      <c r="AB8" s="5">
        <v>6</v>
      </c>
      <c r="AC8" s="2" t="s">
        <v>151</v>
      </c>
      <c r="AD8" s="4">
        <v>135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5</v>
      </c>
      <c r="AQ8" s="8">
        <v>939.12</v>
      </c>
      <c r="AR8" s="4">
        <v>2</v>
      </c>
      <c r="AS8" s="8">
        <v>471.88</v>
      </c>
      <c r="AT8" s="7">
        <v>1.5</v>
      </c>
      <c r="AU8" s="7">
        <v>0.9902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0.2732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5</v>
      </c>
      <c r="BK8" s="8">
        <v>939.12</v>
      </c>
      <c r="BL8" s="2" t="s">
        <v>190</v>
      </c>
      <c r="BM8" s="7">
        <v>1</v>
      </c>
      <c r="BN8" s="7">
        <v>1</v>
      </c>
      <c r="BO8" s="4">
        <v>1</v>
      </c>
      <c r="BP8" s="8">
        <v>240</v>
      </c>
      <c r="BQ8" s="4"/>
      <c r="BR8" s="8"/>
      <c r="BS8" s="7"/>
      <c r="BT8" s="7"/>
      <c r="BU8" s="2" t="s">
        <v>153</v>
      </c>
      <c r="BV8" s="2" t="s">
        <v>143</v>
      </c>
      <c r="BW8" s="2" t="s">
        <v>176</v>
      </c>
      <c r="BX8" s="2" t="s">
        <v>191</v>
      </c>
      <c r="BY8" s="2" t="s">
        <v>155</v>
      </c>
      <c r="BZ8" s="2" t="s">
        <v>155</v>
      </c>
      <c r="CA8" s="2" t="s">
        <v>146</v>
      </c>
      <c r="CB8" s="4">
        <v>2</v>
      </c>
      <c r="CC8" s="8">
        <v>333.8</v>
      </c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192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193</v>
      </c>
      <c r="CY8" s="2" t="s">
        <v>155</v>
      </c>
      <c r="CZ8" s="2" t="s">
        <v>155</v>
      </c>
      <c r="DA8" s="2" t="s">
        <v>146</v>
      </c>
      <c r="DB8" s="4">
        <v>1</v>
      </c>
      <c r="DC8" s="8">
        <v>179.66</v>
      </c>
      <c r="DD8" s="4">
        <v>1</v>
      </c>
      <c r="DE8" s="8">
        <v>231.65</v>
      </c>
      <c r="DF8" s="7"/>
      <c r="DG8" s="7">
        <v>-0.2244</v>
      </c>
      <c r="DH8" s="2" t="s">
        <v>153</v>
      </c>
      <c r="DI8" s="2" t="s">
        <v>143</v>
      </c>
      <c r="DJ8" s="2" t="s">
        <v>168</v>
      </c>
      <c r="DK8" s="2" t="s">
        <v>194</v>
      </c>
      <c r="DL8" s="2" t="s">
        <v>155</v>
      </c>
      <c r="DM8" s="2" t="s">
        <v>155</v>
      </c>
      <c r="DN8" s="2" t="s">
        <v>146</v>
      </c>
      <c r="DO8" s="4">
        <v>1</v>
      </c>
      <c r="DP8" s="8">
        <v>185.66</v>
      </c>
      <c r="DQ8" s="4">
        <v>1</v>
      </c>
      <c r="DR8" s="8">
        <v>240.23</v>
      </c>
      <c r="DS8" s="7"/>
      <c r="DT8" s="7">
        <v>-0.2272</v>
      </c>
      <c r="DU8" s="2" t="s">
        <v>153</v>
      </c>
      <c r="DV8" s="2" t="s">
        <v>143</v>
      </c>
      <c r="DW8" s="2" t="s">
        <v>195</v>
      </c>
      <c r="DX8" s="2" t="s">
        <v>196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195</v>
      </c>
      <c r="EK8" s="2" t="s">
        <v>197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165</v>
      </c>
      <c r="EX8" s="2" t="s">
        <v>146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176</v>
      </c>
      <c r="FK8" s="2" t="s">
        <v>198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168</v>
      </c>
      <c r="FX8" s="2" t="s">
        <v>199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200</v>
      </c>
      <c r="JK8" s="2" t="s">
        <v>146</v>
      </c>
      <c r="JL8" s="2" t="s">
        <v>155</v>
      </c>
      <c r="JM8" s="2" t="s">
        <v>155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187</v>
      </c>
      <c r="KI8" s="2" t="s">
        <v>143</v>
      </c>
      <c r="KJ8" s="2" t="s">
        <v>146</v>
      </c>
      <c r="KK8" s="2" t="s">
        <v>146</v>
      </c>
      <c r="KL8" s="2" t="s">
        <v>155</v>
      </c>
      <c r="KM8" s="2" t="s">
        <v>155</v>
      </c>
      <c r="KN8" s="2" t="s">
        <v>146</v>
      </c>
      <c r="KO8" s="4"/>
      <c r="KP8" s="8"/>
      <c r="KQ8" s="4"/>
      <c r="KR8" s="8"/>
      <c r="KS8" s="7"/>
      <c r="KT8" s="7"/>
      <c r="KU8" s="2" t="s">
        <v>153</v>
      </c>
      <c r="KV8" s="2" t="s">
        <v>143</v>
      </c>
      <c r="KW8" s="2" t="s">
        <v>172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>
        <v>42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135</v>
      </c>
      <c r="PS8" s="4">
        <v>70</v>
      </c>
      <c r="PT8" s="4"/>
      <c r="PU8" s="4"/>
    </row>
    <row r="9">
      <c r="A9" s="2" t="s">
        <v>201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202</v>
      </c>
      <c r="L9" s="3">
        <v>131.79</v>
      </c>
      <c r="M9" s="3">
        <v>138.38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203</v>
      </c>
      <c r="Z9" s="4">
        <v>163</v>
      </c>
      <c r="AA9" s="4">
        <f>=ROUNDDOWN(18.1111111111111,0)</f>
      </c>
      <c r="AB9" s="5">
        <v>9</v>
      </c>
      <c r="AC9" s="2" t="s">
        <v>151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</v>
      </c>
      <c r="AQ9" s="8">
        <v>447.12</v>
      </c>
      <c r="AR9" s="4">
        <v>5</v>
      </c>
      <c r="AS9" s="8">
        <v>982.22</v>
      </c>
      <c r="AT9" s="7">
        <v>-0.4</v>
      </c>
      <c r="AU9" s="7">
        <v>-0.5448</v>
      </c>
      <c r="AV9" s="4">
        <v>8</v>
      </c>
      <c r="AW9" s="8">
        <v>1468.53</v>
      </c>
      <c r="AX9" s="4">
        <v>13</v>
      </c>
      <c r="AY9" s="8">
        <v>2805.4</v>
      </c>
      <c r="AZ9" s="7">
        <v>-0.3846</v>
      </c>
      <c r="BA9" s="7">
        <v>-0.4765</v>
      </c>
      <c r="BB9" s="7">
        <v>0.3045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0.2993</v>
      </c>
      <c r="BJ9" s="4">
        <v>4</v>
      </c>
      <c r="BK9" s="8">
        <v>752.11</v>
      </c>
      <c r="BL9" s="2" t="s">
        <v>204</v>
      </c>
      <c r="BM9" s="7">
        <v>0.75</v>
      </c>
      <c r="BN9" s="7">
        <v>0.5945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185</v>
      </c>
      <c r="BX9" s="2" t="s">
        <v>205</v>
      </c>
      <c r="BY9" s="2" t="s">
        <v>155</v>
      </c>
      <c r="BZ9" s="2" t="s">
        <v>155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206</v>
      </c>
      <c r="CL9" s="2" t="s">
        <v>155</v>
      </c>
      <c r="CM9" s="2" t="s">
        <v>155</v>
      </c>
      <c r="CN9" s="2" t="s">
        <v>146</v>
      </c>
      <c r="CO9" s="4"/>
      <c r="CP9" s="8"/>
      <c r="CQ9" s="4">
        <v>1</v>
      </c>
      <c r="CR9" s="8">
        <v>195.76</v>
      </c>
      <c r="CS9" s="7">
        <v>-1</v>
      </c>
      <c r="CT9" s="7">
        <v>-1</v>
      </c>
      <c r="CU9" s="2" t="s">
        <v>153</v>
      </c>
      <c r="CV9" s="2" t="s">
        <v>143</v>
      </c>
      <c r="CW9" s="2" t="s">
        <v>146</v>
      </c>
      <c r="CX9" s="2" t="s">
        <v>207</v>
      </c>
      <c r="CY9" s="2" t="s">
        <v>155</v>
      </c>
      <c r="CZ9" s="2" t="s">
        <v>155</v>
      </c>
      <c r="DA9" s="2" t="s">
        <v>146</v>
      </c>
      <c r="DB9" s="4">
        <v>2</v>
      </c>
      <c r="DC9" s="8">
        <v>302.02</v>
      </c>
      <c r="DD9" s="4"/>
      <c r="DE9" s="8"/>
      <c r="DF9" s="7"/>
      <c r="DG9" s="7"/>
      <c r="DH9" s="2" t="s">
        <v>153</v>
      </c>
      <c r="DI9" s="2" t="s">
        <v>143</v>
      </c>
      <c r="DJ9" s="2" t="s">
        <v>159</v>
      </c>
      <c r="DK9" s="2" t="s">
        <v>208</v>
      </c>
      <c r="DL9" s="2" t="s">
        <v>155</v>
      </c>
      <c r="DM9" s="2" t="s">
        <v>155</v>
      </c>
      <c r="DN9" s="2" t="s">
        <v>146</v>
      </c>
      <c r="DO9" s="4"/>
      <c r="DP9" s="8"/>
      <c r="DQ9" s="4">
        <v>2</v>
      </c>
      <c r="DR9" s="8">
        <v>400.38</v>
      </c>
      <c r="DS9" s="7">
        <v>-1</v>
      </c>
      <c r="DT9" s="7">
        <v>-1</v>
      </c>
      <c r="DU9" s="2" t="s">
        <v>153</v>
      </c>
      <c r="DV9" s="2" t="s">
        <v>143</v>
      </c>
      <c r="DW9" s="2" t="s">
        <v>161</v>
      </c>
      <c r="DX9" s="2" t="s">
        <v>209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163</v>
      </c>
      <c r="EK9" s="2" t="s">
        <v>210</v>
      </c>
      <c r="EL9" s="2" t="s">
        <v>155</v>
      </c>
      <c r="EM9" s="2" t="s">
        <v>155</v>
      </c>
      <c r="EN9" s="2" t="s">
        <v>146</v>
      </c>
      <c r="EO9" s="4">
        <v>1</v>
      </c>
      <c r="EP9" s="8">
        <v>145.1</v>
      </c>
      <c r="EQ9" s="4"/>
      <c r="ER9" s="8"/>
      <c r="ES9" s="7"/>
      <c r="ET9" s="7"/>
      <c r="EU9" s="2" t="s">
        <v>153</v>
      </c>
      <c r="EV9" s="2" t="s">
        <v>143</v>
      </c>
      <c r="EW9" s="2" t="s">
        <v>165</v>
      </c>
      <c r="EX9" s="2" t="s">
        <v>211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185</v>
      </c>
      <c r="FK9" s="2" t="s">
        <v>212</v>
      </c>
      <c r="FL9" s="2" t="s">
        <v>155</v>
      </c>
      <c r="FM9" s="2" t="s">
        <v>155</v>
      </c>
      <c r="FN9" s="2" t="s">
        <v>146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153</v>
      </c>
      <c r="FV9" s="2" t="s">
        <v>143</v>
      </c>
      <c r="FW9" s="2" t="s">
        <v>168</v>
      </c>
      <c r="FX9" s="2" t="s">
        <v>213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170</v>
      </c>
      <c r="JK9" s="2" t="s">
        <v>146</v>
      </c>
      <c r="JL9" s="2" t="s">
        <v>155</v>
      </c>
      <c r="JM9" s="2" t="s">
        <v>155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146</v>
      </c>
      <c r="KK9" s="2" t="s">
        <v>214</v>
      </c>
      <c r="KL9" s="2" t="s">
        <v>155</v>
      </c>
      <c r="KM9" s="2" t="s">
        <v>155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172</v>
      </c>
      <c r="KX9" s="2" t="s">
        <v>215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>
        <v>163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  <c r="PS9" s="4"/>
      <c r="PT9" s="4"/>
      <c r="PU9" s="4"/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175</v>
      </c>
      <c r="K10" s="2" t="s">
        <v>202</v>
      </c>
      <c r="L10" s="3">
        <v>156.81</v>
      </c>
      <c r="M10" s="3">
        <v>164.65</v>
      </c>
      <c r="N10" s="3">
        <v>329.99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203</v>
      </c>
      <c r="Z10" s="4">
        <v>77</v>
      </c>
      <c r="AA10" s="4">
        <f>=ROUNDDOWN(8.55555555555556,0)</f>
      </c>
      <c r="AB10" s="5">
        <v>9</v>
      </c>
      <c r="AC10" s="2" t="s">
        <v>151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4</v>
      </c>
      <c r="AQ10" s="8">
        <v>841.75</v>
      </c>
      <c r="AR10" s="4">
        <v>3</v>
      </c>
      <c r="AS10" s="8">
        <v>694.95</v>
      </c>
      <c r="AT10" s="7">
        <v>0.3333</v>
      </c>
      <c r="AU10" s="7">
        <v>0.2112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0.5732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5</v>
      </c>
      <c r="BK10" s="8">
        <v>1231.74</v>
      </c>
      <c r="BL10" s="2" t="s">
        <v>217</v>
      </c>
      <c r="BM10" s="7">
        <v>0.8</v>
      </c>
      <c r="BN10" s="7">
        <v>0.6834</v>
      </c>
      <c r="BO10" s="4">
        <v>1</v>
      </c>
      <c r="BP10" s="8">
        <v>239.99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185</v>
      </c>
      <c r="BX10" s="2" t="s">
        <v>218</v>
      </c>
      <c r="BY10" s="2" t="s">
        <v>155</v>
      </c>
      <c r="BZ10" s="2" t="s">
        <v>155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143</v>
      </c>
      <c r="CJ10" s="2" t="s">
        <v>156</v>
      </c>
      <c r="CK10" s="2" t="s">
        <v>219</v>
      </c>
      <c r="CL10" s="2" t="s">
        <v>155</v>
      </c>
      <c r="CM10" s="2" t="s">
        <v>155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181</v>
      </c>
      <c r="CY10" s="2" t="s">
        <v>155</v>
      </c>
      <c r="CZ10" s="2" t="s">
        <v>155</v>
      </c>
      <c r="DA10" s="2" t="s">
        <v>146</v>
      </c>
      <c r="DB10" s="4">
        <v>1</v>
      </c>
      <c r="DC10" s="8">
        <v>179.46</v>
      </c>
      <c r="DD10" s="4">
        <v>3</v>
      </c>
      <c r="DE10" s="8">
        <v>694.95</v>
      </c>
      <c r="DF10" s="7">
        <v>-0.6667</v>
      </c>
      <c r="DG10" s="7">
        <v>-0.7418</v>
      </c>
      <c r="DH10" s="2" t="s">
        <v>153</v>
      </c>
      <c r="DI10" s="2" t="s">
        <v>143</v>
      </c>
      <c r="DJ10" s="2" t="s">
        <v>159</v>
      </c>
      <c r="DK10" s="2" t="s">
        <v>160</v>
      </c>
      <c r="DL10" s="2" t="s">
        <v>155</v>
      </c>
      <c r="DM10" s="2" t="s">
        <v>155</v>
      </c>
      <c r="DN10" s="2" t="s">
        <v>146</v>
      </c>
      <c r="DO10" s="4">
        <v>1</v>
      </c>
      <c r="DP10" s="8">
        <v>185.47</v>
      </c>
      <c r="DQ10" s="4"/>
      <c r="DR10" s="8"/>
      <c r="DS10" s="7"/>
      <c r="DT10" s="7"/>
      <c r="DU10" s="2" t="s">
        <v>153</v>
      </c>
      <c r="DV10" s="2" t="s">
        <v>143</v>
      </c>
      <c r="DW10" s="2" t="s">
        <v>161</v>
      </c>
      <c r="DX10" s="2" t="s">
        <v>220</v>
      </c>
      <c r="DY10" s="2" t="s">
        <v>155</v>
      </c>
      <c r="DZ10" s="2" t="s">
        <v>155</v>
      </c>
      <c r="EA10" s="2" t="s">
        <v>146</v>
      </c>
      <c r="EB10" s="4">
        <v>1</v>
      </c>
      <c r="EC10" s="8">
        <v>236.83</v>
      </c>
      <c r="ED10" s="4"/>
      <c r="EE10" s="8"/>
      <c r="EF10" s="7"/>
      <c r="EG10" s="7"/>
      <c r="EH10" s="2" t="s">
        <v>153</v>
      </c>
      <c r="EI10" s="2" t="s">
        <v>143</v>
      </c>
      <c r="EJ10" s="2" t="s">
        <v>163</v>
      </c>
      <c r="EK10" s="2" t="s">
        <v>221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165</v>
      </c>
      <c r="EX10" s="2" t="s">
        <v>222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185</v>
      </c>
      <c r="FK10" s="2" t="s">
        <v>191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168</v>
      </c>
      <c r="FX10" s="2" t="s">
        <v>209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170</v>
      </c>
      <c r="JK10" s="2" t="s">
        <v>146</v>
      </c>
      <c r="JL10" s="2" t="s">
        <v>155</v>
      </c>
      <c r="JM10" s="2" t="s">
        <v>155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187</v>
      </c>
      <c r="KI10" s="2" t="s">
        <v>143</v>
      </c>
      <c r="KJ10" s="2" t="s">
        <v>146</v>
      </c>
      <c r="KK10" s="2" t="s">
        <v>146</v>
      </c>
      <c r="KL10" s="2" t="s">
        <v>155</v>
      </c>
      <c r="KM10" s="2" t="s">
        <v>155</v>
      </c>
      <c r="KN10" s="2" t="s">
        <v>146</v>
      </c>
      <c r="KO10" s="4"/>
      <c r="KP10" s="8"/>
      <c r="KQ10" s="4"/>
      <c r="KR10" s="8"/>
      <c r="KS10" s="7"/>
      <c r="KT10" s="7"/>
      <c r="KU10" s="2" t="s">
        <v>153</v>
      </c>
      <c r="KV10" s="2" t="s">
        <v>143</v>
      </c>
      <c r="KW10" s="2" t="s">
        <v>172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>
        <v>77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  <c r="PS10" s="4"/>
      <c r="PT10" s="4"/>
      <c r="PU10" s="4"/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202</v>
      </c>
      <c r="L11" s="3">
        <v>156.95</v>
      </c>
      <c r="M11" s="3">
        <v>164.8</v>
      </c>
      <c r="N11" s="3">
        <v>329.99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203</v>
      </c>
      <c r="Z11" s="4">
        <v>53</v>
      </c>
      <c r="AA11" s="4">
        <f>=ROUNDDOWN(13.25,0)</f>
      </c>
      <c r="AB11" s="5">
        <v>4</v>
      </c>
      <c r="AC11" s="2" t="s">
        <v>151</v>
      </c>
      <c r="AD11" s="4">
        <v>15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</v>
      </c>
      <c r="AQ11" s="8">
        <v>179.66</v>
      </c>
      <c r="AR11" s="4">
        <v>5</v>
      </c>
      <c r="AS11" s="8">
        <v>1128.23</v>
      </c>
      <c r="AT11" s="7">
        <v>-0.8</v>
      </c>
      <c r="AU11" s="7">
        <v>-0.8408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0.1223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</v>
      </c>
      <c r="BK11" s="8">
        <v>179.66</v>
      </c>
      <c r="BL11" s="2" t="s">
        <v>224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185</v>
      </c>
      <c r="BX11" s="2" t="s">
        <v>225</v>
      </c>
      <c r="BY11" s="2" t="s">
        <v>155</v>
      </c>
      <c r="BZ11" s="2" t="s">
        <v>155</v>
      </c>
      <c r="CA11" s="2" t="s">
        <v>146</v>
      </c>
      <c r="CB11" s="4"/>
      <c r="CC11" s="8"/>
      <c r="CD11" s="4">
        <v>2</v>
      </c>
      <c r="CE11" s="8">
        <v>428.98</v>
      </c>
      <c r="CF11" s="7">
        <v>-1</v>
      </c>
      <c r="CG11" s="7">
        <v>-1</v>
      </c>
      <c r="CH11" s="2" t="s">
        <v>153</v>
      </c>
      <c r="CI11" s="2" t="s">
        <v>143</v>
      </c>
      <c r="CJ11" s="2" t="s">
        <v>156</v>
      </c>
      <c r="CK11" s="2" t="s">
        <v>226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227</v>
      </c>
      <c r="CY11" s="2" t="s">
        <v>155</v>
      </c>
      <c r="CZ11" s="2" t="s">
        <v>155</v>
      </c>
      <c r="DA11" s="2" t="s">
        <v>146</v>
      </c>
      <c r="DB11" s="4">
        <v>1</v>
      </c>
      <c r="DC11" s="8">
        <v>179.66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168</v>
      </c>
      <c r="DK11" s="2" t="s">
        <v>194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195</v>
      </c>
      <c r="DX11" s="2" t="s">
        <v>228</v>
      </c>
      <c r="DY11" s="2" t="s">
        <v>155</v>
      </c>
      <c r="DZ11" s="2" t="s">
        <v>155</v>
      </c>
      <c r="EA11" s="2" t="s">
        <v>146</v>
      </c>
      <c r="EB11" s="4"/>
      <c r="EC11" s="8"/>
      <c r="ED11" s="4">
        <v>1</v>
      </c>
      <c r="EE11" s="8">
        <v>225.22</v>
      </c>
      <c r="EF11" s="7">
        <v>-1</v>
      </c>
      <c r="EG11" s="7">
        <v>-1</v>
      </c>
      <c r="EH11" s="2" t="s">
        <v>153</v>
      </c>
      <c r="EI11" s="2" t="s">
        <v>143</v>
      </c>
      <c r="EJ11" s="2" t="s">
        <v>195</v>
      </c>
      <c r="EK11" s="2" t="s">
        <v>193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165</v>
      </c>
      <c r="EX11" s="2" t="s">
        <v>229</v>
      </c>
      <c r="EY11" s="2" t="s">
        <v>155</v>
      </c>
      <c r="EZ11" s="2" t="s">
        <v>155</v>
      </c>
      <c r="FA11" s="2" t="s">
        <v>146</v>
      </c>
      <c r="FB11" s="4"/>
      <c r="FC11" s="8"/>
      <c r="FD11" s="4">
        <v>1</v>
      </c>
      <c r="FE11" s="8">
        <v>242.38</v>
      </c>
      <c r="FF11" s="7">
        <v>-1</v>
      </c>
      <c r="FG11" s="7">
        <v>-1</v>
      </c>
      <c r="FH11" s="2" t="s">
        <v>153</v>
      </c>
      <c r="FI11" s="2" t="s">
        <v>143</v>
      </c>
      <c r="FJ11" s="2" t="s">
        <v>185</v>
      </c>
      <c r="FK11" s="2" t="s">
        <v>230</v>
      </c>
      <c r="FL11" s="2" t="s">
        <v>155</v>
      </c>
      <c r="FM11" s="2" t="s">
        <v>155</v>
      </c>
      <c r="FN11" s="2" t="s">
        <v>146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153</v>
      </c>
      <c r="FV11" s="2" t="s">
        <v>143</v>
      </c>
      <c r="FW11" s="2" t="s">
        <v>168</v>
      </c>
      <c r="FX11" s="2" t="s">
        <v>231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200</v>
      </c>
      <c r="JK11" s="2" t="s">
        <v>146</v>
      </c>
      <c r="JL11" s="2" t="s">
        <v>155</v>
      </c>
      <c r="JM11" s="2" t="s">
        <v>155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187</v>
      </c>
      <c r="KI11" s="2" t="s">
        <v>143</v>
      </c>
      <c r="KJ11" s="2" t="s">
        <v>146</v>
      </c>
      <c r="KK11" s="2" t="s">
        <v>146</v>
      </c>
      <c r="KL11" s="2" t="s">
        <v>155</v>
      </c>
      <c r="KM11" s="2" t="s">
        <v>155</v>
      </c>
      <c r="KN11" s="2" t="s">
        <v>146</v>
      </c>
      <c r="KO11" s="4"/>
      <c r="KP11" s="8"/>
      <c r="KQ11" s="4"/>
      <c r="KR11" s="8"/>
      <c r="KS11" s="7"/>
      <c r="KT11" s="7"/>
      <c r="KU11" s="2" t="s">
        <v>153</v>
      </c>
      <c r="KV11" s="2" t="s">
        <v>143</v>
      </c>
      <c r="KW11" s="2" t="s">
        <v>172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53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15</v>
      </c>
      <c r="PS11" s="4">
        <v>45</v>
      </c>
      <c r="PT11" s="4"/>
      <c r="PU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131.79</v>
      </c>
      <c r="M12" s="3">
        <v>138.38</v>
      </c>
      <c r="N12" s="3">
        <v>334.99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238</v>
      </c>
      <c r="Z12" s="4"/>
      <c r="AA12" s="4">
        <f>=ROUNDDOWN({0},0)</f>
      </c>
      <c r="AB12" s="5">
        <v>11</v>
      </c>
      <c r="AC12" s="2" t="s">
        <v>177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153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239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239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240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239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241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239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239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239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239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239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242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153</v>
      </c>
      <c r="JI12" s="2" t="s">
        <v>243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239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239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239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239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239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239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239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239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239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239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239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352</v>
      </c>
      <c r="PT12" s="4"/>
      <c r="PU12" s="4"/>
    </row>
    <row r="13">
      <c r="A13" s="2" t="s">
        <v>244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175</v>
      </c>
      <c r="K13" s="2" t="s">
        <v>234</v>
      </c>
      <c r="L13" s="3">
        <v>156.96</v>
      </c>
      <c r="M13" s="3">
        <v>164.81</v>
      </c>
      <c r="N13" s="3">
        <v>444.99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238</v>
      </c>
      <c r="Z13" s="4"/>
      <c r="AA13" s="4">
        <f>=ROUNDDOWN({0},0)</f>
      </c>
      <c r="AB13" s="5">
        <v>14</v>
      </c>
      <c r="AC13" s="2" t="s">
        <v>177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153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239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239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240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239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241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239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239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239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239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239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242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153</v>
      </c>
      <c r="JI13" s="2" t="s">
        <v>243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239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239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239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239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239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239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239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239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239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239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239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430</v>
      </c>
      <c r="PT13" s="4"/>
      <c r="PU13" s="4"/>
    </row>
    <row r="14">
      <c r="A14" s="2" t="s">
        <v>245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189</v>
      </c>
      <c r="K14" s="2" t="s">
        <v>234</v>
      </c>
      <c r="L14" s="3">
        <v>157.02</v>
      </c>
      <c r="M14" s="3">
        <v>164.87</v>
      </c>
      <c r="N14" s="3">
        <v>444.99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238</v>
      </c>
      <c r="Z14" s="4"/>
      <c r="AA14" s="4">
        <f>=ROUNDDOWN({0},0)</f>
      </c>
      <c r="AB14" s="5">
        <v>6</v>
      </c>
      <c r="AC14" s="2" t="s">
        <v>177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153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239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239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240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239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241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239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239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239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239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239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242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153</v>
      </c>
      <c r="JI14" s="2" t="s">
        <v>243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239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239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239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239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239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239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239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239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239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239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239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173</v>
      </c>
      <c r="PT14" s="4"/>
      <c r="PU14" s="4"/>
    </row>
    <row r="15">
      <c r="A15" s="2" t="s">
        <v>246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247</v>
      </c>
      <c r="G15" s="2" t="s">
        <v>247</v>
      </c>
      <c r="H15" s="2" t="s">
        <v>247</v>
      </c>
      <c r="I15" s="2" t="s">
        <v>140</v>
      </c>
      <c r="J15" s="2" t="s">
        <v>141</v>
      </c>
      <c r="K15" s="2" t="s">
        <v>248</v>
      </c>
      <c r="L15" s="3">
        <v>133.68</v>
      </c>
      <c r="M15" s="3">
        <v>140.36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249</v>
      </c>
      <c r="W15" s="2" t="s">
        <v>149</v>
      </c>
      <c r="X15" s="2" t="s">
        <v>146</v>
      </c>
      <c r="Y15" s="2" t="s">
        <v>250</v>
      </c>
      <c r="Z15" s="4">
        <v>157</v>
      </c>
      <c r="AA15" s="4">
        <f>=ROUNDDOWN(14.2727272727273,0)</f>
      </c>
      <c r="AB15" s="5">
        <v>11</v>
      </c>
      <c r="AC15" s="2" t="s">
        <v>146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142.74</v>
      </c>
      <c r="AR15" s="4">
        <v>10</v>
      </c>
      <c r="AS15" s="8">
        <v>1938.72</v>
      </c>
      <c r="AT15" s="7">
        <v>-0.9</v>
      </c>
      <c r="AU15" s="7">
        <v>-0.9264</v>
      </c>
      <c r="AV15" s="4">
        <v>13</v>
      </c>
      <c r="AW15" s="8">
        <v>2390.56</v>
      </c>
      <c r="AX15" s="4">
        <v>16</v>
      </c>
      <c r="AY15" s="8">
        <v>3599.61</v>
      </c>
      <c r="AZ15" s="7">
        <v>-0.1875</v>
      </c>
      <c r="BA15" s="7">
        <v>-0.3359</v>
      </c>
      <c r="BB15" s="7">
        <v>0.0597</v>
      </c>
      <c r="BC15" s="4">
        <v>23</v>
      </c>
      <c r="BD15" s="8">
        <v>4283.27</v>
      </c>
      <c r="BE15" s="4">
        <v>20</v>
      </c>
      <c r="BF15" s="8">
        <v>4425.4</v>
      </c>
      <c r="BG15" s="7">
        <v>0.15</v>
      </c>
      <c r="BH15" s="7">
        <v>-0.0321</v>
      </c>
      <c r="BI15" s="7">
        <v>0.5581</v>
      </c>
      <c r="BJ15" s="4">
        <v>1</v>
      </c>
      <c r="BK15" s="8">
        <v>142.74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143</v>
      </c>
      <c r="BW15" s="2" t="s">
        <v>252</v>
      </c>
      <c r="BX15" s="2" t="s">
        <v>253</v>
      </c>
      <c r="BY15" s="2" t="s">
        <v>155</v>
      </c>
      <c r="BZ15" s="2" t="s">
        <v>155</v>
      </c>
      <c r="CA15" s="2" t="s">
        <v>146</v>
      </c>
      <c r="CB15" s="4">
        <v>1</v>
      </c>
      <c r="CC15" s="8">
        <v>142.74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254</v>
      </c>
      <c r="CK15" s="2" t="s">
        <v>255</v>
      </c>
      <c r="CL15" s="2" t="s">
        <v>155</v>
      </c>
      <c r="CM15" s="2" t="s">
        <v>155</v>
      </c>
      <c r="CN15" s="2" t="s">
        <v>146</v>
      </c>
      <c r="CO15" s="4"/>
      <c r="CP15" s="8"/>
      <c r="CQ15" s="4">
        <v>7</v>
      </c>
      <c r="CR15" s="8">
        <v>1370.32</v>
      </c>
      <c r="CS15" s="7">
        <v>-1</v>
      </c>
      <c r="CT15" s="7">
        <v>-1</v>
      </c>
      <c r="CU15" s="2" t="s">
        <v>153</v>
      </c>
      <c r="CV15" s="2" t="s">
        <v>143</v>
      </c>
      <c r="CW15" s="2" t="s">
        <v>146</v>
      </c>
      <c r="CX15" s="2" t="s">
        <v>256</v>
      </c>
      <c r="CY15" s="2" t="s">
        <v>155</v>
      </c>
      <c r="CZ15" s="2" t="s">
        <v>155</v>
      </c>
      <c r="DA15" s="2" t="s">
        <v>146</v>
      </c>
      <c r="DB15" s="4"/>
      <c r="DC15" s="8"/>
      <c r="DD15" s="4"/>
      <c r="DE15" s="8"/>
      <c r="DF15" s="7"/>
      <c r="DG15" s="7"/>
      <c r="DH15" s="2" t="s">
        <v>153</v>
      </c>
      <c r="DI15" s="2" t="s">
        <v>143</v>
      </c>
      <c r="DJ15" s="2" t="s">
        <v>159</v>
      </c>
      <c r="DK15" s="2" t="s">
        <v>257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258</v>
      </c>
      <c r="DX15" s="2" t="s">
        <v>259</v>
      </c>
      <c r="DY15" s="2" t="s">
        <v>155</v>
      </c>
      <c r="DZ15" s="2" t="s">
        <v>155</v>
      </c>
      <c r="EA15" s="2" t="s">
        <v>146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153</v>
      </c>
      <c r="EI15" s="2" t="s">
        <v>143</v>
      </c>
      <c r="EJ15" s="2" t="s">
        <v>252</v>
      </c>
      <c r="EK15" s="2" t="s">
        <v>160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252</v>
      </c>
      <c r="EX15" s="2" t="s">
        <v>260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252</v>
      </c>
      <c r="FK15" s="2" t="s">
        <v>261</v>
      </c>
      <c r="FL15" s="2" t="s">
        <v>155</v>
      </c>
      <c r="FM15" s="2" t="s">
        <v>155</v>
      </c>
      <c r="FN15" s="2" t="s">
        <v>146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153</v>
      </c>
      <c r="FV15" s="2" t="s">
        <v>143</v>
      </c>
      <c r="FW15" s="2" t="s">
        <v>262</v>
      </c>
      <c r="FX15" s="2" t="s">
        <v>263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252</v>
      </c>
      <c r="JK15" s="2" t="s">
        <v>264</v>
      </c>
      <c r="JL15" s="2" t="s">
        <v>155</v>
      </c>
      <c r="JM15" s="2" t="s">
        <v>155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146</v>
      </c>
      <c r="KK15" s="2" t="s">
        <v>265</v>
      </c>
      <c r="KL15" s="2" t="s">
        <v>155</v>
      </c>
      <c r="KM15" s="2" t="s">
        <v>155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>
        <v>157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</row>
    <row r="16">
      <c r="A16" s="2" t="s">
        <v>266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247</v>
      </c>
      <c r="G16" s="2" t="s">
        <v>247</v>
      </c>
      <c r="H16" s="2" t="s">
        <v>247</v>
      </c>
      <c r="I16" s="2" t="s">
        <v>140</v>
      </c>
      <c r="J16" s="2" t="s">
        <v>175</v>
      </c>
      <c r="K16" s="2" t="s">
        <v>248</v>
      </c>
      <c r="L16" s="3">
        <v>159.6</v>
      </c>
      <c r="M16" s="3">
        <v>167.58</v>
      </c>
      <c r="N16" s="3">
        <v>329.99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249</v>
      </c>
      <c r="W16" s="2" t="s">
        <v>149</v>
      </c>
      <c r="X16" s="2" t="s">
        <v>146</v>
      </c>
      <c r="Y16" s="2" t="s">
        <v>250</v>
      </c>
      <c r="Z16" s="4">
        <v>159</v>
      </c>
      <c r="AA16" s="4">
        <f>=ROUNDDOWN(19.875,0)</f>
      </c>
      <c r="AB16" s="5">
        <v>8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9</v>
      </c>
      <c r="AQ16" s="8">
        <v>1719.87</v>
      </c>
      <c r="AR16" s="4">
        <v>2</v>
      </c>
      <c r="AS16" s="8">
        <v>446.14</v>
      </c>
      <c r="AT16" s="7">
        <v>3.5</v>
      </c>
      <c r="AU16" s="7">
        <v>2.855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0.7194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9</v>
      </c>
      <c r="BK16" s="8">
        <v>1719.87</v>
      </c>
      <c r="BL16" s="2" t="s">
        <v>267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252</v>
      </c>
      <c r="BX16" s="2" t="s">
        <v>268</v>
      </c>
      <c r="BY16" s="2" t="s">
        <v>155</v>
      </c>
      <c r="BZ16" s="2" t="s">
        <v>155</v>
      </c>
      <c r="CA16" s="2" t="s">
        <v>146</v>
      </c>
      <c r="CB16" s="4">
        <v>3</v>
      </c>
      <c r="CC16" s="8">
        <v>510.75</v>
      </c>
      <c r="CD16" s="4">
        <v>1</v>
      </c>
      <c r="CE16" s="8">
        <v>214.49</v>
      </c>
      <c r="CF16" s="7">
        <v>2</v>
      </c>
      <c r="CG16" s="7">
        <v>1.3812</v>
      </c>
      <c r="CH16" s="2" t="s">
        <v>153</v>
      </c>
      <c r="CI16" s="2" t="s">
        <v>143</v>
      </c>
      <c r="CJ16" s="2" t="s">
        <v>254</v>
      </c>
      <c r="CK16" s="2" t="s">
        <v>160</v>
      </c>
      <c r="CL16" s="2" t="s">
        <v>155</v>
      </c>
      <c r="CM16" s="2" t="s">
        <v>155</v>
      </c>
      <c r="CN16" s="2" t="s">
        <v>146</v>
      </c>
      <c r="CO16" s="4">
        <v>2</v>
      </c>
      <c r="CP16" s="8">
        <v>338.28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256</v>
      </c>
      <c r="CY16" s="2" t="s">
        <v>155</v>
      </c>
      <c r="CZ16" s="2" t="s">
        <v>155</v>
      </c>
      <c r="DA16" s="2" t="s">
        <v>146</v>
      </c>
      <c r="DB16" s="4">
        <v>1</v>
      </c>
      <c r="DC16" s="8">
        <v>183.11</v>
      </c>
      <c r="DD16" s="4"/>
      <c r="DE16" s="8"/>
      <c r="DF16" s="7"/>
      <c r="DG16" s="7"/>
      <c r="DH16" s="2" t="s">
        <v>153</v>
      </c>
      <c r="DI16" s="2" t="s">
        <v>143</v>
      </c>
      <c r="DJ16" s="2" t="s">
        <v>159</v>
      </c>
      <c r="DK16" s="2" t="s">
        <v>269</v>
      </c>
      <c r="DL16" s="2" t="s">
        <v>155</v>
      </c>
      <c r="DM16" s="2" t="s">
        <v>155</v>
      </c>
      <c r="DN16" s="2" t="s">
        <v>146</v>
      </c>
      <c r="DO16" s="4">
        <v>1</v>
      </c>
      <c r="DP16" s="8">
        <v>189.07</v>
      </c>
      <c r="DQ16" s="4"/>
      <c r="DR16" s="8"/>
      <c r="DS16" s="7"/>
      <c r="DT16" s="7"/>
      <c r="DU16" s="2" t="s">
        <v>153</v>
      </c>
      <c r="DV16" s="2" t="s">
        <v>143</v>
      </c>
      <c r="DW16" s="2" t="s">
        <v>258</v>
      </c>
      <c r="DX16" s="2" t="s">
        <v>270</v>
      </c>
      <c r="DY16" s="2" t="s">
        <v>155</v>
      </c>
      <c r="DZ16" s="2" t="s">
        <v>155</v>
      </c>
      <c r="EA16" s="2" t="s">
        <v>146</v>
      </c>
      <c r="EB16" s="4">
        <v>1</v>
      </c>
      <c r="EC16" s="8">
        <v>240.17</v>
      </c>
      <c r="ED16" s="4"/>
      <c r="EE16" s="8"/>
      <c r="EF16" s="7"/>
      <c r="EG16" s="7"/>
      <c r="EH16" s="2" t="s">
        <v>153</v>
      </c>
      <c r="EI16" s="2" t="s">
        <v>143</v>
      </c>
      <c r="EJ16" s="2" t="s">
        <v>252</v>
      </c>
      <c r="EK16" s="2" t="s">
        <v>271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252</v>
      </c>
      <c r="EX16" s="2" t="s">
        <v>272</v>
      </c>
      <c r="EY16" s="2" t="s">
        <v>155</v>
      </c>
      <c r="EZ16" s="2" t="s">
        <v>155</v>
      </c>
      <c r="FA16" s="2" t="s">
        <v>146</v>
      </c>
      <c r="FB16" s="4">
        <v>1</v>
      </c>
      <c r="FC16" s="8">
        <v>258.49</v>
      </c>
      <c r="FD16" s="4"/>
      <c r="FE16" s="8"/>
      <c r="FF16" s="7"/>
      <c r="FG16" s="7"/>
      <c r="FH16" s="2" t="s">
        <v>153</v>
      </c>
      <c r="FI16" s="2" t="s">
        <v>143</v>
      </c>
      <c r="FJ16" s="2" t="s">
        <v>252</v>
      </c>
      <c r="FK16" s="2" t="s">
        <v>273</v>
      </c>
      <c r="FL16" s="2" t="s">
        <v>155</v>
      </c>
      <c r="FM16" s="2" t="s">
        <v>155</v>
      </c>
      <c r="FN16" s="2" t="s">
        <v>146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153</v>
      </c>
      <c r="FV16" s="2" t="s">
        <v>143</v>
      </c>
      <c r="FW16" s="2" t="s">
        <v>168</v>
      </c>
      <c r="FX16" s="2" t="s">
        <v>181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252</v>
      </c>
      <c r="JK16" s="2" t="s">
        <v>146</v>
      </c>
      <c r="JL16" s="2" t="s">
        <v>155</v>
      </c>
      <c r="JM16" s="2" t="s">
        <v>155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187</v>
      </c>
      <c r="KI16" s="2" t="s">
        <v>143</v>
      </c>
      <c r="KJ16" s="2" t="s">
        <v>146</v>
      </c>
      <c r="KK16" s="2" t="s">
        <v>146</v>
      </c>
      <c r="KL16" s="2" t="s">
        <v>155</v>
      </c>
      <c r="KM16" s="2" t="s">
        <v>155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>
        <v>110</v>
      </c>
      <c r="PC16" s="4"/>
      <c r="PD16" s="4"/>
      <c r="PE16" s="4">
        <v>49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</row>
    <row r="17">
      <c r="A17" s="2" t="s">
        <v>274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247</v>
      </c>
      <c r="G17" s="2" t="s">
        <v>247</v>
      </c>
      <c r="H17" s="2" t="s">
        <v>247</v>
      </c>
      <c r="I17" s="2" t="s">
        <v>140</v>
      </c>
      <c r="J17" s="2" t="s">
        <v>189</v>
      </c>
      <c r="K17" s="2" t="s">
        <v>248</v>
      </c>
      <c r="L17" s="3">
        <v>159.41</v>
      </c>
      <c r="M17" s="3">
        <v>167.38</v>
      </c>
      <c r="N17" s="3">
        <v>329.99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249</v>
      </c>
      <c r="W17" s="2" t="s">
        <v>149</v>
      </c>
      <c r="X17" s="2" t="s">
        <v>146</v>
      </c>
      <c r="Y17" s="2" t="s">
        <v>250</v>
      </c>
      <c r="Z17" s="4">
        <v>114</v>
      </c>
      <c r="AA17" s="4">
        <f>=ROUNDDOWN(28.5,0)</f>
      </c>
      <c r="AB17" s="5">
        <v>4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3</v>
      </c>
      <c r="AQ17" s="8">
        <v>527.95</v>
      </c>
      <c r="AR17" s="4">
        <v>4</v>
      </c>
      <c r="AS17" s="8">
        <v>1214.75</v>
      </c>
      <c r="AT17" s="7">
        <v>-0.25</v>
      </c>
      <c r="AU17" s="7">
        <v>-0.5654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0.2208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3</v>
      </c>
      <c r="BK17" s="8">
        <v>527.95</v>
      </c>
      <c r="BL17" s="2" t="s">
        <v>275</v>
      </c>
      <c r="BM17" s="7">
        <v>1</v>
      </c>
      <c r="BN17" s="7">
        <v>1</v>
      </c>
      <c r="BO17" s="4"/>
      <c r="BP17" s="8"/>
      <c r="BQ17" s="4">
        <v>1</v>
      </c>
      <c r="BR17" s="8">
        <v>509.99</v>
      </c>
      <c r="BS17" s="7">
        <v>-1</v>
      </c>
      <c r="BT17" s="7">
        <v>-1</v>
      </c>
      <c r="BU17" s="2" t="s">
        <v>153</v>
      </c>
      <c r="BV17" s="2" t="s">
        <v>143</v>
      </c>
      <c r="BW17" s="2" t="s">
        <v>252</v>
      </c>
      <c r="BX17" s="2" t="s">
        <v>268</v>
      </c>
      <c r="BY17" s="2" t="s">
        <v>155</v>
      </c>
      <c r="BZ17" s="2" t="s">
        <v>155</v>
      </c>
      <c r="CA17" s="2" t="s">
        <v>146</v>
      </c>
      <c r="CB17" s="4">
        <v>1</v>
      </c>
      <c r="CC17" s="8">
        <v>170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254</v>
      </c>
      <c r="CK17" s="2" t="s">
        <v>276</v>
      </c>
      <c r="CL17" s="2" t="s">
        <v>155</v>
      </c>
      <c r="CM17" s="2" t="s">
        <v>155</v>
      </c>
      <c r="CN17" s="2" t="s">
        <v>146</v>
      </c>
      <c r="CO17" s="4">
        <v>1</v>
      </c>
      <c r="CP17" s="8">
        <v>169.14</v>
      </c>
      <c r="CQ17" s="4">
        <v>3</v>
      </c>
      <c r="CR17" s="8">
        <v>704.76</v>
      </c>
      <c r="CS17" s="7">
        <v>-0.6667</v>
      </c>
      <c r="CT17" s="7">
        <v>-0.76</v>
      </c>
      <c r="CU17" s="2" t="s">
        <v>153</v>
      </c>
      <c r="CV17" s="2" t="s">
        <v>143</v>
      </c>
      <c r="CW17" s="2" t="s">
        <v>146</v>
      </c>
      <c r="CX17" s="2" t="s">
        <v>256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159</v>
      </c>
      <c r="DK17" s="2" t="s">
        <v>272</v>
      </c>
      <c r="DL17" s="2" t="s">
        <v>155</v>
      </c>
      <c r="DM17" s="2" t="s">
        <v>155</v>
      </c>
      <c r="DN17" s="2" t="s">
        <v>146</v>
      </c>
      <c r="DO17" s="4">
        <v>1</v>
      </c>
      <c r="DP17" s="8">
        <v>188.81</v>
      </c>
      <c r="DQ17" s="4"/>
      <c r="DR17" s="8"/>
      <c r="DS17" s="7"/>
      <c r="DT17" s="7"/>
      <c r="DU17" s="2" t="s">
        <v>153</v>
      </c>
      <c r="DV17" s="2" t="s">
        <v>143</v>
      </c>
      <c r="DW17" s="2" t="s">
        <v>258</v>
      </c>
      <c r="DX17" s="2" t="s">
        <v>277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252</v>
      </c>
      <c r="EK17" s="2" t="s">
        <v>278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252</v>
      </c>
      <c r="EX17" s="2" t="s">
        <v>146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252</v>
      </c>
      <c r="FK17" s="2" t="s">
        <v>279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262</v>
      </c>
      <c r="FX17" s="2" t="s">
        <v>280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252</v>
      </c>
      <c r="JK17" s="2" t="s">
        <v>281</v>
      </c>
      <c r="JL17" s="2" t="s">
        <v>155</v>
      </c>
      <c r="JM17" s="2" t="s">
        <v>155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187</v>
      </c>
      <c r="KI17" s="2" t="s">
        <v>143</v>
      </c>
      <c r="KJ17" s="2" t="s">
        <v>146</v>
      </c>
      <c r="KK17" s="2" t="s">
        <v>146</v>
      </c>
      <c r="KL17" s="2" t="s">
        <v>155</v>
      </c>
      <c r="KM17" s="2" t="s">
        <v>155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>
        <v>114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</row>
    <row r="18">
      <c r="A18" s="2" t="s">
        <v>282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247</v>
      </c>
      <c r="G18" s="2" t="s">
        <v>247</v>
      </c>
      <c r="H18" s="2" t="s">
        <v>247</v>
      </c>
      <c r="I18" s="2" t="s">
        <v>140</v>
      </c>
      <c r="J18" s="2" t="s">
        <v>141</v>
      </c>
      <c r="K18" s="2" t="s">
        <v>283</v>
      </c>
      <c r="L18" s="3">
        <v>133.68</v>
      </c>
      <c r="M18" s="3">
        <v>140.36</v>
      </c>
      <c r="N18" s="3">
        <v>299.99</v>
      </c>
      <c r="O18" s="2" t="s">
        <v>143</v>
      </c>
      <c r="P18" s="2" t="s">
        <v>284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249</v>
      </c>
      <c r="W18" s="2" t="s">
        <v>149</v>
      </c>
      <c r="X18" s="2" t="s">
        <v>146</v>
      </c>
      <c r="Y18" s="2" t="s">
        <v>150</v>
      </c>
      <c r="Z18" s="4">
        <v>59</v>
      </c>
      <c r="AA18" s="4">
        <f>=ROUNDDOWN(9.83333333333333,0)</f>
      </c>
      <c r="AB18" s="5">
        <v>6</v>
      </c>
      <c r="AC18" s="2" t="s">
        <v>177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5</v>
      </c>
      <c r="AQ18" s="8">
        <v>894.34</v>
      </c>
      <c r="AR18" s="4">
        <v>2</v>
      </c>
      <c r="AS18" s="8">
        <v>353.91</v>
      </c>
      <c r="AT18" s="7">
        <v>1.5</v>
      </c>
      <c r="AU18" s="7">
        <v>1.527</v>
      </c>
      <c r="AV18" s="4">
        <v>10</v>
      </c>
      <c r="AW18" s="8">
        <v>1892.71</v>
      </c>
      <c r="AX18" s="4">
        <v>4</v>
      </c>
      <c r="AY18" s="8">
        <v>825.79</v>
      </c>
      <c r="AZ18" s="7">
        <v>1.5</v>
      </c>
      <c r="BA18" s="7">
        <v>1.292</v>
      </c>
      <c r="BB18" s="7">
        <v>0.4725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0.4419</v>
      </c>
      <c r="BJ18" s="4">
        <v>5</v>
      </c>
      <c r="BK18" s="8">
        <v>894.34</v>
      </c>
      <c r="BL18" s="2" t="s">
        <v>190</v>
      </c>
      <c r="BM18" s="7">
        <v>1</v>
      </c>
      <c r="BN18" s="7">
        <v>1</v>
      </c>
      <c r="BO18" s="4">
        <v>2</v>
      </c>
      <c r="BP18" s="8">
        <v>428.98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150</v>
      </c>
      <c r="BX18" s="2" t="s">
        <v>285</v>
      </c>
      <c r="BY18" s="2" t="s">
        <v>155</v>
      </c>
      <c r="BZ18" s="2" t="s">
        <v>155</v>
      </c>
      <c r="CA18" s="2" t="s">
        <v>146</v>
      </c>
      <c r="CB18" s="4"/>
      <c r="CC18" s="8"/>
      <c r="CD18" s="4">
        <v>1</v>
      </c>
      <c r="CE18" s="8">
        <v>160.87</v>
      </c>
      <c r="CF18" s="7">
        <v>-1</v>
      </c>
      <c r="CG18" s="7">
        <v>-1</v>
      </c>
      <c r="CH18" s="2" t="s">
        <v>153</v>
      </c>
      <c r="CI18" s="2" t="s">
        <v>143</v>
      </c>
      <c r="CJ18" s="2" t="s">
        <v>156</v>
      </c>
      <c r="CK18" s="2" t="s">
        <v>286</v>
      </c>
      <c r="CL18" s="2" t="s">
        <v>155</v>
      </c>
      <c r="CM18" s="2" t="s">
        <v>155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146</v>
      </c>
      <c r="CX18" s="2" t="s">
        <v>287</v>
      </c>
      <c r="CY18" s="2" t="s">
        <v>155</v>
      </c>
      <c r="CZ18" s="2" t="s">
        <v>155</v>
      </c>
      <c r="DA18" s="2" t="s">
        <v>146</v>
      </c>
      <c r="DB18" s="4">
        <v>2</v>
      </c>
      <c r="DC18" s="8">
        <v>306.94</v>
      </c>
      <c r="DD18" s="4">
        <v>1</v>
      </c>
      <c r="DE18" s="8">
        <v>193.04</v>
      </c>
      <c r="DF18" s="7">
        <v>1</v>
      </c>
      <c r="DG18" s="7">
        <v>0.59</v>
      </c>
      <c r="DH18" s="2" t="s">
        <v>153</v>
      </c>
      <c r="DI18" s="2" t="s">
        <v>143</v>
      </c>
      <c r="DJ18" s="2" t="s">
        <v>159</v>
      </c>
      <c r="DK18" s="2" t="s">
        <v>288</v>
      </c>
      <c r="DL18" s="2" t="s">
        <v>155</v>
      </c>
      <c r="DM18" s="2" t="s">
        <v>155</v>
      </c>
      <c r="DN18" s="2" t="s">
        <v>146</v>
      </c>
      <c r="DO18" s="4">
        <v>1</v>
      </c>
      <c r="DP18" s="8">
        <v>158.42</v>
      </c>
      <c r="DQ18" s="4"/>
      <c r="DR18" s="8"/>
      <c r="DS18" s="7"/>
      <c r="DT18" s="7"/>
      <c r="DU18" s="2" t="s">
        <v>153</v>
      </c>
      <c r="DV18" s="2" t="s">
        <v>143</v>
      </c>
      <c r="DW18" s="2" t="s">
        <v>161</v>
      </c>
      <c r="DX18" s="2" t="s">
        <v>289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163</v>
      </c>
      <c r="EK18" s="2" t="s">
        <v>290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165</v>
      </c>
      <c r="EX18" s="2" t="s">
        <v>291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150</v>
      </c>
      <c r="FK18" s="2" t="s">
        <v>292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293</v>
      </c>
      <c r="FX18" s="2" t="s">
        <v>294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170</v>
      </c>
      <c r="JK18" s="2" t="s">
        <v>146</v>
      </c>
      <c r="JL18" s="2" t="s">
        <v>155</v>
      </c>
      <c r="JM18" s="2" t="s">
        <v>155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146</v>
      </c>
      <c r="KK18" s="2" t="s">
        <v>295</v>
      </c>
      <c r="KL18" s="2" t="s">
        <v>155</v>
      </c>
      <c r="KM18" s="2" t="s">
        <v>155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172</v>
      </c>
      <c r="KX18" s="2" t="s">
        <v>146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>
        <v>59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85</v>
      </c>
      <c r="PT18" s="4"/>
      <c r="PU18" s="4"/>
    </row>
    <row r="19">
      <c r="A19" s="2" t="s">
        <v>296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247</v>
      </c>
      <c r="G19" s="2" t="s">
        <v>247</v>
      </c>
      <c r="H19" s="2" t="s">
        <v>247</v>
      </c>
      <c r="I19" s="2" t="s">
        <v>140</v>
      </c>
      <c r="J19" s="2" t="s">
        <v>175</v>
      </c>
      <c r="K19" s="2" t="s">
        <v>283</v>
      </c>
      <c r="L19" s="3">
        <v>159.6</v>
      </c>
      <c r="M19" s="3">
        <v>167.58</v>
      </c>
      <c r="N19" s="3">
        <v>329.99</v>
      </c>
      <c r="O19" s="2" t="s">
        <v>143</v>
      </c>
      <c r="P19" s="2" t="s">
        <v>284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249</v>
      </c>
      <c r="W19" s="2" t="s">
        <v>149</v>
      </c>
      <c r="X19" s="2" t="s">
        <v>146</v>
      </c>
      <c r="Y19" s="2" t="s">
        <v>150</v>
      </c>
      <c r="Z19" s="4">
        <v>68</v>
      </c>
      <c r="AA19" s="4">
        <f>=ROUNDDOWN(11.3333333333333,0)</f>
      </c>
      <c r="AB19" s="5">
        <v>6</v>
      </c>
      <c r="AC19" s="2" t="s">
        <v>177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2</v>
      </c>
      <c r="AQ19" s="8">
        <v>404.24</v>
      </c>
      <c r="AR19" s="4">
        <v>1</v>
      </c>
      <c r="AS19" s="8">
        <v>231.65</v>
      </c>
      <c r="AT19" s="7">
        <v>1</v>
      </c>
      <c r="AU19" s="7">
        <v>0.745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0.2136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2</v>
      </c>
      <c r="BK19" s="8">
        <v>404.24</v>
      </c>
      <c r="BL19" s="2" t="s">
        <v>297</v>
      </c>
      <c r="BM19" s="7">
        <v>1</v>
      </c>
      <c r="BN19" s="7">
        <v>1</v>
      </c>
      <c r="BO19" s="4">
        <v>1</v>
      </c>
      <c r="BP19" s="8">
        <v>233.99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150</v>
      </c>
      <c r="BX19" s="2" t="s">
        <v>205</v>
      </c>
      <c r="BY19" s="2" t="s">
        <v>155</v>
      </c>
      <c r="BZ19" s="2" t="s">
        <v>155</v>
      </c>
      <c r="CA19" s="2" t="s">
        <v>146</v>
      </c>
      <c r="CB19" s="4">
        <v>1</v>
      </c>
      <c r="CC19" s="8">
        <v>170.25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157</v>
      </c>
      <c r="CL19" s="2" t="s">
        <v>155</v>
      </c>
      <c r="CM19" s="2" t="s">
        <v>155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298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159</v>
      </c>
      <c r="DK19" s="2" t="s">
        <v>257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161</v>
      </c>
      <c r="DX19" s="2" t="s">
        <v>299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163</v>
      </c>
      <c r="EK19" s="2" t="s">
        <v>300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165</v>
      </c>
      <c r="EX19" s="2" t="s">
        <v>299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150</v>
      </c>
      <c r="FK19" s="2" t="s">
        <v>301</v>
      </c>
      <c r="FL19" s="2" t="s">
        <v>155</v>
      </c>
      <c r="FM19" s="2" t="s">
        <v>155</v>
      </c>
      <c r="FN19" s="2" t="s">
        <v>146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153</v>
      </c>
      <c r="FV19" s="2" t="s">
        <v>143</v>
      </c>
      <c r="FW19" s="2" t="s">
        <v>168</v>
      </c>
      <c r="FX19" s="2" t="s">
        <v>302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170</v>
      </c>
      <c r="JK19" s="2" t="s">
        <v>146</v>
      </c>
      <c r="JL19" s="2" t="s">
        <v>155</v>
      </c>
      <c r="JM19" s="2" t="s">
        <v>155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187</v>
      </c>
      <c r="KI19" s="2" t="s">
        <v>143</v>
      </c>
      <c r="KJ19" s="2" t="s">
        <v>146</v>
      </c>
      <c r="KK19" s="2" t="s">
        <v>146</v>
      </c>
      <c r="KL19" s="2" t="s">
        <v>155</v>
      </c>
      <c r="KM19" s="2" t="s">
        <v>155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172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>
        <v>68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230</v>
      </c>
      <c r="PT19" s="4"/>
      <c r="PU19" s="4"/>
    </row>
    <row r="20">
      <c r="A20" s="2" t="s">
        <v>303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247</v>
      </c>
      <c r="G20" s="2" t="s">
        <v>247</v>
      </c>
      <c r="H20" s="2" t="s">
        <v>247</v>
      </c>
      <c r="I20" s="2" t="s">
        <v>140</v>
      </c>
      <c r="J20" s="2" t="s">
        <v>189</v>
      </c>
      <c r="K20" s="2" t="s">
        <v>283</v>
      </c>
      <c r="L20" s="3">
        <v>159.41</v>
      </c>
      <c r="M20" s="3">
        <v>167.38</v>
      </c>
      <c r="N20" s="3">
        <v>329.99</v>
      </c>
      <c r="O20" s="2" t="s">
        <v>143</v>
      </c>
      <c r="P20" s="2" t="s">
        <v>284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249</v>
      </c>
      <c r="W20" s="2" t="s">
        <v>149</v>
      </c>
      <c r="X20" s="2" t="s">
        <v>146</v>
      </c>
      <c r="Y20" s="2" t="s">
        <v>150</v>
      </c>
      <c r="Z20" s="4">
        <v>57</v>
      </c>
      <c r="AA20" s="4">
        <f>=ROUNDDOWN(19,0)</f>
      </c>
      <c r="AB20" s="5">
        <v>3</v>
      </c>
      <c r="AC20" s="2" t="s">
        <v>177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</v>
      </c>
      <c r="AQ20" s="8">
        <v>594.13</v>
      </c>
      <c r="AR20" s="4">
        <v>1</v>
      </c>
      <c r="AS20" s="8">
        <v>240.23</v>
      </c>
      <c r="AT20" s="7">
        <v>2</v>
      </c>
      <c r="AU20" s="7">
        <v>1.4732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0.3139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</v>
      </c>
      <c r="BK20" s="8">
        <v>594.13</v>
      </c>
      <c r="BL20" s="2" t="s">
        <v>275</v>
      </c>
      <c r="BM20" s="7">
        <v>1</v>
      </c>
      <c r="BN20" s="7">
        <v>1</v>
      </c>
      <c r="BO20" s="4">
        <v>1</v>
      </c>
      <c r="BP20" s="8">
        <v>254.99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150</v>
      </c>
      <c r="BX20" s="2" t="s">
        <v>191</v>
      </c>
      <c r="BY20" s="2" t="s">
        <v>155</v>
      </c>
      <c r="BZ20" s="2" t="s">
        <v>155</v>
      </c>
      <c r="CA20" s="2" t="s">
        <v>146</v>
      </c>
      <c r="CB20" s="4">
        <v>1</v>
      </c>
      <c r="CC20" s="8">
        <v>170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156</v>
      </c>
      <c r="CK20" s="2" t="s">
        <v>192</v>
      </c>
      <c r="CL20" s="2" t="s">
        <v>155</v>
      </c>
      <c r="CM20" s="2" t="s">
        <v>155</v>
      </c>
      <c r="CN20" s="2" t="s">
        <v>146</v>
      </c>
      <c r="CO20" s="4">
        <v>1</v>
      </c>
      <c r="CP20" s="8">
        <v>169.14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146</v>
      </c>
      <c r="CX20" s="2" t="s">
        <v>270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304</v>
      </c>
      <c r="DK20" s="2" t="s">
        <v>305</v>
      </c>
      <c r="DL20" s="2" t="s">
        <v>155</v>
      </c>
      <c r="DM20" s="2" t="s">
        <v>155</v>
      </c>
      <c r="DN20" s="2" t="s">
        <v>146</v>
      </c>
      <c r="DO20" s="4"/>
      <c r="DP20" s="8"/>
      <c r="DQ20" s="4">
        <v>1</v>
      </c>
      <c r="DR20" s="8">
        <v>240.23</v>
      </c>
      <c r="DS20" s="7">
        <v>-1</v>
      </c>
      <c r="DT20" s="7">
        <v>-1</v>
      </c>
      <c r="DU20" s="2" t="s">
        <v>153</v>
      </c>
      <c r="DV20" s="2" t="s">
        <v>143</v>
      </c>
      <c r="DW20" s="2" t="s">
        <v>293</v>
      </c>
      <c r="DX20" s="2" t="s">
        <v>263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163</v>
      </c>
      <c r="EK20" s="2" t="s">
        <v>306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165</v>
      </c>
      <c r="EX20" s="2" t="s">
        <v>146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150</v>
      </c>
      <c r="FK20" s="2" t="s">
        <v>185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293</v>
      </c>
      <c r="FX20" s="2" t="s">
        <v>307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200</v>
      </c>
      <c r="JK20" s="2" t="s">
        <v>146</v>
      </c>
      <c r="JL20" s="2" t="s">
        <v>155</v>
      </c>
      <c r="JM20" s="2" t="s">
        <v>155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187</v>
      </c>
      <c r="KI20" s="2" t="s">
        <v>143</v>
      </c>
      <c r="KJ20" s="2" t="s">
        <v>146</v>
      </c>
      <c r="KK20" s="2" t="s">
        <v>146</v>
      </c>
      <c r="KL20" s="2" t="s">
        <v>155</v>
      </c>
      <c r="KM20" s="2" t="s">
        <v>155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172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57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100</v>
      </c>
      <c r="PT20" s="4"/>
      <c r="PU20" s="4"/>
    </row>
    <row r="21">
      <c r="A21" s="2" t="s">
        <v>308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247</v>
      </c>
      <c r="G21" s="2" t="s">
        <v>247</v>
      </c>
      <c r="H21" s="2" t="s">
        <v>247</v>
      </c>
      <c r="I21" s="2" t="s">
        <v>233</v>
      </c>
      <c r="J21" s="2" t="s">
        <v>141</v>
      </c>
      <c r="K21" s="2" t="s">
        <v>309</v>
      </c>
      <c r="L21" s="3">
        <v>133.58</v>
      </c>
      <c r="M21" s="3">
        <v>140.26</v>
      </c>
      <c r="N21" s="3">
        <v>339.99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238</v>
      </c>
      <c r="Z21" s="4"/>
      <c r="AA21" s="4">
        <f>=ROUNDDOWN({0},0)</f>
      </c>
      <c r="AB21" s="5">
        <v>9</v>
      </c>
      <c r="AC21" s="2" t="s">
        <v>177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153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239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239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240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239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239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239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239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239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239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239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242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239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153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239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239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239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239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239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239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239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239</v>
      </c>
      <c r="NI21" s="2" t="s">
        <v>143</v>
      </c>
      <c r="NJ21" s="2" t="s">
        <v>146</v>
      </c>
      <c r="NK21" s="2" t="s">
        <v>146</v>
      </c>
      <c r="NL21" s="2" t="s">
        <v>155</v>
      </c>
      <c r="NM21" s="2" t="s">
        <v>155</v>
      </c>
      <c r="NN21" s="2" t="s">
        <v>146</v>
      </c>
      <c r="NO21" s="4"/>
      <c r="NP21" s="8"/>
      <c r="NQ21" s="4"/>
      <c r="NR21" s="8"/>
      <c r="NS21" s="7"/>
      <c r="NT21" s="7"/>
      <c r="NU21" s="2" t="s">
        <v>239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239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239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295</v>
      </c>
      <c r="PT21" s="4"/>
      <c r="PU21" s="4"/>
    </row>
    <row r="22">
      <c r="A22" s="2" t="s">
        <v>310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247</v>
      </c>
      <c r="G22" s="2" t="s">
        <v>247</v>
      </c>
      <c r="H22" s="2" t="s">
        <v>247</v>
      </c>
      <c r="I22" s="2" t="s">
        <v>233</v>
      </c>
      <c r="J22" s="2" t="s">
        <v>175</v>
      </c>
      <c r="K22" s="2" t="s">
        <v>309</v>
      </c>
      <c r="L22" s="3">
        <v>159.33</v>
      </c>
      <c r="M22" s="3">
        <v>167.3</v>
      </c>
      <c r="N22" s="3">
        <v>449.99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238</v>
      </c>
      <c r="Z22" s="4"/>
      <c r="AA22" s="4">
        <f>=ROUNDDOWN({0},0)</f>
      </c>
      <c r="AB22" s="5">
        <v>11</v>
      </c>
      <c r="AC22" s="2" t="s">
        <v>177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153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239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239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240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239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239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239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239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239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239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239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242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239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153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239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239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239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239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239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239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239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239</v>
      </c>
      <c r="NI22" s="2" t="s">
        <v>143</v>
      </c>
      <c r="NJ22" s="2" t="s">
        <v>146</v>
      </c>
      <c r="NK22" s="2" t="s">
        <v>146</v>
      </c>
      <c r="NL22" s="2" t="s">
        <v>155</v>
      </c>
      <c r="NM22" s="2" t="s">
        <v>155</v>
      </c>
      <c r="NN22" s="2" t="s">
        <v>146</v>
      </c>
      <c r="NO22" s="4"/>
      <c r="NP22" s="8"/>
      <c r="NQ22" s="4"/>
      <c r="NR22" s="8"/>
      <c r="NS22" s="7"/>
      <c r="NT22" s="7"/>
      <c r="NU22" s="2" t="s">
        <v>239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239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239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343</v>
      </c>
      <c r="PT22" s="4"/>
      <c r="PU22" s="4"/>
    </row>
    <row r="23">
      <c r="A23" s="2" t="s">
        <v>311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247</v>
      </c>
      <c r="G23" s="2" t="s">
        <v>247</v>
      </c>
      <c r="H23" s="2" t="s">
        <v>247</v>
      </c>
      <c r="I23" s="2" t="s">
        <v>233</v>
      </c>
      <c r="J23" s="2" t="s">
        <v>189</v>
      </c>
      <c r="K23" s="2" t="s">
        <v>309</v>
      </c>
      <c r="L23" s="3">
        <v>159.37</v>
      </c>
      <c r="M23" s="3">
        <v>167.34</v>
      </c>
      <c r="N23" s="3">
        <v>454.99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238</v>
      </c>
      <c r="Z23" s="4"/>
      <c r="AA23" s="4">
        <f>=ROUNDDOWN({0},0)</f>
      </c>
      <c r="AB23" s="5">
        <v>4</v>
      </c>
      <c r="AC23" s="2" t="s">
        <v>177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153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239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239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240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239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239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239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239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239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239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239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242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239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153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239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239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239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239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239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239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239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239</v>
      </c>
      <c r="NI23" s="2" t="s">
        <v>143</v>
      </c>
      <c r="NJ23" s="2" t="s">
        <v>146</v>
      </c>
      <c r="NK23" s="2" t="s">
        <v>146</v>
      </c>
      <c r="NL23" s="2" t="s">
        <v>155</v>
      </c>
      <c r="NM23" s="2" t="s">
        <v>155</v>
      </c>
      <c r="NN23" s="2" t="s">
        <v>146</v>
      </c>
      <c r="NO23" s="4"/>
      <c r="NP23" s="8"/>
      <c r="NQ23" s="4"/>
      <c r="NR23" s="8"/>
      <c r="NS23" s="7"/>
      <c r="NT23" s="7"/>
      <c r="NU23" s="2" t="s">
        <v>239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239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239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112</v>
      </c>
      <c r="PT23" s="4"/>
      <c r="PU23" s="4"/>
    </row>
    <row r="24">
      <c r="A24" s="2" t="s">
        <v>312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313</v>
      </c>
      <c r="G24" s="2" t="s">
        <v>313</v>
      </c>
      <c r="H24" s="2" t="s">
        <v>313</v>
      </c>
      <c r="I24" s="2" t="s">
        <v>140</v>
      </c>
      <c r="J24" s="2" t="s">
        <v>141</v>
      </c>
      <c r="K24" s="2" t="s">
        <v>314</v>
      </c>
      <c r="L24" s="3">
        <v>170.23</v>
      </c>
      <c r="M24" s="3">
        <v>178.74</v>
      </c>
      <c r="N24" s="3">
        <v>499.99</v>
      </c>
      <c r="O24" s="2" t="s">
        <v>315</v>
      </c>
      <c r="P24" s="2" t="s">
        <v>316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249</v>
      </c>
      <c r="W24" s="2" t="s">
        <v>149</v>
      </c>
      <c r="X24" s="2" t="s">
        <v>146</v>
      </c>
      <c r="Y24" s="2" t="s">
        <v>176</v>
      </c>
      <c r="Z24" s="4"/>
      <c r="AA24" s="4">
        <f>=ROUNDDOWN({0},0)</f>
      </c>
      <c r="AB24" s="5">
        <v>4</v>
      </c>
      <c r="AC24" s="2" t="s">
        <v>146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>
        <v>2</v>
      </c>
      <c r="AS24" s="8">
        <v>388.8</v>
      </c>
      <c r="AT24" s="7">
        <v>-1</v>
      </c>
      <c r="AU24" s="7">
        <v>-1</v>
      </c>
      <c r="AV24" s="4">
        <v>14</v>
      </c>
      <c r="AW24" s="8">
        <v>3072.94</v>
      </c>
      <c r="AX24" s="4">
        <v>4</v>
      </c>
      <c r="AY24" s="8">
        <v>1130.44</v>
      </c>
      <c r="AZ24" s="7">
        <v>2.5</v>
      </c>
      <c r="BA24" s="7">
        <v>1.7184</v>
      </c>
      <c r="BB24" s="7"/>
      <c r="BC24" s="4">
        <v>14</v>
      </c>
      <c r="BD24" s="8">
        <v>3072.94</v>
      </c>
      <c r="BE24" s="4">
        <v>4</v>
      </c>
      <c r="BF24" s="8">
        <v>1130.44</v>
      </c>
      <c r="BG24" s="7">
        <v>2.5</v>
      </c>
      <c r="BH24" s="7">
        <v>1.7184</v>
      </c>
      <c r="BI24" s="7">
        <v>1</v>
      </c>
      <c r="BJ24" s="4"/>
      <c r="BK24" s="8"/>
      <c r="BL24" s="2" t="s">
        <v>317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318</v>
      </c>
      <c r="BW24" s="2" t="s">
        <v>176</v>
      </c>
      <c r="BX24" s="2" t="s">
        <v>319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318</v>
      </c>
      <c r="CJ24" s="2" t="s">
        <v>156</v>
      </c>
      <c r="CK24" s="2" t="s">
        <v>206</v>
      </c>
      <c r="CL24" s="2" t="s">
        <v>155</v>
      </c>
      <c r="CM24" s="2" t="s">
        <v>155</v>
      </c>
      <c r="CN24" s="2" t="s">
        <v>146</v>
      </c>
      <c r="CO24" s="4"/>
      <c r="CP24" s="8"/>
      <c r="CQ24" s="4">
        <v>1</v>
      </c>
      <c r="CR24" s="8">
        <v>195.76</v>
      </c>
      <c r="CS24" s="7">
        <v>-1</v>
      </c>
      <c r="CT24" s="7">
        <v>-1</v>
      </c>
      <c r="CU24" s="2" t="s">
        <v>153</v>
      </c>
      <c r="CV24" s="2" t="s">
        <v>318</v>
      </c>
      <c r="CW24" s="2" t="s">
        <v>146</v>
      </c>
      <c r="CX24" s="2" t="s">
        <v>256</v>
      </c>
      <c r="CY24" s="2" t="s">
        <v>155</v>
      </c>
      <c r="CZ24" s="2" t="s">
        <v>155</v>
      </c>
      <c r="DA24" s="2" t="s">
        <v>146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153</v>
      </c>
      <c r="DI24" s="2" t="s">
        <v>318</v>
      </c>
      <c r="DJ24" s="2" t="s">
        <v>273</v>
      </c>
      <c r="DK24" s="2" t="s">
        <v>320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318</v>
      </c>
      <c r="DW24" s="2" t="s">
        <v>161</v>
      </c>
      <c r="DX24" s="2" t="s">
        <v>220</v>
      </c>
      <c r="DY24" s="2" t="s">
        <v>321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318</v>
      </c>
      <c r="EJ24" s="2" t="s">
        <v>163</v>
      </c>
      <c r="EK24" s="2" t="s">
        <v>322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318</v>
      </c>
      <c r="EW24" s="2" t="s">
        <v>165</v>
      </c>
      <c r="EX24" s="2" t="s">
        <v>323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318</v>
      </c>
      <c r="FJ24" s="2" t="s">
        <v>176</v>
      </c>
      <c r="FK24" s="2" t="s">
        <v>185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318</v>
      </c>
      <c r="FW24" s="2" t="s">
        <v>168</v>
      </c>
      <c r="FX24" s="2" t="s">
        <v>146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318</v>
      </c>
      <c r="JJ24" s="2" t="s">
        <v>170</v>
      </c>
      <c r="JK24" s="2" t="s">
        <v>146</v>
      </c>
      <c r="JL24" s="2" t="s">
        <v>155</v>
      </c>
      <c r="JM24" s="2" t="s">
        <v>155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318</v>
      </c>
      <c r="KW24" s="2" t="s">
        <v>172</v>
      </c>
      <c r="KX24" s="2" t="s">
        <v>146</v>
      </c>
      <c r="KY24" s="2" t="s">
        <v>155</v>
      </c>
      <c r="KZ24" s="2" t="s">
        <v>155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</row>
    <row r="25">
      <c r="A25" s="2" t="s">
        <v>324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313</v>
      </c>
      <c r="G25" s="2" t="s">
        <v>313</v>
      </c>
      <c r="H25" s="2" t="s">
        <v>313</v>
      </c>
      <c r="I25" s="2" t="s">
        <v>140</v>
      </c>
      <c r="J25" s="2" t="s">
        <v>175</v>
      </c>
      <c r="K25" s="2" t="s">
        <v>314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316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249</v>
      </c>
      <c r="W25" s="2" t="s">
        <v>149</v>
      </c>
      <c r="X25" s="2" t="s">
        <v>146</v>
      </c>
      <c r="Y25" s="2" t="s">
        <v>176</v>
      </c>
      <c r="Z25" s="4">
        <v>134</v>
      </c>
      <c r="AA25" s="4">
        <f>=ROUNDDOWN(26.8,0)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12</v>
      </c>
      <c r="AQ25" s="8">
        <v>2532.95</v>
      </c>
      <c r="AR25" s="4">
        <v>2</v>
      </c>
      <c r="AS25" s="8">
        <v>741.64</v>
      </c>
      <c r="AT25" s="7">
        <v>5</v>
      </c>
      <c r="AU25" s="7">
        <v>2.4153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0.8243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12</v>
      </c>
      <c r="BK25" s="8">
        <v>2532.95</v>
      </c>
      <c r="BL25" s="2" t="s">
        <v>325</v>
      </c>
      <c r="BM25" s="7">
        <v>1</v>
      </c>
      <c r="BN25" s="7">
        <v>1</v>
      </c>
      <c r="BO25" s="4">
        <v>1</v>
      </c>
      <c r="BP25" s="8">
        <v>234</v>
      </c>
      <c r="BQ25" s="4">
        <v>1</v>
      </c>
      <c r="BR25" s="8">
        <v>509.99</v>
      </c>
      <c r="BS25" s="7"/>
      <c r="BT25" s="7">
        <v>-0.5412</v>
      </c>
      <c r="BU25" s="2" t="s">
        <v>153</v>
      </c>
      <c r="BV25" s="2" t="s">
        <v>143</v>
      </c>
      <c r="BW25" s="2" t="s">
        <v>176</v>
      </c>
      <c r="BX25" s="2" t="s">
        <v>205</v>
      </c>
      <c r="BY25" s="2" t="s">
        <v>155</v>
      </c>
      <c r="BZ25" s="2" t="s">
        <v>155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156</v>
      </c>
      <c r="CK25" s="2" t="s">
        <v>326</v>
      </c>
      <c r="CL25" s="2" t="s">
        <v>155</v>
      </c>
      <c r="CM25" s="2" t="s">
        <v>155</v>
      </c>
      <c r="CN25" s="2" t="s">
        <v>146</v>
      </c>
      <c r="CO25" s="4">
        <v>10</v>
      </c>
      <c r="CP25" s="8">
        <v>2067.3</v>
      </c>
      <c r="CQ25" s="4"/>
      <c r="CR25" s="8"/>
      <c r="CS25" s="7"/>
      <c r="CT25" s="7"/>
      <c r="CU25" s="2" t="s">
        <v>153</v>
      </c>
      <c r="CV25" s="2" t="s">
        <v>143</v>
      </c>
      <c r="CW25" s="2" t="s">
        <v>146</v>
      </c>
      <c r="CX25" s="2" t="s">
        <v>256</v>
      </c>
      <c r="CY25" s="2" t="s">
        <v>155</v>
      </c>
      <c r="CZ25" s="2" t="s">
        <v>155</v>
      </c>
      <c r="DA25" s="2" t="s">
        <v>146</v>
      </c>
      <c r="DB25" s="4">
        <v>1</v>
      </c>
      <c r="DC25" s="8">
        <v>231.65</v>
      </c>
      <c r="DD25" s="4">
        <v>1</v>
      </c>
      <c r="DE25" s="8">
        <v>231.65</v>
      </c>
      <c r="DF25" s="7"/>
      <c r="DG25" s="7"/>
      <c r="DH25" s="2" t="s">
        <v>153</v>
      </c>
      <c r="DI25" s="2" t="s">
        <v>143</v>
      </c>
      <c r="DJ25" s="2" t="s">
        <v>273</v>
      </c>
      <c r="DK25" s="2" t="s">
        <v>327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161</v>
      </c>
      <c r="DX25" s="2" t="s">
        <v>328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163</v>
      </c>
      <c r="EK25" s="2" t="s">
        <v>290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165</v>
      </c>
      <c r="EX25" s="2" t="s">
        <v>329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176</v>
      </c>
      <c r="FK25" s="2" t="s">
        <v>330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168</v>
      </c>
      <c r="FX25" s="2" t="s">
        <v>331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170</v>
      </c>
      <c r="JK25" s="2" t="s">
        <v>146</v>
      </c>
      <c r="JL25" s="2" t="s">
        <v>155</v>
      </c>
      <c r="JM25" s="2" t="s">
        <v>155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172</v>
      </c>
      <c r="KX25" s="2" t="s">
        <v>332</v>
      </c>
      <c r="KY25" s="2" t="s">
        <v>155</v>
      </c>
      <c r="KZ25" s="2" t="s">
        <v>155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134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</row>
    <row r="26">
      <c r="A26" s="2" t="s">
        <v>333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313</v>
      </c>
      <c r="G26" s="2" t="s">
        <v>313</v>
      </c>
      <c r="H26" s="2" t="s">
        <v>313</v>
      </c>
      <c r="I26" s="2" t="s">
        <v>140</v>
      </c>
      <c r="J26" s="2" t="s">
        <v>189</v>
      </c>
      <c r="K26" s="2" t="s">
        <v>314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316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249</v>
      </c>
      <c r="W26" s="2" t="s">
        <v>149</v>
      </c>
      <c r="X26" s="2" t="s">
        <v>146</v>
      </c>
      <c r="Y26" s="2" t="s">
        <v>176</v>
      </c>
      <c r="Z26" s="4">
        <v>38</v>
      </c>
      <c r="AA26" s="4">
        <f>=ROUNDDOWN(38,0)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539.99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0.1757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539.99</v>
      </c>
      <c r="BL26" s="2" t="s">
        <v>16</v>
      </c>
      <c r="BM26" s="7">
        <v>1</v>
      </c>
      <c r="BN26" s="7">
        <v>1</v>
      </c>
      <c r="BO26" s="4">
        <v>2</v>
      </c>
      <c r="BP26" s="8">
        <v>539.99</v>
      </c>
      <c r="BQ26" s="4"/>
      <c r="BR26" s="8"/>
      <c r="BS26" s="7"/>
      <c r="BT26" s="7"/>
      <c r="BU26" s="2" t="s">
        <v>153</v>
      </c>
      <c r="BV26" s="2" t="s">
        <v>143</v>
      </c>
      <c r="BW26" s="2" t="s">
        <v>176</v>
      </c>
      <c r="BX26" s="2" t="s">
        <v>166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143</v>
      </c>
      <c r="CJ26" s="2" t="s">
        <v>156</v>
      </c>
      <c r="CK26" s="2" t="s">
        <v>334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239</v>
      </c>
      <c r="CV26" s="2" t="s">
        <v>143</v>
      </c>
      <c r="CW26" s="2" t="s">
        <v>146</v>
      </c>
      <c r="CX26" s="2" t="s">
        <v>146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273</v>
      </c>
      <c r="DK26" s="2" t="s">
        <v>335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161</v>
      </c>
      <c r="DX26" s="2" t="s">
        <v>146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163</v>
      </c>
      <c r="EK26" s="2" t="s">
        <v>260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165</v>
      </c>
      <c r="EX26" s="2" t="s">
        <v>146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176</v>
      </c>
      <c r="FK26" s="2" t="s">
        <v>336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337</v>
      </c>
      <c r="FX26" s="2" t="s">
        <v>338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143</v>
      </c>
      <c r="JJ26" s="2" t="s">
        <v>200</v>
      </c>
      <c r="JK26" s="2" t="s">
        <v>146</v>
      </c>
      <c r="JL26" s="2" t="s">
        <v>155</v>
      </c>
      <c r="JM26" s="2" t="s">
        <v>155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143</v>
      </c>
      <c r="KW26" s="2" t="s">
        <v>172</v>
      </c>
      <c r="KX26" s="2" t="s">
        <v>146</v>
      </c>
      <c r="KY26" s="2" t="s">
        <v>155</v>
      </c>
      <c r="KZ26" s="2" t="s">
        <v>155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>
        <v>38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339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340</v>
      </c>
      <c r="G27" s="2" t="s">
        <v>340</v>
      </c>
      <c r="H27" s="2" t="s">
        <v>340</v>
      </c>
      <c r="I27" s="2" t="s">
        <v>140</v>
      </c>
      <c r="J27" s="2" t="s">
        <v>141</v>
      </c>
      <c r="K27" s="2" t="s">
        <v>234</v>
      </c>
      <c r="L27" s="3">
        <v>170.23</v>
      </c>
      <c r="M27" s="3">
        <v>178.74</v>
      </c>
      <c r="N27" s="3">
        <v>499.99</v>
      </c>
      <c r="O27" s="2" t="s">
        <v>143</v>
      </c>
      <c r="P27" s="2" t="s">
        <v>316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249</v>
      </c>
      <c r="W27" s="2" t="s">
        <v>149</v>
      </c>
      <c r="X27" s="2" t="s">
        <v>146</v>
      </c>
      <c r="Y27" s="2" t="s">
        <v>205</v>
      </c>
      <c r="Z27" s="4">
        <v>8</v>
      </c>
      <c r="AA27" s="4">
        <f>=ROUNDDOWN(4,0)</f>
      </c>
      <c r="AB27" s="5">
        <v>2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514.76</v>
      </c>
      <c r="AR27" s="4"/>
      <c r="AS27" s="8"/>
      <c r="AT27" s="7"/>
      <c r="AU27" s="7"/>
      <c r="AV27" s="4">
        <v>6</v>
      </c>
      <c r="AW27" s="8">
        <v>943.44</v>
      </c>
      <c r="AX27" s="4">
        <v>4</v>
      </c>
      <c r="AY27" s="8">
        <v>924.56</v>
      </c>
      <c r="AZ27" s="7">
        <v>0.5</v>
      </c>
      <c r="BA27" s="7">
        <v>0.0204</v>
      </c>
      <c r="BB27" s="7">
        <v>0.5456</v>
      </c>
      <c r="BC27" s="4">
        <v>6</v>
      </c>
      <c r="BD27" s="8">
        <v>943.44</v>
      </c>
      <c r="BE27" s="4">
        <v>4</v>
      </c>
      <c r="BF27" s="8">
        <v>924.56</v>
      </c>
      <c r="BG27" s="7">
        <v>0.5</v>
      </c>
      <c r="BH27" s="7">
        <v>0.0204</v>
      </c>
      <c r="BI27" s="7">
        <v>1</v>
      </c>
      <c r="BJ27" s="4">
        <v>4</v>
      </c>
      <c r="BK27" s="8">
        <v>514.76</v>
      </c>
      <c r="BL27" s="2" t="s">
        <v>341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153</v>
      </c>
      <c r="BV27" s="2" t="s">
        <v>143</v>
      </c>
      <c r="BW27" s="2" t="s">
        <v>205</v>
      </c>
      <c r="BX27" s="2" t="s">
        <v>342</v>
      </c>
      <c r="BY27" s="2" t="s">
        <v>155</v>
      </c>
      <c r="BZ27" s="2" t="s">
        <v>155</v>
      </c>
      <c r="CA27" s="2" t="s">
        <v>146</v>
      </c>
      <c r="CB27" s="4">
        <v>3</v>
      </c>
      <c r="CC27" s="8">
        <v>321.72</v>
      </c>
      <c r="CD27" s="4"/>
      <c r="CE27" s="8"/>
      <c r="CF27" s="7"/>
      <c r="CG27" s="7"/>
      <c r="CH27" s="2" t="s">
        <v>153</v>
      </c>
      <c r="CI27" s="2" t="s">
        <v>143</v>
      </c>
      <c r="CJ27" s="2" t="s">
        <v>156</v>
      </c>
      <c r="CK27" s="2" t="s">
        <v>343</v>
      </c>
      <c r="CL27" s="2" t="s">
        <v>155</v>
      </c>
      <c r="CM27" s="2" t="s">
        <v>155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143</v>
      </c>
      <c r="CW27" s="2" t="s">
        <v>146</v>
      </c>
      <c r="CX27" s="2" t="s">
        <v>256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143</v>
      </c>
      <c r="DJ27" s="2" t="s">
        <v>276</v>
      </c>
      <c r="DK27" s="2" t="s">
        <v>344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143</v>
      </c>
      <c r="DW27" s="2" t="s">
        <v>161</v>
      </c>
      <c r="DX27" s="2" t="s">
        <v>289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143</v>
      </c>
      <c r="EJ27" s="2" t="s">
        <v>163</v>
      </c>
      <c r="EK27" s="2" t="s">
        <v>272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143</v>
      </c>
      <c r="EW27" s="2" t="s">
        <v>165</v>
      </c>
      <c r="EX27" s="2" t="s">
        <v>166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143</v>
      </c>
      <c r="FJ27" s="2" t="s">
        <v>205</v>
      </c>
      <c r="FK27" s="2" t="s">
        <v>319</v>
      </c>
      <c r="FL27" s="2" t="s">
        <v>155</v>
      </c>
      <c r="FM27" s="2" t="s">
        <v>155</v>
      </c>
      <c r="FN27" s="2" t="s">
        <v>146</v>
      </c>
      <c r="FO27" s="4">
        <v>1</v>
      </c>
      <c r="FP27" s="8">
        <v>193.04</v>
      </c>
      <c r="FQ27" s="4"/>
      <c r="FR27" s="8"/>
      <c r="FS27" s="7"/>
      <c r="FT27" s="7"/>
      <c r="FU27" s="2" t="s">
        <v>153</v>
      </c>
      <c r="FV27" s="2" t="s">
        <v>143</v>
      </c>
      <c r="FW27" s="2" t="s">
        <v>168</v>
      </c>
      <c r="FX27" s="2" t="s">
        <v>345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143</v>
      </c>
      <c r="JJ27" s="2" t="s">
        <v>170</v>
      </c>
      <c r="JK27" s="2" t="s">
        <v>273</v>
      </c>
      <c r="JL27" s="2" t="s">
        <v>155</v>
      </c>
      <c r="JM27" s="2" t="s">
        <v>155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143</v>
      </c>
      <c r="KW27" s="2" t="s">
        <v>172</v>
      </c>
      <c r="KX27" s="2" t="s">
        <v>346</v>
      </c>
      <c r="KY27" s="2" t="s">
        <v>155</v>
      </c>
      <c r="KZ27" s="2" t="s">
        <v>155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>
        <v>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347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340</v>
      </c>
      <c r="G28" s="2" t="s">
        <v>340</v>
      </c>
      <c r="H28" s="2" t="s">
        <v>340</v>
      </c>
      <c r="I28" s="2" t="s">
        <v>140</v>
      </c>
      <c r="J28" s="2" t="s">
        <v>175</v>
      </c>
      <c r="K28" s="2" t="s">
        <v>234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316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249</v>
      </c>
      <c r="W28" s="2" t="s">
        <v>149</v>
      </c>
      <c r="X28" s="2" t="s">
        <v>146</v>
      </c>
      <c r="Y28" s="2" t="s">
        <v>205</v>
      </c>
      <c r="Z28" s="4">
        <v>61</v>
      </c>
      <c r="AA28" s="4">
        <f>=ROUNDDOWN(12.2,0)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428.68</v>
      </c>
      <c r="AR28" s="4">
        <v>3</v>
      </c>
      <c r="AS28" s="8">
        <v>684.33</v>
      </c>
      <c r="AT28" s="7">
        <v>-0.3333</v>
      </c>
      <c r="AU28" s="7">
        <v>-0.3736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0.4544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428.68</v>
      </c>
      <c r="BL28" s="2" t="s">
        <v>348</v>
      </c>
      <c r="BM28" s="7">
        <v>1</v>
      </c>
      <c r="BN28" s="7">
        <v>1</v>
      </c>
      <c r="BO28" s="4">
        <v>1</v>
      </c>
      <c r="BP28" s="8">
        <v>299.99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205</v>
      </c>
      <c r="BX28" s="2" t="s">
        <v>230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128.69</v>
      </c>
      <c r="CD28" s="4">
        <v>1</v>
      </c>
      <c r="CE28" s="8">
        <v>214.49</v>
      </c>
      <c r="CF28" s="7"/>
      <c r="CG28" s="7">
        <v>-0.4</v>
      </c>
      <c r="CH28" s="2" t="s">
        <v>153</v>
      </c>
      <c r="CI28" s="2" t="s">
        <v>143</v>
      </c>
      <c r="CJ28" s="2" t="s">
        <v>156</v>
      </c>
      <c r="CK28" s="2" t="s">
        <v>349</v>
      </c>
      <c r="CL28" s="2" t="s">
        <v>155</v>
      </c>
      <c r="CM28" s="2" t="s">
        <v>155</v>
      </c>
      <c r="CN28" s="2" t="s">
        <v>146</v>
      </c>
      <c r="CO28" s="4"/>
      <c r="CP28" s="8"/>
      <c r="CQ28" s="4">
        <v>2</v>
      </c>
      <c r="CR28" s="8">
        <v>469.84</v>
      </c>
      <c r="CS28" s="7">
        <v>-1</v>
      </c>
      <c r="CT28" s="7">
        <v>-1</v>
      </c>
      <c r="CU28" s="2" t="s">
        <v>153</v>
      </c>
      <c r="CV28" s="2" t="s">
        <v>143</v>
      </c>
      <c r="CW28" s="2" t="s">
        <v>146</v>
      </c>
      <c r="CX28" s="2" t="s">
        <v>256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276</v>
      </c>
      <c r="DK28" s="2" t="s">
        <v>350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161</v>
      </c>
      <c r="DX28" s="2" t="s">
        <v>289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163</v>
      </c>
      <c r="EK28" s="2" t="s">
        <v>351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165</v>
      </c>
      <c r="EX28" s="2" t="s">
        <v>352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205</v>
      </c>
      <c r="FK28" s="2" t="s">
        <v>353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168</v>
      </c>
      <c r="FX28" s="2" t="s">
        <v>346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143</v>
      </c>
      <c r="JJ28" s="2" t="s">
        <v>170</v>
      </c>
      <c r="JK28" s="2" t="s">
        <v>354</v>
      </c>
      <c r="JL28" s="2" t="s">
        <v>155</v>
      </c>
      <c r="JM28" s="2" t="s">
        <v>155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172</v>
      </c>
      <c r="KX28" s="2" t="s">
        <v>355</v>
      </c>
      <c r="KY28" s="2" t="s">
        <v>155</v>
      </c>
      <c r="KZ28" s="2" t="s">
        <v>155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61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356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340</v>
      </c>
      <c r="G29" s="2" t="s">
        <v>340</v>
      </c>
      <c r="H29" s="2" t="s">
        <v>340</v>
      </c>
      <c r="I29" s="2" t="s">
        <v>140</v>
      </c>
      <c r="J29" s="2" t="s">
        <v>189</v>
      </c>
      <c r="K29" s="2" t="s">
        <v>234</v>
      </c>
      <c r="L29" s="3">
        <v>204.28</v>
      </c>
      <c r="M29" s="3">
        <v>214.49</v>
      </c>
      <c r="N29" s="3">
        <v>599.99</v>
      </c>
      <c r="O29" s="2" t="s">
        <v>315</v>
      </c>
      <c r="P29" s="2" t="s">
        <v>316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249</v>
      </c>
      <c r="W29" s="2" t="s">
        <v>149</v>
      </c>
      <c r="X29" s="2" t="s">
        <v>146</v>
      </c>
      <c r="Y29" s="2" t="s">
        <v>205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1</v>
      </c>
      <c r="AS29" s="8">
        <v>240.23</v>
      </c>
      <c r="AT29" s="7">
        <v>-1</v>
      </c>
      <c r="AU29" s="7">
        <v>-1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318</v>
      </c>
      <c r="BW29" s="2" t="s">
        <v>205</v>
      </c>
      <c r="BX29" s="2" t="s">
        <v>336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318</v>
      </c>
      <c r="CJ29" s="2" t="s">
        <v>156</v>
      </c>
      <c r="CK29" s="2" t="s">
        <v>357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239</v>
      </c>
      <c r="CV29" s="2" t="s">
        <v>318</v>
      </c>
      <c r="CW29" s="2" t="s">
        <v>146</v>
      </c>
      <c r="CX29" s="2" t="s">
        <v>146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318</v>
      </c>
      <c r="DJ29" s="2" t="s">
        <v>276</v>
      </c>
      <c r="DK29" s="2" t="s">
        <v>253</v>
      </c>
      <c r="DL29" s="2" t="s">
        <v>155</v>
      </c>
      <c r="DM29" s="2" t="s">
        <v>155</v>
      </c>
      <c r="DN29" s="2" t="s">
        <v>146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153</v>
      </c>
      <c r="DV29" s="2" t="s">
        <v>318</v>
      </c>
      <c r="DW29" s="2" t="s">
        <v>161</v>
      </c>
      <c r="DX29" s="2" t="s">
        <v>231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318</v>
      </c>
      <c r="EJ29" s="2" t="s">
        <v>163</v>
      </c>
      <c r="EK29" s="2" t="s">
        <v>306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318</v>
      </c>
      <c r="EW29" s="2" t="s">
        <v>165</v>
      </c>
      <c r="EX29" s="2" t="s">
        <v>146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318</v>
      </c>
      <c r="FJ29" s="2" t="s">
        <v>205</v>
      </c>
      <c r="FK29" s="2" t="s">
        <v>358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318</v>
      </c>
      <c r="FW29" s="2" t="s">
        <v>307</v>
      </c>
      <c r="FX29" s="2" t="s">
        <v>359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318</v>
      </c>
      <c r="JJ29" s="2" t="s">
        <v>200</v>
      </c>
      <c r="JK29" s="2" t="s">
        <v>146</v>
      </c>
      <c r="JL29" s="2" t="s">
        <v>155</v>
      </c>
      <c r="JM29" s="2" t="s">
        <v>155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318</v>
      </c>
      <c r="KW29" s="2" t="s">
        <v>172</v>
      </c>
      <c r="KX29" s="2" t="s">
        <v>146</v>
      </c>
      <c r="KY29" s="2" t="s">
        <v>155</v>
      </c>
      <c r="KZ29" s="2" t="s">
        <v>155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360</v>
      </c>
      <c r="B30" s="2" t="s">
        <v>135</v>
      </c>
      <c r="C30" s="2" t="s">
        <v>136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234</v>
      </c>
      <c r="L30" s="3">
        <v>37.83</v>
      </c>
      <c r="M30" s="3">
        <v>39.72</v>
      </c>
      <c r="N30" s="3">
        <v>124.99</v>
      </c>
      <c r="O30" s="2" t="s">
        <v>143</v>
      </c>
      <c r="P30" s="2" t="s">
        <v>284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366</v>
      </c>
      <c r="V30" s="2" t="s">
        <v>367</v>
      </c>
      <c r="W30" s="2" t="s">
        <v>149</v>
      </c>
      <c r="X30" s="2" t="s">
        <v>146</v>
      </c>
      <c r="Y30" s="2" t="s">
        <v>185</v>
      </c>
      <c r="Z30" s="4">
        <v>70</v>
      </c>
      <c r="AA30" s="4">
        <f>=ROUNDDOWN(17.5,0)</f>
      </c>
      <c r="AB30" s="5">
        <v>4</v>
      </c>
      <c r="AC30" s="2" t="s">
        <v>368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4</v>
      </c>
      <c r="AQ30" s="8">
        <v>212.58</v>
      </c>
      <c r="AR30" s="4">
        <v>3</v>
      </c>
      <c r="AS30" s="8">
        <v>115.09</v>
      </c>
      <c r="AT30" s="7">
        <v>0.3333</v>
      </c>
      <c r="AU30" s="7">
        <v>0.8471</v>
      </c>
      <c r="AV30" s="4">
        <v>4</v>
      </c>
      <c r="AW30" s="8">
        <v>212.58</v>
      </c>
      <c r="AX30" s="4">
        <v>3</v>
      </c>
      <c r="AY30" s="8">
        <v>115.09</v>
      </c>
      <c r="AZ30" s="7">
        <v>0.3333</v>
      </c>
      <c r="BA30" s="7">
        <v>0.8471</v>
      </c>
      <c r="BB30" s="7">
        <v>1</v>
      </c>
      <c r="BC30" s="4">
        <v>9</v>
      </c>
      <c r="BD30" s="8">
        <v>445.98</v>
      </c>
      <c r="BE30" s="4">
        <v>13</v>
      </c>
      <c r="BF30" s="8">
        <v>548.15</v>
      </c>
      <c r="BG30" s="7">
        <v>-0.3077</v>
      </c>
      <c r="BH30" s="7">
        <v>-0.1864</v>
      </c>
      <c r="BI30" s="7">
        <v>0.4767</v>
      </c>
      <c r="BJ30" s="4">
        <v>4</v>
      </c>
      <c r="BK30" s="8">
        <v>212.58</v>
      </c>
      <c r="BL30" s="2" t="s">
        <v>369</v>
      </c>
      <c r="BM30" s="7">
        <v>1</v>
      </c>
      <c r="BN30" s="7">
        <v>1</v>
      </c>
      <c r="BO30" s="4">
        <v>1</v>
      </c>
      <c r="BP30" s="8">
        <v>90.99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330</v>
      </c>
      <c r="BX30" s="2" t="s">
        <v>167</v>
      </c>
      <c r="BY30" s="2" t="s">
        <v>155</v>
      </c>
      <c r="BZ30" s="2" t="s">
        <v>155</v>
      </c>
      <c r="CA30" s="2" t="s">
        <v>146</v>
      </c>
      <c r="CB30" s="4">
        <v>3</v>
      </c>
      <c r="CC30" s="8">
        <v>121.59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156</v>
      </c>
      <c r="CK30" s="2" t="s">
        <v>370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146</v>
      </c>
      <c r="CX30" s="2" t="s">
        <v>371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243</v>
      </c>
      <c r="DJ30" s="2" t="s">
        <v>372</v>
      </c>
      <c r="DK30" s="2" t="s">
        <v>373</v>
      </c>
      <c r="DL30" s="2" t="s">
        <v>155</v>
      </c>
      <c r="DM30" s="2" t="s">
        <v>155</v>
      </c>
      <c r="DN30" s="2" t="s">
        <v>146</v>
      </c>
      <c r="DO30" s="4"/>
      <c r="DP30" s="8"/>
      <c r="DQ30" s="4">
        <v>1</v>
      </c>
      <c r="DR30" s="8">
        <v>40.03</v>
      </c>
      <c r="DS30" s="7">
        <v>-1</v>
      </c>
      <c r="DT30" s="7">
        <v>-1</v>
      </c>
      <c r="DU30" s="2" t="s">
        <v>153</v>
      </c>
      <c r="DV30" s="2" t="s">
        <v>143</v>
      </c>
      <c r="DW30" s="2" t="s">
        <v>161</v>
      </c>
      <c r="DX30" s="2" t="s">
        <v>374</v>
      </c>
      <c r="DY30" s="2" t="s">
        <v>155</v>
      </c>
      <c r="DZ30" s="2" t="s">
        <v>155</v>
      </c>
      <c r="EA30" s="2" t="s">
        <v>146</v>
      </c>
      <c r="EB30" s="4"/>
      <c r="EC30" s="8"/>
      <c r="ED30" s="4">
        <v>2</v>
      </c>
      <c r="EE30" s="8">
        <v>75.06</v>
      </c>
      <c r="EF30" s="7">
        <v>-1</v>
      </c>
      <c r="EG30" s="7">
        <v>-1</v>
      </c>
      <c r="EH30" s="2" t="s">
        <v>153</v>
      </c>
      <c r="EI30" s="2" t="s">
        <v>143</v>
      </c>
      <c r="EJ30" s="2" t="s">
        <v>375</v>
      </c>
      <c r="EK30" s="2" t="s">
        <v>351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376</v>
      </c>
      <c r="EX30" s="2" t="s">
        <v>377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185</v>
      </c>
      <c r="FK30" s="2" t="s">
        <v>157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226</v>
      </c>
      <c r="FX30" s="2" t="s">
        <v>146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200</v>
      </c>
      <c r="JK30" s="2" t="s">
        <v>146</v>
      </c>
      <c r="JL30" s="2" t="s">
        <v>155</v>
      </c>
      <c r="JM30" s="2" t="s">
        <v>155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143</v>
      </c>
      <c r="KW30" s="2" t="s">
        <v>378</v>
      </c>
      <c r="KX30" s="2" t="s">
        <v>379</v>
      </c>
      <c r="KY30" s="2" t="s">
        <v>155</v>
      </c>
      <c r="KZ30" s="2" t="s">
        <v>155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70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>
        <v>125</v>
      </c>
    </row>
    <row r="31">
      <c r="A31" s="2" t="s">
        <v>380</v>
      </c>
      <c r="B31" s="2" t="s">
        <v>135</v>
      </c>
      <c r="C31" s="2" t="s">
        <v>136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381</v>
      </c>
      <c r="L31" s="3">
        <v>37.83</v>
      </c>
      <c r="M31" s="3">
        <v>39.72</v>
      </c>
      <c r="N31" s="3">
        <v>124.99</v>
      </c>
      <c r="O31" s="2" t="s">
        <v>143</v>
      </c>
      <c r="P31" s="2" t="s">
        <v>284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366</v>
      </c>
      <c r="V31" s="2" t="s">
        <v>367</v>
      </c>
      <c r="W31" s="2" t="s">
        <v>149</v>
      </c>
      <c r="X31" s="2" t="s">
        <v>146</v>
      </c>
      <c r="Y31" s="2" t="s">
        <v>185</v>
      </c>
      <c r="Z31" s="4">
        <v>31</v>
      </c>
      <c r="AA31" s="4">
        <f>=ROUNDDOWN(9.39393939393939,0)</f>
      </c>
      <c r="AB31" s="5">
        <v>3.3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155.1</v>
      </c>
      <c r="AR31" s="4">
        <v>5</v>
      </c>
      <c r="AS31" s="8">
        <v>234.67</v>
      </c>
      <c r="AT31" s="7">
        <v>-0.4</v>
      </c>
      <c r="AU31" s="7">
        <v>-0.3391</v>
      </c>
      <c r="AV31" s="4">
        <v>3</v>
      </c>
      <c r="AW31" s="8">
        <v>155.1</v>
      </c>
      <c r="AX31" s="4">
        <v>5</v>
      </c>
      <c r="AY31" s="8">
        <v>234.67</v>
      </c>
      <c r="AZ31" s="7">
        <v>-0.4</v>
      </c>
      <c r="BA31" s="7">
        <v>-0.3391</v>
      </c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0.3478</v>
      </c>
      <c r="BJ31" s="4">
        <v>3</v>
      </c>
      <c r="BK31" s="8">
        <v>155.1</v>
      </c>
      <c r="BL31" s="2" t="s">
        <v>382</v>
      </c>
      <c r="BM31" s="7">
        <v>1</v>
      </c>
      <c r="BN31" s="7">
        <v>1</v>
      </c>
      <c r="BO31" s="4">
        <v>1</v>
      </c>
      <c r="BP31" s="8">
        <v>70.98</v>
      </c>
      <c r="BQ31" s="4">
        <v>1</v>
      </c>
      <c r="BR31" s="8">
        <v>93.49</v>
      </c>
      <c r="BS31" s="7"/>
      <c r="BT31" s="7">
        <v>-0.2408</v>
      </c>
      <c r="BU31" s="2" t="s">
        <v>153</v>
      </c>
      <c r="BV31" s="2" t="s">
        <v>143</v>
      </c>
      <c r="BW31" s="2" t="s">
        <v>185</v>
      </c>
      <c r="BX31" s="2" t="s">
        <v>319</v>
      </c>
      <c r="BY31" s="2" t="s">
        <v>155</v>
      </c>
      <c r="BZ31" s="2" t="s">
        <v>155</v>
      </c>
      <c r="CA31" s="2" t="s">
        <v>146</v>
      </c>
      <c r="CB31" s="4"/>
      <c r="CC31" s="8"/>
      <c r="CD31" s="4">
        <v>3</v>
      </c>
      <c r="CE31" s="8">
        <v>103.65</v>
      </c>
      <c r="CF31" s="7">
        <v>-1</v>
      </c>
      <c r="CG31" s="7">
        <v>-1</v>
      </c>
      <c r="CH31" s="2" t="s">
        <v>153</v>
      </c>
      <c r="CI31" s="2" t="s">
        <v>143</v>
      </c>
      <c r="CJ31" s="2" t="s">
        <v>156</v>
      </c>
      <c r="CK31" s="2" t="s">
        <v>383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146</v>
      </c>
      <c r="CX31" s="2" t="s">
        <v>384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372</v>
      </c>
      <c r="DK31" s="2" t="s">
        <v>344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161</v>
      </c>
      <c r="DX31" s="2" t="s">
        <v>385</v>
      </c>
      <c r="DY31" s="2" t="s">
        <v>155</v>
      </c>
      <c r="DZ31" s="2" t="s">
        <v>155</v>
      </c>
      <c r="EA31" s="2" t="s">
        <v>146</v>
      </c>
      <c r="EB31" s="4">
        <v>2</v>
      </c>
      <c r="EC31" s="8">
        <v>84.12</v>
      </c>
      <c r="ED31" s="4">
        <v>1</v>
      </c>
      <c r="EE31" s="8">
        <v>37.53</v>
      </c>
      <c r="EF31" s="7">
        <v>1</v>
      </c>
      <c r="EG31" s="7">
        <v>1.2414</v>
      </c>
      <c r="EH31" s="2" t="s">
        <v>153</v>
      </c>
      <c r="EI31" s="2" t="s">
        <v>143</v>
      </c>
      <c r="EJ31" s="2" t="s">
        <v>375</v>
      </c>
      <c r="EK31" s="2" t="s">
        <v>386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376</v>
      </c>
      <c r="EX31" s="2" t="s">
        <v>146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203</v>
      </c>
      <c r="FK31" s="2" t="s">
        <v>185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226</v>
      </c>
      <c r="FX31" s="2" t="s">
        <v>146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200</v>
      </c>
      <c r="JK31" s="2" t="s">
        <v>146</v>
      </c>
      <c r="JL31" s="2" t="s">
        <v>155</v>
      </c>
      <c r="JM31" s="2" t="s">
        <v>155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143</v>
      </c>
      <c r="KW31" s="2" t="s">
        <v>378</v>
      </c>
      <c r="KX31" s="2" t="s">
        <v>387</v>
      </c>
      <c r="KY31" s="2" t="s">
        <v>155</v>
      </c>
      <c r="KZ31" s="2" t="s">
        <v>155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31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388</v>
      </c>
      <c r="B32" s="2" t="s">
        <v>135</v>
      </c>
      <c r="C32" s="2" t="s">
        <v>136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389</v>
      </c>
      <c r="L32" s="3">
        <v>37.83</v>
      </c>
      <c r="M32" s="3">
        <v>39.72</v>
      </c>
      <c r="N32" s="3">
        <v>124.99</v>
      </c>
      <c r="O32" s="2" t="s">
        <v>143</v>
      </c>
      <c r="P32" s="2" t="s">
        <v>284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366</v>
      </c>
      <c r="V32" s="2" t="s">
        <v>367</v>
      </c>
      <c r="W32" s="2" t="s">
        <v>149</v>
      </c>
      <c r="X32" s="2" t="s">
        <v>146</v>
      </c>
      <c r="Y32" s="2" t="s">
        <v>185</v>
      </c>
      <c r="Z32" s="4">
        <v>17</v>
      </c>
      <c r="AA32" s="4">
        <f>=ROUNDDOWN(5.66666666666667,0)</f>
      </c>
      <c r="AB32" s="5">
        <v>3</v>
      </c>
      <c r="AC32" s="2" t="s">
        <v>177</v>
      </c>
      <c r="AD32" s="4">
        <v>125</v>
      </c>
      <c r="AE32" s="4">
        <v>125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78.3</v>
      </c>
      <c r="AR32" s="4">
        <v>2</v>
      </c>
      <c r="AS32" s="8">
        <v>78.3</v>
      </c>
      <c r="AT32" s="7"/>
      <c r="AU32" s="7"/>
      <c r="AV32" s="4">
        <v>2</v>
      </c>
      <c r="AW32" s="8">
        <v>78.3</v>
      </c>
      <c r="AX32" s="4">
        <v>2</v>
      </c>
      <c r="AY32" s="8">
        <v>78.3</v>
      </c>
      <c r="AZ32" s="7"/>
      <c r="BA32" s="7"/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0.1756</v>
      </c>
      <c r="BJ32" s="4">
        <v>2</v>
      </c>
      <c r="BK32" s="8">
        <v>78.3</v>
      </c>
      <c r="BL32" s="2" t="s">
        <v>390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203</v>
      </c>
      <c r="BX32" s="2" t="s">
        <v>391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156</v>
      </c>
      <c r="CK32" s="2" t="s">
        <v>351</v>
      </c>
      <c r="CL32" s="2" t="s">
        <v>155</v>
      </c>
      <c r="CM32" s="2" t="s">
        <v>155</v>
      </c>
      <c r="CN32" s="2" t="s">
        <v>146</v>
      </c>
      <c r="CO32" s="4">
        <v>2</v>
      </c>
      <c r="CP32" s="8">
        <v>78.3</v>
      </c>
      <c r="CQ32" s="4">
        <v>2</v>
      </c>
      <c r="CR32" s="8">
        <v>78.3</v>
      </c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392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372</v>
      </c>
      <c r="DK32" s="2" t="s">
        <v>373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161</v>
      </c>
      <c r="DX32" s="2" t="s">
        <v>289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375</v>
      </c>
      <c r="EK32" s="2" t="s">
        <v>290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376</v>
      </c>
      <c r="EX32" s="2" t="s">
        <v>146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203</v>
      </c>
      <c r="FK32" s="2" t="s">
        <v>157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226</v>
      </c>
      <c r="FX32" s="2" t="s">
        <v>393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143</v>
      </c>
      <c r="JJ32" s="2" t="s">
        <v>200</v>
      </c>
      <c r="JK32" s="2" t="s">
        <v>146</v>
      </c>
      <c r="JL32" s="2" t="s">
        <v>155</v>
      </c>
      <c r="JM32" s="2" t="s">
        <v>155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378</v>
      </c>
      <c r="KX32" s="2" t="s">
        <v>387</v>
      </c>
      <c r="KY32" s="2" t="s">
        <v>155</v>
      </c>
      <c r="KZ32" s="2" t="s">
        <v>155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17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>
        <v>125</v>
      </c>
      <c r="PT32" s="4"/>
      <c r="PU32" s="4"/>
    </row>
    <row r="33">
      <c r="A33" s="2" t="s">
        <v>394</v>
      </c>
      <c r="B33" s="2" t="s">
        <v>135</v>
      </c>
      <c r="C33" s="2" t="s">
        <v>136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202</v>
      </c>
      <c r="L33" s="3">
        <v>34.04</v>
      </c>
      <c r="M33" s="3">
        <v>35.74</v>
      </c>
      <c r="N33" s="3">
        <v>109.99</v>
      </c>
      <c r="O33" s="2" t="s">
        <v>395</v>
      </c>
      <c r="P33" s="2" t="s">
        <v>316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366</v>
      </c>
      <c r="V33" s="2" t="s">
        <v>367</v>
      </c>
      <c r="W33" s="2" t="s">
        <v>149</v>
      </c>
      <c r="X33" s="2" t="s">
        <v>146</v>
      </c>
      <c r="Y33" s="2" t="s">
        <v>185</v>
      </c>
      <c r="Z33" s="4">
        <v>94</v>
      </c>
      <c r="AA33" s="4">
        <f>=ROUNDDOWN(47,0)</f>
      </c>
      <c r="AB33" s="5">
        <v>2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3</v>
      </c>
      <c r="AS33" s="8">
        <v>120.09</v>
      </c>
      <c r="AT33" s="7">
        <v>-1</v>
      </c>
      <c r="AU33" s="7">
        <v>-1</v>
      </c>
      <c r="AV33" s="4"/>
      <c r="AW33" s="8"/>
      <c r="AX33" s="4">
        <v>3</v>
      </c>
      <c r="AY33" s="8">
        <v>120.09</v>
      </c>
      <c r="AZ33" s="7">
        <v>-1</v>
      </c>
      <c r="BA33" s="7">
        <v>-1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396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185</v>
      </c>
      <c r="BX33" s="2" t="s">
        <v>397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156</v>
      </c>
      <c r="CK33" s="2" t="s">
        <v>398</v>
      </c>
      <c r="CL33" s="2" t="s">
        <v>155</v>
      </c>
      <c r="CM33" s="2" t="s">
        <v>155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146</v>
      </c>
      <c r="CX33" s="2" t="s">
        <v>277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372</v>
      </c>
      <c r="DK33" s="2" t="s">
        <v>399</v>
      </c>
      <c r="DL33" s="2" t="s">
        <v>155</v>
      </c>
      <c r="DM33" s="2" t="s">
        <v>155</v>
      </c>
      <c r="DN33" s="2" t="s">
        <v>146</v>
      </c>
      <c r="DO33" s="4"/>
      <c r="DP33" s="8"/>
      <c r="DQ33" s="4">
        <v>3</v>
      </c>
      <c r="DR33" s="8">
        <v>120.09</v>
      </c>
      <c r="DS33" s="7">
        <v>-1</v>
      </c>
      <c r="DT33" s="7">
        <v>-1</v>
      </c>
      <c r="DU33" s="2" t="s">
        <v>153</v>
      </c>
      <c r="DV33" s="2" t="s">
        <v>143</v>
      </c>
      <c r="DW33" s="2" t="s">
        <v>161</v>
      </c>
      <c r="DX33" s="2" t="s">
        <v>400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375</v>
      </c>
      <c r="EK33" s="2" t="s">
        <v>254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376</v>
      </c>
      <c r="EX33" s="2" t="s">
        <v>146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203</v>
      </c>
      <c r="FK33" s="2" t="s">
        <v>401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226</v>
      </c>
      <c r="FX33" s="2" t="s">
        <v>402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200</v>
      </c>
      <c r="JK33" s="2" t="s">
        <v>146</v>
      </c>
      <c r="JL33" s="2" t="s">
        <v>155</v>
      </c>
      <c r="JM33" s="2" t="s">
        <v>155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378</v>
      </c>
      <c r="KX33" s="2" t="s">
        <v>359</v>
      </c>
      <c r="KY33" s="2" t="s">
        <v>155</v>
      </c>
      <c r="KZ33" s="2" t="s">
        <v>155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94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</row>
    <row r="34">
      <c r="A34" s="2" t="s">
        <v>403</v>
      </c>
      <c r="B34" s="2" t="s">
        <v>135</v>
      </c>
      <c r="C34" s="2" t="s">
        <v>136</v>
      </c>
      <c r="D34" s="2" t="s">
        <v>361</v>
      </c>
      <c r="E34" s="2" t="s">
        <v>362</v>
      </c>
      <c r="F34" s="2" t="s">
        <v>404</v>
      </c>
      <c r="G34" s="2" t="s">
        <v>404</v>
      </c>
      <c r="H34" s="2" t="s">
        <v>404</v>
      </c>
      <c r="I34" s="2" t="s">
        <v>364</v>
      </c>
      <c r="J34" s="2" t="s">
        <v>405</v>
      </c>
      <c r="K34" s="2" t="s">
        <v>381</v>
      </c>
      <c r="L34" s="3">
        <v>27.69</v>
      </c>
      <c r="M34" s="3">
        <v>29.07</v>
      </c>
      <c r="N34" s="3">
        <v>84.99</v>
      </c>
      <c r="O34" s="2" t="s">
        <v>143</v>
      </c>
      <c r="P34" s="2" t="s">
        <v>284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366</v>
      </c>
      <c r="V34" s="2" t="s">
        <v>249</v>
      </c>
      <c r="W34" s="2" t="s">
        <v>149</v>
      </c>
      <c r="X34" s="2" t="s">
        <v>146</v>
      </c>
      <c r="Y34" s="2" t="s">
        <v>185</v>
      </c>
      <c r="Z34" s="4">
        <v>92</v>
      </c>
      <c r="AA34" s="4">
        <f>=ROUNDDOWN(70.7692307692308,0)</f>
      </c>
      <c r="AB34" s="5">
        <v>1.3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5</v>
      </c>
      <c r="AQ34" s="8">
        <v>175.23</v>
      </c>
      <c r="AR34" s="4">
        <v>4</v>
      </c>
      <c r="AS34" s="8">
        <v>152.23</v>
      </c>
      <c r="AT34" s="7">
        <v>0.25</v>
      </c>
      <c r="AU34" s="7">
        <v>0.1511</v>
      </c>
      <c r="AV34" s="4">
        <v>5</v>
      </c>
      <c r="AW34" s="8">
        <v>175.23</v>
      </c>
      <c r="AX34" s="4">
        <v>4</v>
      </c>
      <c r="AY34" s="8">
        <v>152.23</v>
      </c>
      <c r="AZ34" s="7">
        <v>0.25</v>
      </c>
      <c r="BA34" s="7">
        <v>0.1511</v>
      </c>
      <c r="BB34" s="7">
        <v>1</v>
      </c>
      <c r="BC34" s="4">
        <v>9</v>
      </c>
      <c r="BD34" s="8">
        <v>326.7</v>
      </c>
      <c r="BE34" s="4">
        <v>8</v>
      </c>
      <c r="BF34" s="8">
        <v>266.76</v>
      </c>
      <c r="BG34" s="7">
        <v>0.125</v>
      </c>
      <c r="BH34" s="7">
        <v>0.2247</v>
      </c>
      <c r="BI34" s="7">
        <v>0.5364</v>
      </c>
      <c r="BJ34" s="4">
        <v>5</v>
      </c>
      <c r="BK34" s="8">
        <v>175.23</v>
      </c>
      <c r="BL34" s="2" t="s">
        <v>406</v>
      </c>
      <c r="BM34" s="7">
        <v>1</v>
      </c>
      <c r="BN34" s="7">
        <v>1</v>
      </c>
      <c r="BO34" s="4">
        <v>1</v>
      </c>
      <c r="BP34" s="8">
        <v>43.67</v>
      </c>
      <c r="BQ34" s="4">
        <v>1</v>
      </c>
      <c r="BR34" s="8">
        <v>67.99</v>
      </c>
      <c r="BS34" s="7"/>
      <c r="BT34" s="7">
        <v>-0.3577</v>
      </c>
      <c r="BU34" s="2" t="s">
        <v>153</v>
      </c>
      <c r="BV34" s="2" t="s">
        <v>143</v>
      </c>
      <c r="BW34" s="2" t="s">
        <v>203</v>
      </c>
      <c r="BX34" s="2" t="s">
        <v>407</v>
      </c>
      <c r="BY34" s="2" t="s">
        <v>155</v>
      </c>
      <c r="BZ34" s="2" t="s">
        <v>155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156</v>
      </c>
      <c r="CK34" s="2" t="s">
        <v>286</v>
      </c>
      <c r="CL34" s="2" t="s">
        <v>155</v>
      </c>
      <c r="CM34" s="2" t="s">
        <v>155</v>
      </c>
      <c r="CN34" s="2" t="s">
        <v>146</v>
      </c>
      <c r="CO34" s="4"/>
      <c r="CP34" s="8"/>
      <c r="CQ34" s="4">
        <v>2</v>
      </c>
      <c r="CR34" s="8">
        <v>56.94</v>
      </c>
      <c r="CS34" s="7">
        <v>-1</v>
      </c>
      <c r="CT34" s="7">
        <v>-1</v>
      </c>
      <c r="CU34" s="2" t="s">
        <v>153</v>
      </c>
      <c r="CV34" s="2" t="s">
        <v>143</v>
      </c>
      <c r="CW34" s="2" t="s">
        <v>146</v>
      </c>
      <c r="CX34" s="2" t="s">
        <v>231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243</v>
      </c>
      <c r="DJ34" s="2" t="s">
        <v>372</v>
      </c>
      <c r="DK34" s="2" t="s">
        <v>408</v>
      </c>
      <c r="DL34" s="2" t="s">
        <v>155</v>
      </c>
      <c r="DM34" s="2" t="s">
        <v>155</v>
      </c>
      <c r="DN34" s="2" t="s">
        <v>146</v>
      </c>
      <c r="DO34" s="4">
        <v>4</v>
      </c>
      <c r="DP34" s="8">
        <v>131.56</v>
      </c>
      <c r="DQ34" s="4"/>
      <c r="DR34" s="8"/>
      <c r="DS34" s="7"/>
      <c r="DT34" s="7"/>
      <c r="DU34" s="2" t="s">
        <v>153</v>
      </c>
      <c r="DV34" s="2" t="s">
        <v>143</v>
      </c>
      <c r="DW34" s="2" t="s">
        <v>161</v>
      </c>
      <c r="DX34" s="2" t="s">
        <v>409</v>
      </c>
      <c r="DY34" s="2" t="s">
        <v>155</v>
      </c>
      <c r="DZ34" s="2" t="s">
        <v>155</v>
      </c>
      <c r="EA34" s="2" t="s">
        <v>146</v>
      </c>
      <c r="EB34" s="4"/>
      <c r="EC34" s="8"/>
      <c r="ED34" s="4">
        <v>1</v>
      </c>
      <c r="EE34" s="8">
        <v>27.3</v>
      </c>
      <c r="EF34" s="7">
        <v>-1</v>
      </c>
      <c r="EG34" s="7">
        <v>-1</v>
      </c>
      <c r="EH34" s="2" t="s">
        <v>153</v>
      </c>
      <c r="EI34" s="2" t="s">
        <v>143</v>
      </c>
      <c r="EJ34" s="2" t="s">
        <v>375</v>
      </c>
      <c r="EK34" s="2" t="s">
        <v>269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376</v>
      </c>
      <c r="EX34" s="2" t="s">
        <v>146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203</v>
      </c>
      <c r="FK34" s="2" t="s">
        <v>330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226</v>
      </c>
      <c r="FX34" s="2" t="s">
        <v>410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200</v>
      </c>
      <c r="JK34" s="2" t="s">
        <v>146</v>
      </c>
      <c r="JL34" s="2" t="s">
        <v>155</v>
      </c>
      <c r="JM34" s="2" t="s">
        <v>155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378</v>
      </c>
      <c r="KX34" s="2" t="s">
        <v>387</v>
      </c>
      <c r="KY34" s="2" t="s">
        <v>155</v>
      </c>
      <c r="KZ34" s="2" t="s">
        <v>155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92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411</v>
      </c>
      <c r="B35" s="2" t="s">
        <v>135</v>
      </c>
      <c r="C35" s="2" t="s">
        <v>136</v>
      </c>
      <c r="D35" s="2" t="s">
        <v>361</v>
      </c>
      <c r="E35" s="2" t="s">
        <v>362</v>
      </c>
      <c r="F35" s="2" t="s">
        <v>404</v>
      </c>
      <c r="G35" s="2" t="s">
        <v>404</v>
      </c>
      <c r="H35" s="2" t="s">
        <v>404</v>
      </c>
      <c r="I35" s="2" t="s">
        <v>364</v>
      </c>
      <c r="J35" s="2" t="s">
        <v>405</v>
      </c>
      <c r="K35" s="2" t="s">
        <v>389</v>
      </c>
      <c r="L35" s="3">
        <v>27.69</v>
      </c>
      <c r="M35" s="3">
        <v>29.07</v>
      </c>
      <c r="N35" s="3">
        <v>84.99</v>
      </c>
      <c r="O35" s="2" t="s">
        <v>143</v>
      </c>
      <c r="P35" s="2" t="s">
        <v>284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366</v>
      </c>
      <c r="V35" s="2" t="s">
        <v>249</v>
      </c>
      <c r="W35" s="2" t="s">
        <v>149</v>
      </c>
      <c r="X35" s="2" t="s">
        <v>146</v>
      </c>
      <c r="Y35" s="2" t="s">
        <v>185</v>
      </c>
      <c r="Z35" s="4">
        <v>37</v>
      </c>
      <c r="AA35" s="4">
        <f>=ROUNDDOWN(9.25,0)</f>
      </c>
      <c r="AB35" s="5">
        <v>4</v>
      </c>
      <c r="AC35" s="2" t="s">
        <v>177</v>
      </c>
      <c r="AD35" s="4">
        <v>165</v>
      </c>
      <c r="AE35" s="4">
        <v>165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4</v>
      </c>
      <c r="AQ35" s="8">
        <v>151.47</v>
      </c>
      <c r="AR35" s="4">
        <v>1</v>
      </c>
      <c r="AS35" s="8">
        <v>28.47</v>
      </c>
      <c r="AT35" s="7">
        <v>3</v>
      </c>
      <c r="AU35" s="7">
        <v>4.3203</v>
      </c>
      <c r="AV35" s="4">
        <v>4</v>
      </c>
      <c r="AW35" s="8">
        <v>151.47</v>
      </c>
      <c r="AX35" s="4">
        <v>1</v>
      </c>
      <c r="AY35" s="8">
        <v>28.47</v>
      </c>
      <c r="AZ35" s="7">
        <v>3</v>
      </c>
      <c r="BA35" s="7">
        <v>4.3203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0.4636</v>
      </c>
      <c r="BJ35" s="4">
        <v>4</v>
      </c>
      <c r="BK35" s="8">
        <v>151.47</v>
      </c>
      <c r="BL35" s="2" t="s">
        <v>275</v>
      </c>
      <c r="BM35" s="7">
        <v>1</v>
      </c>
      <c r="BN35" s="7">
        <v>1</v>
      </c>
      <c r="BO35" s="4">
        <v>1</v>
      </c>
      <c r="BP35" s="8">
        <v>55.99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203</v>
      </c>
      <c r="BX35" s="2" t="s">
        <v>285</v>
      </c>
      <c r="BY35" s="2" t="s">
        <v>155</v>
      </c>
      <c r="BZ35" s="2" t="s">
        <v>155</v>
      </c>
      <c r="CA35" s="2" t="s">
        <v>146</v>
      </c>
      <c r="CB35" s="4">
        <v>1</v>
      </c>
      <c r="CC35" s="8">
        <v>29.7</v>
      </c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291</v>
      </c>
      <c r="CL35" s="2" t="s">
        <v>155</v>
      </c>
      <c r="CM35" s="2" t="s">
        <v>155</v>
      </c>
      <c r="CN35" s="2" t="s">
        <v>146</v>
      </c>
      <c r="CO35" s="4"/>
      <c r="CP35" s="8"/>
      <c r="CQ35" s="4">
        <v>1</v>
      </c>
      <c r="CR35" s="8">
        <v>28.47</v>
      </c>
      <c r="CS35" s="7">
        <v>-1</v>
      </c>
      <c r="CT35" s="7">
        <v>-1</v>
      </c>
      <c r="CU35" s="2" t="s">
        <v>153</v>
      </c>
      <c r="CV35" s="2" t="s">
        <v>143</v>
      </c>
      <c r="CW35" s="2" t="s">
        <v>146</v>
      </c>
      <c r="CX35" s="2" t="s">
        <v>231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243</v>
      </c>
      <c r="DJ35" s="2" t="s">
        <v>372</v>
      </c>
      <c r="DK35" s="2" t="s">
        <v>412</v>
      </c>
      <c r="DL35" s="2" t="s">
        <v>155</v>
      </c>
      <c r="DM35" s="2" t="s">
        <v>155</v>
      </c>
      <c r="DN35" s="2" t="s">
        <v>146</v>
      </c>
      <c r="DO35" s="4">
        <v>2</v>
      </c>
      <c r="DP35" s="8">
        <v>65.78</v>
      </c>
      <c r="DQ35" s="4"/>
      <c r="DR35" s="8"/>
      <c r="DS35" s="7"/>
      <c r="DT35" s="7"/>
      <c r="DU35" s="2" t="s">
        <v>153</v>
      </c>
      <c r="DV35" s="2" t="s">
        <v>143</v>
      </c>
      <c r="DW35" s="2" t="s">
        <v>161</v>
      </c>
      <c r="DX35" s="2" t="s">
        <v>289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375</v>
      </c>
      <c r="EK35" s="2" t="s">
        <v>413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376</v>
      </c>
      <c r="EX35" s="2" t="s">
        <v>414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203</v>
      </c>
      <c r="FK35" s="2" t="s">
        <v>415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226</v>
      </c>
      <c r="FX35" s="2" t="s">
        <v>416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200</v>
      </c>
      <c r="JK35" s="2" t="s">
        <v>417</v>
      </c>
      <c r="JL35" s="2" t="s">
        <v>155</v>
      </c>
      <c r="JM35" s="2" t="s">
        <v>155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143</v>
      </c>
      <c r="KW35" s="2" t="s">
        <v>378</v>
      </c>
      <c r="KX35" s="2" t="s">
        <v>387</v>
      </c>
      <c r="KY35" s="2" t="s">
        <v>155</v>
      </c>
      <c r="KZ35" s="2" t="s">
        <v>155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>
        <v>37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165</v>
      </c>
      <c r="PT35" s="4"/>
      <c r="PU35" s="4"/>
    </row>
    <row r="36">
      <c r="A36" s="2" t="s">
        <v>418</v>
      </c>
      <c r="B36" s="2" t="s">
        <v>135</v>
      </c>
      <c r="C36" s="2" t="s">
        <v>136</v>
      </c>
      <c r="D36" s="2" t="s">
        <v>361</v>
      </c>
      <c r="E36" s="2" t="s">
        <v>362</v>
      </c>
      <c r="F36" s="2" t="s">
        <v>404</v>
      </c>
      <c r="G36" s="2" t="s">
        <v>404</v>
      </c>
      <c r="H36" s="2" t="s">
        <v>404</v>
      </c>
      <c r="I36" s="2" t="s">
        <v>364</v>
      </c>
      <c r="J36" s="2" t="s">
        <v>405</v>
      </c>
      <c r="K36" s="2" t="s">
        <v>202</v>
      </c>
      <c r="L36" s="3">
        <v>24.76</v>
      </c>
      <c r="M36" s="3">
        <v>26</v>
      </c>
      <c r="N36" s="3">
        <v>79.99</v>
      </c>
      <c r="O36" s="2" t="s">
        <v>419</v>
      </c>
      <c r="P36" s="2" t="s">
        <v>316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366</v>
      </c>
      <c r="V36" s="2" t="s">
        <v>249</v>
      </c>
      <c r="W36" s="2" t="s">
        <v>149</v>
      </c>
      <c r="X36" s="2" t="s">
        <v>146</v>
      </c>
      <c r="Y36" s="2" t="s">
        <v>185</v>
      </c>
      <c r="Z36" s="4"/>
      <c r="AA36" s="4">
        <f>=ROUNDDOWN({0},0)</f>
      </c>
      <c r="AB36" s="5">
        <v>3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1</v>
      </c>
      <c r="AS36" s="8">
        <v>29.12</v>
      </c>
      <c r="AT36" s="7">
        <v>-1</v>
      </c>
      <c r="AU36" s="7">
        <v>-1</v>
      </c>
      <c r="AV36" s="4"/>
      <c r="AW36" s="8"/>
      <c r="AX36" s="4">
        <v>1</v>
      </c>
      <c r="AY36" s="8">
        <v>29.12</v>
      </c>
      <c r="AZ36" s="7">
        <v>-1</v>
      </c>
      <c r="BA36" s="7">
        <v>-1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318</v>
      </c>
      <c r="BW36" s="2" t="s">
        <v>203</v>
      </c>
      <c r="BX36" s="2" t="s">
        <v>205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318</v>
      </c>
      <c r="CJ36" s="2" t="s">
        <v>156</v>
      </c>
      <c r="CK36" s="2" t="s">
        <v>161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318</v>
      </c>
      <c r="CW36" s="2" t="s">
        <v>146</v>
      </c>
      <c r="CX36" s="2" t="s">
        <v>420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318</v>
      </c>
      <c r="DJ36" s="2" t="s">
        <v>372</v>
      </c>
      <c r="DK36" s="2" t="s">
        <v>258</v>
      </c>
      <c r="DL36" s="2" t="s">
        <v>155</v>
      </c>
      <c r="DM36" s="2" t="s">
        <v>155</v>
      </c>
      <c r="DN36" s="2" t="s">
        <v>146</v>
      </c>
      <c r="DO36" s="4"/>
      <c r="DP36" s="8"/>
      <c r="DQ36" s="4">
        <v>1</v>
      </c>
      <c r="DR36" s="8">
        <v>29.12</v>
      </c>
      <c r="DS36" s="7">
        <v>-1</v>
      </c>
      <c r="DT36" s="7">
        <v>-1</v>
      </c>
      <c r="DU36" s="2" t="s">
        <v>153</v>
      </c>
      <c r="DV36" s="2" t="s">
        <v>318</v>
      </c>
      <c r="DW36" s="2" t="s">
        <v>161</v>
      </c>
      <c r="DX36" s="2" t="s">
        <v>289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318</v>
      </c>
      <c r="EJ36" s="2" t="s">
        <v>375</v>
      </c>
      <c r="EK36" s="2" t="s">
        <v>421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318</v>
      </c>
      <c r="EW36" s="2" t="s">
        <v>376</v>
      </c>
      <c r="EX36" s="2" t="s">
        <v>146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318</v>
      </c>
      <c r="FJ36" s="2" t="s">
        <v>203</v>
      </c>
      <c r="FK36" s="2" t="s">
        <v>230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318</v>
      </c>
      <c r="FW36" s="2" t="s">
        <v>226</v>
      </c>
      <c r="FX36" s="2" t="s">
        <v>422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318</v>
      </c>
      <c r="JJ36" s="2" t="s">
        <v>200</v>
      </c>
      <c r="JK36" s="2" t="s">
        <v>146</v>
      </c>
      <c r="JL36" s="2" t="s">
        <v>155</v>
      </c>
      <c r="JM36" s="2" t="s">
        <v>155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318</v>
      </c>
      <c r="KW36" s="2" t="s">
        <v>378</v>
      </c>
      <c r="KX36" s="2" t="s">
        <v>146</v>
      </c>
      <c r="KY36" s="2" t="s">
        <v>155</v>
      </c>
      <c r="KZ36" s="2" t="s">
        <v>155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423</v>
      </c>
      <c r="B37" s="2" t="s">
        <v>135</v>
      </c>
      <c r="C37" s="2" t="s">
        <v>136</v>
      </c>
      <c r="D37" s="2" t="s">
        <v>361</v>
      </c>
      <c r="E37" s="2" t="s">
        <v>362</v>
      </c>
      <c r="F37" s="2" t="s">
        <v>404</v>
      </c>
      <c r="G37" s="2" t="s">
        <v>404</v>
      </c>
      <c r="H37" s="2" t="s">
        <v>404</v>
      </c>
      <c r="I37" s="2" t="s">
        <v>364</v>
      </c>
      <c r="J37" s="2" t="s">
        <v>405</v>
      </c>
      <c r="K37" s="2" t="s">
        <v>283</v>
      </c>
      <c r="L37" s="3">
        <v>24.76</v>
      </c>
      <c r="M37" s="3">
        <v>26</v>
      </c>
      <c r="N37" s="3">
        <v>79.99</v>
      </c>
      <c r="O37" s="2" t="s">
        <v>315</v>
      </c>
      <c r="P37" s="2" t="s">
        <v>316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366</v>
      </c>
      <c r="V37" s="2" t="s">
        <v>249</v>
      </c>
      <c r="W37" s="2" t="s">
        <v>149</v>
      </c>
      <c r="X37" s="2" t="s">
        <v>146</v>
      </c>
      <c r="Y37" s="2" t="s">
        <v>185</v>
      </c>
      <c r="Z37" s="4"/>
      <c r="AA37" s="4">
        <f>=ROUNDDOWN({0},0)</f>
      </c>
      <c r="AB37" s="5">
        <v>1</v>
      </c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56.94</v>
      </c>
      <c r="AT37" s="7">
        <v>-1</v>
      </c>
      <c r="AU37" s="7">
        <v>-1</v>
      </c>
      <c r="AV37" s="4"/>
      <c r="AW37" s="8"/>
      <c r="AX37" s="4">
        <v>2</v>
      </c>
      <c r="AY37" s="8">
        <v>56.94</v>
      </c>
      <c r="AZ37" s="7">
        <v>-1</v>
      </c>
      <c r="BA37" s="7">
        <v>-1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390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318</v>
      </c>
      <c r="BW37" s="2" t="s">
        <v>203</v>
      </c>
      <c r="BX37" s="2" t="s">
        <v>154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318</v>
      </c>
      <c r="CJ37" s="2" t="s">
        <v>156</v>
      </c>
      <c r="CK37" s="2" t="s">
        <v>424</v>
      </c>
      <c r="CL37" s="2" t="s">
        <v>155</v>
      </c>
      <c r="CM37" s="2" t="s">
        <v>155</v>
      </c>
      <c r="CN37" s="2" t="s">
        <v>146</v>
      </c>
      <c r="CO37" s="4"/>
      <c r="CP37" s="8"/>
      <c r="CQ37" s="4">
        <v>2</v>
      </c>
      <c r="CR37" s="8">
        <v>56.94</v>
      </c>
      <c r="CS37" s="7">
        <v>-1</v>
      </c>
      <c r="CT37" s="7">
        <v>-1</v>
      </c>
      <c r="CU37" s="2" t="s">
        <v>153</v>
      </c>
      <c r="CV37" s="2" t="s">
        <v>318</v>
      </c>
      <c r="CW37" s="2" t="s">
        <v>146</v>
      </c>
      <c r="CX37" s="2" t="s">
        <v>392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318</v>
      </c>
      <c r="DJ37" s="2" t="s">
        <v>372</v>
      </c>
      <c r="DK37" s="2" t="s">
        <v>425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318</v>
      </c>
      <c r="DW37" s="2" t="s">
        <v>161</v>
      </c>
      <c r="DX37" s="2" t="s">
        <v>374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318</v>
      </c>
      <c r="EJ37" s="2" t="s">
        <v>375</v>
      </c>
      <c r="EK37" s="2" t="s">
        <v>208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318</v>
      </c>
      <c r="EW37" s="2" t="s">
        <v>376</v>
      </c>
      <c r="EX37" s="2" t="s">
        <v>146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318</v>
      </c>
      <c r="FJ37" s="2" t="s">
        <v>203</v>
      </c>
      <c r="FK37" s="2" t="s">
        <v>185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318</v>
      </c>
      <c r="FW37" s="2" t="s">
        <v>226</v>
      </c>
      <c r="FX37" s="2" t="s">
        <v>426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318</v>
      </c>
      <c r="JJ37" s="2" t="s">
        <v>200</v>
      </c>
      <c r="JK37" s="2" t="s">
        <v>146</v>
      </c>
      <c r="JL37" s="2" t="s">
        <v>155</v>
      </c>
      <c r="JM37" s="2" t="s">
        <v>155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318</v>
      </c>
      <c r="KW37" s="2" t="s">
        <v>378</v>
      </c>
      <c r="KX37" s="2" t="s">
        <v>146</v>
      </c>
      <c r="KY37" s="2" t="s">
        <v>155</v>
      </c>
      <c r="KZ37" s="2" t="s">
        <v>155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</row>
    <row r="38">
      <c r="A38" s="2" t="s">
        <v>427</v>
      </c>
      <c r="B38" s="2" t="s">
        <v>135</v>
      </c>
      <c r="C38" s="2" t="s">
        <v>136</v>
      </c>
      <c r="D38" s="2" t="s">
        <v>361</v>
      </c>
      <c r="E38" s="2" t="s">
        <v>362</v>
      </c>
      <c r="F38" s="2" t="s">
        <v>428</v>
      </c>
      <c r="G38" s="2" t="s">
        <v>428</v>
      </c>
      <c r="H38" s="2" t="s">
        <v>428</v>
      </c>
      <c r="I38" s="2" t="s">
        <v>429</v>
      </c>
      <c r="J38" s="2" t="s">
        <v>430</v>
      </c>
      <c r="K38" s="2" t="s">
        <v>234</v>
      </c>
      <c r="L38" s="3">
        <v>34.73</v>
      </c>
      <c r="M38" s="3">
        <v>36.47</v>
      </c>
      <c r="N38" s="3">
        <v>114.99</v>
      </c>
      <c r="O38" s="2" t="s">
        <v>143</v>
      </c>
      <c r="P38" s="2" t="s">
        <v>284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366</v>
      </c>
      <c r="V38" s="2" t="s">
        <v>249</v>
      </c>
      <c r="W38" s="2" t="s">
        <v>149</v>
      </c>
      <c r="X38" s="2" t="s">
        <v>146</v>
      </c>
      <c r="Y38" s="2" t="s">
        <v>185</v>
      </c>
      <c r="Z38" s="4">
        <v>133</v>
      </c>
      <c r="AA38" s="4">
        <f>=ROUNDDOWN(44.3333333333333,0)</f>
      </c>
      <c r="AB38" s="5">
        <v>3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6</v>
      </c>
      <c r="AQ38" s="8">
        <v>254.35</v>
      </c>
      <c r="AR38" s="4"/>
      <c r="AS38" s="8"/>
      <c r="AT38" s="7"/>
      <c r="AU38" s="7"/>
      <c r="AV38" s="4">
        <v>6</v>
      </c>
      <c r="AW38" s="8">
        <v>254.35</v>
      </c>
      <c r="AX38" s="4"/>
      <c r="AY38" s="8"/>
      <c r="AZ38" s="7"/>
      <c r="BA38" s="7"/>
      <c r="BB38" s="7">
        <v>1</v>
      </c>
      <c r="BC38" s="4">
        <v>7</v>
      </c>
      <c r="BD38" s="8">
        <v>301.14</v>
      </c>
      <c r="BE38" s="4">
        <v>6</v>
      </c>
      <c r="BF38" s="8">
        <v>256.91</v>
      </c>
      <c r="BG38" s="7">
        <v>0.1667</v>
      </c>
      <c r="BH38" s="7">
        <v>0.1722</v>
      </c>
      <c r="BI38" s="7">
        <v>0.8446</v>
      </c>
      <c r="BJ38" s="4">
        <v>6</v>
      </c>
      <c r="BK38" s="8">
        <v>254.35</v>
      </c>
      <c r="BL38" s="2" t="s">
        <v>431</v>
      </c>
      <c r="BM38" s="7">
        <v>1</v>
      </c>
      <c r="BN38" s="7">
        <v>1</v>
      </c>
      <c r="BO38" s="4">
        <v>1</v>
      </c>
      <c r="BP38" s="8">
        <v>59.99</v>
      </c>
      <c r="BQ38" s="4"/>
      <c r="BR38" s="8"/>
      <c r="BS38" s="7"/>
      <c r="BT38" s="7"/>
      <c r="BU38" s="2" t="s">
        <v>153</v>
      </c>
      <c r="BV38" s="2" t="s">
        <v>143</v>
      </c>
      <c r="BW38" s="2" t="s">
        <v>203</v>
      </c>
      <c r="BX38" s="2" t="s">
        <v>336</v>
      </c>
      <c r="BY38" s="2" t="s">
        <v>155</v>
      </c>
      <c r="BZ38" s="2" t="s">
        <v>155</v>
      </c>
      <c r="CA38" s="2" t="s">
        <v>146</v>
      </c>
      <c r="CB38" s="4">
        <v>3</v>
      </c>
      <c r="CC38" s="8">
        <v>111.84</v>
      </c>
      <c r="CD38" s="4"/>
      <c r="CE38" s="8"/>
      <c r="CF38" s="7"/>
      <c r="CG38" s="7"/>
      <c r="CH38" s="2" t="s">
        <v>153</v>
      </c>
      <c r="CI38" s="2" t="s">
        <v>143</v>
      </c>
      <c r="CJ38" s="2" t="s">
        <v>172</v>
      </c>
      <c r="CK38" s="2" t="s">
        <v>432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146</v>
      </c>
      <c r="CX38" s="2" t="s">
        <v>433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243</v>
      </c>
      <c r="DJ38" s="2" t="s">
        <v>372</v>
      </c>
      <c r="DK38" s="2" t="s">
        <v>344</v>
      </c>
      <c r="DL38" s="2" t="s">
        <v>155</v>
      </c>
      <c r="DM38" s="2" t="s">
        <v>155</v>
      </c>
      <c r="DN38" s="2" t="s">
        <v>146</v>
      </c>
      <c r="DO38" s="4">
        <v>2</v>
      </c>
      <c r="DP38" s="8">
        <v>82.52</v>
      </c>
      <c r="DQ38" s="4"/>
      <c r="DR38" s="8"/>
      <c r="DS38" s="7"/>
      <c r="DT38" s="7"/>
      <c r="DU38" s="2" t="s">
        <v>153</v>
      </c>
      <c r="DV38" s="2" t="s">
        <v>143</v>
      </c>
      <c r="DW38" s="2" t="s">
        <v>161</v>
      </c>
      <c r="DX38" s="2" t="s">
        <v>400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375</v>
      </c>
      <c r="EK38" s="2" t="s">
        <v>434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376</v>
      </c>
      <c r="EX38" s="2" t="s">
        <v>146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203</v>
      </c>
      <c r="FK38" s="2" t="s">
        <v>435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226</v>
      </c>
      <c r="FX38" s="2" t="s">
        <v>436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143</v>
      </c>
      <c r="JJ38" s="2" t="s">
        <v>200</v>
      </c>
      <c r="JK38" s="2" t="s">
        <v>146</v>
      </c>
      <c r="JL38" s="2" t="s">
        <v>155</v>
      </c>
      <c r="JM38" s="2" t="s">
        <v>155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378</v>
      </c>
      <c r="KX38" s="2" t="s">
        <v>146</v>
      </c>
      <c r="KY38" s="2" t="s">
        <v>155</v>
      </c>
      <c r="KZ38" s="2" t="s">
        <v>155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133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437</v>
      </c>
      <c r="B39" s="2" t="s">
        <v>135</v>
      </c>
      <c r="C39" s="2" t="s">
        <v>136</v>
      </c>
      <c r="D39" s="2" t="s">
        <v>361</v>
      </c>
      <c r="E39" s="2" t="s">
        <v>362</v>
      </c>
      <c r="F39" s="2" t="s">
        <v>428</v>
      </c>
      <c r="G39" s="2" t="s">
        <v>428</v>
      </c>
      <c r="H39" s="2" t="s">
        <v>428</v>
      </c>
      <c r="I39" s="2" t="s">
        <v>429</v>
      </c>
      <c r="J39" s="2" t="s">
        <v>430</v>
      </c>
      <c r="K39" s="2" t="s">
        <v>381</v>
      </c>
      <c r="L39" s="3">
        <v>34.73</v>
      </c>
      <c r="M39" s="3">
        <v>36.47</v>
      </c>
      <c r="N39" s="3">
        <v>114.99</v>
      </c>
      <c r="O39" s="2" t="s">
        <v>143</v>
      </c>
      <c r="P39" s="2" t="s">
        <v>284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366</v>
      </c>
      <c r="V39" s="2" t="s">
        <v>249</v>
      </c>
      <c r="W39" s="2" t="s">
        <v>149</v>
      </c>
      <c r="X39" s="2" t="s">
        <v>146</v>
      </c>
      <c r="Y39" s="2" t="s">
        <v>176</v>
      </c>
      <c r="Z39" s="4">
        <v>140</v>
      </c>
      <c r="AA39" s="4">
        <f>=ROUNDDOWN(127.272727272727,0)</f>
      </c>
      <c r="AB39" s="5">
        <v>1.1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</v>
      </c>
      <c r="AQ39" s="8">
        <v>46.79</v>
      </c>
      <c r="AR39" s="4">
        <v>5</v>
      </c>
      <c r="AS39" s="8">
        <v>222.79</v>
      </c>
      <c r="AT39" s="7">
        <v>-0.8</v>
      </c>
      <c r="AU39" s="7">
        <v>-0.79</v>
      </c>
      <c r="AV39" s="4">
        <v>1</v>
      </c>
      <c r="AW39" s="8">
        <v>46.79</v>
      </c>
      <c r="AX39" s="4">
        <v>5</v>
      </c>
      <c r="AY39" s="8">
        <v>222.79</v>
      </c>
      <c r="AZ39" s="7">
        <v>-0.8</v>
      </c>
      <c r="BA39" s="7">
        <v>-0.79</v>
      </c>
      <c r="BB39" s="7">
        <v>1</v>
      </c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>
        <v>0.1554</v>
      </c>
      <c r="BJ39" s="4">
        <v>1</v>
      </c>
      <c r="BK39" s="8">
        <v>46.79</v>
      </c>
      <c r="BL39" s="2" t="s">
        <v>438</v>
      </c>
      <c r="BM39" s="7">
        <v>1</v>
      </c>
      <c r="BN39" s="7">
        <v>1</v>
      </c>
      <c r="BO39" s="4">
        <v>1</v>
      </c>
      <c r="BP39" s="8">
        <v>46.79</v>
      </c>
      <c r="BQ39" s="4">
        <v>1</v>
      </c>
      <c r="BR39" s="8">
        <v>84.99</v>
      </c>
      <c r="BS39" s="7"/>
      <c r="BT39" s="7">
        <v>-0.4495</v>
      </c>
      <c r="BU39" s="2" t="s">
        <v>153</v>
      </c>
      <c r="BV39" s="2" t="s">
        <v>143</v>
      </c>
      <c r="BW39" s="2" t="s">
        <v>203</v>
      </c>
      <c r="BX39" s="2" t="s">
        <v>407</v>
      </c>
      <c r="BY39" s="2" t="s">
        <v>155</v>
      </c>
      <c r="BZ39" s="2" t="s">
        <v>155</v>
      </c>
      <c r="CA39" s="2" t="s">
        <v>146</v>
      </c>
      <c r="CB39" s="4"/>
      <c r="CC39" s="8"/>
      <c r="CD39" s="4">
        <v>1</v>
      </c>
      <c r="CE39" s="8">
        <v>32.5</v>
      </c>
      <c r="CF39" s="7">
        <v>-1</v>
      </c>
      <c r="CG39" s="7">
        <v>-1</v>
      </c>
      <c r="CH39" s="2" t="s">
        <v>153</v>
      </c>
      <c r="CI39" s="2" t="s">
        <v>143</v>
      </c>
      <c r="CJ39" s="2" t="s">
        <v>172</v>
      </c>
      <c r="CK39" s="2" t="s">
        <v>326</v>
      </c>
      <c r="CL39" s="2" t="s">
        <v>155</v>
      </c>
      <c r="CM39" s="2" t="s">
        <v>155</v>
      </c>
      <c r="CN39" s="2" t="s">
        <v>146</v>
      </c>
      <c r="CO39" s="4"/>
      <c r="CP39" s="8"/>
      <c r="CQ39" s="4">
        <v>2</v>
      </c>
      <c r="CR39" s="8">
        <v>71.18</v>
      </c>
      <c r="CS39" s="7">
        <v>-1</v>
      </c>
      <c r="CT39" s="7">
        <v>-1</v>
      </c>
      <c r="CU39" s="2" t="s">
        <v>153</v>
      </c>
      <c r="CV39" s="2" t="s">
        <v>143</v>
      </c>
      <c r="CW39" s="2" t="s">
        <v>146</v>
      </c>
      <c r="CX39" s="2" t="s">
        <v>215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243</v>
      </c>
      <c r="DJ39" s="2" t="s">
        <v>372</v>
      </c>
      <c r="DK39" s="2" t="s">
        <v>439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161</v>
      </c>
      <c r="DX39" s="2" t="s">
        <v>289</v>
      </c>
      <c r="DY39" s="2" t="s">
        <v>155</v>
      </c>
      <c r="DZ39" s="2" t="s">
        <v>155</v>
      </c>
      <c r="EA39" s="2" t="s">
        <v>146</v>
      </c>
      <c r="EB39" s="4"/>
      <c r="EC39" s="8"/>
      <c r="ED39" s="4">
        <v>1</v>
      </c>
      <c r="EE39" s="8">
        <v>34.12</v>
      </c>
      <c r="EF39" s="7">
        <v>-1</v>
      </c>
      <c r="EG39" s="7">
        <v>-1</v>
      </c>
      <c r="EH39" s="2" t="s">
        <v>153</v>
      </c>
      <c r="EI39" s="2" t="s">
        <v>143</v>
      </c>
      <c r="EJ39" s="2" t="s">
        <v>375</v>
      </c>
      <c r="EK39" s="2" t="s">
        <v>276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376</v>
      </c>
      <c r="EX39" s="2" t="s">
        <v>440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203</v>
      </c>
      <c r="FK39" s="2" t="s">
        <v>441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226</v>
      </c>
      <c r="FX39" s="2" t="s">
        <v>442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143</v>
      </c>
      <c r="JJ39" s="2" t="s">
        <v>200</v>
      </c>
      <c r="JK39" s="2" t="s">
        <v>146</v>
      </c>
      <c r="JL39" s="2" t="s">
        <v>155</v>
      </c>
      <c r="JM39" s="2" t="s">
        <v>155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143</v>
      </c>
      <c r="KW39" s="2" t="s">
        <v>378</v>
      </c>
      <c r="KX39" s="2" t="s">
        <v>387</v>
      </c>
      <c r="KY39" s="2" t="s">
        <v>155</v>
      </c>
      <c r="KZ39" s="2" t="s">
        <v>155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>
        <v>140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</row>
    <row r="40">
      <c r="A40" s="2" t="s">
        <v>443</v>
      </c>
      <c r="B40" s="2" t="s">
        <v>135</v>
      </c>
      <c r="C40" s="2" t="s">
        <v>136</v>
      </c>
      <c r="D40" s="2" t="s">
        <v>361</v>
      </c>
      <c r="E40" s="2" t="s">
        <v>362</v>
      </c>
      <c r="F40" s="2" t="s">
        <v>428</v>
      </c>
      <c r="G40" s="2" t="s">
        <v>428</v>
      </c>
      <c r="H40" s="2" t="s">
        <v>428</v>
      </c>
      <c r="I40" s="2" t="s">
        <v>429</v>
      </c>
      <c r="J40" s="2" t="s">
        <v>430</v>
      </c>
      <c r="K40" s="2" t="s">
        <v>389</v>
      </c>
      <c r="L40" s="3">
        <v>34.73</v>
      </c>
      <c r="M40" s="3">
        <v>36.47</v>
      </c>
      <c r="N40" s="3">
        <v>114.99</v>
      </c>
      <c r="O40" s="2" t="s">
        <v>143</v>
      </c>
      <c r="P40" s="2" t="s">
        <v>284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366</v>
      </c>
      <c r="V40" s="2" t="s">
        <v>249</v>
      </c>
      <c r="W40" s="2" t="s">
        <v>149</v>
      </c>
      <c r="X40" s="2" t="s">
        <v>146</v>
      </c>
      <c r="Y40" s="2" t="s">
        <v>176</v>
      </c>
      <c r="Z40" s="4">
        <v>74</v>
      </c>
      <c r="AA40" s="4">
        <f>=ROUNDDOWN(18.5,0)</f>
      </c>
      <c r="AB40" s="5">
        <v>4</v>
      </c>
      <c r="AC40" s="2" t="s">
        <v>177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1</v>
      </c>
      <c r="AS40" s="8">
        <v>34.12</v>
      </c>
      <c r="AT40" s="7">
        <v>-1</v>
      </c>
      <c r="AU40" s="7">
        <v>-1</v>
      </c>
      <c r="AV40" s="4"/>
      <c r="AW40" s="8"/>
      <c r="AX40" s="4">
        <v>1</v>
      </c>
      <c r="AY40" s="8">
        <v>34.12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203</v>
      </c>
      <c r="BX40" s="2" t="s">
        <v>391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172</v>
      </c>
      <c r="CK40" s="2" t="s">
        <v>444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146</v>
      </c>
      <c r="CX40" s="2" t="s">
        <v>445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243</v>
      </c>
      <c r="DJ40" s="2" t="s">
        <v>372</v>
      </c>
      <c r="DK40" s="2" t="s">
        <v>446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161</v>
      </c>
      <c r="DX40" s="2" t="s">
        <v>447</v>
      </c>
      <c r="DY40" s="2" t="s">
        <v>155</v>
      </c>
      <c r="DZ40" s="2" t="s">
        <v>155</v>
      </c>
      <c r="EA40" s="2" t="s">
        <v>146</v>
      </c>
      <c r="EB40" s="4"/>
      <c r="EC40" s="8"/>
      <c r="ED40" s="4">
        <v>1</v>
      </c>
      <c r="EE40" s="8">
        <v>34.12</v>
      </c>
      <c r="EF40" s="7">
        <v>-1</v>
      </c>
      <c r="EG40" s="7">
        <v>-1</v>
      </c>
      <c r="EH40" s="2" t="s">
        <v>153</v>
      </c>
      <c r="EI40" s="2" t="s">
        <v>143</v>
      </c>
      <c r="EJ40" s="2" t="s">
        <v>375</v>
      </c>
      <c r="EK40" s="2" t="s">
        <v>323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376</v>
      </c>
      <c r="EX40" s="2" t="s">
        <v>146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203</v>
      </c>
      <c r="FK40" s="2" t="s">
        <v>448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226</v>
      </c>
      <c r="FX40" s="2" t="s">
        <v>449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143</v>
      </c>
      <c r="JJ40" s="2" t="s">
        <v>200</v>
      </c>
      <c r="JK40" s="2" t="s">
        <v>146</v>
      </c>
      <c r="JL40" s="2" t="s">
        <v>155</v>
      </c>
      <c r="JM40" s="2" t="s">
        <v>155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378</v>
      </c>
      <c r="KX40" s="2" t="s">
        <v>387</v>
      </c>
      <c r="KY40" s="2" t="s">
        <v>155</v>
      </c>
      <c r="KZ40" s="2" t="s">
        <v>155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74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>
        <v>80</v>
      </c>
      <c r="PT40" s="4"/>
      <c r="PU40" s="4"/>
    </row>
    <row r="41">
      <c r="A41" s="2" t="s">
        <v>450</v>
      </c>
      <c r="B41" s="2" t="s">
        <v>135</v>
      </c>
      <c r="C41" s="2" t="s">
        <v>136</v>
      </c>
      <c r="D41" s="2" t="s">
        <v>451</v>
      </c>
      <c r="E41" s="2" t="s">
        <v>452</v>
      </c>
      <c r="F41" s="2" t="s">
        <v>453</v>
      </c>
      <c r="G41" s="2" t="s">
        <v>453</v>
      </c>
      <c r="H41" s="2" t="s">
        <v>453</v>
      </c>
      <c r="I41" s="2" t="s">
        <v>454</v>
      </c>
      <c r="J41" s="2" t="s">
        <v>141</v>
      </c>
      <c r="K41" s="2" t="s">
        <v>455</v>
      </c>
      <c r="L41" s="3">
        <v>85.12</v>
      </c>
      <c r="M41" s="3">
        <v>89.38</v>
      </c>
      <c r="N41" s="3">
        <v>249.99</v>
      </c>
      <c r="O41" s="2" t="s">
        <v>143</v>
      </c>
      <c r="P41" s="2" t="s">
        <v>316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456</v>
      </c>
      <c r="V41" s="2" t="s">
        <v>367</v>
      </c>
      <c r="W41" s="2" t="s">
        <v>149</v>
      </c>
      <c r="X41" s="2" t="s">
        <v>146</v>
      </c>
      <c r="Y41" s="2" t="s">
        <v>203</v>
      </c>
      <c r="Z41" s="4">
        <v>129</v>
      </c>
      <c r="AA41" s="4">
        <f>=ROUNDDOWN(99.2307692307692,0)</f>
      </c>
      <c r="AB41" s="5">
        <v>1.3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213.83</v>
      </c>
      <c r="AR41" s="4"/>
      <c r="AS41" s="8"/>
      <c r="AT41" s="7"/>
      <c r="AU41" s="7"/>
      <c r="AV41" s="4">
        <v>4</v>
      </c>
      <c r="AW41" s="8">
        <v>387.37</v>
      </c>
      <c r="AX41" s="4">
        <v>1</v>
      </c>
      <c r="AY41" s="8">
        <v>117.46</v>
      </c>
      <c r="AZ41" s="7">
        <v>3</v>
      </c>
      <c r="BA41" s="7">
        <v>2.2979</v>
      </c>
      <c r="BB41" s="7">
        <v>0.552</v>
      </c>
      <c r="BC41" s="4">
        <v>4</v>
      </c>
      <c r="BD41" s="8">
        <v>387.37</v>
      </c>
      <c r="BE41" s="4">
        <v>2</v>
      </c>
      <c r="BF41" s="8">
        <v>230.07</v>
      </c>
      <c r="BG41" s="7">
        <v>1</v>
      </c>
      <c r="BH41" s="7">
        <v>0.6837</v>
      </c>
      <c r="BI41" s="7">
        <v>1</v>
      </c>
      <c r="BJ41" s="4">
        <v>2</v>
      </c>
      <c r="BK41" s="8">
        <v>213.83</v>
      </c>
      <c r="BL41" s="2" t="s">
        <v>457</v>
      </c>
      <c r="BM41" s="7">
        <v>1</v>
      </c>
      <c r="BN41" s="7">
        <v>1</v>
      </c>
      <c r="BO41" s="4">
        <v>1</v>
      </c>
      <c r="BP41" s="8">
        <v>119.99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185</v>
      </c>
      <c r="BX41" s="2" t="s">
        <v>319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156</v>
      </c>
      <c r="CK41" s="2" t="s">
        <v>458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146</v>
      </c>
      <c r="CX41" s="2" t="s">
        <v>459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460</v>
      </c>
      <c r="DK41" s="2" t="s">
        <v>300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161</v>
      </c>
      <c r="DX41" s="2" t="s">
        <v>461</v>
      </c>
      <c r="DY41" s="2" t="s">
        <v>155</v>
      </c>
      <c r="DZ41" s="2" t="s">
        <v>155</v>
      </c>
      <c r="EA41" s="2" t="s">
        <v>146</v>
      </c>
      <c r="EB41" s="4">
        <v>1</v>
      </c>
      <c r="EC41" s="8">
        <v>93.84</v>
      </c>
      <c r="ED41" s="4"/>
      <c r="EE41" s="8"/>
      <c r="EF41" s="7"/>
      <c r="EG41" s="7"/>
      <c r="EH41" s="2" t="s">
        <v>153</v>
      </c>
      <c r="EI41" s="2" t="s">
        <v>143</v>
      </c>
      <c r="EJ41" s="2" t="s">
        <v>163</v>
      </c>
      <c r="EK41" s="2" t="s">
        <v>462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165</v>
      </c>
      <c r="EX41" s="2" t="s">
        <v>463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203</v>
      </c>
      <c r="FK41" s="2" t="s">
        <v>441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464</v>
      </c>
      <c r="FX41" s="2" t="s">
        <v>465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200</v>
      </c>
      <c r="JK41" s="2" t="s">
        <v>146</v>
      </c>
      <c r="JL41" s="2" t="s">
        <v>155</v>
      </c>
      <c r="JM41" s="2" t="s">
        <v>155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143</v>
      </c>
      <c r="KW41" s="2" t="s">
        <v>172</v>
      </c>
      <c r="KX41" s="2" t="s">
        <v>146</v>
      </c>
      <c r="KY41" s="2" t="s">
        <v>155</v>
      </c>
      <c r="KZ41" s="2" t="s">
        <v>155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129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466</v>
      </c>
      <c r="B42" s="2" t="s">
        <v>135</v>
      </c>
      <c r="C42" s="2" t="s">
        <v>136</v>
      </c>
      <c r="D42" s="2" t="s">
        <v>451</v>
      </c>
      <c r="E42" s="2" t="s">
        <v>452</v>
      </c>
      <c r="F42" s="2" t="s">
        <v>453</v>
      </c>
      <c r="G42" s="2" t="s">
        <v>453</v>
      </c>
      <c r="H42" s="2" t="s">
        <v>453</v>
      </c>
      <c r="I42" s="2" t="s">
        <v>454</v>
      </c>
      <c r="J42" s="2" t="s">
        <v>175</v>
      </c>
      <c r="K42" s="2" t="s">
        <v>455</v>
      </c>
      <c r="L42" s="3">
        <v>102.14</v>
      </c>
      <c r="M42" s="3">
        <v>107.25</v>
      </c>
      <c r="N42" s="3">
        <v>299.99</v>
      </c>
      <c r="O42" s="2" t="s">
        <v>143</v>
      </c>
      <c r="P42" s="2" t="s">
        <v>316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456</v>
      </c>
      <c r="V42" s="2" t="s">
        <v>367</v>
      </c>
      <c r="W42" s="2" t="s">
        <v>149</v>
      </c>
      <c r="X42" s="2" t="s">
        <v>146</v>
      </c>
      <c r="Y42" s="2" t="s">
        <v>203</v>
      </c>
      <c r="Z42" s="4">
        <v>124</v>
      </c>
      <c r="AA42" s="4">
        <f>=ROUNDDOWN(51.6666666666667,0)</f>
      </c>
      <c r="AB42" s="5">
        <v>2.4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2</v>
      </c>
      <c r="AQ42" s="8">
        <v>173.54</v>
      </c>
      <c r="AR42" s="4">
        <v>1</v>
      </c>
      <c r="AS42" s="8">
        <v>117.46</v>
      </c>
      <c r="AT42" s="7">
        <v>1</v>
      </c>
      <c r="AU42" s="7">
        <v>0.4774</v>
      </c>
      <c r="AV42" s="4" t="s">
        <v>146</v>
      </c>
      <c r="AW42" s="8" t="s">
        <v>146</v>
      </c>
      <c r="AX42" s="4" t="s">
        <v>146</v>
      </c>
      <c r="AY42" s="8" t="s">
        <v>146</v>
      </c>
      <c r="AZ42" s="7" t="s">
        <v>146</v>
      </c>
      <c r="BA42" s="7" t="s">
        <v>146</v>
      </c>
      <c r="BB42" s="7">
        <v>0.448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 t="s">
        <v>146</v>
      </c>
      <c r="BJ42" s="4">
        <v>2</v>
      </c>
      <c r="BK42" s="8">
        <v>173.54</v>
      </c>
      <c r="BL42" s="2" t="s">
        <v>467</v>
      </c>
      <c r="BM42" s="7">
        <v>1</v>
      </c>
      <c r="BN42" s="7">
        <v>1</v>
      </c>
      <c r="BO42" s="4">
        <v>1</v>
      </c>
      <c r="BP42" s="8">
        <v>109.19</v>
      </c>
      <c r="BQ42" s="4"/>
      <c r="BR42" s="8"/>
      <c r="BS42" s="7"/>
      <c r="BT42" s="7"/>
      <c r="BU42" s="2" t="s">
        <v>153</v>
      </c>
      <c r="BV42" s="2" t="s">
        <v>143</v>
      </c>
      <c r="BW42" s="2" t="s">
        <v>185</v>
      </c>
      <c r="BX42" s="2" t="s">
        <v>468</v>
      </c>
      <c r="BY42" s="2" t="s">
        <v>155</v>
      </c>
      <c r="BZ42" s="2" t="s">
        <v>155</v>
      </c>
      <c r="CA42" s="2" t="s">
        <v>146</v>
      </c>
      <c r="CB42" s="4">
        <v>1</v>
      </c>
      <c r="CC42" s="8">
        <v>64.35</v>
      </c>
      <c r="CD42" s="4"/>
      <c r="CE42" s="8"/>
      <c r="CF42" s="7"/>
      <c r="CG42" s="7"/>
      <c r="CH42" s="2" t="s">
        <v>153</v>
      </c>
      <c r="CI42" s="2" t="s">
        <v>143</v>
      </c>
      <c r="CJ42" s="2" t="s">
        <v>156</v>
      </c>
      <c r="CK42" s="2" t="s">
        <v>383</v>
      </c>
      <c r="CL42" s="2" t="s">
        <v>155</v>
      </c>
      <c r="CM42" s="2" t="s">
        <v>155</v>
      </c>
      <c r="CN42" s="2" t="s">
        <v>146</v>
      </c>
      <c r="CO42" s="4"/>
      <c r="CP42" s="8"/>
      <c r="CQ42" s="4">
        <v>1</v>
      </c>
      <c r="CR42" s="8">
        <v>117.46</v>
      </c>
      <c r="CS42" s="7">
        <v>-1</v>
      </c>
      <c r="CT42" s="7">
        <v>-1</v>
      </c>
      <c r="CU42" s="2" t="s">
        <v>153</v>
      </c>
      <c r="CV42" s="2" t="s">
        <v>143</v>
      </c>
      <c r="CW42" s="2" t="s">
        <v>146</v>
      </c>
      <c r="CX42" s="2" t="s">
        <v>469</v>
      </c>
      <c r="CY42" s="2" t="s">
        <v>155</v>
      </c>
      <c r="CZ42" s="2" t="s">
        <v>155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460</v>
      </c>
      <c r="DK42" s="2" t="s">
        <v>329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161</v>
      </c>
      <c r="DX42" s="2" t="s">
        <v>470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163</v>
      </c>
      <c r="EK42" s="2" t="s">
        <v>276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165</v>
      </c>
      <c r="EX42" s="2" t="s">
        <v>471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203</v>
      </c>
      <c r="FK42" s="2" t="s">
        <v>179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464</v>
      </c>
      <c r="FX42" s="2" t="s">
        <v>472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143</v>
      </c>
      <c r="JJ42" s="2" t="s">
        <v>200</v>
      </c>
      <c r="JK42" s="2" t="s">
        <v>146</v>
      </c>
      <c r="JL42" s="2" t="s">
        <v>155</v>
      </c>
      <c r="JM42" s="2" t="s">
        <v>155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153</v>
      </c>
      <c r="KV42" s="2" t="s">
        <v>143</v>
      </c>
      <c r="KW42" s="2" t="s">
        <v>172</v>
      </c>
      <c r="KX42" s="2" t="s">
        <v>387</v>
      </c>
      <c r="KY42" s="2" t="s">
        <v>155</v>
      </c>
      <c r="KZ42" s="2" t="s">
        <v>155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>
        <v>124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</row>
    <row r="43">
      <c r="A43" s="2" t="s">
        <v>473</v>
      </c>
      <c r="B43" s="2" t="s">
        <v>135</v>
      </c>
      <c r="C43" s="2" t="s">
        <v>136</v>
      </c>
      <c r="D43" s="2" t="s">
        <v>451</v>
      </c>
      <c r="E43" s="2" t="s">
        <v>452</v>
      </c>
      <c r="F43" s="2" t="s">
        <v>453</v>
      </c>
      <c r="G43" s="2" t="s">
        <v>453</v>
      </c>
      <c r="H43" s="2" t="s">
        <v>453</v>
      </c>
      <c r="I43" s="2" t="s">
        <v>454</v>
      </c>
      <c r="J43" s="2" t="s">
        <v>141</v>
      </c>
      <c r="K43" s="2" t="s">
        <v>474</v>
      </c>
      <c r="L43" s="3">
        <v>85.12</v>
      </c>
      <c r="M43" s="3">
        <v>89.38</v>
      </c>
      <c r="N43" s="3">
        <v>249.99</v>
      </c>
      <c r="O43" s="2" t="s">
        <v>143</v>
      </c>
      <c r="P43" s="2" t="s">
        <v>316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456</v>
      </c>
      <c r="V43" s="2" t="s">
        <v>367</v>
      </c>
      <c r="W43" s="2" t="s">
        <v>149</v>
      </c>
      <c r="X43" s="2" t="s">
        <v>146</v>
      </c>
      <c r="Y43" s="2" t="s">
        <v>203</v>
      </c>
      <c r="Z43" s="4">
        <v>16</v>
      </c>
      <c r="AA43" s="4">
        <f>=ROUNDDOWN(16,0)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146</v>
      </c>
      <c r="AW43" s="8" t="s">
        <v>146</v>
      </c>
      <c r="AX43" s="4">
        <v>1</v>
      </c>
      <c r="AY43" s="8">
        <v>112.61</v>
      </c>
      <c r="AZ43" s="7" t="s">
        <v>146</v>
      </c>
      <c r="BA43" s="7" t="s">
        <v>146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185</v>
      </c>
      <c r="BX43" s="2" t="s">
        <v>475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156</v>
      </c>
      <c r="CK43" s="2" t="s">
        <v>286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239</v>
      </c>
      <c r="CV43" s="2" t="s">
        <v>143</v>
      </c>
      <c r="CW43" s="2" t="s">
        <v>146</v>
      </c>
      <c r="CX43" s="2" t="s">
        <v>146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460</v>
      </c>
      <c r="DK43" s="2" t="s">
        <v>272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161</v>
      </c>
      <c r="DX43" s="2" t="s">
        <v>374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163</v>
      </c>
      <c r="EK43" s="2" t="s">
        <v>252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165</v>
      </c>
      <c r="EX43" s="2" t="s">
        <v>272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203</v>
      </c>
      <c r="FK43" s="2" t="s">
        <v>476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464</v>
      </c>
      <c r="FX43" s="2" t="s">
        <v>345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143</v>
      </c>
      <c r="JJ43" s="2" t="s">
        <v>170</v>
      </c>
      <c r="JK43" s="2" t="s">
        <v>146</v>
      </c>
      <c r="JL43" s="2" t="s">
        <v>155</v>
      </c>
      <c r="JM43" s="2" t="s">
        <v>155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172</v>
      </c>
      <c r="KX43" s="2" t="s">
        <v>477</v>
      </c>
      <c r="KY43" s="2" t="s">
        <v>155</v>
      </c>
      <c r="KZ43" s="2" t="s">
        <v>155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>
        <v>16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478</v>
      </c>
      <c r="B44" s="2" t="s">
        <v>135</v>
      </c>
      <c r="C44" s="2" t="s">
        <v>136</v>
      </c>
      <c r="D44" s="2" t="s">
        <v>451</v>
      </c>
      <c r="E44" s="2" t="s">
        <v>452</v>
      </c>
      <c r="F44" s="2" t="s">
        <v>453</v>
      </c>
      <c r="G44" s="2" t="s">
        <v>453</v>
      </c>
      <c r="H44" s="2" t="s">
        <v>453</v>
      </c>
      <c r="I44" s="2" t="s">
        <v>454</v>
      </c>
      <c r="J44" s="2" t="s">
        <v>175</v>
      </c>
      <c r="K44" s="2" t="s">
        <v>474</v>
      </c>
      <c r="L44" s="3">
        <v>102.14</v>
      </c>
      <c r="M44" s="3">
        <v>107.25</v>
      </c>
      <c r="N44" s="3">
        <v>299.99</v>
      </c>
      <c r="O44" s="2" t="s">
        <v>143</v>
      </c>
      <c r="P44" s="2" t="s">
        <v>316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456</v>
      </c>
      <c r="V44" s="2" t="s">
        <v>367</v>
      </c>
      <c r="W44" s="2" t="s">
        <v>149</v>
      </c>
      <c r="X44" s="2" t="s">
        <v>146</v>
      </c>
      <c r="Y44" s="2" t="s">
        <v>203</v>
      </c>
      <c r="Z44" s="4">
        <v>73</v>
      </c>
      <c r="AA44" s="4">
        <f>=ROUNDDOWN(20.8571428571429,0)</f>
      </c>
      <c r="AB44" s="5">
        <v>3.5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1</v>
      </c>
      <c r="AS44" s="8">
        <v>112.61</v>
      </c>
      <c r="AT44" s="7">
        <v>-1</v>
      </c>
      <c r="AU44" s="7">
        <v>-1</v>
      </c>
      <c r="AV44" s="4" t="s">
        <v>146</v>
      </c>
      <c r="AW44" s="8" t="s">
        <v>146</v>
      </c>
      <c r="AX44" s="4" t="s">
        <v>146</v>
      </c>
      <c r="AY44" s="8" t="s">
        <v>146</v>
      </c>
      <c r="AZ44" s="7" t="s">
        <v>146</v>
      </c>
      <c r="BA44" s="7" t="s">
        <v>146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 t="s">
        <v>146</v>
      </c>
      <c r="BJ44" s="4"/>
      <c r="BK44" s="8"/>
      <c r="BL44" s="2" t="s">
        <v>21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185</v>
      </c>
      <c r="BX44" s="2" t="s">
        <v>479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156</v>
      </c>
      <c r="CK44" s="2" t="s">
        <v>480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239</v>
      </c>
      <c r="CV44" s="2" t="s">
        <v>143</v>
      </c>
      <c r="CW44" s="2" t="s">
        <v>146</v>
      </c>
      <c r="CX44" s="2" t="s">
        <v>146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460</v>
      </c>
      <c r="DK44" s="2" t="s">
        <v>288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161</v>
      </c>
      <c r="DX44" s="2" t="s">
        <v>289</v>
      </c>
      <c r="DY44" s="2" t="s">
        <v>155</v>
      </c>
      <c r="DZ44" s="2" t="s">
        <v>155</v>
      </c>
      <c r="EA44" s="2" t="s">
        <v>146</v>
      </c>
      <c r="EB44" s="4"/>
      <c r="EC44" s="8"/>
      <c r="ED44" s="4">
        <v>1</v>
      </c>
      <c r="EE44" s="8">
        <v>112.61</v>
      </c>
      <c r="EF44" s="7">
        <v>-1</v>
      </c>
      <c r="EG44" s="7">
        <v>-1</v>
      </c>
      <c r="EH44" s="2" t="s">
        <v>153</v>
      </c>
      <c r="EI44" s="2" t="s">
        <v>143</v>
      </c>
      <c r="EJ44" s="2" t="s">
        <v>163</v>
      </c>
      <c r="EK44" s="2" t="s">
        <v>481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165</v>
      </c>
      <c r="EX44" s="2" t="s">
        <v>471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203</v>
      </c>
      <c r="FK44" s="2" t="s">
        <v>185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464</v>
      </c>
      <c r="FX44" s="2" t="s">
        <v>186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153</v>
      </c>
      <c r="JI44" s="2" t="s">
        <v>143</v>
      </c>
      <c r="JJ44" s="2" t="s">
        <v>170</v>
      </c>
      <c r="JK44" s="2" t="s">
        <v>146</v>
      </c>
      <c r="JL44" s="2" t="s">
        <v>155</v>
      </c>
      <c r="JM44" s="2" t="s">
        <v>155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172</v>
      </c>
      <c r="KX44" s="2" t="s">
        <v>387</v>
      </c>
      <c r="KY44" s="2" t="s">
        <v>155</v>
      </c>
      <c r="KZ44" s="2" t="s">
        <v>155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73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482</v>
      </c>
      <c r="B45" s="2" t="s">
        <v>135</v>
      </c>
      <c r="C45" s="2" t="s">
        <v>136</v>
      </c>
      <c r="D45" s="2" t="s">
        <v>483</v>
      </c>
      <c r="E45" s="2" t="s">
        <v>484</v>
      </c>
      <c r="F45" s="2" t="s">
        <v>485</v>
      </c>
      <c r="G45" s="2" t="s">
        <v>485</v>
      </c>
      <c r="H45" s="2" t="s">
        <v>485</v>
      </c>
      <c r="I45" s="2" t="s">
        <v>486</v>
      </c>
      <c r="J45" s="2" t="s">
        <v>487</v>
      </c>
      <c r="K45" s="2" t="s">
        <v>234</v>
      </c>
      <c r="L45" s="3">
        <v>26.68</v>
      </c>
      <c r="M45" s="3">
        <v>28.01</v>
      </c>
      <c r="N45" s="3">
        <v>89.99</v>
      </c>
      <c r="O45" s="2" t="s">
        <v>143</v>
      </c>
      <c r="P45" s="2" t="s">
        <v>284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366</v>
      </c>
      <c r="V45" s="2" t="s">
        <v>488</v>
      </c>
      <c r="W45" s="2" t="s">
        <v>149</v>
      </c>
      <c r="X45" s="2" t="s">
        <v>146</v>
      </c>
      <c r="Y45" s="2" t="s">
        <v>176</v>
      </c>
      <c r="Z45" s="4">
        <v>170</v>
      </c>
      <c r="AA45" s="4">
        <f>=ROUNDDOWN(56.6666666666667,0)</f>
      </c>
      <c r="AB45" s="5">
        <v>3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99.98</v>
      </c>
      <c r="AR45" s="4"/>
      <c r="AS45" s="8"/>
      <c r="AT45" s="7"/>
      <c r="AU45" s="7"/>
      <c r="AV45" s="4">
        <v>2</v>
      </c>
      <c r="AW45" s="8">
        <v>99.98</v>
      </c>
      <c r="AX45" s="4"/>
      <c r="AY45" s="8"/>
      <c r="AZ45" s="7"/>
      <c r="BA45" s="7"/>
      <c r="BB45" s="7">
        <v>1</v>
      </c>
      <c r="BC45" s="4">
        <v>4</v>
      </c>
      <c r="BD45" s="8">
        <v>136.38</v>
      </c>
      <c r="BE45" s="4">
        <v>6</v>
      </c>
      <c r="BF45" s="8">
        <v>245.18</v>
      </c>
      <c r="BG45" s="7">
        <v>-0.3333</v>
      </c>
      <c r="BH45" s="7">
        <v>-0.4438</v>
      </c>
      <c r="BI45" s="7">
        <v>0.7331</v>
      </c>
      <c r="BJ45" s="4">
        <v>2</v>
      </c>
      <c r="BK45" s="8">
        <v>99.98</v>
      </c>
      <c r="BL45" s="2" t="s">
        <v>16</v>
      </c>
      <c r="BM45" s="7">
        <v>1</v>
      </c>
      <c r="BN45" s="7">
        <v>1</v>
      </c>
      <c r="BO45" s="4">
        <v>2</v>
      </c>
      <c r="BP45" s="8">
        <v>99.98</v>
      </c>
      <c r="BQ45" s="4"/>
      <c r="BR45" s="8"/>
      <c r="BS45" s="7"/>
      <c r="BT45" s="7"/>
      <c r="BU45" s="2" t="s">
        <v>153</v>
      </c>
      <c r="BV45" s="2" t="s">
        <v>143</v>
      </c>
      <c r="BW45" s="2" t="s">
        <v>203</v>
      </c>
      <c r="BX45" s="2" t="s">
        <v>336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489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146</v>
      </c>
      <c r="CX45" s="2" t="s">
        <v>146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372</v>
      </c>
      <c r="DK45" s="2" t="s">
        <v>344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318</v>
      </c>
      <c r="DW45" s="2" t="s">
        <v>161</v>
      </c>
      <c r="DX45" s="2" t="s">
        <v>490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163</v>
      </c>
      <c r="EK45" s="2" t="s">
        <v>398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376</v>
      </c>
      <c r="EX45" s="2" t="s">
        <v>491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176</v>
      </c>
      <c r="FK45" s="2" t="s">
        <v>415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168</v>
      </c>
      <c r="FX45" s="2" t="s">
        <v>492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143</v>
      </c>
      <c r="JJ45" s="2" t="s">
        <v>200</v>
      </c>
      <c r="JK45" s="2" t="s">
        <v>146</v>
      </c>
      <c r="JL45" s="2" t="s">
        <v>155</v>
      </c>
      <c r="JM45" s="2" t="s">
        <v>155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378</v>
      </c>
      <c r="KX45" s="2" t="s">
        <v>146</v>
      </c>
      <c r="KY45" s="2" t="s">
        <v>155</v>
      </c>
      <c r="KZ45" s="2" t="s">
        <v>155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170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493</v>
      </c>
      <c r="B46" s="2" t="s">
        <v>135</v>
      </c>
      <c r="C46" s="2" t="s">
        <v>136</v>
      </c>
      <c r="D46" s="2" t="s">
        <v>483</v>
      </c>
      <c r="E46" s="2" t="s">
        <v>484</v>
      </c>
      <c r="F46" s="2" t="s">
        <v>485</v>
      </c>
      <c r="G46" s="2" t="s">
        <v>485</v>
      </c>
      <c r="H46" s="2" t="s">
        <v>485</v>
      </c>
      <c r="I46" s="2" t="s">
        <v>486</v>
      </c>
      <c r="J46" s="2" t="s">
        <v>487</v>
      </c>
      <c r="K46" s="2" t="s">
        <v>283</v>
      </c>
      <c r="L46" s="3">
        <v>24.76</v>
      </c>
      <c r="M46" s="3">
        <v>26</v>
      </c>
      <c r="N46" s="3">
        <v>79.99</v>
      </c>
      <c r="O46" s="2" t="s">
        <v>395</v>
      </c>
      <c r="P46" s="2" t="s">
        <v>316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366</v>
      </c>
      <c r="V46" s="2" t="s">
        <v>488</v>
      </c>
      <c r="W46" s="2" t="s">
        <v>149</v>
      </c>
      <c r="X46" s="2" t="s">
        <v>146</v>
      </c>
      <c r="Y46" s="2" t="s">
        <v>176</v>
      </c>
      <c r="Z46" s="4">
        <v>54</v>
      </c>
      <c r="AA46" s="4">
        <f>=ROUNDDOWN(41.5384615384615,0)</f>
      </c>
      <c r="AB46" s="5">
        <v>1.3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36.4</v>
      </c>
      <c r="AR46" s="4"/>
      <c r="AS46" s="8"/>
      <c r="AT46" s="7"/>
      <c r="AU46" s="7"/>
      <c r="AV46" s="4">
        <v>2</v>
      </c>
      <c r="AW46" s="8">
        <v>36.4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0.2669</v>
      </c>
      <c r="BJ46" s="4">
        <v>2</v>
      </c>
      <c r="BK46" s="8">
        <v>36.4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203</v>
      </c>
      <c r="BX46" s="2" t="s">
        <v>179</v>
      </c>
      <c r="BY46" s="2" t="s">
        <v>155</v>
      </c>
      <c r="BZ46" s="2" t="s">
        <v>155</v>
      </c>
      <c r="CA46" s="2" t="s">
        <v>146</v>
      </c>
      <c r="CB46" s="4">
        <v>2</v>
      </c>
      <c r="CC46" s="8">
        <v>36.4</v>
      </c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398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146</v>
      </c>
      <c r="CX46" s="2" t="s">
        <v>146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372</v>
      </c>
      <c r="DK46" s="2" t="s">
        <v>494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318</v>
      </c>
      <c r="DW46" s="2" t="s">
        <v>161</v>
      </c>
      <c r="DX46" s="2" t="s">
        <v>400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163</v>
      </c>
      <c r="EK46" s="2" t="s">
        <v>398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376</v>
      </c>
      <c r="EX46" s="2" t="s">
        <v>146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176</v>
      </c>
      <c r="FK46" s="2" t="s">
        <v>185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168</v>
      </c>
      <c r="FX46" s="2" t="s">
        <v>146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143</v>
      </c>
      <c r="JJ46" s="2" t="s">
        <v>200</v>
      </c>
      <c r="JK46" s="2" t="s">
        <v>146</v>
      </c>
      <c r="JL46" s="2" t="s">
        <v>155</v>
      </c>
      <c r="JM46" s="2" t="s">
        <v>155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378</v>
      </c>
      <c r="KX46" s="2" t="s">
        <v>146</v>
      </c>
      <c r="KY46" s="2" t="s">
        <v>155</v>
      </c>
      <c r="KZ46" s="2" t="s">
        <v>155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54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495</v>
      </c>
      <c r="B47" s="2" t="s">
        <v>135</v>
      </c>
      <c r="C47" s="2" t="s">
        <v>136</v>
      </c>
      <c r="D47" s="2" t="s">
        <v>483</v>
      </c>
      <c r="E47" s="2" t="s">
        <v>484</v>
      </c>
      <c r="F47" s="2" t="s">
        <v>485</v>
      </c>
      <c r="G47" s="2" t="s">
        <v>485</v>
      </c>
      <c r="H47" s="2" t="s">
        <v>485</v>
      </c>
      <c r="I47" s="2" t="s">
        <v>486</v>
      </c>
      <c r="J47" s="2" t="s">
        <v>487</v>
      </c>
      <c r="K47" s="2" t="s">
        <v>202</v>
      </c>
      <c r="L47" s="3">
        <v>24.76</v>
      </c>
      <c r="M47" s="3">
        <v>26</v>
      </c>
      <c r="N47" s="3">
        <v>79.99</v>
      </c>
      <c r="O47" s="2" t="s">
        <v>395</v>
      </c>
      <c r="P47" s="2" t="s">
        <v>316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366</v>
      </c>
      <c r="V47" s="2" t="s">
        <v>488</v>
      </c>
      <c r="W47" s="2" t="s">
        <v>149</v>
      </c>
      <c r="X47" s="2" t="s">
        <v>146</v>
      </c>
      <c r="Y47" s="2" t="s">
        <v>176</v>
      </c>
      <c r="Z47" s="4">
        <v>104</v>
      </c>
      <c r="AA47" s="4">
        <f>=ROUNDDOWN(208,0)</f>
      </c>
      <c r="AB47" s="5">
        <v>0.5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>
        <v>4</v>
      </c>
      <c r="AS47" s="8">
        <v>109.2</v>
      </c>
      <c r="AT47" s="7">
        <v>-1</v>
      </c>
      <c r="AU47" s="7">
        <v>-1</v>
      </c>
      <c r="AV47" s="4"/>
      <c r="AW47" s="8"/>
      <c r="AX47" s="4">
        <v>4</v>
      </c>
      <c r="AY47" s="8">
        <v>109.2</v>
      </c>
      <c r="AZ47" s="7">
        <v>-1</v>
      </c>
      <c r="BA47" s="7">
        <v>-1</v>
      </c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176</v>
      </c>
      <c r="BX47" s="2" t="s">
        <v>205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496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146</v>
      </c>
      <c r="CX47" s="2" t="s">
        <v>497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372</v>
      </c>
      <c r="DK47" s="2" t="s">
        <v>400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318</v>
      </c>
      <c r="DW47" s="2" t="s">
        <v>161</v>
      </c>
      <c r="DX47" s="2" t="s">
        <v>498</v>
      </c>
      <c r="DY47" s="2" t="s">
        <v>155</v>
      </c>
      <c r="DZ47" s="2" t="s">
        <v>155</v>
      </c>
      <c r="EA47" s="2" t="s">
        <v>146</v>
      </c>
      <c r="EB47" s="4"/>
      <c r="EC47" s="8"/>
      <c r="ED47" s="4">
        <v>4</v>
      </c>
      <c r="EE47" s="8">
        <v>109.2</v>
      </c>
      <c r="EF47" s="7">
        <v>-1</v>
      </c>
      <c r="EG47" s="7">
        <v>-1</v>
      </c>
      <c r="EH47" s="2" t="s">
        <v>153</v>
      </c>
      <c r="EI47" s="2" t="s">
        <v>143</v>
      </c>
      <c r="EJ47" s="2" t="s">
        <v>163</v>
      </c>
      <c r="EK47" s="2" t="s">
        <v>355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376</v>
      </c>
      <c r="EX47" s="2" t="s">
        <v>146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176</v>
      </c>
      <c r="FK47" s="2" t="s">
        <v>230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168</v>
      </c>
      <c r="FX47" s="2" t="s">
        <v>294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143</v>
      </c>
      <c r="JJ47" s="2" t="s">
        <v>200</v>
      </c>
      <c r="JK47" s="2" t="s">
        <v>146</v>
      </c>
      <c r="JL47" s="2" t="s">
        <v>155</v>
      </c>
      <c r="JM47" s="2" t="s">
        <v>155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378</v>
      </c>
      <c r="KX47" s="2" t="s">
        <v>146</v>
      </c>
      <c r="KY47" s="2" t="s">
        <v>155</v>
      </c>
      <c r="KZ47" s="2" t="s">
        <v>155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104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2" t="s">
        <v>499</v>
      </c>
      <c r="B48" s="2" t="s">
        <v>135</v>
      </c>
      <c r="C48" s="2" t="s">
        <v>136</v>
      </c>
      <c r="D48" s="2" t="s">
        <v>483</v>
      </c>
      <c r="E48" s="2" t="s">
        <v>484</v>
      </c>
      <c r="F48" s="2" t="s">
        <v>485</v>
      </c>
      <c r="G48" s="2" t="s">
        <v>485</v>
      </c>
      <c r="H48" s="2" t="s">
        <v>485</v>
      </c>
      <c r="I48" s="2" t="s">
        <v>486</v>
      </c>
      <c r="J48" s="2" t="s">
        <v>487</v>
      </c>
      <c r="K48" s="2" t="s">
        <v>389</v>
      </c>
      <c r="L48" s="3">
        <v>26.68</v>
      </c>
      <c r="M48" s="3">
        <v>28.01</v>
      </c>
      <c r="N48" s="3">
        <v>89.99</v>
      </c>
      <c r="O48" s="2" t="s">
        <v>143</v>
      </c>
      <c r="P48" s="2" t="s">
        <v>284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366</v>
      </c>
      <c r="V48" s="2" t="s">
        <v>488</v>
      </c>
      <c r="W48" s="2" t="s">
        <v>149</v>
      </c>
      <c r="X48" s="2" t="s">
        <v>146</v>
      </c>
      <c r="Y48" s="2" t="s">
        <v>176</v>
      </c>
      <c r="Z48" s="4"/>
      <c r="AA48" s="4">
        <f>=ROUNDDOWN({0},0)</f>
      </c>
      <c r="AB48" s="5">
        <v>5</v>
      </c>
      <c r="AC48" s="2" t="s">
        <v>177</v>
      </c>
      <c r="AD48" s="4">
        <v>232</v>
      </c>
      <c r="AE48" s="4">
        <v>232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>
        <v>2</v>
      </c>
      <c r="AS48" s="8">
        <v>135.98</v>
      </c>
      <c r="AT48" s="7">
        <v>-1</v>
      </c>
      <c r="AU48" s="7">
        <v>-1</v>
      </c>
      <c r="AV48" s="4"/>
      <c r="AW48" s="8"/>
      <c r="AX48" s="4">
        <v>2</v>
      </c>
      <c r="AY48" s="8">
        <v>135.98</v>
      </c>
      <c r="AZ48" s="7">
        <v>-1</v>
      </c>
      <c r="BA48" s="7">
        <v>-1</v>
      </c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2</v>
      </c>
      <c r="BR48" s="8">
        <v>135.98</v>
      </c>
      <c r="BS48" s="7">
        <v>-1</v>
      </c>
      <c r="BT48" s="7">
        <v>-1</v>
      </c>
      <c r="BU48" s="2" t="s">
        <v>153</v>
      </c>
      <c r="BV48" s="2" t="s">
        <v>143</v>
      </c>
      <c r="BW48" s="2" t="s">
        <v>203</v>
      </c>
      <c r="BX48" s="2" t="s">
        <v>285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500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215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372</v>
      </c>
      <c r="DK48" s="2" t="s">
        <v>412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318</v>
      </c>
      <c r="DW48" s="2" t="s">
        <v>161</v>
      </c>
      <c r="DX48" s="2" t="s">
        <v>400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163</v>
      </c>
      <c r="EK48" s="2" t="s">
        <v>208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376</v>
      </c>
      <c r="EX48" s="2" t="s">
        <v>501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176</v>
      </c>
      <c r="FK48" s="2" t="s">
        <v>502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168</v>
      </c>
      <c r="FX48" s="2" t="s">
        <v>270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200</v>
      </c>
      <c r="JK48" s="2" t="s">
        <v>146</v>
      </c>
      <c r="JL48" s="2" t="s">
        <v>155</v>
      </c>
      <c r="JM48" s="2" t="s">
        <v>155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153</v>
      </c>
      <c r="KV48" s="2" t="s">
        <v>143</v>
      </c>
      <c r="KW48" s="2" t="s">
        <v>378</v>
      </c>
      <c r="KX48" s="2" t="s">
        <v>503</v>
      </c>
      <c r="KY48" s="2" t="s">
        <v>155</v>
      </c>
      <c r="KZ48" s="2" t="s">
        <v>155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232</v>
      </c>
      <c r="PT48" s="4"/>
      <c r="PU48" s="4"/>
    </row>
    <row r="49">
      <c r="A49" s="2" t="s">
        <v>504</v>
      </c>
      <c r="B49" s="2" t="s">
        <v>135</v>
      </c>
      <c r="C49" s="2" t="s">
        <v>136</v>
      </c>
      <c r="D49" s="2" t="s">
        <v>483</v>
      </c>
      <c r="E49" s="2" t="s">
        <v>484</v>
      </c>
      <c r="F49" s="2" t="s">
        <v>505</v>
      </c>
      <c r="G49" s="2" t="s">
        <v>505</v>
      </c>
      <c r="H49" s="2" t="s">
        <v>505</v>
      </c>
      <c r="I49" s="2" t="s">
        <v>486</v>
      </c>
      <c r="J49" s="2" t="s">
        <v>487</v>
      </c>
      <c r="K49" s="2" t="s">
        <v>381</v>
      </c>
      <c r="L49" s="3">
        <v>24.76</v>
      </c>
      <c r="M49" s="3">
        <v>26</v>
      </c>
      <c r="N49" s="3">
        <v>79.99</v>
      </c>
      <c r="O49" s="2" t="s">
        <v>395</v>
      </c>
      <c r="P49" s="2" t="s">
        <v>316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366</v>
      </c>
      <c r="V49" s="2" t="s">
        <v>249</v>
      </c>
      <c r="W49" s="2" t="s">
        <v>149</v>
      </c>
      <c r="X49" s="2" t="s">
        <v>146</v>
      </c>
      <c r="Y49" s="2" t="s">
        <v>176</v>
      </c>
      <c r="Z49" s="4">
        <v>41</v>
      </c>
      <c r="AA49" s="4">
        <f>=ROUNDDOWN(16.4,0)</f>
      </c>
      <c r="AB49" s="5">
        <v>2.5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</v>
      </c>
      <c r="AQ49" s="8">
        <v>55.99</v>
      </c>
      <c r="AR49" s="4">
        <v>6</v>
      </c>
      <c r="AS49" s="8">
        <v>242.58</v>
      </c>
      <c r="AT49" s="7">
        <v>-0.8333</v>
      </c>
      <c r="AU49" s="7">
        <v>-0.7692</v>
      </c>
      <c r="AV49" s="4">
        <v>1</v>
      </c>
      <c r="AW49" s="8">
        <v>55.99</v>
      </c>
      <c r="AX49" s="4">
        <v>6</v>
      </c>
      <c r="AY49" s="8">
        <v>242.58</v>
      </c>
      <c r="AZ49" s="7">
        <v>-0.8333</v>
      </c>
      <c r="BA49" s="7">
        <v>-0.7692</v>
      </c>
      <c r="BB49" s="7">
        <v>1</v>
      </c>
      <c r="BC49" s="4">
        <v>1</v>
      </c>
      <c r="BD49" s="8">
        <v>55.99</v>
      </c>
      <c r="BE49" s="4">
        <v>6</v>
      </c>
      <c r="BF49" s="8">
        <v>242.58</v>
      </c>
      <c r="BG49" s="7">
        <v>-0.8333</v>
      </c>
      <c r="BH49" s="7">
        <v>-0.7692</v>
      </c>
      <c r="BI49" s="7">
        <v>1</v>
      </c>
      <c r="BJ49" s="4">
        <v>1</v>
      </c>
      <c r="BK49" s="8">
        <v>55.99</v>
      </c>
      <c r="BL49" s="2" t="s">
        <v>382</v>
      </c>
      <c r="BM49" s="7">
        <v>1</v>
      </c>
      <c r="BN49" s="7">
        <v>1</v>
      </c>
      <c r="BO49" s="4">
        <v>1</v>
      </c>
      <c r="BP49" s="8">
        <v>55.99</v>
      </c>
      <c r="BQ49" s="4">
        <v>2</v>
      </c>
      <c r="BR49" s="8">
        <v>135.98</v>
      </c>
      <c r="BS49" s="7">
        <v>-0.5</v>
      </c>
      <c r="BT49" s="7">
        <v>-0.5882</v>
      </c>
      <c r="BU49" s="2" t="s">
        <v>153</v>
      </c>
      <c r="BV49" s="2" t="s">
        <v>143</v>
      </c>
      <c r="BW49" s="2" t="s">
        <v>176</v>
      </c>
      <c r="BX49" s="2" t="s">
        <v>391</v>
      </c>
      <c r="BY49" s="2" t="s">
        <v>155</v>
      </c>
      <c r="BZ49" s="2" t="s">
        <v>155</v>
      </c>
      <c r="CA49" s="2" t="s">
        <v>146</v>
      </c>
      <c r="CB49" s="4"/>
      <c r="CC49" s="8"/>
      <c r="CD49" s="4">
        <v>2</v>
      </c>
      <c r="CE49" s="8">
        <v>52</v>
      </c>
      <c r="CF49" s="7">
        <v>-1</v>
      </c>
      <c r="CG49" s="7">
        <v>-1</v>
      </c>
      <c r="CH49" s="2" t="s">
        <v>153</v>
      </c>
      <c r="CI49" s="2" t="s">
        <v>143</v>
      </c>
      <c r="CJ49" s="2" t="s">
        <v>156</v>
      </c>
      <c r="CK49" s="2" t="s">
        <v>326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506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372</v>
      </c>
      <c r="DK49" s="2" t="s">
        <v>146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161</v>
      </c>
      <c r="DX49" s="2" t="s">
        <v>490</v>
      </c>
      <c r="DY49" s="2" t="s">
        <v>155</v>
      </c>
      <c r="DZ49" s="2" t="s">
        <v>155</v>
      </c>
      <c r="EA49" s="2" t="s">
        <v>146</v>
      </c>
      <c r="EB49" s="4"/>
      <c r="EC49" s="8"/>
      <c r="ED49" s="4">
        <v>2</v>
      </c>
      <c r="EE49" s="8">
        <v>54.6</v>
      </c>
      <c r="EF49" s="7">
        <v>-1</v>
      </c>
      <c r="EG49" s="7">
        <v>-1</v>
      </c>
      <c r="EH49" s="2" t="s">
        <v>153</v>
      </c>
      <c r="EI49" s="2" t="s">
        <v>143</v>
      </c>
      <c r="EJ49" s="2" t="s">
        <v>163</v>
      </c>
      <c r="EK49" s="2" t="s">
        <v>507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376</v>
      </c>
      <c r="EX49" s="2" t="s">
        <v>508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176</v>
      </c>
      <c r="FK49" s="2" t="s">
        <v>179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168</v>
      </c>
      <c r="FX49" s="2" t="s">
        <v>509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200</v>
      </c>
      <c r="JK49" s="2" t="s">
        <v>146</v>
      </c>
      <c r="JL49" s="2" t="s">
        <v>155</v>
      </c>
      <c r="JM49" s="2" t="s">
        <v>155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153</v>
      </c>
      <c r="KV49" s="2" t="s">
        <v>143</v>
      </c>
      <c r="KW49" s="2" t="s">
        <v>378</v>
      </c>
      <c r="KX49" s="2" t="s">
        <v>146</v>
      </c>
      <c r="KY49" s="2" t="s">
        <v>155</v>
      </c>
      <c r="KZ49" s="2" t="s">
        <v>155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41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</row>
    <row r="50">
      <c r="A50" s="2" t="s">
        <v>510</v>
      </c>
      <c r="B50" s="2" t="s">
        <v>135</v>
      </c>
      <c r="C50" s="2" t="s">
        <v>136</v>
      </c>
      <c r="D50" s="2" t="s">
        <v>483</v>
      </c>
      <c r="E50" s="2" t="s">
        <v>484</v>
      </c>
      <c r="F50" s="2" t="s">
        <v>139</v>
      </c>
      <c r="G50" s="2" t="s">
        <v>146</v>
      </c>
      <c r="H50" s="2" t="s">
        <v>146</v>
      </c>
      <c r="I50" s="2" t="s">
        <v>511</v>
      </c>
      <c r="J50" s="2" t="s">
        <v>487</v>
      </c>
      <c r="K50" s="2" t="s">
        <v>234</v>
      </c>
      <c r="L50" s="3">
        <v>30.86</v>
      </c>
      <c r="M50" s="3">
        <v>32.4</v>
      </c>
      <c r="N50" s="3">
        <v>89.99</v>
      </c>
      <c r="O50" s="2" t="s">
        <v>143</v>
      </c>
      <c r="P50" s="2" t="s">
        <v>235</v>
      </c>
      <c r="Q50" s="2" t="s">
        <v>145</v>
      </c>
      <c r="R50" s="2" t="s">
        <v>146</v>
      </c>
      <c r="S50" s="2" t="s">
        <v>146</v>
      </c>
      <c r="T50" s="2" t="s">
        <v>236</v>
      </c>
      <c r="U50" s="2" t="s">
        <v>366</v>
      </c>
      <c r="V50" s="2" t="s">
        <v>237</v>
      </c>
      <c r="W50" s="2" t="s">
        <v>146</v>
      </c>
      <c r="X50" s="2" t="s">
        <v>146</v>
      </c>
      <c r="Y50" s="2" t="s">
        <v>146</v>
      </c>
      <c r="Z50" s="4"/>
      <c r="AA50" s="4">
        <f>=ROUNDDOWN({0},0)</f>
      </c>
      <c r="AB50" s="5">
        <v>5</v>
      </c>
      <c r="AC50" s="2" t="s">
        <v>368</v>
      </c>
      <c r="AD50" s="4">
        <v>208</v>
      </c>
      <c r="AE50" s="4">
        <v>208</v>
      </c>
      <c r="AF50" s="6">
        <v>65</v>
      </c>
      <c r="AG50" s="6"/>
      <c r="AH50" s="7"/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146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146</v>
      </c>
      <c r="CI50" s="2" t="s">
        <v>146</v>
      </c>
      <c r="CJ50" s="2" t="s">
        <v>146</v>
      </c>
      <c r="CK50" s="2" t="s">
        <v>146</v>
      </c>
      <c r="CL50" s="2" t="s">
        <v>146</v>
      </c>
      <c r="CM50" s="2" t="s">
        <v>146</v>
      </c>
      <c r="CN50" s="2" t="s">
        <v>146</v>
      </c>
      <c r="CO50" s="4"/>
      <c r="CP50" s="8"/>
      <c r="CQ50" s="4"/>
      <c r="CR50" s="8"/>
      <c r="CS50" s="7"/>
      <c r="CT50" s="7"/>
      <c r="CU50" s="2" t="s">
        <v>146</v>
      </c>
      <c r="CV50" s="2" t="s">
        <v>146</v>
      </c>
      <c r="CW50" s="2" t="s">
        <v>146</v>
      </c>
      <c r="CX50" s="2" t="s">
        <v>146</v>
      </c>
      <c r="CY50" s="2" t="s">
        <v>146</v>
      </c>
      <c r="CZ50" s="2" t="s">
        <v>146</v>
      </c>
      <c r="DA50" s="2" t="s">
        <v>146</v>
      </c>
      <c r="DB50" s="4"/>
      <c r="DC50" s="8"/>
      <c r="DD50" s="4"/>
      <c r="DE50" s="8"/>
      <c r="DF50" s="7"/>
      <c r="DG50" s="7"/>
      <c r="DH50" s="2" t="s">
        <v>146</v>
      </c>
      <c r="DI50" s="2" t="s">
        <v>146</v>
      </c>
      <c r="DJ50" s="2" t="s">
        <v>146</v>
      </c>
      <c r="DK50" s="2" t="s">
        <v>146</v>
      </c>
      <c r="DL50" s="2" t="s">
        <v>146</v>
      </c>
      <c r="DM50" s="2" t="s">
        <v>146</v>
      </c>
      <c r="DN50" s="2" t="s">
        <v>146</v>
      </c>
      <c r="DO50" s="4"/>
      <c r="DP50" s="8"/>
      <c r="DQ50" s="4"/>
      <c r="DR50" s="8"/>
      <c r="DS50" s="7"/>
      <c r="DT50" s="7"/>
      <c r="DU50" s="2" t="s">
        <v>146</v>
      </c>
      <c r="DV50" s="2" t="s">
        <v>146</v>
      </c>
      <c r="DW50" s="2" t="s">
        <v>146</v>
      </c>
      <c r="DX50" s="2" t="s">
        <v>146</v>
      </c>
      <c r="DY50" s="2" t="s">
        <v>146</v>
      </c>
      <c r="DZ50" s="2" t="s">
        <v>146</v>
      </c>
      <c r="EA50" s="2" t="s">
        <v>146</v>
      </c>
      <c r="EB50" s="4"/>
      <c r="EC50" s="8"/>
      <c r="ED50" s="4"/>
      <c r="EE50" s="8"/>
      <c r="EF50" s="7"/>
      <c r="EG50" s="7"/>
      <c r="EH50" s="2" t="s">
        <v>146</v>
      </c>
      <c r="EI50" s="2" t="s">
        <v>146</v>
      </c>
      <c r="EJ50" s="2" t="s">
        <v>146</v>
      </c>
      <c r="EK50" s="2" t="s">
        <v>146</v>
      </c>
      <c r="EL50" s="2" t="s">
        <v>146</v>
      </c>
      <c r="EM50" s="2" t="s">
        <v>146</v>
      </c>
      <c r="EN50" s="2" t="s">
        <v>146</v>
      </c>
      <c r="EO50" s="4"/>
      <c r="EP50" s="8"/>
      <c r="EQ50" s="4"/>
      <c r="ER50" s="8"/>
      <c r="ES50" s="7"/>
      <c r="ET50" s="7"/>
      <c r="EU50" s="2" t="s">
        <v>146</v>
      </c>
      <c r="EV50" s="2" t="s">
        <v>146</v>
      </c>
      <c r="EW50" s="2" t="s">
        <v>146</v>
      </c>
      <c r="EX50" s="2" t="s">
        <v>146</v>
      </c>
      <c r="EY50" s="2" t="s">
        <v>146</v>
      </c>
      <c r="EZ50" s="2" t="s">
        <v>146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146</v>
      </c>
      <c r="FK50" s="2" t="s">
        <v>146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146</v>
      </c>
      <c r="JK50" s="2" t="s">
        <v>146</v>
      </c>
      <c r="JL50" s="2" t="s">
        <v>155</v>
      </c>
      <c r="JM50" s="2" t="s">
        <v>155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>
        <v>208</v>
      </c>
    </row>
    <row r="51">
      <c r="A51" s="16" t="s">
        <v>512</v>
      </c>
      <c r="B51" s="9" t="s">
        <v>146</v>
      </c>
      <c r="C51" s="9" t="s">
        <v>146</v>
      </c>
      <c r="D51" s="9" t="s">
        <v>146</v>
      </c>
      <c r="E51" s="9" t="s">
        <v>146</v>
      </c>
      <c r="F51" s="9" t="s">
        <v>146</v>
      </c>
      <c r="G51" s="9" t="s">
        <v>146</v>
      </c>
      <c r="H51" s="9" t="s">
        <v>146</v>
      </c>
      <c r="I51" s="9" t="s">
        <v>146</v>
      </c>
      <c r="J51" s="9" t="s">
        <v>146</v>
      </c>
      <c r="K51" s="9" t="s">
        <v>146</v>
      </c>
      <c r="L51" s="10"/>
      <c r="M51" s="10"/>
      <c r="N51" s="10"/>
      <c r="O51" s="9" t="s">
        <v>146</v>
      </c>
      <c r="P51" s="9" t="s">
        <v>146</v>
      </c>
      <c r="Q51" s="9" t="s">
        <v>146</v>
      </c>
      <c r="R51" s="9" t="s">
        <v>146</v>
      </c>
      <c r="S51" s="9" t="s">
        <v>146</v>
      </c>
      <c r="T51" s="9" t="s">
        <v>146</v>
      </c>
      <c r="U51" s="9" t="s">
        <v>146</v>
      </c>
      <c r="V51" s="9" t="s">
        <v>146</v>
      </c>
      <c r="W51" s="9" t="s">
        <v>146</v>
      </c>
      <c r="X51" s="9" t="s">
        <v>146</v>
      </c>
      <c r="Y51" s="9" t="s">
        <v>146</v>
      </c>
      <c r="Z51" s="11">
        <v>2738</v>
      </c>
      <c r="AA51" s="11">
        <f>=ROUNDDOWN({0},0)</f>
      </c>
      <c r="AB51" s="12">
        <v>219.2</v>
      </c>
      <c r="AC51" s="9" t="s">
        <v>146</v>
      </c>
      <c r="AD51" s="11"/>
      <c r="AE51" s="11">
        <v>4485</v>
      </c>
      <c r="AF51" s="13"/>
      <c r="AG51" s="13"/>
      <c r="AH51" s="14"/>
      <c r="AI51" s="11"/>
      <c r="AJ51" s="11">
        <f>=ROUNDDOWN({0},0)</f>
      </c>
      <c r="AK51" s="12"/>
      <c r="AL51" s="9" t="s">
        <v>146</v>
      </c>
      <c r="AM51" s="11"/>
      <c r="AN51" s="11"/>
      <c r="AO51" s="14"/>
      <c r="AP51" s="11">
        <v>105</v>
      </c>
      <c r="AQ51" s="15">
        <v>14858.99</v>
      </c>
      <c r="AR51" s="11">
        <v>93</v>
      </c>
      <c r="AS51" s="15">
        <v>13621.56</v>
      </c>
      <c r="AT51" s="14">
        <v>0.129</v>
      </c>
      <c r="AU51" s="14">
        <v>0.0908</v>
      </c>
      <c r="AV51" s="11">
        <v>105</v>
      </c>
      <c r="AW51" s="15">
        <v>14858.99</v>
      </c>
      <c r="AX51" s="11">
        <v>93</v>
      </c>
      <c r="AY51" s="15">
        <v>13621.56</v>
      </c>
      <c r="AZ51" s="14">
        <v>0.129</v>
      </c>
      <c r="BA51" s="14">
        <v>0.0908</v>
      </c>
      <c r="BB51" s="14"/>
      <c r="BC51" s="11">
        <v>105</v>
      </c>
      <c r="BD51" s="15">
        <v>14858.99</v>
      </c>
      <c r="BE51" s="11">
        <v>93</v>
      </c>
      <c r="BF51" s="15">
        <v>13621.56</v>
      </c>
      <c r="BG51" s="14">
        <v>0.129</v>
      </c>
      <c r="BH51" s="14">
        <v>0.0908</v>
      </c>
      <c r="BI51" s="14"/>
      <c r="BJ51" s="11"/>
      <c r="BK51" s="15"/>
      <c r="BL51" s="9" t="s">
        <v>146</v>
      </c>
      <c r="BM51" s="14"/>
      <c r="BN51" s="14"/>
      <c r="BO51" s="11">
        <v>23</v>
      </c>
      <c r="BP51" s="15">
        <v>3639.78</v>
      </c>
      <c r="BQ51" s="11">
        <v>9</v>
      </c>
      <c r="BR51" s="15">
        <v>1538.41</v>
      </c>
      <c r="BS51" s="14">
        <v>1.5556</v>
      </c>
      <c r="BT51" s="14">
        <v>1.3659</v>
      </c>
      <c r="BU51" s="9" t="s">
        <v>146</v>
      </c>
      <c r="BV51" s="9" t="s">
        <v>146</v>
      </c>
      <c r="BW51" s="9" t="s">
        <v>146</v>
      </c>
      <c r="BX51" s="9" t="s">
        <v>146</v>
      </c>
      <c r="BY51" s="9" t="s">
        <v>146</v>
      </c>
      <c r="BZ51" s="9" t="s">
        <v>146</v>
      </c>
      <c r="CA51" s="9" t="s">
        <v>146</v>
      </c>
      <c r="CB51" s="11">
        <v>28</v>
      </c>
      <c r="CC51" s="15">
        <v>3067.68</v>
      </c>
      <c r="CD51" s="11">
        <v>12</v>
      </c>
      <c r="CE51" s="15">
        <v>1421.47</v>
      </c>
      <c r="CF51" s="14">
        <v>1.3333</v>
      </c>
      <c r="CG51" s="14">
        <v>1.1581</v>
      </c>
      <c r="CH51" s="9" t="s">
        <v>146</v>
      </c>
      <c r="CI51" s="9" t="s">
        <v>146</v>
      </c>
      <c r="CJ51" s="9" t="s">
        <v>146</v>
      </c>
      <c r="CK51" s="9" t="s">
        <v>146</v>
      </c>
      <c r="CL51" s="9" t="s">
        <v>146</v>
      </c>
      <c r="CM51" s="9" t="s">
        <v>146</v>
      </c>
      <c r="CN51" s="9" t="s">
        <v>146</v>
      </c>
      <c r="CO51" s="11">
        <v>16</v>
      </c>
      <c r="CP51" s="15">
        <v>2822.16</v>
      </c>
      <c r="CQ51" s="11">
        <v>26</v>
      </c>
      <c r="CR51" s="15">
        <v>3815.57</v>
      </c>
      <c r="CS51" s="14">
        <v>-0.3846</v>
      </c>
      <c r="CT51" s="14">
        <v>-0.2604</v>
      </c>
      <c r="CU51" s="9" t="s">
        <v>146</v>
      </c>
      <c r="CV51" s="9" t="s">
        <v>146</v>
      </c>
      <c r="CW51" s="9" t="s">
        <v>146</v>
      </c>
      <c r="CX51" s="9" t="s">
        <v>146</v>
      </c>
      <c r="CY51" s="9" t="s">
        <v>146</v>
      </c>
      <c r="CZ51" s="9" t="s">
        <v>146</v>
      </c>
      <c r="DA51" s="9" t="s">
        <v>146</v>
      </c>
      <c r="DB51" s="11">
        <v>14</v>
      </c>
      <c r="DC51" s="15">
        <v>2374.45</v>
      </c>
      <c r="DD51" s="11">
        <v>13</v>
      </c>
      <c r="DE51" s="15">
        <v>2934.23</v>
      </c>
      <c r="DF51" s="14">
        <v>0.0769</v>
      </c>
      <c r="DG51" s="14">
        <v>-0.1908</v>
      </c>
      <c r="DH51" s="9" t="s">
        <v>146</v>
      </c>
      <c r="DI51" s="9" t="s">
        <v>146</v>
      </c>
      <c r="DJ51" s="9" t="s">
        <v>146</v>
      </c>
      <c r="DK51" s="9" t="s">
        <v>146</v>
      </c>
      <c r="DL51" s="9" t="s">
        <v>146</v>
      </c>
      <c r="DM51" s="9" t="s">
        <v>146</v>
      </c>
      <c r="DN51" s="9" t="s">
        <v>146</v>
      </c>
      <c r="DO51" s="11">
        <v>15</v>
      </c>
      <c r="DP51" s="15">
        <v>1558.23</v>
      </c>
      <c r="DQ51" s="11">
        <v>10</v>
      </c>
      <c r="DR51" s="15">
        <v>1310.31</v>
      </c>
      <c r="DS51" s="14">
        <v>0.5</v>
      </c>
      <c r="DT51" s="14">
        <v>0.1892</v>
      </c>
      <c r="DU51" s="9" t="s">
        <v>146</v>
      </c>
      <c r="DV51" s="9" t="s">
        <v>146</v>
      </c>
      <c r="DW51" s="9" t="s">
        <v>146</v>
      </c>
      <c r="DX51" s="9" t="s">
        <v>146</v>
      </c>
      <c r="DY51" s="9" t="s">
        <v>146</v>
      </c>
      <c r="DZ51" s="9" t="s">
        <v>146</v>
      </c>
      <c r="EA51" s="9" t="s">
        <v>146</v>
      </c>
      <c r="EB51" s="11">
        <v>5</v>
      </c>
      <c r="EC51" s="15">
        <v>654.96</v>
      </c>
      <c r="ED51" s="11">
        <v>16</v>
      </c>
      <c r="EE51" s="15">
        <v>1085.12</v>
      </c>
      <c r="EF51" s="14">
        <v>-0.6875</v>
      </c>
      <c r="EG51" s="14">
        <v>-0.3964</v>
      </c>
      <c r="EH51" s="9" t="s">
        <v>146</v>
      </c>
      <c r="EI51" s="9" t="s">
        <v>146</v>
      </c>
      <c r="EJ51" s="9" t="s">
        <v>146</v>
      </c>
      <c r="EK51" s="9" t="s">
        <v>146</v>
      </c>
      <c r="EL51" s="9" t="s">
        <v>146</v>
      </c>
      <c r="EM51" s="9" t="s">
        <v>146</v>
      </c>
      <c r="EN51" s="9" t="s">
        <v>146</v>
      </c>
      <c r="EO51" s="11">
        <v>2</v>
      </c>
      <c r="EP51" s="15">
        <v>290.2</v>
      </c>
      <c r="EQ51" s="11"/>
      <c r="ER51" s="15"/>
      <c r="ES51" s="14"/>
      <c r="ET51" s="14"/>
      <c r="EU51" s="9" t="s">
        <v>146</v>
      </c>
      <c r="EV51" s="9" t="s">
        <v>146</v>
      </c>
      <c r="EW51" s="9" t="s">
        <v>146</v>
      </c>
      <c r="EX51" s="9" t="s">
        <v>146</v>
      </c>
      <c r="EY51" s="9" t="s">
        <v>146</v>
      </c>
      <c r="EZ51" s="9" t="s">
        <v>146</v>
      </c>
      <c r="FA51" s="9" t="s">
        <v>146</v>
      </c>
      <c r="FB51" s="11">
        <v>1</v>
      </c>
      <c r="FC51" s="15">
        <v>258.49</v>
      </c>
      <c r="FD51" s="11">
        <v>1</v>
      </c>
      <c r="FE51" s="15">
        <v>242.38</v>
      </c>
      <c r="FF51" s="14"/>
      <c r="FG51" s="14">
        <v>0.0665</v>
      </c>
      <c r="FH51" s="9" t="s">
        <v>146</v>
      </c>
      <c r="FI51" s="9" t="s">
        <v>146</v>
      </c>
      <c r="FJ51" s="9" t="s">
        <v>146</v>
      </c>
      <c r="FK51" s="9" t="s">
        <v>146</v>
      </c>
      <c r="FL51" s="9" t="s">
        <v>146</v>
      </c>
      <c r="FM51" s="9" t="s">
        <v>146</v>
      </c>
      <c r="FN51" s="9" t="s">
        <v>146</v>
      </c>
      <c r="FO51" s="11">
        <v>1</v>
      </c>
      <c r="FP51" s="15">
        <v>193.04</v>
      </c>
      <c r="FQ51" s="11">
        <v>6</v>
      </c>
      <c r="FR51" s="15">
        <v>1274.07</v>
      </c>
      <c r="FS51" s="14">
        <v>-0.8333</v>
      </c>
      <c r="FT51" s="14">
        <v>-0.8485</v>
      </c>
      <c r="FU51" s="9" t="s">
        <v>146</v>
      </c>
      <c r="FV51" s="9" t="s">
        <v>146</v>
      </c>
      <c r="FW51" s="9" t="s">
        <v>146</v>
      </c>
      <c r="FX51" s="9" t="s">
        <v>146</v>
      </c>
      <c r="FY51" s="9" t="s">
        <v>146</v>
      </c>
      <c r="FZ51" s="9" t="s">
        <v>146</v>
      </c>
      <c r="GA51" s="9" t="s">
        <v>146</v>
      </c>
      <c r="GB51" s="11"/>
      <c r="GC51" s="15"/>
      <c r="GD51" s="11"/>
      <c r="GE51" s="15"/>
      <c r="GF51" s="14"/>
      <c r="GG51" s="14"/>
      <c r="GH51" s="9" t="s">
        <v>146</v>
      </c>
      <c r="GI51" s="9" t="s">
        <v>146</v>
      </c>
      <c r="GJ51" s="9" t="s">
        <v>146</v>
      </c>
      <c r="GK51" s="9" t="s">
        <v>146</v>
      </c>
      <c r="GL51" s="9" t="s">
        <v>146</v>
      </c>
      <c r="GM51" s="9" t="s">
        <v>146</v>
      </c>
      <c r="GN51" s="9" t="s">
        <v>146</v>
      </c>
      <c r="GO51" s="11"/>
      <c r="GP51" s="15"/>
      <c r="GQ51" s="11"/>
      <c r="GR51" s="15"/>
      <c r="GS51" s="14"/>
      <c r="GT51" s="14"/>
      <c r="GU51" s="9" t="s">
        <v>146</v>
      </c>
      <c r="GV51" s="9" t="s">
        <v>146</v>
      </c>
      <c r="GW51" s="9" t="s">
        <v>146</v>
      </c>
      <c r="GX51" s="9" t="s">
        <v>146</v>
      </c>
      <c r="GY51" s="9" t="s">
        <v>146</v>
      </c>
      <c r="GZ51" s="9" t="s">
        <v>146</v>
      </c>
      <c r="HA51" s="9" t="s">
        <v>146</v>
      </c>
      <c r="HB51" s="11"/>
      <c r="HC51" s="15"/>
      <c r="HD51" s="11"/>
      <c r="HE51" s="15"/>
      <c r="HF51" s="14"/>
      <c r="HG51" s="14"/>
      <c r="HH51" s="9" t="s">
        <v>146</v>
      </c>
      <c r="HI51" s="9" t="s">
        <v>146</v>
      </c>
      <c r="HJ51" s="9" t="s">
        <v>146</v>
      </c>
      <c r="HK51" s="9" t="s">
        <v>146</v>
      </c>
      <c r="HL51" s="9" t="s">
        <v>146</v>
      </c>
      <c r="HM51" s="9" t="s">
        <v>146</v>
      </c>
      <c r="HN51" s="9" t="s">
        <v>146</v>
      </c>
      <c r="HO51" s="11"/>
      <c r="HP51" s="15"/>
      <c r="HQ51" s="11"/>
      <c r="HR51" s="15"/>
      <c r="HS51" s="14"/>
      <c r="HT51" s="14"/>
      <c r="HU51" s="9" t="s">
        <v>146</v>
      </c>
      <c r="HV51" s="9" t="s">
        <v>146</v>
      </c>
      <c r="HW51" s="9" t="s">
        <v>146</v>
      </c>
      <c r="HX51" s="9" t="s">
        <v>146</v>
      </c>
      <c r="HY51" s="9" t="s">
        <v>146</v>
      </c>
      <c r="HZ51" s="9" t="s">
        <v>146</v>
      </c>
      <c r="IA51" s="9" t="s">
        <v>146</v>
      </c>
      <c r="IB51" s="11"/>
      <c r="IC51" s="15"/>
      <c r="ID51" s="11"/>
      <c r="IE51" s="15"/>
      <c r="IF51" s="14"/>
      <c r="IG51" s="14"/>
      <c r="IH51" s="9" t="s">
        <v>146</v>
      </c>
      <c r="II51" s="9" t="s">
        <v>146</v>
      </c>
      <c r="IJ51" s="9" t="s">
        <v>146</v>
      </c>
      <c r="IK51" s="9" t="s">
        <v>146</v>
      </c>
      <c r="IL51" s="9" t="s">
        <v>146</v>
      </c>
      <c r="IM51" s="9" t="s">
        <v>146</v>
      </c>
      <c r="IN51" s="9" t="s">
        <v>146</v>
      </c>
      <c r="IO51" s="11"/>
      <c r="IP51" s="15"/>
      <c r="IQ51" s="11"/>
      <c r="IR51" s="15"/>
      <c r="IS51" s="14"/>
      <c r="IT51" s="14"/>
      <c r="IU51" s="9" t="s">
        <v>146</v>
      </c>
      <c r="IV51" s="9" t="s">
        <v>146</v>
      </c>
      <c r="IW51" s="9" t="s">
        <v>146</v>
      </c>
      <c r="IX51" s="9" t="s">
        <v>146</v>
      </c>
      <c r="IY51" s="9" t="s">
        <v>146</v>
      </c>
      <c r="IZ51" s="9" t="s">
        <v>146</v>
      </c>
      <c r="JA51" s="9" t="s">
        <v>146</v>
      </c>
      <c r="JB51" s="11"/>
      <c r="JC51" s="15"/>
      <c r="JD51" s="11"/>
      <c r="JE51" s="15"/>
      <c r="JF51" s="14"/>
      <c r="JG51" s="14"/>
      <c r="JH51" s="9" t="s">
        <v>146</v>
      </c>
      <c r="JI51" s="9" t="s">
        <v>146</v>
      </c>
      <c r="JJ51" s="9" t="s">
        <v>146</v>
      </c>
      <c r="JK51" s="9" t="s">
        <v>146</v>
      </c>
      <c r="JL51" s="9" t="s">
        <v>146</v>
      </c>
      <c r="JM51" s="9" t="s">
        <v>146</v>
      </c>
      <c r="JN51" s="9" t="s">
        <v>146</v>
      </c>
      <c r="JO51" s="11"/>
      <c r="JP51" s="15"/>
      <c r="JQ51" s="11"/>
      <c r="JR51" s="15"/>
      <c r="JS51" s="14"/>
      <c r="JT51" s="14"/>
      <c r="JU51" s="9" t="s">
        <v>146</v>
      </c>
      <c r="JV51" s="9" t="s">
        <v>146</v>
      </c>
      <c r="JW51" s="9" t="s">
        <v>146</v>
      </c>
      <c r="JX51" s="9" t="s">
        <v>146</v>
      </c>
      <c r="JY51" s="9" t="s">
        <v>146</v>
      </c>
      <c r="JZ51" s="9" t="s">
        <v>146</v>
      </c>
      <c r="KA51" s="9" t="s">
        <v>146</v>
      </c>
      <c r="KB51" s="11"/>
      <c r="KC51" s="15"/>
      <c r="KD51" s="11"/>
      <c r="KE51" s="15"/>
      <c r="KF51" s="14"/>
      <c r="KG51" s="14"/>
      <c r="KH51" s="9" t="s">
        <v>146</v>
      </c>
      <c r="KI51" s="9" t="s">
        <v>146</v>
      </c>
      <c r="KJ51" s="9" t="s">
        <v>146</v>
      </c>
      <c r="KK51" s="9" t="s">
        <v>146</v>
      </c>
      <c r="KL51" s="9" t="s">
        <v>146</v>
      </c>
      <c r="KM51" s="9" t="s">
        <v>146</v>
      </c>
      <c r="KN51" s="9" t="s">
        <v>146</v>
      </c>
      <c r="KO51" s="11"/>
      <c r="KP51" s="15"/>
      <c r="KQ51" s="11"/>
      <c r="KR51" s="15"/>
      <c r="KS51" s="14"/>
      <c r="KT51" s="14"/>
      <c r="KU51" s="9" t="s">
        <v>146</v>
      </c>
      <c r="KV51" s="9" t="s">
        <v>146</v>
      </c>
      <c r="KW51" s="9" t="s">
        <v>146</v>
      </c>
      <c r="KX51" s="9" t="s">
        <v>146</v>
      </c>
      <c r="KY51" s="9" t="s">
        <v>146</v>
      </c>
      <c r="KZ51" s="9" t="s">
        <v>146</v>
      </c>
      <c r="LA51" s="9" t="s">
        <v>146</v>
      </c>
      <c r="LB51" s="11"/>
      <c r="LC51" s="15"/>
      <c r="LD51" s="11"/>
      <c r="LE51" s="15"/>
      <c r="LF51" s="14"/>
      <c r="LG51" s="14"/>
      <c r="LH51" s="9" t="s">
        <v>146</v>
      </c>
      <c r="LI51" s="9" t="s">
        <v>146</v>
      </c>
      <c r="LJ51" s="9" t="s">
        <v>146</v>
      </c>
      <c r="LK51" s="9" t="s">
        <v>146</v>
      </c>
      <c r="LL51" s="9" t="s">
        <v>146</v>
      </c>
      <c r="LM51" s="9" t="s">
        <v>146</v>
      </c>
      <c r="LN51" s="9" t="s">
        <v>146</v>
      </c>
      <c r="LO51" s="11"/>
      <c r="LP51" s="15"/>
      <c r="LQ51" s="11"/>
      <c r="LR51" s="15"/>
      <c r="LS51" s="14"/>
      <c r="LT51" s="14"/>
      <c r="LU51" s="9" t="s">
        <v>146</v>
      </c>
      <c r="LV51" s="9" t="s">
        <v>146</v>
      </c>
      <c r="LW51" s="9" t="s">
        <v>146</v>
      </c>
      <c r="LX51" s="9" t="s">
        <v>146</v>
      </c>
      <c r="LY51" s="9" t="s">
        <v>146</v>
      </c>
      <c r="LZ51" s="9" t="s">
        <v>146</v>
      </c>
      <c r="MA51" s="9" t="s">
        <v>146</v>
      </c>
      <c r="MB51" s="11"/>
      <c r="MC51" s="15"/>
      <c r="MD51" s="11"/>
      <c r="ME51" s="15"/>
      <c r="MF51" s="14"/>
      <c r="MG51" s="14"/>
      <c r="MH51" s="9" t="s">
        <v>146</v>
      </c>
      <c r="MI51" s="9" t="s">
        <v>146</v>
      </c>
      <c r="MJ51" s="9" t="s">
        <v>146</v>
      </c>
      <c r="MK51" s="9" t="s">
        <v>146</v>
      </c>
      <c r="ML51" s="9" t="s">
        <v>146</v>
      </c>
      <c r="MM51" s="9" t="s">
        <v>146</v>
      </c>
      <c r="MN51" s="9" t="s">
        <v>146</v>
      </c>
      <c r="MO51" s="11"/>
      <c r="MP51" s="15"/>
      <c r="MQ51" s="11"/>
      <c r="MR51" s="15"/>
      <c r="MS51" s="14"/>
      <c r="MT51" s="14"/>
      <c r="MU51" s="9" t="s">
        <v>146</v>
      </c>
      <c r="MV51" s="9" t="s">
        <v>146</v>
      </c>
      <c r="MW51" s="9" t="s">
        <v>146</v>
      </c>
      <c r="MX51" s="9" t="s">
        <v>146</v>
      </c>
      <c r="MY51" s="9" t="s">
        <v>146</v>
      </c>
      <c r="MZ51" s="9" t="s">
        <v>146</v>
      </c>
      <c r="NA51" s="9" t="s">
        <v>146</v>
      </c>
      <c r="NB51" s="11"/>
      <c r="NC51" s="15"/>
      <c r="ND51" s="11"/>
      <c r="NE51" s="15"/>
      <c r="NF51" s="14"/>
      <c r="NG51" s="14"/>
      <c r="NH51" s="9" t="s">
        <v>146</v>
      </c>
      <c r="NI51" s="9" t="s">
        <v>146</v>
      </c>
      <c r="NJ51" s="9" t="s">
        <v>146</v>
      </c>
      <c r="NK51" s="9" t="s">
        <v>146</v>
      </c>
      <c r="NL51" s="9" t="s">
        <v>146</v>
      </c>
      <c r="NM51" s="9" t="s">
        <v>146</v>
      </c>
      <c r="NN51" s="9" t="s">
        <v>146</v>
      </c>
      <c r="NO51" s="11"/>
      <c r="NP51" s="15"/>
      <c r="NQ51" s="11"/>
      <c r="NR51" s="15"/>
      <c r="NS51" s="14"/>
      <c r="NT51" s="14"/>
      <c r="NU51" s="9" t="s">
        <v>146</v>
      </c>
      <c r="NV51" s="9" t="s">
        <v>146</v>
      </c>
      <c r="NW51" s="9" t="s">
        <v>146</v>
      </c>
      <c r="NX51" s="9" t="s">
        <v>146</v>
      </c>
      <c r="NY51" s="9" t="s">
        <v>146</v>
      </c>
      <c r="NZ51" s="9" t="s">
        <v>146</v>
      </c>
      <c r="OA51" s="9" t="s">
        <v>146</v>
      </c>
      <c r="OB51" s="11"/>
      <c r="OC51" s="15"/>
      <c r="OD51" s="11"/>
      <c r="OE51" s="15"/>
      <c r="OF51" s="14"/>
      <c r="OG51" s="14"/>
      <c r="OH51" s="9" t="s">
        <v>146</v>
      </c>
      <c r="OI51" s="9" t="s">
        <v>146</v>
      </c>
      <c r="OJ51" s="9" t="s">
        <v>146</v>
      </c>
      <c r="OK51" s="9" t="s">
        <v>146</v>
      </c>
      <c r="OL51" s="9" t="s">
        <v>146</v>
      </c>
      <c r="OM51" s="9" t="s">
        <v>146</v>
      </c>
      <c r="ON51" s="9" t="s">
        <v>146</v>
      </c>
      <c r="OO51" s="11"/>
      <c r="OP51" s="15"/>
      <c r="OQ51" s="11"/>
      <c r="OR51" s="15"/>
      <c r="OS51" s="14"/>
      <c r="OT51" s="14"/>
      <c r="OU51" s="9" t="s">
        <v>146</v>
      </c>
      <c r="OV51" s="9" t="s">
        <v>146</v>
      </c>
      <c r="OW51" s="9" t="s">
        <v>146</v>
      </c>
      <c r="OX51" s="9" t="s">
        <v>146</v>
      </c>
      <c r="OY51" s="9" t="s">
        <v>146</v>
      </c>
      <c r="OZ51" s="9" t="s">
        <v>146</v>
      </c>
      <c r="PA51" s="9" t="s">
        <v>146</v>
      </c>
      <c r="PB51" s="11">
        <v>2562</v>
      </c>
      <c r="PC51" s="11"/>
      <c r="PD51" s="11"/>
      <c r="PE51" s="11">
        <v>176</v>
      </c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>
        <v>565</v>
      </c>
      <c r="PS51" s="11">
        <v>3337</v>
      </c>
      <c r="PT51" s="11">
        <v>250</v>
      </c>
      <c r="PU51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U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513</v>
      </c>
      <c r="D2" s="0" t="s">
        <v>514</v>
      </c>
      <c r="E2" s="0" t="s">
        <v>515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516</v>
      </c>
      <c r="J4" s="1" t="s">
        <v>517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518</v>
      </c>
      <c r="P4" s="1" t="s">
        <v>519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520</v>
      </c>
      <c r="F5" s="1" t="s">
        <v>521</v>
      </c>
      <c r="G5" s="1" t="s">
        <v>520</v>
      </c>
      <c r="H5" s="1" t="s">
        <v>521</v>
      </c>
      <c r="I5" s="1" t="s">
        <v>516</v>
      </c>
      <c r="J5" s="1" t="s">
        <v>517</v>
      </c>
      <c r="K5" s="1" t="s">
        <v>522</v>
      </c>
      <c r="L5" s="1" t="s">
        <v>523</v>
      </c>
      <c r="M5" s="1" t="s">
        <v>522</v>
      </c>
      <c r="N5" s="1" t="s">
        <v>523</v>
      </c>
      <c r="O5" s="1" t="s">
        <v>518</v>
      </c>
      <c r="P5" s="1" t="s">
        <v>519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71</v>
      </c>
      <c r="F6" s="8">
        <v>13205.43</v>
      </c>
      <c r="G6" s="4">
        <v>52</v>
      </c>
      <c r="H6" s="8">
        <v>11831.91</v>
      </c>
      <c r="I6" s="7">
        <v>0.3654</v>
      </c>
      <c r="J6" s="7">
        <v>0.1161</v>
      </c>
      <c r="K6" s="4">
        <v>71</v>
      </c>
      <c r="L6" s="8">
        <v>13205.43</v>
      </c>
      <c r="M6" s="4">
        <v>52</v>
      </c>
      <c r="N6" s="8">
        <v>11831.91</v>
      </c>
      <c r="O6" s="7">
        <v>0.3654</v>
      </c>
      <c r="P6" s="7">
        <v>0.1161</v>
      </c>
    </row>
    <row r="7">
      <c r="A7" s="2" t="s">
        <v>135</v>
      </c>
      <c r="B7" s="2" t="s">
        <v>136</v>
      </c>
      <c r="C7" s="2" t="s">
        <v>361</v>
      </c>
      <c r="D7" s="2" t="s">
        <v>362</v>
      </c>
      <c r="E7" s="4">
        <v>25</v>
      </c>
      <c r="F7" s="8">
        <v>1073.82</v>
      </c>
      <c r="G7" s="4">
        <v>27</v>
      </c>
      <c r="H7" s="8">
        <v>1071.82</v>
      </c>
      <c r="I7" s="7">
        <v>-0.0741</v>
      </c>
      <c r="J7" s="7">
        <v>0.0019</v>
      </c>
      <c r="K7" s="4">
        <v>25</v>
      </c>
      <c r="L7" s="8">
        <v>1073.82</v>
      </c>
      <c r="M7" s="4">
        <v>27</v>
      </c>
      <c r="N7" s="8">
        <v>1071.82</v>
      </c>
      <c r="O7" s="7">
        <v>-0.0741</v>
      </c>
      <c r="P7" s="7">
        <v>0.0019</v>
      </c>
    </row>
    <row r="8">
      <c r="A8" s="2" t="s">
        <v>135</v>
      </c>
      <c r="B8" s="2" t="s">
        <v>136</v>
      </c>
      <c r="C8" s="2" t="s">
        <v>451</v>
      </c>
      <c r="D8" s="2" t="s">
        <v>452</v>
      </c>
      <c r="E8" s="4">
        <v>4</v>
      </c>
      <c r="F8" s="8">
        <v>387.37</v>
      </c>
      <c r="G8" s="4">
        <v>2</v>
      </c>
      <c r="H8" s="8">
        <v>230.07</v>
      </c>
      <c r="I8" s="7">
        <v>1</v>
      </c>
      <c r="J8" s="7">
        <v>0.6837</v>
      </c>
      <c r="K8" s="4">
        <v>4</v>
      </c>
      <c r="L8" s="8">
        <v>387.37</v>
      </c>
      <c r="M8" s="4">
        <v>2</v>
      </c>
      <c r="N8" s="8">
        <v>230.07</v>
      </c>
      <c r="O8" s="7">
        <v>1</v>
      </c>
      <c r="P8" s="7">
        <v>0.6837</v>
      </c>
    </row>
    <row r="9">
      <c r="A9" s="2" t="s">
        <v>135</v>
      </c>
      <c r="B9" s="2" t="s">
        <v>136</v>
      </c>
      <c r="C9" s="2" t="s">
        <v>483</v>
      </c>
      <c r="D9" s="2" t="s">
        <v>484</v>
      </c>
      <c r="E9" s="4">
        <v>5</v>
      </c>
      <c r="F9" s="8">
        <v>192.37</v>
      </c>
      <c r="G9" s="4">
        <v>12</v>
      </c>
      <c r="H9" s="8">
        <v>487.76</v>
      </c>
      <c r="I9" s="7">
        <v>-0.5833</v>
      </c>
      <c r="J9" s="7">
        <v>-0.6056</v>
      </c>
      <c r="K9" s="4">
        <v>5</v>
      </c>
      <c r="L9" s="8">
        <v>192.37</v>
      </c>
      <c r="M9" s="4">
        <v>12</v>
      </c>
      <c r="N9" s="8">
        <v>487.76</v>
      </c>
      <c r="O9" s="7">
        <v>-0.5833</v>
      </c>
      <c r="P9" s="7">
        <v>-0.6056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513</v>
      </c>
      <c r="D2" s="0" t="s">
        <v>514</v>
      </c>
      <c r="E2" s="0" t="s">
        <v>515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516</v>
      </c>
      <c r="I4" s="1" t="s">
        <v>517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518</v>
      </c>
      <c r="O4" s="1" t="s">
        <v>519</v>
      </c>
    </row>
    <row r="5">
      <c r="A5" s="1" t="s">
        <v>81</v>
      </c>
      <c r="B5" s="1" t="s">
        <v>83</v>
      </c>
      <c r="C5" s="1" t="s">
        <v>84</v>
      </c>
      <c r="D5" s="1" t="s">
        <v>520</v>
      </c>
      <c r="E5" s="1" t="s">
        <v>521</v>
      </c>
      <c r="F5" s="1" t="s">
        <v>520</v>
      </c>
      <c r="G5" s="1" t="s">
        <v>521</v>
      </c>
      <c r="H5" s="1" t="s">
        <v>516</v>
      </c>
      <c r="I5" s="1" t="s">
        <v>517</v>
      </c>
      <c r="J5" s="1" t="s">
        <v>522</v>
      </c>
      <c r="K5" s="1" t="s">
        <v>523</v>
      </c>
      <c r="L5" s="1" t="s">
        <v>522</v>
      </c>
      <c r="M5" s="1" t="s">
        <v>523</v>
      </c>
      <c r="N5" s="1" t="s">
        <v>518</v>
      </c>
      <c r="O5" s="1" t="s">
        <v>519</v>
      </c>
    </row>
    <row r="6">
      <c r="A6" s="2" t="s">
        <v>135</v>
      </c>
      <c r="B6" s="2" t="s">
        <v>137</v>
      </c>
      <c r="C6" s="2" t="s">
        <v>138</v>
      </c>
      <c r="D6" s="4">
        <v>71</v>
      </c>
      <c r="E6" s="8">
        <v>13205.43</v>
      </c>
      <c r="F6" s="4">
        <v>52</v>
      </c>
      <c r="G6" s="8">
        <v>11831.91</v>
      </c>
      <c r="H6" s="7">
        <v>0.3654</v>
      </c>
      <c r="I6" s="7">
        <v>0.1161</v>
      </c>
      <c r="J6" s="4">
        <v>71</v>
      </c>
      <c r="K6" s="8">
        <v>13205.43</v>
      </c>
      <c r="L6" s="4">
        <v>52</v>
      </c>
      <c r="M6" s="8">
        <v>11831.91</v>
      </c>
      <c r="N6" s="7">
        <v>0.3654</v>
      </c>
      <c r="O6" s="7">
        <v>0.1161</v>
      </c>
    </row>
    <row r="7">
      <c r="A7" s="2" t="s">
        <v>135</v>
      </c>
      <c r="B7" s="2" t="s">
        <v>361</v>
      </c>
      <c r="C7" s="2" t="s">
        <v>362</v>
      </c>
      <c r="D7" s="4">
        <v>25</v>
      </c>
      <c r="E7" s="8">
        <v>1073.82</v>
      </c>
      <c r="F7" s="4">
        <v>27</v>
      </c>
      <c r="G7" s="8">
        <v>1071.82</v>
      </c>
      <c r="H7" s="7">
        <v>-0.0741</v>
      </c>
      <c r="I7" s="7">
        <v>0.0019</v>
      </c>
      <c r="J7" s="4">
        <v>25</v>
      </c>
      <c r="K7" s="8">
        <v>1073.82</v>
      </c>
      <c r="L7" s="4">
        <v>27</v>
      </c>
      <c r="M7" s="8">
        <v>1071.82</v>
      </c>
      <c r="N7" s="7">
        <v>-0.0741</v>
      </c>
      <c r="O7" s="7">
        <v>0.0019</v>
      </c>
    </row>
    <row r="8">
      <c r="A8" s="2" t="s">
        <v>135</v>
      </c>
      <c r="B8" s="2" t="s">
        <v>451</v>
      </c>
      <c r="C8" s="2" t="s">
        <v>452</v>
      </c>
      <c r="D8" s="4">
        <v>4</v>
      </c>
      <c r="E8" s="8">
        <v>387.37</v>
      </c>
      <c r="F8" s="4">
        <v>2</v>
      </c>
      <c r="G8" s="8">
        <v>230.07</v>
      </c>
      <c r="H8" s="7">
        <v>1</v>
      </c>
      <c r="I8" s="7">
        <v>0.6837</v>
      </c>
      <c r="J8" s="4">
        <v>4</v>
      </c>
      <c r="K8" s="8">
        <v>387.37</v>
      </c>
      <c r="L8" s="4">
        <v>2</v>
      </c>
      <c r="M8" s="8">
        <v>230.07</v>
      </c>
      <c r="N8" s="7">
        <v>1</v>
      </c>
      <c r="O8" s="7">
        <v>0.6837</v>
      </c>
    </row>
    <row r="9">
      <c r="A9" s="2" t="s">
        <v>135</v>
      </c>
      <c r="B9" s="2" t="s">
        <v>483</v>
      </c>
      <c r="C9" s="2" t="s">
        <v>484</v>
      </c>
      <c r="D9" s="4">
        <v>5</v>
      </c>
      <c r="E9" s="8">
        <v>192.37</v>
      </c>
      <c r="F9" s="4">
        <v>12</v>
      </c>
      <c r="G9" s="8">
        <v>487.76</v>
      </c>
      <c r="H9" s="7">
        <v>-0.5833</v>
      </c>
      <c r="I9" s="7">
        <v>-0.6056</v>
      </c>
      <c r="J9" s="4">
        <v>5</v>
      </c>
      <c r="K9" s="8">
        <v>192.37</v>
      </c>
      <c r="L9" s="4">
        <v>12</v>
      </c>
      <c r="M9" s="8">
        <v>487.76</v>
      </c>
      <c r="N9" s="7">
        <v>-0.5833</v>
      </c>
      <c r="O9" s="7">
        <v>-0.6056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