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<sst xmlns="http://schemas.openxmlformats.org/spreadsheetml/2006/main" count="534" uniqueCount="534">
  <si>
    <t>Date Type:</t>
  </si>
  <si>
    <t>Shipped Date</t>
  </si>
  <si>
    <t>Start Date:</t>
  </si>
  <si>
    <t>06/01/2025</t>
  </si>
  <si>
    <t>End Date:</t>
  </si>
  <si>
    <t>06/30/2025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</si>
  <si>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</si>
  <si>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</si>
  <si>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</si>
  <si>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</si>
  <si>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</si>
  <si>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</si>
  <si>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</si>
  <si>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</si>
  <si>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</si>
  <si>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</si>
  <si>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</si>
  <si>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</si>
  <si>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</si>
  <si>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</si>
  <si>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MACY02</t>
  </si>
  <si>
    <t>JCPENNEY01</t>
  </si>
  <si>
    <t>OLLIIX</t>
  </si>
  <si>
    <t>BLK01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</si>
  <si>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</si>
  <si>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</si>
  <si>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</si>
  <si>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</si>
  <si>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</si>
  <si>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</si>
  <si>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</si>
  <si>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</si>
  <si>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</si>
  <si>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</si>
  <si>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</si>
  <si>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</si>
  <si>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</si>
  <si>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</si>
  <si>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</si>
  <si>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</si>
  <si>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</si>
  <si>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</si>
  <si>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</si>
  <si>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</si>
  <si>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</si>
  <si>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</si>
  <si>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</si>
  <si>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</si>
  <si>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</si>
  <si>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</si>
  <si>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</si>
  <si>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</si>
  <si>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</si>
  <si>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</si>
  <si>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</si>
  <si>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</si>
  <si>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</si>
  <si>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</si>
  <si>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</si>
  <si>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</si>
  <si>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</si>
  <si>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</si>
  <si>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</si>
  <si>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</si>
  <si>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</si>
  <si>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</si>
  <si>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</si>
  <si>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</si>
  <si>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</si>
  <si>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</si>
  <si>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</si>
  <si>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</si>
  <si>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</si>
  <si>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</si>
  <si>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</si>
  <si>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</si>
  <si>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</si>
  <si>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</si>
  <si>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</si>
  <si>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</si>
  <si>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</si>
  <si>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</si>
  <si>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</si>
  <si>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</si>
  <si>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</si>
  <si>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</si>
  <si>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</si>
  <si>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</si>
  <si>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</si>
  <si>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</si>
  <si>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</si>
  <si>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</si>
  <si>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</si>
  <si>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</si>
  <si>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</si>
  <si>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</si>
  <si>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</si>
  <si>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</si>
  <si>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</si>
  <si>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</si>
  <si>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</si>
  <si>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</si>
  <si>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</si>
  <si>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</si>
  <si>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</si>
  <si>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</si>
  <si>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</si>
  <si>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</si>
  <si>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</si>
  <si>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</si>
  <si>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</si>
  <si>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</si>
  <si>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</si>
  <si>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</si>
  <si>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</si>
  <si>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</si>
  <si>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</si>
  <si>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</si>
  <si>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</si>
  <si>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</si>
  <si>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</si>
  <si>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</si>
  <si>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</si>
  <si>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</si>
  <si>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</si>
  <si>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</si>
  <si>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</si>
  <si>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</si>
  <si>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</si>
  <si>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</si>
  <si>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</si>
  <si>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08/02/2025</t>
  </si>
  <si>
    <t>08/05/2025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</si>
  <si>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</si>
  <si>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</si>
  <si>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</si>
  <si>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</si>
  <si>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</si>
  <si>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</si>
  <si>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</si>
  <si>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</si>
  <si>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</si>
  <si>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</si>
  <si>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</si>
  <si>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</si>
  <si>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</si>
  <si>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</si>
  <si>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</si>
  <si>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</si>
  <si>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</si>
  <si>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8/2/2025</t>
  </si>
  <si>
    <t>AMAZON,AMAZONDS,CSNSTORES,DLCROSCILL,HDDS,JCPENNEY01,KOHLDSN,MACY02,OVERSTOCK01</t>
  </si>
  <si>
    <t>Setup</t>
  </si>
  <si>
    <t>4/18/2024</t>
  </si>
  <si>
    <t>No</t>
  </si>
  <si>
    <t>11/21/2022</t>
  </si>
  <si>
    <t>3/30/2023</t>
  </si>
  <si>
    <t>4/19/2023</t>
  </si>
  <si>
    <t>8/31/2023</t>
  </si>
  <si>
    <t>9/4/2023</t>
  </si>
  <si>
    <t>8/2/2023</t>
  </si>
  <si>
    <t>5/7/2024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</si>
  <si>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</si>
  <si>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</si>
  <si>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</si>
  <si>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</si>
  <si>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</si>
  <si>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</si>
  <si>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</si>
  <si>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Temp Discontinued</t>
  </si>
  <si>
    <t>3/5/2025</t>
  </si>
  <si>
    <t>3/20/2023</t>
  </si>
  <si>
    <t>5/30/2024</t>
  </si>
  <si>
    <t>4/10/2023</t>
  </si>
  <si>
    <t>CCL10-0011</t>
  </si>
  <si>
    <t>King</t>
  </si>
  <si>
    <t>10/24/2022</t>
  </si>
  <si>
    <t>AMAZON,AMAZONDS,BLK01,CSNSTORES,DLCROSCILL,JCPENNEY01,MACY02,NRTPORT,OLLIIX,OVERSTOCK01</t>
  </si>
  <si>
    <t>5/2/2024</t>
  </si>
  <si>
    <t>11/16/2022</t>
  </si>
  <si>
    <t>4/4/2023</t>
  </si>
  <si>
    <t>11/13/2023</t>
  </si>
  <si>
    <t>7/17/2023</t>
  </si>
  <si>
    <t>10/26/2022</t>
  </si>
  <si>
    <t>10/5/2023</t>
  </si>
  <si>
    <t>4/22/2024</t>
  </si>
  <si>
    <t>Ready To Offer</t>
  </si>
  <si>
    <t>CCL10-0012</t>
  </si>
  <si>
    <t>Cal King</t>
  </si>
  <si>
    <t>AMAZON,CSNSTORES,DLCROSCILL,JCPENNEY01,MACY02,OLLIIX,OVERSTOCK01</t>
  </si>
  <si>
    <t>4/25/2024</t>
  </si>
  <si>
    <t>11/1/2022</t>
  </si>
  <si>
    <t>4/5/2023</t>
  </si>
  <si>
    <t>4/12/2024</t>
  </si>
  <si>
    <t>4/3/2024</t>
  </si>
  <si>
    <t>6/12/2024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</si>
  <si>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</si>
  <si>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</si>
  <si>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</si>
  <si>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</si>
  <si>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</si>
  <si>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</si>
  <si>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</si>
  <si>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AMAZON,CSNSTORES,DLCROSCILL,MACY02,OVERSTOCK01</t>
  </si>
  <si>
    <t>4/24/2024</t>
  </si>
  <si>
    <t>11/7/2022</t>
  </si>
  <si>
    <t>4/6/2023</t>
  </si>
  <si>
    <t>9/12/2023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</si>
  <si>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</si>
  <si>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</si>
  <si>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</si>
  <si>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</si>
  <si>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</si>
  <si>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</si>
  <si>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</si>
  <si>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</si>
  <si>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AMAZON,AMAZONDS,CSNSTORES,DLCROSCILL,JCPENNEY01,MACY02,OVERSTOCK01</t>
  </si>
  <si>
    <t>11/14/2022</t>
  </si>
  <si>
    <t>4/3/2023</t>
  </si>
  <si>
    <t>11/10/2023</t>
  </si>
  <si>
    <t>7/19/2023</t>
  </si>
  <si>
    <t>5/14/2023</t>
  </si>
  <si>
    <t>CCL10-0015</t>
  </si>
  <si>
    <t>AMAZON,CSNSTORES,DLCROSCILL,JCPENNEY01,MACY02,OVERSTOCK01</t>
  </si>
  <si>
    <t>4/26/2024</t>
  </si>
  <si>
    <t>11/25/2022</t>
  </si>
  <si>
    <t>5/6/2024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</si>
  <si>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</si>
  <si>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</si>
  <si>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</si>
  <si>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</si>
  <si>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</si>
  <si>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</si>
  <si>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</si>
  <si>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</si>
  <si>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</si>
  <si>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</si>
  <si>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Open</t>
  </si>
  <si>
    <t>Declined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</si>
  <si>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</si>
  <si>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</si>
  <si>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</si>
  <si>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</si>
  <si>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</si>
  <si>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</si>
  <si>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</si>
  <si>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</si>
  <si>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AMAZONDS,CSNSTORES,DLCROSCILL,OVERSTOCK01</t>
  </si>
  <si>
    <t>1/5/2024</t>
  </si>
  <si>
    <t>7/25/2023</t>
  </si>
  <si>
    <t>8/21/2023</t>
  </si>
  <si>
    <t>7/27/2023</t>
  </si>
  <si>
    <t>8/8/2023</t>
  </si>
  <si>
    <t>9/29/2023</t>
  </si>
  <si>
    <t>11/8/2023</t>
  </si>
  <si>
    <t>7/10/2024</t>
  </si>
  <si>
    <t>7/3/2024</t>
  </si>
  <si>
    <t>10/11/2023</t>
  </si>
  <si>
    <t>7/2/2024</t>
  </si>
  <si>
    <t>7/15/2024</t>
  </si>
  <si>
    <t>3/19/2025</t>
  </si>
  <si>
    <t>12/19/2023</t>
  </si>
  <si>
    <t>CCL10-0063</t>
  </si>
  <si>
    <t>AMAZON,AMAZONDS,CSNSTORES,DLCROSCILL,OVERSTOCK01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</si>
  <si>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</si>
  <si>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</si>
  <si>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</si>
  <si>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</si>
  <si>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</si>
  <si>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</si>
  <si>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</si>
  <si>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CSNSTORES,MACY02,OVERSTOCK01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</si>
  <si>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</si>
  <si>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</si>
  <si>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</si>
  <si>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</si>
  <si>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</si>
  <si>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</si>
  <si>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</si>
  <si>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</si>
  <si>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</si>
  <si>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AMAZONDS,BLK01,CSNSTORES,DLCROSCILL,JCPENNEY01,MACY02,OLLIIX,OVERSTOCK01</t>
  </si>
  <si>
    <t>8/16/2024</t>
  </si>
  <si>
    <t>11/30/2022</t>
  </si>
  <si>
    <t>4/17/2023</t>
  </si>
  <si>
    <t>9/6/2023</t>
  </si>
  <si>
    <t>11/21/2023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</si>
  <si>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</si>
  <si>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</si>
  <si>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</si>
  <si>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</si>
  <si>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</si>
  <si>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</si>
  <si>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</si>
  <si>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AMAZON,AMAZONDS,CSNSTORES,DLCROSCILL,KOHLDSN,MACY02,OLLIIX,OVERSTOCK01</t>
  </si>
  <si>
    <t>7/26/2024</t>
  </si>
  <si>
    <t>11/9/2023</t>
  </si>
  <si>
    <t>8/11/2023</t>
  </si>
  <si>
    <t>11/6/2022</t>
  </si>
  <si>
    <t>6/21/2024</t>
  </si>
  <si>
    <t>CCL10-0003</t>
  </si>
  <si>
    <t>AMAZON,OLLIIX,OVERSTOCK01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</si>
  <si>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</si>
  <si>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</si>
  <si>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</si>
  <si>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</si>
  <si>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</si>
  <si>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</si>
  <si>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</si>
  <si>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</si>
  <si>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</si>
  <si>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</si>
  <si>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</si>
  <si>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</si>
  <si>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</si>
  <si>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</si>
  <si>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</si>
  <si>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</si>
  <si>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</si>
  <si>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</si>
  <si>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</si>
  <si>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</si>
  <si>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</si>
  <si>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</si>
  <si>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</si>
  <si>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</si>
  <si>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</si>
  <si>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CCL10-0008</t>
  </si>
  <si>
    <t>Loretta</t>
  </si>
  <si>
    <t>Beige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</si>
  <si>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</si>
  <si>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</si>
  <si>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</si>
  <si>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</si>
  <si>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</si>
  <si>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</si>
  <si>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</si>
  <si>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</si>
  <si>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</si>
  <si>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</si>
  <si>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</si>
  <si>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</si>
  <si>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</si>
  <si>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</si>
  <si>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</si>
  <si>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</si>
  <si>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</si>
  <si>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</si>
  <si>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</si>
  <si>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</si>
  <si>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</si>
  <si>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CSNSTORES,DLCROSCILL,JCPENNEY01,KOHLDSN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</si>
  <si>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</si>
  <si>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</si>
  <si>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</si>
  <si>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</si>
  <si>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</si>
  <si>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</si>
  <si>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</si>
  <si>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CSNSTORES,DLCROSCILL,KOHLDSN,MACY02,OVERSTOCK01</t>
  </si>
  <si>
    <t>1/23/2023</t>
  </si>
  <si>
    <t>4/13/2023</t>
  </si>
  <si>
    <t>7/5/2023</t>
  </si>
  <si>
    <t>6/7/2023</t>
  </si>
  <si>
    <t>2/13/2025</t>
  </si>
  <si>
    <t>CCL13-0018</t>
  </si>
  <si>
    <t>Grey</t>
  </si>
  <si>
    <t>CSNSTORES,DLCROSCILL</t>
  </si>
  <si>
    <t>1/12/2024</t>
  </si>
  <si>
    <t>4/25/2023</t>
  </si>
  <si>
    <t>11/24/2023</t>
  </si>
  <si>
    <t>7/7/2023</t>
  </si>
  <si>
    <t>10/31/2022</t>
  </si>
  <si>
    <t>10/3/2023</t>
  </si>
  <si>
    <t>7/25/2024</t>
  </si>
  <si>
    <t>CCL13-0019</t>
  </si>
  <si>
    <t>CSNSTORES,DLCROSCILL,JCPENNEY01,MACY02,OLLIIX,OVERSTOCK01</t>
  </si>
  <si>
    <t>1/8/2024</t>
  </si>
  <si>
    <t>3/23/2023</t>
  </si>
  <si>
    <t>4/26/2023</t>
  </si>
  <si>
    <t>11/26/2023</t>
  </si>
  <si>
    <t>5/16/2024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</si>
  <si>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</si>
  <si>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</si>
  <si>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</si>
  <si>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</si>
  <si>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</si>
  <si>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</si>
  <si>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</si>
  <si>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CSNSTORES,DLCROSCILL,MACY02,OVERSTOCK01</t>
  </si>
  <si>
    <t>9/19/2024</t>
  </si>
  <si>
    <t>6/13/2023</t>
  </si>
  <si>
    <t>8/3/2023</t>
  </si>
  <si>
    <t>11/27/2023</t>
  </si>
  <si>
    <t>6/21/2023</t>
  </si>
  <si>
    <t>2/27/2024</t>
  </si>
  <si>
    <t>1/24/2023</t>
  </si>
  <si>
    <t>3/20/2024</t>
  </si>
  <si>
    <t>11/25/2024</t>
  </si>
  <si>
    <t>1/10/2023</t>
  </si>
  <si>
    <t>CCL30-0027</t>
  </si>
  <si>
    <t>Gold</t>
  </si>
  <si>
    <t>AMAZON,AMAZONDS,CSNSTORES,DLCROSCILL,JCPENNEY01,KOHLDSN,OVERSTOCK01</t>
  </si>
  <si>
    <t>6/28/2024</t>
  </si>
  <si>
    <t>11/28/2022</t>
  </si>
  <si>
    <t>5/5/2023</t>
  </si>
  <si>
    <t>10/1/2023</t>
  </si>
  <si>
    <t>1/15/2024</t>
  </si>
  <si>
    <t>7/31/2023</t>
  </si>
  <si>
    <t>5/5/2024</t>
  </si>
  <si>
    <t>6/13/2024</t>
  </si>
  <si>
    <t>CCL30-0029</t>
  </si>
  <si>
    <t>Donation</t>
  </si>
  <si>
    <t>CSNSTORES,DLCROSCILL,JCPENNEY01,MACY02</t>
  </si>
  <si>
    <t>5/29/2023</t>
  </si>
  <si>
    <t>8/28/2024</t>
  </si>
  <si>
    <t>CCL30-0026</t>
  </si>
  <si>
    <t>Silver</t>
  </si>
  <si>
    <t>DLCROSCILL,HOUZZ,OVERSTOCK01</t>
  </si>
  <si>
    <t>12/12/2022</t>
  </si>
  <si>
    <t>8/29/2023</t>
  </si>
  <si>
    <t>10/8/2024</t>
  </si>
  <si>
    <t>12/18/2024</t>
  </si>
  <si>
    <t>CCL30-0028</t>
  </si>
  <si>
    <t>Inactive</t>
  </si>
  <si>
    <t>CSNSTORES,JCPENNEY01,KOHLDSN,OVERSTOCK01</t>
  </si>
  <si>
    <t>Discontinued</t>
  </si>
  <si>
    <t>8/7/2024</t>
  </si>
  <si>
    <t>5/12/2023</t>
  </si>
  <si>
    <t>CCL30-0034</t>
  </si>
  <si>
    <t>Winchester</t>
  </si>
  <si>
    <t>Square Decor Pillow</t>
  </si>
  <si>
    <t>20x20"</t>
  </si>
  <si>
    <t>AMAZON,DLCROSCILL,JCPENNEY01,MACY02,OLLIIX</t>
  </si>
  <si>
    <t>10/11/2024</t>
  </si>
  <si>
    <t>1/4/2024</t>
  </si>
  <si>
    <t>10/2/2023</t>
  </si>
  <si>
    <t>CCL30-0036</t>
  </si>
  <si>
    <t>CSNSTORES,DLCROSCILL,JCPENNEY01,MACY02,OLLIIX</t>
  </si>
  <si>
    <t>8/2/2024</t>
  </si>
  <si>
    <t>10/17/2023</t>
  </si>
  <si>
    <t>8/26/2024</t>
  </si>
  <si>
    <t>CCL30-0038</t>
  </si>
  <si>
    <t>Close-out</t>
  </si>
  <si>
    <t>DLCROSCILL,MACY02,OLLIIX</t>
  </si>
  <si>
    <t>2/13/2023</t>
  </si>
  <si>
    <t>7/3/2023</t>
  </si>
  <si>
    <t>10/16/2023</t>
  </si>
  <si>
    <t>3/21/2023</t>
  </si>
  <si>
    <t>12/13/2024</t>
  </si>
  <si>
    <t>CCL30-0037</t>
  </si>
  <si>
    <t>MACY02,OVERSTOCK01</t>
  </si>
  <si>
    <t>6/19/2023</t>
  </si>
  <si>
    <t>8/9/2023</t>
  </si>
  <si>
    <t>7/23/2024</t>
  </si>
  <si>
    <t>CCL30-0035</t>
  </si>
  <si>
    <t>8/5/2025</t>
  </si>
  <si>
    <t>DLCROSCILL,MACY02,NRTPORT,OVERSTOCK01</t>
  </si>
  <si>
    <t>8/19/2024</t>
  </si>
  <si>
    <t>7/14/2023</t>
  </si>
  <si>
    <t>5/10/2024</t>
  </si>
  <si>
    <t>CCL30-0031</t>
  </si>
  <si>
    <t>Biron</t>
  </si>
  <si>
    <t>18x18"</t>
  </si>
  <si>
    <t>11/6/2023</t>
  </si>
  <si>
    <t>7/11/2023</t>
  </si>
  <si>
    <t>1/19/2023</t>
  </si>
  <si>
    <t>7/3/2025</t>
  </si>
  <si>
    <t>7/29/2024</t>
  </si>
  <si>
    <t>5/22/2024</t>
  </si>
  <si>
    <t>CCL30-0030</t>
  </si>
  <si>
    <t>DLCROSCILL,MACY02,OVERSTOCK01</t>
  </si>
  <si>
    <t>9/27/2023</t>
  </si>
  <si>
    <t>12/29/2023</t>
  </si>
  <si>
    <t>11/14/2024</t>
  </si>
  <si>
    <t>CCL30-0033</t>
  </si>
  <si>
    <t>CSNSTORES,DLCROSCILL,JCPENNEY01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</si>
  <si>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</si>
  <si>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</si>
  <si>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</si>
  <si>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</si>
  <si>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</si>
  <si>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</si>
  <si>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</si>
  <si>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</si>
  <si>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</si>
  <si>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</si>
  <si>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</si>
  <si>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</si>
  <si>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</si>
  <si>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</si>
  <si>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DLCROSCILL,JCPENNEY01,KOHLDSN</t>
  </si>
  <si>
    <t>5/30/2023</t>
  </si>
  <si>
    <t>11/28/2023</t>
  </si>
  <si>
    <t>2/19/2025</t>
  </si>
  <si>
    <t>3/18/2025</t>
  </si>
  <si>
    <t>CCL11-0023</t>
  </si>
  <si>
    <t>DLCROSCILL,JCPENNEY01,MACY02,OLLIIX,OVERSTOCK01</t>
  </si>
  <si>
    <t>6/9/2023</t>
  </si>
  <si>
    <t>1/29/2025</t>
  </si>
  <si>
    <t>2/7/2025</t>
  </si>
  <si>
    <t>CCL11-0025</t>
  </si>
  <si>
    <t>CSNSTORES,MACY02</t>
  </si>
  <si>
    <t>5/20/2024</t>
  </si>
  <si>
    <t>CCL11-0024</t>
  </si>
  <si>
    <t>CSNSTORES,JCPENNEY01,OVERSTOCK01</t>
  </si>
  <si>
    <t>10/4/2024</t>
  </si>
  <si>
    <t>5/15/2023</t>
  </si>
  <si>
    <t>12/12/2023</t>
  </si>
  <si>
    <t>CCL11-0021</t>
  </si>
  <si>
    <t>Montague</t>
  </si>
  <si>
    <t>7/30/2024</t>
  </si>
  <si>
    <t>9/22/2023</t>
  </si>
  <si>
    <t>4/2/2024</t>
  </si>
  <si>
    <t>10/16/2024</t>
  </si>
  <si>
    <t>CCL11-0020</t>
  </si>
  <si>
    <t>AMAZONDS,DLCROSCILL,HOUZZ,JCPENNEY01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</si>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</sst>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69</v>
      </c>
      <c r="AA6" s="4">
        <f>=ROUNDDOWN(6.27272727272727,0)</f>
      </c>
      <c r="AB6" s="5">
        <v>11</v>
      </c>
      <c r="AC6" s="2" t="s">
        <v>150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30</v>
      </c>
      <c r="AQ6" s="8">
        <v>4389.39</v>
      </c>
      <c r="AR6" s="4">
        <v>14</v>
      </c>
      <c r="AS6" s="8">
        <v>2819.26</v>
      </c>
      <c r="AT6" s="7">
        <v>1.1429</v>
      </c>
      <c r="AU6" s="7">
        <v>0.5569</v>
      </c>
      <c r="AV6" s="4">
        <v>81</v>
      </c>
      <c r="AW6" s="8">
        <v>14104.08</v>
      </c>
      <c r="AX6" s="4">
        <v>56</v>
      </c>
      <c r="AY6" s="8">
        <v>12428.18</v>
      </c>
      <c r="AZ6" s="7">
        <v>0.4464</v>
      </c>
      <c r="BA6" s="7">
        <v>0.1348</v>
      </c>
      <c r="BB6" s="7">
        <v>0.3112</v>
      </c>
      <c r="BC6" s="4">
        <v>158</v>
      </c>
      <c r="BD6" s="8">
        <v>27501.73</v>
      </c>
      <c r="BE6" s="4">
        <v>124</v>
      </c>
      <c r="BF6" s="8">
        <v>27969.88</v>
      </c>
      <c r="BG6" s="7">
        <v>0.2742</v>
      </c>
      <c r="BH6" s="7">
        <v>-0.0167</v>
      </c>
      <c r="BI6" s="7">
        <v>0.5128</v>
      </c>
      <c r="BJ6" s="4">
        <v>30</v>
      </c>
      <c r="BK6" s="8">
        <v>4389.39</v>
      </c>
      <c r="BL6" s="2" t="s">
        <v>151</v>
      </c>
      <c r="BM6" s="7">
        <v>1</v>
      </c>
      <c r="BN6" s="7">
        <v>1</v>
      </c>
      <c r="BO6" s="4">
        <v>19</v>
      </c>
      <c r="BP6" s="8">
        <v>2678.24</v>
      </c>
      <c r="BQ6" s="4">
        <v>1</v>
      </c>
      <c r="BR6" s="8">
        <v>195.76</v>
      </c>
      <c r="BS6" s="7">
        <v>18</v>
      </c>
      <c r="BT6" s="7">
        <v>12.6812</v>
      </c>
      <c r="BU6" s="2" t="s">
        <v>152</v>
      </c>
      <c r="BV6" s="2" t="s">
        <v>142</v>
      </c>
      <c r="BW6" s="2" t="s">
        <v>145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1</v>
      </c>
      <c r="CC6" s="8">
        <v>259.99</v>
      </c>
      <c r="CD6" s="4">
        <v>1</v>
      </c>
      <c r="CE6" s="8">
        <v>424.99</v>
      </c>
      <c r="CF6" s="7"/>
      <c r="CG6" s="7">
        <v>-0.3882</v>
      </c>
      <c r="CH6" s="2" t="s">
        <v>152</v>
      </c>
      <c r="CI6" s="2" t="s">
        <v>142</v>
      </c>
      <c r="CJ6" s="2" t="s">
        <v>149</v>
      </c>
      <c r="CK6" s="2" t="s">
        <v>155</v>
      </c>
      <c r="CL6" s="2" t="s">
        <v>154</v>
      </c>
      <c r="CM6" s="2" t="s">
        <v>154</v>
      </c>
      <c r="CN6" s="2" t="s">
        <v>145</v>
      </c>
      <c r="CO6" s="4">
        <v>4</v>
      </c>
      <c r="CP6" s="8">
        <v>544.56</v>
      </c>
      <c r="CQ6" s="4">
        <v>3</v>
      </c>
      <c r="CR6" s="8">
        <v>464.72</v>
      </c>
      <c r="CS6" s="7">
        <v>0.3333</v>
      </c>
      <c r="CT6" s="7">
        <v>0.1718</v>
      </c>
      <c r="CU6" s="2" t="s">
        <v>152</v>
      </c>
      <c r="CV6" s="2" t="s">
        <v>142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145</v>
      </c>
      <c r="DB6" s="4">
        <v>3</v>
      </c>
      <c r="DC6" s="8">
        <v>453.03</v>
      </c>
      <c r="DD6" s="4">
        <v>4</v>
      </c>
      <c r="DE6" s="8">
        <v>772.16</v>
      </c>
      <c r="DF6" s="7">
        <v>-0.25</v>
      </c>
      <c r="DG6" s="7">
        <v>-0.4133</v>
      </c>
      <c r="DH6" s="2" t="s">
        <v>152</v>
      </c>
      <c r="DI6" s="2" t="s">
        <v>142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2</v>
      </c>
      <c r="DP6" s="8">
        <v>312</v>
      </c>
      <c r="DQ6" s="4">
        <v>1</v>
      </c>
      <c r="DR6" s="8">
        <v>200.19</v>
      </c>
      <c r="DS6" s="7">
        <v>1</v>
      </c>
      <c r="DT6" s="7">
        <v>0.5585</v>
      </c>
      <c r="DU6" s="2" t="s">
        <v>152</v>
      </c>
      <c r="DV6" s="2" t="s">
        <v>142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145</v>
      </c>
      <c r="EB6" s="4"/>
      <c r="EC6" s="8"/>
      <c r="ED6" s="4">
        <v>2</v>
      </c>
      <c r="EE6" s="8">
        <v>375.36</v>
      </c>
      <c r="EF6" s="7">
        <v>-1</v>
      </c>
      <c r="EG6" s="7">
        <v>-1</v>
      </c>
      <c r="EH6" s="2" t="s">
        <v>152</v>
      </c>
      <c r="EI6" s="2" t="s">
        <v>142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152</v>
      </c>
      <c r="EV6" s="2" t="s">
        <v>142</v>
      </c>
      <c r="EW6" s="2" t="s">
        <v>149</v>
      </c>
      <c r="EX6" s="2" t="s">
        <v>164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165</v>
      </c>
      <c r="FK6" s="2" t="s">
        <v>166</v>
      </c>
      <c r="FL6" s="2" t="s">
        <v>154</v>
      </c>
      <c r="FM6" s="2" t="s">
        <v>154</v>
      </c>
      <c r="FN6" s="2" t="s">
        <v>145</v>
      </c>
      <c r="FO6" s="4"/>
      <c r="FP6" s="8"/>
      <c r="FQ6" s="4">
        <v>2</v>
      </c>
      <c r="FR6" s="8">
        <v>386.08</v>
      </c>
      <c r="FS6" s="7">
        <v>-1</v>
      </c>
      <c r="FT6" s="7">
        <v>-1</v>
      </c>
      <c r="FU6" s="2" t="s">
        <v>152</v>
      </c>
      <c r="FV6" s="2" t="s">
        <v>142</v>
      </c>
      <c r="FW6" s="2" t="s">
        <v>167</v>
      </c>
      <c r="FX6" s="2" t="s">
        <v>168</v>
      </c>
      <c r="FY6" s="2" t="s">
        <v>154</v>
      </c>
      <c r="FZ6" s="2" t="s">
        <v>154</v>
      </c>
      <c r="GA6" s="2" t="s">
        <v>145</v>
      </c>
      <c r="GB6" s="4">
        <v>1</v>
      </c>
      <c r="GC6" s="8">
        <v>141.57</v>
      </c>
      <c r="GD6" s="4"/>
      <c r="GE6" s="8"/>
      <c r="GF6" s="7"/>
      <c r="GG6" s="7"/>
      <c r="GH6" s="2" t="s">
        <v>152</v>
      </c>
      <c r="GI6" s="2" t="s">
        <v>169</v>
      </c>
      <c r="GJ6" s="2" t="s">
        <v>145</v>
      </c>
      <c r="GK6" s="2" t="s">
        <v>170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152</v>
      </c>
      <c r="GV6" s="2" t="s">
        <v>142</v>
      </c>
      <c r="GW6" s="2" t="s">
        <v>171</v>
      </c>
      <c r="GX6" s="2" t="s">
        <v>172</v>
      </c>
      <c r="GY6" s="2" t="s">
        <v>154</v>
      </c>
      <c r="GZ6" s="2" t="s">
        <v>154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152</v>
      </c>
      <c r="KI6" s="2" t="s">
        <v>142</v>
      </c>
      <c r="KJ6" s="2" t="s">
        <v>173</v>
      </c>
      <c r="KK6" s="2" t="s">
        <v>145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145</v>
      </c>
      <c r="KV6" s="2" t="s">
        <v>145</v>
      </c>
      <c r="KW6" s="2" t="s">
        <v>145</v>
      </c>
      <c r="KX6" s="2" t="s">
        <v>145</v>
      </c>
      <c r="KY6" s="2" t="s">
        <v>145</v>
      </c>
      <c r="KZ6" s="2" t="s">
        <v>145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69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  <c r="PS6" s="4"/>
    </row>
    <row r="7">
      <c r="A7" s="2" t="s">
        <v>174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175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176</v>
      </c>
      <c r="Z7" s="4">
        <v>148</v>
      </c>
      <c r="AA7" s="4">
        <f>=ROUNDDOWN(9.25,0)</f>
      </c>
      <c r="AB7" s="5">
        <v>16</v>
      </c>
      <c r="AC7" s="2" t="s">
        <v>150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33</v>
      </c>
      <c r="AQ7" s="8">
        <v>6600.11</v>
      </c>
      <c r="AR7" s="4">
        <v>33</v>
      </c>
      <c r="AS7" s="8">
        <v>7525.08</v>
      </c>
      <c r="AT7" s="7"/>
      <c r="AU7" s="7">
        <v>-0.1229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0.468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34</v>
      </c>
      <c r="BK7" s="8">
        <v>6930.1</v>
      </c>
      <c r="BL7" s="2" t="s">
        <v>177</v>
      </c>
      <c r="BM7" s="7">
        <v>0.9706</v>
      </c>
      <c r="BN7" s="7">
        <v>0.9524</v>
      </c>
      <c r="BO7" s="4">
        <v>1</v>
      </c>
      <c r="BP7" s="8">
        <v>169.14</v>
      </c>
      <c r="BQ7" s="4">
        <v>14</v>
      </c>
      <c r="BR7" s="8">
        <v>3288.88</v>
      </c>
      <c r="BS7" s="7">
        <v>-0.9286</v>
      </c>
      <c r="BT7" s="7">
        <v>-0.9486</v>
      </c>
      <c r="BU7" s="2" t="s">
        <v>152</v>
      </c>
      <c r="BV7" s="2" t="s">
        <v>142</v>
      </c>
      <c r="BW7" s="2" t="s">
        <v>145</v>
      </c>
      <c r="BX7" s="2" t="s">
        <v>178</v>
      </c>
      <c r="BY7" s="2" t="s">
        <v>154</v>
      </c>
      <c r="BZ7" s="2" t="s">
        <v>154</v>
      </c>
      <c r="CA7" s="2" t="s">
        <v>145</v>
      </c>
      <c r="CB7" s="4">
        <v>7</v>
      </c>
      <c r="CC7" s="8">
        <v>2081.23</v>
      </c>
      <c r="CD7" s="4"/>
      <c r="CE7" s="8"/>
      <c r="CF7" s="7"/>
      <c r="CG7" s="7"/>
      <c r="CH7" s="2" t="s">
        <v>152</v>
      </c>
      <c r="CI7" s="2" t="s">
        <v>142</v>
      </c>
      <c r="CJ7" s="2" t="s">
        <v>176</v>
      </c>
      <c r="CK7" s="2" t="s">
        <v>179</v>
      </c>
      <c r="CL7" s="2" t="s">
        <v>154</v>
      </c>
      <c r="CM7" s="2" t="s">
        <v>154</v>
      </c>
      <c r="CN7" s="2" t="s">
        <v>145</v>
      </c>
      <c r="CO7" s="4">
        <v>7</v>
      </c>
      <c r="CP7" s="8">
        <v>1085.34</v>
      </c>
      <c r="CQ7" s="4">
        <v>6</v>
      </c>
      <c r="CR7" s="8">
        <v>1244.04</v>
      </c>
      <c r="CS7" s="7">
        <v>0.1667</v>
      </c>
      <c r="CT7" s="7">
        <v>-0.1276</v>
      </c>
      <c r="CU7" s="2" t="s">
        <v>152</v>
      </c>
      <c r="CV7" s="2" t="s">
        <v>142</v>
      </c>
      <c r="CW7" s="2" t="s">
        <v>156</v>
      </c>
      <c r="CX7" s="2" t="s">
        <v>180</v>
      </c>
      <c r="CY7" s="2" t="s">
        <v>154</v>
      </c>
      <c r="CZ7" s="2" t="s">
        <v>154</v>
      </c>
      <c r="DA7" s="2" t="s">
        <v>145</v>
      </c>
      <c r="DB7" s="4">
        <v>14</v>
      </c>
      <c r="DC7" s="8">
        <v>2512.44</v>
      </c>
      <c r="DD7" s="4">
        <v>10</v>
      </c>
      <c r="DE7" s="8">
        <v>2316.5</v>
      </c>
      <c r="DF7" s="7">
        <v>0.4</v>
      </c>
      <c r="DG7" s="7">
        <v>0.0846</v>
      </c>
      <c r="DH7" s="2" t="s">
        <v>152</v>
      </c>
      <c r="DI7" s="2" t="s">
        <v>142</v>
      </c>
      <c r="DJ7" s="2" t="s">
        <v>158</v>
      </c>
      <c r="DK7" s="2" t="s">
        <v>159</v>
      </c>
      <c r="DL7" s="2" t="s">
        <v>154</v>
      </c>
      <c r="DM7" s="2" t="s">
        <v>154</v>
      </c>
      <c r="DN7" s="2" t="s">
        <v>145</v>
      </c>
      <c r="DO7" s="4">
        <v>1</v>
      </c>
      <c r="DP7" s="8">
        <v>185.47</v>
      </c>
      <c r="DQ7" s="4"/>
      <c r="DR7" s="8"/>
      <c r="DS7" s="7"/>
      <c r="DT7" s="7"/>
      <c r="DU7" s="2" t="s">
        <v>152</v>
      </c>
      <c r="DV7" s="2" t="s">
        <v>142</v>
      </c>
      <c r="DW7" s="2" t="s">
        <v>160</v>
      </c>
      <c r="DX7" s="2" t="s">
        <v>181</v>
      </c>
      <c r="DY7" s="2" t="s">
        <v>154</v>
      </c>
      <c r="DZ7" s="2" t="s">
        <v>154</v>
      </c>
      <c r="EA7" s="2" t="s">
        <v>145</v>
      </c>
      <c r="EB7" s="4"/>
      <c r="EC7" s="8"/>
      <c r="ED7" s="4">
        <v>3</v>
      </c>
      <c r="EE7" s="8">
        <v>675.66</v>
      </c>
      <c r="EF7" s="7">
        <v>-1</v>
      </c>
      <c r="EG7" s="7">
        <v>-1</v>
      </c>
      <c r="EH7" s="2" t="s">
        <v>152</v>
      </c>
      <c r="EI7" s="2" t="s">
        <v>142</v>
      </c>
      <c r="EJ7" s="2" t="s">
        <v>162</v>
      </c>
      <c r="EK7" s="2" t="s">
        <v>182</v>
      </c>
      <c r="EL7" s="2" t="s">
        <v>154</v>
      </c>
      <c r="EM7" s="2" t="s">
        <v>154</v>
      </c>
      <c r="EN7" s="2" t="s">
        <v>145</v>
      </c>
      <c r="EO7" s="4">
        <v>1</v>
      </c>
      <c r="EP7" s="8">
        <v>231.65</v>
      </c>
      <c r="EQ7" s="4"/>
      <c r="ER7" s="8"/>
      <c r="ES7" s="7"/>
      <c r="ET7" s="7"/>
      <c r="EU7" s="2" t="s">
        <v>152</v>
      </c>
      <c r="EV7" s="2" t="s">
        <v>142</v>
      </c>
      <c r="EW7" s="2" t="s">
        <v>176</v>
      </c>
      <c r="EX7" s="2" t="s">
        <v>183</v>
      </c>
      <c r="EY7" s="2" t="s">
        <v>154</v>
      </c>
      <c r="EZ7" s="2" t="s">
        <v>154</v>
      </c>
      <c r="FA7" s="2" t="s">
        <v>145</v>
      </c>
      <c r="FB7" s="4">
        <v>2</v>
      </c>
      <c r="FC7" s="8">
        <v>334.84</v>
      </c>
      <c r="FD7" s="4"/>
      <c r="FE7" s="8"/>
      <c r="FF7" s="7"/>
      <c r="FG7" s="7"/>
      <c r="FH7" s="2" t="s">
        <v>152</v>
      </c>
      <c r="FI7" s="2" t="s">
        <v>142</v>
      </c>
      <c r="FJ7" s="2" t="s">
        <v>165</v>
      </c>
      <c r="FK7" s="2" t="s">
        <v>184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152</v>
      </c>
      <c r="FV7" s="2" t="s">
        <v>142</v>
      </c>
      <c r="FW7" s="2" t="s">
        <v>167</v>
      </c>
      <c r="FX7" s="2" t="s">
        <v>185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186</v>
      </c>
      <c r="GI7" s="2" t="s">
        <v>142</v>
      </c>
      <c r="GJ7" s="2" t="s">
        <v>145</v>
      </c>
      <c r="GK7" s="2" t="s">
        <v>145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152</v>
      </c>
      <c r="GV7" s="2" t="s">
        <v>142</v>
      </c>
      <c r="GW7" s="2" t="s">
        <v>171</v>
      </c>
      <c r="GX7" s="2" t="s">
        <v>145</v>
      </c>
      <c r="GY7" s="2" t="s">
        <v>154</v>
      </c>
      <c r="GZ7" s="2" t="s">
        <v>154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152</v>
      </c>
      <c r="KI7" s="2" t="s">
        <v>142</v>
      </c>
      <c r="KJ7" s="2" t="s">
        <v>173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145</v>
      </c>
      <c r="KV7" s="2" t="s">
        <v>145</v>
      </c>
      <c r="KW7" s="2" t="s">
        <v>145</v>
      </c>
      <c r="KX7" s="2" t="s">
        <v>145</v>
      </c>
      <c r="KY7" s="2" t="s">
        <v>145</v>
      </c>
      <c r="KZ7" s="2" t="s">
        <v>145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148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  <c r="PS7" s="4"/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176</v>
      </c>
      <c r="Z8" s="4">
        <v>51</v>
      </c>
      <c r="AA8" s="4">
        <f>=ROUNDDOWN(7.28571428571429,0)</f>
      </c>
      <c r="AB8" s="5">
        <v>7</v>
      </c>
      <c r="AC8" s="2" t="s">
        <v>150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18</v>
      </c>
      <c r="AQ8" s="8">
        <v>3114.58</v>
      </c>
      <c r="AR8" s="4">
        <v>9</v>
      </c>
      <c r="AS8" s="8">
        <v>2083.84</v>
      </c>
      <c r="AT8" s="7">
        <v>1</v>
      </c>
      <c r="AU8" s="7">
        <v>0.4946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0.2208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18</v>
      </c>
      <c r="BK8" s="8">
        <v>3114.58</v>
      </c>
      <c r="BL8" s="2" t="s">
        <v>189</v>
      </c>
      <c r="BM8" s="7">
        <v>1</v>
      </c>
      <c r="BN8" s="7">
        <v>1</v>
      </c>
      <c r="BO8" s="4">
        <v>7</v>
      </c>
      <c r="BP8" s="8">
        <v>1183.98</v>
      </c>
      <c r="BQ8" s="4">
        <v>1</v>
      </c>
      <c r="BR8" s="8">
        <v>234.92</v>
      </c>
      <c r="BS8" s="7">
        <v>6</v>
      </c>
      <c r="BT8" s="7">
        <v>4.0399</v>
      </c>
      <c r="BU8" s="2" t="s">
        <v>152</v>
      </c>
      <c r="BV8" s="2" t="s">
        <v>142</v>
      </c>
      <c r="BW8" s="2" t="s">
        <v>145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239.99</v>
      </c>
      <c r="CD8" s="4"/>
      <c r="CE8" s="8"/>
      <c r="CF8" s="7"/>
      <c r="CG8" s="7"/>
      <c r="CH8" s="2" t="s">
        <v>152</v>
      </c>
      <c r="CI8" s="2" t="s">
        <v>142</v>
      </c>
      <c r="CJ8" s="2" t="s">
        <v>176</v>
      </c>
      <c r="CK8" s="2" t="s">
        <v>191</v>
      </c>
      <c r="CL8" s="2" t="s">
        <v>154</v>
      </c>
      <c r="CM8" s="2" t="s">
        <v>154</v>
      </c>
      <c r="CN8" s="2" t="s">
        <v>145</v>
      </c>
      <c r="CO8" s="4">
        <v>6</v>
      </c>
      <c r="CP8" s="8">
        <v>914.62</v>
      </c>
      <c r="CQ8" s="4">
        <v>1</v>
      </c>
      <c r="CR8" s="8">
        <v>214.49</v>
      </c>
      <c r="CS8" s="7">
        <v>5</v>
      </c>
      <c r="CT8" s="7">
        <v>3.2642</v>
      </c>
      <c r="CU8" s="2" t="s">
        <v>152</v>
      </c>
      <c r="CV8" s="2" t="s">
        <v>142</v>
      </c>
      <c r="CW8" s="2" t="s">
        <v>156</v>
      </c>
      <c r="CX8" s="2" t="s">
        <v>192</v>
      </c>
      <c r="CY8" s="2" t="s">
        <v>154</v>
      </c>
      <c r="CZ8" s="2" t="s">
        <v>154</v>
      </c>
      <c r="DA8" s="2" t="s">
        <v>145</v>
      </c>
      <c r="DB8" s="4">
        <v>3</v>
      </c>
      <c r="DC8" s="8">
        <v>538.98</v>
      </c>
      <c r="DD8" s="4">
        <v>4</v>
      </c>
      <c r="DE8" s="8">
        <v>926.6</v>
      </c>
      <c r="DF8" s="7">
        <v>-0.25</v>
      </c>
      <c r="DG8" s="7">
        <v>-0.4183</v>
      </c>
      <c r="DH8" s="2" t="s">
        <v>152</v>
      </c>
      <c r="DI8" s="2" t="s">
        <v>142</v>
      </c>
      <c r="DJ8" s="2" t="s">
        <v>167</v>
      </c>
      <c r="DK8" s="2" t="s">
        <v>193</v>
      </c>
      <c r="DL8" s="2" t="s">
        <v>154</v>
      </c>
      <c r="DM8" s="2" t="s">
        <v>154</v>
      </c>
      <c r="DN8" s="2" t="s">
        <v>145</v>
      </c>
      <c r="DO8" s="4"/>
      <c r="DP8" s="8"/>
      <c r="DQ8" s="4">
        <v>1</v>
      </c>
      <c r="DR8" s="8">
        <v>240.23</v>
      </c>
      <c r="DS8" s="7">
        <v>-1</v>
      </c>
      <c r="DT8" s="7">
        <v>-1</v>
      </c>
      <c r="DU8" s="2" t="s">
        <v>152</v>
      </c>
      <c r="DV8" s="2" t="s">
        <v>142</v>
      </c>
      <c r="DW8" s="2" t="s">
        <v>194</v>
      </c>
      <c r="DX8" s="2" t="s">
        <v>195</v>
      </c>
      <c r="DY8" s="2" t="s">
        <v>154</v>
      </c>
      <c r="DZ8" s="2" t="s">
        <v>154</v>
      </c>
      <c r="EA8" s="2" t="s">
        <v>145</v>
      </c>
      <c r="EB8" s="4">
        <v>1</v>
      </c>
      <c r="EC8" s="8">
        <v>237.01</v>
      </c>
      <c r="ED8" s="4">
        <v>1</v>
      </c>
      <c r="EE8" s="8">
        <v>225.22</v>
      </c>
      <c r="EF8" s="7"/>
      <c r="EG8" s="7">
        <v>0.0523</v>
      </c>
      <c r="EH8" s="2" t="s">
        <v>152</v>
      </c>
      <c r="EI8" s="2" t="s">
        <v>142</v>
      </c>
      <c r="EJ8" s="2" t="s">
        <v>194</v>
      </c>
      <c r="EK8" s="2" t="s">
        <v>196</v>
      </c>
      <c r="EL8" s="2" t="s">
        <v>154</v>
      </c>
      <c r="EM8" s="2" t="s">
        <v>154</v>
      </c>
      <c r="EN8" s="2" t="s">
        <v>145</v>
      </c>
      <c r="EO8" s="4"/>
      <c r="EP8" s="8"/>
      <c r="EQ8" s="4">
        <v>1</v>
      </c>
      <c r="ER8" s="8">
        <v>242.38</v>
      </c>
      <c r="ES8" s="7">
        <v>-1</v>
      </c>
      <c r="ET8" s="7">
        <v>-1</v>
      </c>
      <c r="EU8" s="2" t="s">
        <v>152</v>
      </c>
      <c r="EV8" s="2" t="s">
        <v>142</v>
      </c>
      <c r="EW8" s="2" t="s">
        <v>176</v>
      </c>
      <c r="EX8" s="2" t="s">
        <v>197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152</v>
      </c>
      <c r="FI8" s="2" t="s">
        <v>142</v>
      </c>
      <c r="FJ8" s="2" t="s">
        <v>165</v>
      </c>
      <c r="FK8" s="2" t="s">
        <v>145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152</v>
      </c>
      <c r="FV8" s="2" t="s">
        <v>142</v>
      </c>
      <c r="FW8" s="2" t="s">
        <v>167</v>
      </c>
      <c r="FX8" s="2" t="s">
        <v>198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186</v>
      </c>
      <c r="GI8" s="2" t="s">
        <v>142</v>
      </c>
      <c r="GJ8" s="2" t="s">
        <v>145</v>
      </c>
      <c r="GK8" s="2" t="s">
        <v>145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152</v>
      </c>
      <c r="GV8" s="2" t="s">
        <v>142</v>
      </c>
      <c r="GW8" s="2" t="s">
        <v>171</v>
      </c>
      <c r="GX8" s="2" t="s">
        <v>145</v>
      </c>
      <c r="GY8" s="2" t="s">
        <v>154</v>
      </c>
      <c r="GZ8" s="2" t="s">
        <v>154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152</v>
      </c>
      <c r="KI8" s="2" t="s">
        <v>142</v>
      </c>
      <c r="KJ8" s="2" t="s">
        <v>199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145</v>
      </c>
      <c r="KV8" s="2" t="s">
        <v>145</v>
      </c>
      <c r="KW8" s="2" t="s">
        <v>145</v>
      </c>
      <c r="KX8" s="2" t="s">
        <v>145</v>
      </c>
      <c r="KY8" s="2" t="s">
        <v>145</v>
      </c>
      <c r="KZ8" s="2" t="s">
        <v>145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>
        <v>181</v>
      </c>
      <c r="AA9" s="4">
        <f>=ROUNDDOWN(20.1111111111111,0)</f>
      </c>
      <c r="AB9" s="5">
        <v>9</v>
      </c>
      <c r="AC9" s="2" t="s">
        <v>150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27</v>
      </c>
      <c r="AQ9" s="8">
        <v>3856.77</v>
      </c>
      <c r="AR9" s="4">
        <v>20</v>
      </c>
      <c r="AS9" s="8">
        <v>4002.84</v>
      </c>
      <c r="AT9" s="7">
        <v>0.35</v>
      </c>
      <c r="AU9" s="7">
        <v>-0.0365</v>
      </c>
      <c r="AV9" s="4">
        <v>77</v>
      </c>
      <c r="AW9" s="8">
        <v>13397.65</v>
      </c>
      <c r="AX9" s="4">
        <v>68</v>
      </c>
      <c r="AY9" s="8">
        <v>15541.7</v>
      </c>
      <c r="AZ9" s="7">
        <v>0.1324</v>
      </c>
      <c r="BA9" s="7">
        <v>-0.138</v>
      </c>
      <c r="BB9" s="7">
        <v>0.2879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0.4872</v>
      </c>
      <c r="BJ9" s="4">
        <v>27</v>
      </c>
      <c r="BK9" s="8">
        <v>3856.77</v>
      </c>
      <c r="BL9" s="2" t="s">
        <v>203</v>
      </c>
      <c r="BM9" s="7">
        <v>1</v>
      </c>
      <c r="BN9" s="7">
        <v>1</v>
      </c>
      <c r="BO9" s="4">
        <v>12</v>
      </c>
      <c r="BP9" s="8">
        <v>1691.52</v>
      </c>
      <c r="BQ9" s="4">
        <v>9</v>
      </c>
      <c r="BR9" s="8">
        <v>1761.84</v>
      </c>
      <c r="BS9" s="7">
        <v>0.3333</v>
      </c>
      <c r="BT9" s="7">
        <v>-0.0399</v>
      </c>
      <c r="BU9" s="2" t="s">
        <v>152</v>
      </c>
      <c r="BV9" s="2" t="s">
        <v>142</v>
      </c>
      <c r="BW9" s="2" t="s">
        <v>145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1</v>
      </c>
      <c r="CC9" s="8">
        <v>259.99</v>
      </c>
      <c r="CD9" s="4">
        <v>1</v>
      </c>
      <c r="CE9" s="8">
        <v>424.99</v>
      </c>
      <c r="CF9" s="7"/>
      <c r="CG9" s="7">
        <v>-0.3882</v>
      </c>
      <c r="CH9" s="2" t="s">
        <v>152</v>
      </c>
      <c r="CI9" s="2" t="s">
        <v>142</v>
      </c>
      <c r="CJ9" s="2" t="s">
        <v>183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10</v>
      </c>
      <c r="CP9" s="8">
        <v>1291.24</v>
      </c>
      <c r="CQ9" s="4">
        <v>3</v>
      </c>
      <c r="CR9" s="8">
        <v>464.73</v>
      </c>
      <c r="CS9" s="7">
        <v>2.3333</v>
      </c>
      <c r="CT9" s="7">
        <v>1.7785</v>
      </c>
      <c r="CU9" s="2" t="s">
        <v>152</v>
      </c>
      <c r="CV9" s="2" t="s">
        <v>142</v>
      </c>
      <c r="CW9" s="2" t="s">
        <v>156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2</v>
      </c>
      <c r="DC9" s="8">
        <v>302.02</v>
      </c>
      <c r="DD9" s="4">
        <v>7</v>
      </c>
      <c r="DE9" s="8">
        <v>1351.28</v>
      </c>
      <c r="DF9" s="7">
        <v>-0.7143</v>
      </c>
      <c r="DG9" s="7">
        <v>-0.7765</v>
      </c>
      <c r="DH9" s="2" t="s">
        <v>152</v>
      </c>
      <c r="DI9" s="2" t="s">
        <v>142</v>
      </c>
      <c r="DJ9" s="2" t="s">
        <v>158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2</v>
      </c>
      <c r="DP9" s="8">
        <v>312</v>
      </c>
      <c r="DQ9" s="4"/>
      <c r="DR9" s="8"/>
      <c r="DS9" s="7"/>
      <c r="DT9" s="7"/>
      <c r="DU9" s="2" t="s">
        <v>152</v>
      </c>
      <c r="DV9" s="2" t="s">
        <v>142</v>
      </c>
      <c r="DW9" s="2" t="s">
        <v>160</v>
      </c>
      <c r="DX9" s="2" t="s">
        <v>208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152</v>
      </c>
      <c r="EI9" s="2" t="s">
        <v>142</v>
      </c>
      <c r="EJ9" s="2" t="s">
        <v>162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152</v>
      </c>
      <c r="EV9" s="2" t="s">
        <v>142</v>
      </c>
      <c r="EW9" s="2" t="s">
        <v>183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152</v>
      </c>
      <c r="FI9" s="2" t="s">
        <v>142</v>
      </c>
      <c r="FJ9" s="2" t="s">
        <v>165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152</v>
      </c>
      <c r="FV9" s="2" t="s">
        <v>142</v>
      </c>
      <c r="FW9" s="2" t="s">
        <v>167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152</v>
      </c>
      <c r="GI9" s="2" t="s">
        <v>169</v>
      </c>
      <c r="GJ9" s="2" t="s">
        <v>145</v>
      </c>
      <c r="GK9" s="2" t="s">
        <v>213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152</v>
      </c>
      <c r="GV9" s="2" t="s">
        <v>142</v>
      </c>
      <c r="GW9" s="2" t="s">
        <v>171</v>
      </c>
      <c r="GX9" s="2" t="s">
        <v>214</v>
      </c>
      <c r="GY9" s="2" t="s">
        <v>154</v>
      </c>
      <c r="GZ9" s="2" t="s">
        <v>154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152</v>
      </c>
      <c r="KI9" s="2" t="s">
        <v>142</v>
      </c>
      <c r="KJ9" s="2" t="s">
        <v>173</v>
      </c>
      <c r="KK9" s="2" t="s">
        <v>145</v>
      </c>
      <c r="KL9" s="2" t="s">
        <v>154</v>
      </c>
      <c r="KM9" s="2" t="s">
        <v>154</v>
      </c>
      <c r="KN9" s="2" t="s">
        <v>145</v>
      </c>
      <c r="KO9" s="4"/>
      <c r="KP9" s="8"/>
      <c r="KQ9" s="4"/>
      <c r="KR9" s="8"/>
      <c r="KS9" s="7"/>
      <c r="KT9" s="7"/>
      <c r="KU9" s="2" t="s">
        <v>145</v>
      </c>
      <c r="KV9" s="2" t="s">
        <v>145</v>
      </c>
      <c r="KW9" s="2" t="s">
        <v>145</v>
      </c>
      <c r="KX9" s="2" t="s">
        <v>145</v>
      </c>
      <c r="KY9" s="2" t="s">
        <v>145</v>
      </c>
      <c r="KZ9" s="2" t="s">
        <v>145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181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175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>
        <v>98</v>
      </c>
      <c r="AA10" s="4">
        <f>=ROUNDDOWN(9.8,0)</f>
      </c>
      <c r="AB10" s="5">
        <v>10</v>
      </c>
      <c r="AC10" s="2" t="s">
        <v>150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42</v>
      </c>
      <c r="AQ10" s="8">
        <v>7582.53</v>
      </c>
      <c r="AR10" s="4">
        <v>35</v>
      </c>
      <c r="AS10" s="8">
        <v>8542.1</v>
      </c>
      <c r="AT10" s="7">
        <v>0.2</v>
      </c>
      <c r="AU10" s="7">
        <v>-0.1123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0.566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42</v>
      </c>
      <c r="BK10" s="8">
        <v>7582.53</v>
      </c>
      <c r="BL10" s="2" t="s">
        <v>216</v>
      </c>
      <c r="BM10" s="7">
        <v>1</v>
      </c>
      <c r="BN10" s="7">
        <v>1</v>
      </c>
      <c r="BO10" s="4">
        <v>14</v>
      </c>
      <c r="BP10" s="8">
        <v>2367.96</v>
      </c>
      <c r="BQ10" s="4">
        <v>19</v>
      </c>
      <c r="BR10" s="8">
        <v>4463.48</v>
      </c>
      <c r="BS10" s="7">
        <v>-0.2632</v>
      </c>
      <c r="BT10" s="7">
        <v>-0.4695</v>
      </c>
      <c r="BU10" s="2" t="s">
        <v>152</v>
      </c>
      <c r="BV10" s="2" t="s">
        <v>142</v>
      </c>
      <c r="BW10" s="2" t="s">
        <v>145</v>
      </c>
      <c r="BX10" s="2" t="s">
        <v>178</v>
      </c>
      <c r="BY10" s="2" t="s">
        <v>154</v>
      </c>
      <c r="BZ10" s="2" t="s">
        <v>154</v>
      </c>
      <c r="CA10" s="2" t="s">
        <v>145</v>
      </c>
      <c r="CB10" s="4">
        <v>5</v>
      </c>
      <c r="CC10" s="8">
        <v>1277.13</v>
      </c>
      <c r="CD10" s="4">
        <v>2</v>
      </c>
      <c r="CE10" s="8">
        <v>1019.98</v>
      </c>
      <c r="CF10" s="7">
        <v>1.5</v>
      </c>
      <c r="CG10" s="7">
        <v>0.2521</v>
      </c>
      <c r="CH10" s="2" t="s">
        <v>152</v>
      </c>
      <c r="CI10" s="2" t="s">
        <v>142</v>
      </c>
      <c r="CJ10" s="2" t="s">
        <v>183</v>
      </c>
      <c r="CK10" s="2" t="s">
        <v>217</v>
      </c>
      <c r="CL10" s="2" t="s">
        <v>154</v>
      </c>
      <c r="CM10" s="2" t="s">
        <v>154</v>
      </c>
      <c r="CN10" s="2" t="s">
        <v>145</v>
      </c>
      <c r="CO10" s="4">
        <v>11</v>
      </c>
      <c r="CP10" s="8">
        <v>1720.54</v>
      </c>
      <c r="CQ10" s="4">
        <v>5</v>
      </c>
      <c r="CR10" s="8">
        <v>986.65</v>
      </c>
      <c r="CS10" s="7">
        <v>1.2</v>
      </c>
      <c r="CT10" s="7">
        <v>0.7438</v>
      </c>
      <c r="CU10" s="2" t="s">
        <v>152</v>
      </c>
      <c r="CV10" s="2" t="s">
        <v>142</v>
      </c>
      <c r="CW10" s="2" t="s">
        <v>156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>
        <v>10</v>
      </c>
      <c r="DC10" s="8">
        <v>1794.6</v>
      </c>
      <c r="DD10" s="4">
        <v>7</v>
      </c>
      <c r="DE10" s="8">
        <v>1621.55</v>
      </c>
      <c r="DF10" s="7">
        <v>0.4286</v>
      </c>
      <c r="DG10" s="7">
        <v>0.1067</v>
      </c>
      <c r="DH10" s="2" t="s">
        <v>152</v>
      </c>
      <c r="DI10" s="2" t="s">
        <v>142</v>
      </c>
      <c r="DJ10" s="2" t="s">
        <v>158</v>
      </c>
      <c r="DK10" s="2" t="s">
        <v>159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185.47</v>
      </c>
      <c r="DQ10" s="4"/>
      <c r="DR10" s="8"/>
      <c r="DS10" s="7"/>
      <c r="DT10" s="7"/>
      <c r="DU10" s="2" t="s">
        <v>152</v>
      </c>
      <c r="DV10" s="2" t="s">
        <v>142</v>
      </c>
      <c r="DW10" s="2" t="s">
        <v>160</v>
      </c>
      <c r="DX10" s="2" t="s">
        <v>219</v>
      </c>
      <c r="DY10" s="2" t="s">
        <v>154</v>
      </c>
      <c r="DZ10" s="2" t="s">
        <v>154</v>
      </c>
      <c r="EA10" s="2" t="s">
        <v>145</v>
      </c>
      <c r="EB10" s="4">
        <v>1</v>
      </c>
      <c r="EC10" s="8">
        <v>236.83</v>
      </c>
      <c r="ED10" s="4">
        <v>2</v>
      </c>
      <c r="EE10" s="8">
        <v>450.44</v>
      </c>
      <c r="EF10" s="7">
        <v>-0.5</v>
      </c>
      <c r="EG10" s="7">
        <v>-0.4742</v>
      </c>
      <c r="EH10" s="2" t="s">
        <v>152</v>
      </c>
      <c r="EI10" s="2" t="s">
        <v>142</v>
      </c>
      <c r="EJ10" s="2" t="s">
        <v>162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/>
      <c r="ER10" s="8"/>
      <c r="ES10" s="7"/>
      <c r="ET10" s="7"/>
      <c r="EU10" s="2" t="s">
        <v>152</v>
      </c>
      <c r="EV10" s="2" t="s">
        <v>142</v>
      </c>
      <c r="EW10" s="2" t="s">
        <v>183</v>
      </c>
      <c r="EX10" s="2" t="s">
        <v>191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165</v>
      </c>
      <c r="FK10" s="2" t="s">
        <v>221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152</v>
      </c>
      <c r="FV10" s="2" t="s">
        <v>142</v>
      </c>
      <c r="FW10" s="2" t="s">
        <v>167</v>
      </c>
      <c r="FX10" s="2" t="s">
        <v>208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186</v>
      </c>
      <c r="GI10" s="2" t="s">
        <v>142</v>
      </c>
      <c r="GJ10" s="2" t="s">
        <v>145</v>
      </c>
      <c r="GK10" s="2" t="s">
        <v>145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152</v>
      </c>
      <c r="GV10" s="2" t="s">
        <v>142</v>
      </c>
      <c r="GW10" s="2" t="s">
        <v>171</v>
      </c>
      <c r="GX10" s="2" t="s">
        <v>145</v>
      </c>
      <c r="GY10" s="2" t="s">
        <v>154</v>
      </c>
      <c r="GZ10" s="2" t="s">
        <v>154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152</v>
      </c>
      <c r="KI10" s="2" t="s">
        <v>142</v>
      </c>
      <c r="KJ10" s="2" t="s">
        <v>173</v>
      </c>
      <c r="KK10" s="2" t="s">
        <v>145</v>
      </c>
      <c r="KL10" s="2" t="s">
        <v>154</v>
      </c>
      <c r="KM10" s="2" t="s">
        <v>154</v>
      </c>
      <c r="KN10" s="2" t="s">
        <v>145</v>
      </c>
      <c r="KO10" s="4"/>
      <c r="KP10" s="8"/>
      <c r="KQ10" s="4"/>
      <c r="KR10" s="8"/>
      <c r="KS10" s="7"/>
      <c r="KT10" s="7"/>
      <c r="KU10" s="2" t="s">
        <v>145</v>
      </c>
      <c r="KV10" s="2" t="s">
        <v>145</v>
      </c>
      <c r="KW10" s="2" t="s">
        <v>145</v>
      </c>
      <c r="KX10" s="2" t="s">
        <v>145</v>
      </c>
      <c r="KY10" s="2" t="s">
        <v>145</v>
      </c>
      <c r="KZ10" s="2" t="s">
        <v>145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188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>
        <v>67</v>
      </c>
      <c r="AA11" s="4">
        <f>=ROUNDDOWN(16.75,0)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8</v>
      </c>
      <c r="AQ11" s="8">
        <v>1958.35</v>
      </c>
      <c r="AR11" s="4">
        <v>13</v>
      </c>
      <c r="AS11" s="8">
        <v>2996.76</v>
      </c>
      <c r="AT11" s="7">
        <v>-0.3846</v>
      </c>
      <c r="AU11" s="7">
        <v>-0.3465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0.1462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8</v>
      </c>
      <c r="BK11" s="8">
        <v>1958.35</v>
      </c>
      <c r="BL11" s="2" t="s">
        <v>223</v>
      </c>
      <c r="BM11" s="7">
        <v>1</v>
      </c>
      <c r="BN11" s="7">
        <v>1</v>
      </c>
      <c r="BO11" s="4"/>
      <c r="BP11" s="8"/>
      <c r="BQ11" s="4">
        <v>6</v>
      </c>
      <c r="BR11" s="8">
        <v>1409.52</v>
      </c>
      <c r="BS11" s="7">
        <v>-1</v>
      </c>
      <c r="BT11" s="7">
        <v>-1</v>
      </c>
      <c r="BU11" s="2" t="s">
        <v>152</v>
      </c>
      <c r="BV11" s="2" t="s">
        <v>142</v>
      </c>
      <c r="BW11" s="2" t="s">
        <v>145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4</v>
      </c>
      <c r="CC11" s="8">
        <v>1233.71</v>
      </c>
      <c r="CD11" s="4"/>
      <c r="CE11" s="8"/>
      <c r="CF11" s="7"/>
      <c r="CG11" s="7"/>
      <c r="CH11" s="2" t="s">
        <v>152</v>
      </c>
      <c r="CI11" s="2" t="s">
        <v>142</v>
      </c>
      <c r="CJ11" s="2" t="s">
        <v>183</v>
      </c>
      <c r="CK11" s="2" t="s">
        <v>225</v>
      </c>
      <c r="CL11" s="2" t="s">
        <v>154</v>
      </c>
      <c r="CM11" s="2" t="s">
        <v>154</v>
      </c>
      <c r="CN11" s="2" t="s">
        <v>145</v>
      </c>
      <c r="CO11" s="4"/>
      <c r="CP11" s="8"/>
      <c r="CQ11" s="4">
        <v>1</v>
      </c>
      <c r="CR11" s="8">
        <v>193.04</v>
      </c>
      <c r="CS11" s="7">
        <v>-1</v>
      </c>
      <c r="CT11" s="7">
        <v>-1</v>
      </c>
      <c r="CU11" s="2" t="s">
        <v>152</v>
      </c>
      <c r="CV11" s="2" t="s">
        <v>142</v>
      </c>
      <c r="CW11" s="2" t="s">
        <v>156</v>
      </c>
      <c r="CX11" s="2" t="s">
        <v>226</v>
      </c>
      <c r="CY11" s="2" t="s">
        <v>154</v>
      </c>
      <c r="CZ11" s="2" t="s">
        <v>154</v>
      </c>
      <c r="DA11" s="2" t="s">
        <v>145</v>
      </c>
      <c r="DB11" s="4">
        <v>3</v>
      </c>
      <c r="DC11" s="8">
        <v>538.98</v>
      </c>
      <c r="DD11" s="4">
        <v>2</v>
      </c>
      <c r="DE11" s="8">
        <v>463.3</v>
      </c>
      <c r="DF11" s="7">
        <v>0.5</v>
      </c>
      <c r="DG11" s="7">
        <v>0.1633</v>
      </c>
      <c r="DH11" s="2" t="s">
        <v>152</v>
      </c>
      <c r="DI11" s="2" t="s">
        <v>142</v>
      </c>
      <c r="DJ11" s="2" t="s">
        <v>167</v>
      </c>
      <c r="DK11" s="2" t="s">
        <v>193</v>
      </c>
      <c r="DL11" s="2" t="s">
        <v>154</v>
      </c>
      <c r="DM11" s="2" t="s">
        <v>154</v>
      </c>
      <c r="DN11" s="2" t="s">
        <v>145</v>
      </c>
      <c r="DO11" s="4">
        <v>1</v>
      </c>
      <c r="DP11" s="8">
        <v>185.66</v>
      </c>
      <c r="DQ11" s="4">
        <v>2</v>
      </c>
      <c r="DR11" s="8">
        <v>480.46</v>
      </c>
      <c r="DS11" s="7">
        <v>-0.5</v>
      </c>
      <c r="DT11" s="7">
        <v>-0.6136</v>
      </c>
      <c r="DU11" s="2" t="s">
        <v>152</v>
      </c>
      <c r="DV11" s="2" t="s">
        <v>142</v>
      </c>
      <c r="DW11" s="2" t="s">
        <v>194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/>
      <c r="EC11" s="8"/>
      <c r="ED11" s="4">
        <v>2</v>
      </c>
      <c r="EE11" s="8">
        <v>450.44</v>
      </c>
      <c r="EF11" s="7">
        <v>-1</v>
      </c>
      <c r="EG11" s="7">
        <v>-1</v>
      </c>
      <c r="EH11" s="2" t="s">
        <v>152</v>
      </c>
      <c r="EI11" s="2" t="s">
        <v>142</v>
      </c>
      <c r="EJ11" s="2" t="s">
        <v>194</v>
      </c>
      <c r="EK11" s="2" t="s">
        <v>190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152</v>
      </c>
      <c r="EV11" s="2" t="s">
        <v>142</v>
      </c>
      <c r="EW11" s="2" t="s">
        <v>183</v>
      </c>
      <c r="EX11" s="2" t="s">
        <v>228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152</v>
      </c>
      <c r="FI11" s="2" t="s">
        <v>142</v>
      </c>
      <c r="FJ11" s="2" t="s">
        <v>165</v>
      </c>
      <c r="FK11" s="2" t="s">
        <v>229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152</v>
      </c>
      <c r="FV11" s="2" t="s">
        <v>142</v>
      </c>
      <c r="FW11" s="2" t="s">
        <v>167</v>
      </c>
      <c r="FX11" s="2" t="s">
        <v>230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186</v>
      </c>
      <c r="GI11" s="2" t="s">
        <v>142</v>
      </c>
      <c r="GJ11" s="2" t="s">
        <v>145</v>
      </c>
      <c r="GK11" s="2" t="s">
        <v>145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152</v>
      </c>
      <c r="GV11" s="2" t="s">
        <v>142</v>
      </c>
      <c r="GW11" s="2" t="s">
        <v>171</v>
      </c>
      <c r="GX11" s="2" t="s">
        <v>145</v>
      </c>
      <c r="GY11" s="2" t="s">
        <v>154</v>
      </c>
      <c r="GZ11" s="2" t="s">
        <v>154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152</v>
      </c>
      <c r="KI11" s="2" t="s">
        <v>142</v>
      </c>
      <c r="KJ11" s="2" t="s">
        <v>199</v>
      </c>
      <c r="KK11" s="2" t="s">
        <v>145</v>
      </c>
      <c r="KL11" s="2" t="s">
        <v>154</v>
      </c>
      <c r="KM11" s="2" t="s">
        <v>154</v>
      </c>
      <c r="KN11" s="2" t="s">
        <v>145</v>
      </c>
      <c r="KO11" s="4"/>
      <c r="KP11" s="8"/>
      <c r="KQ11" s="4"/>
      <c r="KR11" s="8"/>
      <c r="KS11" s="7"/>
      <c r="KT11" s="7"/>
      <c r="KU11" s="2" t="s">
        <v>145</v>
      </c>
      <c r="KV11" s="2" t="s">
        <v>145</v>
      </c>
      <c r="KW11" s="2" t="s">
        <v>145</v>
      </c>
      <c r="KX11" s="2" t="s">
        <v>145</v>
      </c>
      <c r="KY11" s="2" t="s">
        <v>145</v>
      </c>
      <c r="KZ11" s="2" t="s">
        <v>145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67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>
        <v>11</v>
      </c>
      <c r="AC12" s="2" t="s">
        <v>150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237</v>
      </c>
      <c r="BV12" s="2" t="s">
        <v>142</v>
      </c>
      <c r="BW12" s="2" t="s">
        <v>145</v>
      </c>
      <c r="BX12" s="2" t="s">
        <v>145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152</v>
      </c>
      <c r="CI12" s="2" t="s">
        <v>169</v>
      </c>
      <c r="CJ12" s="2" t="s">
        <v>145</v>
      </c>
      <c r="CK12" s="2" t="s">
        <v>145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152</v>
      </c>
      <c r="CV12" s="2" t="s">
        <v>142</v>
      </c>
      <c r="CW12" s="2" t="s">
        <v>145</v>
      </c>
      <c r="CX12" s="2" t="s">
        <v>145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237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/>
      <c r="DP12" s="8"/>
      <c r="DQ12" s="4"/>
      <c r="DR12" s="8"/>
      <c r="DS12" s="7"/>
      <c r="DT12" s="7"/>
      <c r="DU12" s="2" t="s">
        <v>237</v>
      </c>
      <c r="DV12" s="2" t="s">
        <v>142</v>
      </c>
      <c r="DW12" s="2" t="s">
        <v>145</v>
      </c>
      <c r="DX12" s="2" t="s">
        <v>145</v>
      </c>
      <c r="DY12" s="2" t="s">
        <v>154</v>
      </c>
      <c r="DZ12" s="2" t="s">
        <v>154</v>
      </c>
      <c r="EA12" s="2" t="s">
        <v>145</v>
      </c>
      <c r="EB12" s="4"/>
      <c r="EC12" s="8"/>
      <c r="ED12" s="4"/>
      <c r="EE12" s="8"/>
      <c r="EF12" s="7"/>
      <c r="EG12" s="7"/>
      <c r="EH12" s="2" t="s">
        <v>237</v>
      </c>
      <c r="EI12" s="2" t="s">
        <v>142</v>
      </c>
      <c r="EJ12" s="2" t="s">
        <v>145</v>
      </c>
      <c r="EK12" s="2" t="s">
        <v>145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152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238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237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237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237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237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237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237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237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239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237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152</v>
      </c>
      <c r="KI12" s="2" t="s">
        <v>169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237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237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237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237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237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237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237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237</v>
      </c>
      <c r="OI12" s="2" t="s">
        <v>142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237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175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>
        <v>14</v>
      </c>
      <c r="AC13" s="2" t="s">
        <v>150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237</v>
      </c>
      <c r="BV13" s="2" t="s">
        <v>142</v>
      </c>
      <c r="BW13" s="2" t="s">
        <v>145</v>
      </c>
      <c r="BX13" s="2" t="s">
        <v>145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152</v>
      </c>
      <c r="CI13" s="2" t="s">
        <v>169</v>
      </c>
      <c r="CJ13" s="2" t="s">
        <v>145</v>
      </c>
      <c r="CK13" s="2" t="s">
        <v>145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152</v>
      </c>
      <c r="CV13" s="2" t="s">
        <v>142</v>
      </c>
      <c r="CW13" s="2" t="s">
        <v>145</v>
      </c>
      <c r="CX13" s="2" t="s">
        <v>145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237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/>
      <c r="DP13" s="8"/>
      <c r="DQ13" s="4"/>
      <c r="DR13" s="8"/>
      <c r="DS13" s="7"/>
      <c r="DT13" s="7"/>
      <c r="DU13" s="2" t="s">
        <v>237</v>
      </c>
      <c r="DV13" s="2" t="s">
        <v>142</v>
      </c>
      <c r="DW13" s="2" t="s">
        <v>145</v>
      </c>
      <c r="DX13" s="2" t="s">
        <v>145</v>
      </c>
      <c r="DY13" s="2" t="s">
        <v>154</v>
      </c>
      <c r="DZ13" s="2" t="s">
        <v>154</v>
      </c>
      <c r="EA13" s="2" t="s">
        <v>145</v>
      </c>
      <c r="EB13" s="4"/>
      <c r="EC13" s="8"/>
      <c r="ED13" s="4"/>
      <c r="EE13" s="8"/>
      <c r="EF13" s="7"/>
      <c r="EG13" s="7"/>
      <c r="EH13" s="2" t="s">
        <v>237</v>
      </c>
      <c r="EI13" s="2" t="s">
        <v>142</v>
      </c>
      <c r="EJ13" s="2" t="s">
        <v>145</v>
      </c>
      <c r="EK13" s="2" t="s">
        <v>145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152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238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237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237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237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237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237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237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237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239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237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152</v>
      </c>
      <c r="KI13" s="2" t="s">
        <v>169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237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237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237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237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237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237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237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237</v>
      </c>
      <c r="OI13" s="2" t="s">
        <v>142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237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>
        <v>6</v>
      </c>
      <c r="AC14" s="2" t="s">
        <v>150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237</v>
      </c>
      <c r="BV14" s="2" t="s">
        <v>142</v>
      </c>
      <c r="BW14" s="2" t="s">
        <v>145</v>
      </c>
      <c r="BX14" s="2" t="s">
        <v>145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152</v>
      </c>
      <c r="CI14" s="2" t="s">
        <v>169</v>
      </c>
      <c r="CJ14" s="2" t="s">
        <v>145</v>
      </c>
      <c r="CK14" s="2" t="s">
        <v>145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152</v>
      </c>
      <c r="CV14" s="2" t="s">
        <v>142</v>
      </c>
      <c r="CW14" s="2" t="s">
        <v>145</v>
      </c>
      <c r="CX14" s="2" t="s">
        <v>145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237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237</v>
      </c>
      <c r="DV14" s="2" t="s">
        <v>142</v>
      </c>
      <c r="DW14" s="2" t="s">
        <v>145</v>
      </c>
      <c r="DX14" s="2" t="s">
        <v>145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237</v>
      </c>
      <c r="EI14" s="2" t="s">
        <v>142</v>
      </c>
      <c r="EJ14" s="2" t="s">
        <v>145</v>
      </c>
      <c r="EK14" s="2" t="s">
        <v>145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152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238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237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237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237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237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237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237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237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239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237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152</v>
      </c>
      <c r="KI14" s="2" t="s">
        <v>169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237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237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237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237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237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237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237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237</v>
      </c>
      <c r="OI14" s="2" t="s">
        <v>142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237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139</v>
      </c>
      <c r="J15" s="2" t="s">
        <v>140</v>
      </c>
      <c r="K15" s="2" t="s">
        <v>244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245</v>
      </c>
      <c r="W15" s="2" t="s">
        <v>148</v>
      </c>
      <c r="X15" s="2" t="s">
        <v>145</v>
      </c>
      <c r="Y15" s="2" t="s">
        <v>246</v>
      </c>
      <c r="Z15" s="4">
        <v>174</v>
      </c>
      <c r="AA15" s="4">
        <f>=ROUNDDOWN(14.5,0)</f>
      </c>
      <c r="AB15" s="5">
        <v>12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32</v>
      </c>
      <c r="AQ15" s="8">
        <v>4862.47</v>
      </c>
      <c r="AR15" s="4"/>
      <c r="AS15" s="8"/>
      <c r="AT15" s="7"/>
      <c r="AU15" s="7"/>
      <c r="AV15" s="4">
        <v>64</v>
      </c>
      <c r="AW15" s="8">
        <v>10731.4</v>
      </c>
      <c r="AX15" s="4">
        <v>10</v>
      </c>
      <c r="AY15" s="8">
        <v>2875.64</v>
      </c>
      <c r="AZ15" s="7">
        <v>5.4</v>
      </c>
      <c r="BA15" s="7">
        <v>2.7318</v>
      </c>
      <c r="BB15" s="7">
        <v>0.4531</v>
      </c>
      <c r="BC15" s="4">
        <v>107</v>
      </c>
      <c r="BD15" s="8">
        <v>18203.03</v>
      </c>
      <c r="BE15" s="4">
        <v>44</v>
      </c>
      <c r="BF15" s="8">
        <v>10165.61</v>
      </c>
      <c r="BG15" s="7">
        <v>1.4318</v>
      </c>
      <c r="BH15" s="7">
        <v>0.7906</v>
      </c>
      <c r="BI15" s="7">
        <v>0.5895</v>
      </c>
      <c r="BJ15" s="4">
        <v>32</v>
      </c>
      <c r="BK15" s="8">
        <v>4862.47</v>
      </c>
      <c r="BL15" s="2" t="s">
        <v>247</v>
      </c>
      <c r="BM15" s="7">
        <v>1</v>
      </c>
      <c r="BN15" s="7">
        <v>1</v>
      </c>
      <c r="BO15" s="4">
        <v>18</v>
      </c>
      <c r="BP15" s="8">
        <v>2537.28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145</v>
      </c>
      <c r="BX15" s="2" t="s">
        <v>248</v>
      </c>
      <c r="BY15" s="2" t="s">
        <v>154</v>
      </c>
      <c r="BZ15" s="2" t="s">
        <v>154</v>
      </c>
      <c r="CA15" s="2" t="s">
        <v>145</v>
      </c>
      <c r="CB15" s="4">
        <v>4</v>
      </c>
      <c r="CC15" s="8">
        <v>953.4</v>
      </c>
      <c r="CD15" s="4"/>
      <c r="CE15" s="8"/>
      <c r="CF15" s="7"/>
      <c r="CG15" s="7"/>
      <c r="CH15" s="2" t="s">
        <v>152</v>
      </c>
      <c r="CI15" s="2" t="s">
        <v>142</v>
      </c>
      <c r="CJ15" s="2" t="s">
        <v>249</v>
      </c>
      <c r="CK15" s="2" t="s">
        <v>250</v>
      </c>
      <c r="CL15" s="2" t="s">
        <v>154</v>
      </c>
      <c r="CM15" s="2" t="s">
        <v>154</v>
      </c>
      <c r="CN15" s="2" t="s">
        <v>145</v>
      </c>
      <c r="CO15" s="4">
        <v>8</v>
      </c>
      <c r="CP15" s="8">
        <v>1064.85</v>
      </c>
      <c r="CQ15" s="4"/>
      <c r="CR15" s="8"/>
      <c r="CS15" s="7"/>
      <c r="CT15" s="7"/>
      <c r="CU15" s="2" t="s">
        <v>152</v>
      </c>
      <c r="CV15" s="2" t="s">
        <v>142</v>
      </c>
      <c r="CW15" s="2" t="s">
        <v>251</v>
      </c>
      <c r="CX15" s="2" t="s">
        <v>252</v>
      </c>
      <c r="CY15" s="2" t="s">
        <v>154</v>
      </c>
      <c r="CZ15" s="2" t="s">
        <v>154</v>
      </c>
      <c r="DA15" s="2" t="s">
        <v>145</v>
      </c>
      <c r="DB15" s="4">
        <v>2</v>
      </c>
      <c r="DC15" s="8">
        <v>306.94</v>
      </c>
      <c r="DD15" s="4"/>
      <c r="DE15" s="8"/>
      <c r="DF15" s="7"/>
      <c r="DG15" s="7"/>
      <c r="DH15" s="2" t="s">
        <v>152</v>
      </c>
      <c r="DI15" s="2" t="s">
        <v>142</v>
      </c>
      <c r="DJ15" s="2" t="s">
        <v>158</v>
      </c>
      <c r="DK15" s="2" t="s">
        <v>253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152</v>
      </c>
      <c r="DV15" s="2" t="s">
        <v>142</v>
      </c>
      <c r="DW15" s="2" t="s">
        <v>254</v>
      </c>
      <c r="DX15" s="2" t="s">
        <v>255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152</v>
      </c>
      <c r="EI15" s="2" t="s">
        <v>142</v>
      </c>
      <c r="EJ15" s="2" t="s">
        <v>249</v>
      </c>
      <c r="EK15" s="2" t="s">
        <v>159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152</v>
      </c>
      <c r="EV15" s="2" t="s">
        <v>142</v>
      </c>
      <c r="EW15" s="2" t="s">
        <v>249</v>
      </c>
      <c r="EX15" s="2" t="s">
        <v>256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152</v>
      </c>
      <c r="FI15" s="2" t="s">
        <v>142</v>
      </c>
      <c r="FJ15" s="2" t="s">
        <v>249</v>
      </c>
      <c r="FK15" s="2" t="s">
        <v>257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152</v>
      </c>
      <c r="FV15" s="2" t="s">
        <v>142</v>
      </c>
      <c r="FW15" s="2" t="s">
        <v>258</v>
      </c>
      <c r="FX15" s="2" t="s">
        <v>259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152</v>
      </c>
      <c r="GI15" s="2" t="s">
        <v>169</v>
      </c>
      <c r="GJ15" s="2" t="s">
        <v>145</v>
      </c>
      <c r="GK15" s="2" t="s">
        <v>260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152</v>
      </c>
      <c r="KI15" s="2" t="s">
        <v>142</v>
      </c>
      <c r="KJ15" s="2" t="s">
        <v>249</v>
      </c>
      <c r="KK15" s="2" t="s">
        <v>261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145</v>
      </c>
      <c r="KV15" s="2" t="s">
        <v>145</v>
      </c>
      <c r="KW15" s="2" t="s">
        <v>145</v>
      </c>
      <c r="KX15" s="2" t="s">
        <v>145</v>
      </c>
      <c r="KY15" s="2" t="s">
        <v>145</v>
      </c>
      <c r="KZ15" s="2" t="s">
        <v>145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>
        <v>174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262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139</v>
      </c>
      <c r="J16" s="2" t="s">
        <v>175</v>
      </c>
      <c r="K16" s="2" t="s">
        <v>244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245</v>
      </c>
      <c r="W16" s="2" t="s">
        <v>148</v>
      </c>
      <c r="X16" s="2" t="s">
        <v>145</v>
      </c>
      <c r="Y16" s="2" t="s">
        <v>246</v>
      </c>
      <c r="Z16" s="4">
        <v>180</v>
      </c>
      <c r="AA16" s="4">
        <f>=ROUNDDOWN(22.5,0)</f>
      </c>
      <c r="AB16" s="5">
        <v>8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20</v>
      </c>
      <c r="AQ16" s="8">
        <v>3761.72</v>
      </c>
      <c r="AR16" s="4">
        <v>10</v>
      </c>
      <c r="AS16" s="8">
        <v>2875.64</v>
      </c>
      <c r="AT16" s="7">
        <v>1</v>
      </c>
      <c r="AU16" s="7">
        <v>0.3081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0.3505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20</v>
      </c>
      <c r="BK16" s="8">
        <v>3761.72</v>
      </c>
      <c r="BL16" s="2" t="s">
        <v>263</v>
      </c>
      <c r="BM16" s="7">
        <v>1</v>
      </c>
      <c r="BN16" s="7">
        <v>1</v>
      </c>
      <c r="BO16" s="4">
        <v>2</v>
      </c>
      <c r="BP16" s="8">
        <v>338.28</v>
      </c>
      <c r="BQ16" s="4">
        <v>6</v>
      </c>
      <c r="BR16" s="8">
        <v>1409.52</v>
      </c>
      <c r="BS16" s="7">
        <v>-0.6667</v>
      </c>
      <c r="BT16" s="7">
        <v>-0.76</v>
      </c>
      <c r="BU16" s="2" t="s">
        <v>152</v>
      </c>
      <c r="BV16" s="2" t="s">
        <v>142</v>
      </c>
      <c r="BW16" s="2" t="s">
        <v>145</v>
      </c>
      <c r="BX16" s="2" t="s">
        <v>248</v>
      </c>
      <c r="BY16" s="2" t="s">
        <v>154</v>
      </c>
      <c r="BZ16" s="2" t="s">
        <v>154</v>
      </c>
      <c r="CA16" s="2" t="s">
        <v>145</v>
      </c>
      <c r="CB16" s="4">
        <v>3</v>
      </c>
      <c r="CC16" s="8">
        <v>899.97</v>
      </c>
      <c r="CD16" s="4">
        <v>2</v>
      </c>
      <c r="CE16" s="8">
        <v>1019.98</v>
      </c>
      <c r="CF16" s="7">
        <v>0.5</v>
      </c>
      <c r="CG16" s="7">
        <v>-0.1177</v>
      </c>
      <c r="CH16" s="2" t="s">
        <v>152</v>
      </c>
      <c r="CI16" s="2" t="s">
        <v>142</v>
      </c>
      <c r="CJ16" s="2" t="s">
        <v>249</v>
      </c>
      <c r="CK16" s="2" t="s">
        <v>264</v>
      </c>
      <c r="CL16" s="2" t="s">
        <v>154</v>
      </c>
      <c r="CM16" s="2" t="s">
        <v>154</v>
      </c>
      <c r="CN16" s="2" t="s">
        <v>145</v>
      </c>
      <c r="CO16" s="4">
        <v>11</v>
      </c>
      <c r="CP16" s="8">
        <v>1791.03</v>
      </c>
      <c r="CQ16" s="4">
        <v>1</v>
      </c>
      <c r="CR16" s="8">
        <v>214.49</v>
      </c>
      <c r="CS16" s="7">
        <v>10</v>
      </c>
      <c r="CT16" s="7">
        <v>7.3502</v>
      </c>
      <c r="CU16" s="2" t="s">
        <v>152</v>
      </c>
      <c r="CV16" s="2" t="s">
        <v>142</v>
      </c>
      <c r="CW16" s="2" t="s">
        <v>251</v>
      </c>
      <c r="CX16" s="2" t="s">
        <v>159</v>
      </c>
      <c r="CY16" s="2" t="s">
        <v>154</v>
      </c>
      <c r="CZ16" s="2" t="s">
        <v>154</v>
      </c>
      <c r="DA16" s="2" t="s">
        <v>145</v>
      </c>
      <c r="DB16" s="4">
        <v>4</v>
      </c>
      <c r="DC16" s="8">
        <v>732.44</v>
      </c>
      <c r="DD16" s="4">
        <v>1</v>
      </c>
      <c r="DE16" s="8">
        <v>231.65</v>
      </c>
      <c r="DF16" s="7">
        <v>3</v>
      </c>
      <c r="DG16" s="7">
        <v>2.1618</v>
      </c>
      <c r="DH16" s="2" t="s">
        <v>152</v>
      </c>
      <c r="DI16" s="2" t="s">
        <v>142</v>
      </c>
      <c r="DJ16" s="2" t="s">
        <v>158</v>
      </c>
      <c r="DK16" s="2" t="s">
        <v>265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152</v>
      </c>
      <c r="DV16" s="2" t="s">
        <v>142</v>
      </c>
      <c r="DW16" s="2" t="s">
        <v>254</v>
      </c>
      <c r="DX16" s="2" t="s">
        <v>266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249</v>
      </c>
      <c r="EK16" s="2" t="s">
        <v>267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152</v>
      </c>
      <c r="EV16" s="2" t="s">
        <v>142</v>
      </c>
      <c r="EW16" s="2" t="s">
        <v>249</v>
      </c>
      <c r="EX16" s="2" t="s">
        <v>268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249</v>
      </c>
      <c r="FK16" s="2" t="s">
        <v>269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152</v>
      </c>
      <c r="FV16" s="2" t="s">
        <v>142</v>
      </c>
      <c r="FW16" s="2" t="s">
        <v>167</v>
      </c>
      <c r="FX16" s="2" t="s">
        <v>178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186</v>
      </c>
      <c r="GI16" s="2" t="s">
        <v>142</v>
      </c>
      <c r="GJ16" s="2" t="s">
        <v>145</v>
      </c>
      <c r="GK16" s="2" t="s">
        <v>145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152</v>
      </c>
      <c r="KI16" s="2" t="s">
        <v>142</v>
      </c>
      <c r="KJ16" s="2" t="s">
        <v>249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145</v>
      </c>
      <c r="KV16" s="2" t="s">
        <v>145</v>
      </c>
      <c r="KW16" s="2" t="s">
        <v>145</v>
      </c>
      <c r="KX16" s="2" t="s">
        <v>145</v>
      </c>
      <c r="KY16" s="2" t="s">
        <v>145</v>
      </c>
      <c r="KZ16" s="2" t="s">
        <v>145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130</v>
      </c>
      <c r="PC16" s="4"/>
      <c r="PD16" s="4"/>
      <c r="PE16" s="4">
        <v>50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270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139</v>
      </c>
      <c r="J17" s="2" t="s">
        <v>188</v>
      </c>
      <c r="K17" s="2" t="s">
        <v>244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245</v>
      </c>
      <c r="W17" s="2" t="s">
        <v>148</v>
      </c>
      <c r="X17" s="2" t="s">
        <v>145</v>
      </c>
      <c r="Y17" s="2" t="s">
        <v>246</v>
      </c>
      <c r="Z17" s="4">
        <v>124</v>
      </c>
      <c r="AA17" s="4">
        <f>=ROUNDDOWN(31,0)</f>
      </c>
      <c r="AB17" s="5">
        <v>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12</v>
      </c>
      <c r="AQ17" s="8">
        <v>2107.21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0.1964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12</v>
      </c>
      <c r="BK17" s="8">
        <v>2107.21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142</v>
      </c>
      <c r="BW17" s="2" t="s">
        <v>145</v>
      </c>
      <c r="BX17" s="2" t="s">
        <v>248</v>
      </c>
      <c r="BY17" s="2" t="s">
        <v>154</v>
      </c>
      <c r="BZ17" s="2" t="s">
        <v>154</v>
      </c>
      <c r="CA17" s="2" t="s">
        <v>145</v>
      </c>
      <c r="CB17" s="4"/>
      <c r="CC17" s="8"/>
      <c r="CD17" s="4"/>
      <c r="CE17" s="8"/>
      <c r="CF17" s="7"/>
      <c r="CG17" s="7"/>
      <c r="CH17" s="2" t="s">
        <v>152</v>
      </c>
      <c r="CI17" s="2" t="s">
        <v>142</v>
      </c>
      <c r="CJ17" s="2" t="s">
        <v>249</v>
      </c>
      <c r="CK17" s="2" t="s">
        <v>264</v>
      </c>
      <c r="CL17" s="2" t="s">
        <v>154</v>
      </c>
      <c r="CM17" s="2" t="s">
        <v>154</v>
      </c>
      <c r="CN17" s="2" t="s">
        <v>145</v>
      </c>
      <c r="CO17" s="4">
        <v>3</v>
      </c>
      <c r="CP17" s="8">
        <v>455.6</v>
      </c>
      <c r="CQ17" s="4"/>
      <c r="CR17" s="8"/>
      <c r="CS17" s="7"/>
      <c r="CT17" s="7"/>
      <c r="CU17" s="2" t="s">
        <v>152</v>
      </c>
      <c r="CV17" s="2" t="s">
        <v>142</v>
      </c>
      <c r="CW17" s="2" t="s">
        <v>251</v>
      </c>
      <c r="CX17" s="2" t="s">
        <v>272</v>
      </c>
      <c r="CY17" s="2" t="s">
        <v>154</v>
      </c>
      <c r="CZ17" s="2" t="s">
        <v>154</v>
      </c>
      <c r="DA17" s="2" t="s">
        <v>145</v>
      </c>
      <c r="DB17" s="4">
        <v>8</v>
      </c>
      <c r="DC17" s="8">
        <v>1462.8</v>
      </c>
      <c r="DD17" s="4"/>
      <c r="DE17" s="8"/>
      <c r="DF17" s="7"/>
      <c r="DG17" s="7"/>
      <c r="DH17" s="2" t="s">
        <v>152</v>
      </c>
      <c r="DI17" s="2" t="s">
        <v>142</v>
      </c>
      <c r="DJ17" s="2" t="s">
        <v>158</v>
      </c>
      <c r="DK17" s="2" t="s">
        <v>269</v>
      </c>
      <c r="DL17" s="2" t="s">
        <v>154</v>
      </c>
      <c r="DM17" s="2" t="s">
        <v>154</v>
      </c>
      <c r="DN17" s="2" t="s">
        <v>145</v>
      </c>
      <c r="DO17" s="4">
        <v>1</v>
      </c>
      <c r="DP17" s="8">
        <v>188.81</v>
      </c>
      <c r="DQ17" s="4"/>
      <c r="DR17" s="8"/>
      <c r="DS17" s="7"/>
      <c r="DT17" s="7"/>
      <c r="DU17" s="2" t="s">
        <v>152</v>
      </c>
      <c r="DV17" s="2" t="s">
        <v>142</v>
      </c>
      <c r="DW17" s="2" t="s">
        <v>254</v>
      </c>
      <c r="DX17" s="2" t="s">
        <v>273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152</v>
      </c>
      <c r="EI17" s="2" t="s">
        <v>142</v>
      </c>
      <c r="EJ17" s="2" t="s">
        <v>249</v>
      </c>
      <c r="EK17" s="2" t="s">
        <v>274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152</v>
      </c>
      <c r="EV17" s="2" t="s">
        <v>142</v>
      </c>
      <c r="EW17" s="2" t="s">
        <v>249</v>
      </c>
      <c r="EX17" s="2" t="s">
        <v>275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249</v>
      </c>
      <c r="FK17" s="2" t="s">
        <v>145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258</v>
      </c>
      <c r="FX17" s="2" t="s">
        <v>276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186</v>
      </c>
      <c r="GI17" s="2" t="s">
        <v>142</v>
      </c>
      <c r="GJ17" s="2" t="s">
        <v>145</v>
      </c>
      <c r="GK17" s="2" t="s">
        <v>145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152</v>
      </c>
      <c r="KI17" s="2" t="s">
        <v>142</v>
      </c>
      <c r="KJ17" s="2" t="s">
        <v>249</v>
      </c>
      <c r="KK17" s="2" t="s">
        <v>277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124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278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139</v>
      </c>
      <c r="J18" s="2" t="s">
        <v>140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280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245</v>
      </c>
      <c r="W18" s="2" t="s">
        <v>148</v>
      </c>
      <c r="X18" s="2" t="s">
        <v>145</v>
      </c>
      <c r="Y18" s="2" t="s">
        <v>149</v>
      </c>
      <c r="Z18" s="4">
        <v>76</v>
      </c>
      <c r="AA18" s="4">
        <f>=ROUNDDOWN(12.6666666666667,0)</f>
      </c>
      <c r="AB18" s="5">
        <v>6</v>
      </c>
      <c r="AC18" s="2" t="s">
        <v>150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15</v>
      </c>
      <c r="AQ18" s="8">
        <v>2444</v>
      </c>
      <c r="AR18" s="4">
        <v>16</v>
      </c>
      <c r="AS18" s="8">
        <v>3109.54</v>
      </c>
      <c r="AT18" s="7">
        <v>-0.0625</v>
      </c>
      <c r="AU18" s="7">
        <v>-0.214</v>
      </c>
      <c r="AV18" s="4">
        <v>43</v>
      </c>
      <c r="AW18" s="8">
        <v>7471.63</v>
      </c>
      <c r="AX18" s="4">
        <v>34</v>
      </c>
      <c r="AY18" s="8">
        <v>7289.97</v>
      </c>
      <c r="AZ18" s="7">
        <v>0.2647</v>
      </c>
      <c r="BA18" s="7">
        <v>0.0249</v>
      </c>
      <c r="BB18" s="7">
        <v>0.3271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0.4105</v>
      </c>
      <c r="BJ18" s="4">
        <v>15</v>
      </c>
      <c r="BK18" s="8">
        <v>2444</v>
      </c>
      <c r="BL18" s="2" t="s">
        <v>281</v>
      </c>
      <c r="BM18" s="7">
        <v>1</v>
      </c>
      <c r="BN18" s="7">
        <v>1</v>
      </c>
      <c r="BO18" s="4">
        <v>3</v>
      </c>
      <c r="BP18" s="8">
        <v>422.88</v>
      </c>
      <c r="BQ18" s="4"/>
      <c r="BR18" s="8"/>
      <c r="BS18" s="7"/>
      <c r="BT18" s="7"/>
      <c r="BU18" s="2" t="s">
        <v>152</v>
      </c>
      <c r="BV18" s="2" t="s">
        <v>142</v>
      </c>
      <c r="BW18" s="2" t="s">
        <v>145</v>
      </c>
      <c r="BX18" s="2" t="s">
        <v>282</v>
      </c>
      <c r="BY18" s="2" t="s">
        <v>154</v>
      </c>
      <c r="BZ18" s="2" t="s">
        <v>154</v>
      </c>
      <c r="CA18" s="2" t="s">
        <v>145</v>
      </c>
      <c r="CB18" s="4">
        <v>3</v>
      </c>
      <c r="CC18" s="8">
        <v>653.97</v>
      </c>
      <c r="CD18" s="4"/>
      <c r="CE18" s="8"/>
      <c r="CF18" s="7"/>
      <c r="CG18" s="7"/>
      <c r="CH18" s="2" t="s">
        <v>152</v>
      </c>
      <c r="CI18" s="2" t="s">
        <v>142</v>
      </c>
      <c r="CJ18" s="2" t="s">
        <v>149</v>
      </c>
      <c r="CK18" s="2" t="s">
        <v>283</v>
      </c>
      <c r="CL18" s="2" t="s">
        <v>154</v>
      </c>
      <c r="CM18" s="2" t="s">
        <v>154</v>
      </c>
      <c r="CN18" s="2" t="s">
        <v>145</v>
      </c>
      <c r="CO18" s="4">
        <v>4</v>
      </c>
      <c r="CP18" s="8">
        <v>542.42</v>
      </c>
      <c r="CQ18" s="4">
        <v>2</v>
      </c>
      <c r="CR18" s="8">
        <v>285.98</v>
      </c>
      <c r="CS18" s="7">
        <v>1</v>
      </c>
      <c r="CT18" s="7">
        <v>0.8967</v>
      </c>
      <c r="CU18" s="2" t="s">
        <v>152</v>
      </c>
      <c r="CV18" s="2" t="s">
        <v>142</v>
      </c>
      <c r="CW18" s="2" t="s">
        <v>156</v>
      </c>
      <c r="CX18" s="2" t="s">
        <v>284</v>
      </c>
      <c r="CY18" s="2" t="s">
        <v>154</v>
      </c>
      <c r="CZ18" s="2" t="s">
        <v>154</v>
      </c>
      <c r="DA18" s="2" t="s">
        <v>145</v>
      </c>
      <c r="DB18" s="4">
        <v>2</v>
      </c>
      <c r="DC18" s="8">
        <v>306.94</v>
      </c>
      <c r="DD18" s="4">
        <v>5</v>
      </c>
      <c r="DE18" s="8">
        <v>965.2</v>
      </c>
      <c r="DF18" s="7">
        <v>-0.6</v>
      </c>
      <c r="DG18" s="7">
        <v>-0.682</v>
      </c>
      <c r="DH18" s="2" t="s">
        <v>152</v>
      </c>
      <c r="DI18" s="2" t="s">
        <v>142</v>
      </c>
      <c r="DJ18" s="2" t="s">
        <v>158</v>
      </c>
      <c r="DK18" s="2" t="s">
        <v>285</v>
      </c>
      <c r="DL18" s="2" t="s">
        <v>154</v>
      </c>
      <c r="DM18" s="2" t="s">
        <v>154</v>
      </c>
      <c r="DN18" s="2" t="s">
        <v>145</v>
      </c>
      <c r="DO18" s="4">
        <v>2</v>
      </c>
      <c r="DP18" s="8">
        <v>316.84</v>
      </c>
      <c r="DQ18" s="4">
        <v>1</v>
      </c>
      <c r="DR18" s="8">
        <v>200.19</v>
      </c>
      <c r="DS18" s="7">
        <v>1</v>
      </c>
      <c r="DT18" s="7">
        <v>0.5827</v>
      </c>
      <c r="DU18" s="2" t="s">
        <v>152</v>
      </c>
      <c r="DV18" s="2" t="s">
        <v>142</v>
      </c>
      <c r="DW18" s="2" t="s">
        <v>160</v>
      </c>
      <c r="DX18" s="2" t="s">
        <v>286</v>
      </c>
      <c r="DY18" s="2" t="s">
        <v>154</v>
      </c>
      <c r="DZ18" s="2" t="s">
        <v>154</v>
      </c>
      <c r="EA18" s="2" t="s">
        <v>145</v>
      </c>
      <c r="EB18" s="4">
        <v>1</v>
      </c>
      <c r="EC18" s="8">
        <v>200.95</v>
      </c>
      <c r="ED18" s="4"/>
      <c r="EE18" s="8"/>
      <c r="EF18" s="7"/>
      <c r="EG18" s="7"/>
      <c r="EH18" s="2" t="s">
        <v>152</v>
      </c>
      <c r="EI18" s="2" t="s">
        <v>142</v>
      </c>
      <c r="EJ18" s="2" t="s">
        <v>162</v>
      </c>
      <c r="EK18" s="2" t="s">
        <v>287</v>
      </c>
      <c r="EL18" s="2" t="s">
        <v>154</v>
      </c>
      <c r="EM18" s="2" t="s">
        <v>154</v>
      </c>
      <c r="EN18" s="2" t="s">
        <v>145</v>
      </c>
      <c r="EO18" s="4"/>
      <c r="EP18" s="8"/>
      <c r="EQ18" s="4">
        <v>7</v>
      </c>
      <c r="ER18" s="8">
        <v>1470.49</v>
      </c>
      <c r="ES18" s="7">
        <v>-1</v>
      </c>
      <c r="ET18" s="7">
        <v>-1</v>
      </c>
      <c r="EU18" s="2" t="s">
        <v>152</v>
      </c>
      <c r="EV18" s="2" t="s">
        <v>142</v>
      </c>
      <c r="EW18" s="2" t="s">
        <v>149</v>
      </c>
      <c r="EX18" s="2" t="s">
        <v>288</v>
      </c>
      <c r="EY18" s="2" t="s">
        <v>154</v>
      </c>
      <c r="EZ18" s="2" t="s">
        <v>154</v>
      </c>
      <c r="FA18" s="2" t="s">
        <v>145</v>
      </c>
      <c r="FB18" s="4"/>
      <c r="FC18" s="8"/>
      <c r="FD18" s="4">
        <v>1</v>
      </c>
      <c r="FE18" s="8">
        <v>187.68</v>
      </c>
      <c r="FF18" s="7">
        <v>-1</v>
      </c>
      <c r="FG18" s="7">
        <v>-1</v>
      </c>
      <c r="FH18" s="2" t="s">
        <v>152</v>
      </c>
      <c r="FI18" s="2" t="s">
        <v>142</v>
      </c>
      <c r="FJ18" s="2" t="s">
        <v>165</v>
      </c>
      <c r="FK18" s="2" t="s">
        <v>289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152</v>
      </c>
      <c r="FV18" s="2" t="s">
        <v>142</v>
      </c>
      <c r="FW18" s="2" t="s">
        <v>290</v>
      </c>
      <c r="FX18" s="2" t="s">
        <v>291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152</v>
      </c>
      <c r="GI18" s="2" t="s">
        <v>169</v>
      </c>
      <c r="GJ18" s="2" t="s">
        <v>145</v>
      </c>
      <c r="GK18" s="2" t="s">
        <v>292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152</v>
      </c>
      <c r="GV18" s="2" t="s">
        <v>142</v>
      </c>
      <c r="GW18" s="2" t="s">
        <v>171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152</v>
      </c>
      <c r="KI18" s="2" t="s">
        <v>142</v>
      </c>
      <c r="KJ18" s="2" t="s">
        <v>173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>
        <v>76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  <c r="PS18" s="4"/>
    </row>
    <row r="19">
      <c r="A19" s="2" t="s">
        <v>293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139</v>
      </c>
      <c r="J19" s="2" t="s">
        <v>175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280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245</v>
      </c>
      <c r="W19" s="2" t="s">
        <v>148</v>
      </c>
      <c r="X19" s="2" t="s">
        <v>145</v>
      </c>
      <c r="Y19" s="2" t="s">
        <v>149</v>
      </c>
      <c r="Z19" s="4">
        <v>84</v>
      </c>
      <c r="AA19" s="4">
        <f>=ROUNDDOWN(12,0)</f>
      </c>
      <c r="AB19" s="5">
        <v>7</v>
      </c>
      <c r="AC19" s="2" t="s">
        <v>150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23</v>
      </c>
      <c r="AQ19" s="8">
        <v>4154.51</v>
      </c>
      <c r="AR19" s="4">
        <v>17</v>
      </c>
      <c r="AS19" s="8">
        <v>3938.05</v>
      </c>
      <c r="AT19" s="7">
        <v>0.3529</v>
      </c>
      <c r="AU19" s="7">
        <v>0.055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0.556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23</v>
      </c>
      <c r="BK19" s="8">
        <v>4154.51</v>
      </c>
      <c r="BL19" s="2" t="s">
        <v>294</v>
      </c>
      <c r="BM19" s="7">
        <v>1</v>
      </c>
      <c r="BN19" s="7">
        <v>1</v>
      </c>
      <c r="BO19" s="4">
        <v>14</v>
      </c>
      <c r="BP19" s="8">
        <v>2367.96</v>
      </c>
      <c r="BQ19" s="4"/>
      <c r="BR19" s="8"/>
      <c r="BS19" s="7"/>
      <c r="BT19" s="7"/>
      <c r="BU19" s="2" t="s">
        <v>152</v>
      </c>
      <c r="BV19" s="2" t="s">
        <v>142</v>
      </c>
      <c r="BW19" s="2" t="s">
        <v>145</v>
      </c>
      <c r="BX19" s="2" t="s">
        <v>295</v>
      </c>
      <c r="BY19" s="2" t="s">
        <v>154</v>
      </c>
      <c r="BZ19" s="2" t="s">
        <v>154</v>
      </c>
      <c r="CA19" s="2" t="s">
        <v>145</v>
      </c>
      <c r="CB19" s="4">
        <v>1</v>
      </c>
      <c r="CC19" s="8">
        <v>254.99</v>
      </c>
      <c r="CD19" s="4"/>
      <c r="CE19" s="8"/>
      <c r="CF19" s="7"/>
      <c r="CG19" s="7"/>
      <c r="CH19" s="2" t="s">
        <v>152</v>
      </c>
      <c r="CI19" s="2" t="s">
        <v>142</v>
      </c>
      <c r="CJ19" s="2" t="s">
        <v>149</v>
      </c>
      <c r="CK19" s="2" t="s">
        <v>205</v>
      </c>
      <c r="CL19" s="2" t="s">
        <v>154</v>
      </c>
      <c r="CM19" s="2" t="s">
        <v>154</v>
      </c>
      <c r="CN19" s="2" t="s">
        <v>145</v>
      </c>
      <c r="CO19" s="4">
        <v>2</v>
      </c>
      <c r="CP19" s="8">
        <v>320.07</v>
      </c>
      <c r="CQ19" s="4">
        <v>1</v>
      </c>
      <c r="CR19" s="8">
        <v>214.49</v>
      </c>
      <c r="CS19" s="7">
        <v>1</v>
      </c>
      <c r="CT19" s="7">
        <v>0.4922</v>
      </c>
      <c r="CU19" s="2" t="s">
        <v>152</v>
      </c>
      <c r="CV19" s="2" t="s">
        <v>142</v>
      </c>
      <c r="CW19" s="2" t="s">
        <v>156</v>
      </c>
      <c r="CX19" s="2" t="s">
        <v>157</v>
      </c>
      <c r="CY19" s="2" t="s">
        <v>154</v>
      </c>
      <c r="CZ19" s="2" t="s">
        <v>154</v>
      </c>
      <c r="DA19" s="2" t="s">
        <v>145</v>
      </c>
      <c r="DB19" s="4">
        <v>4</v>
      </c>
      <c r="DC19" s="8">
        <v>732.44</v>
      </c>
      <c r="DD19" s="4">
        <v>13</v>
      </c>
      <c r="DE19" s="8">
        <v>3011.45</v>
      </c>
      <c r="DF19" s="7">
        <v>-0.6923</v>
      </c>
      <c r="DG19" s="7">
        <v>-0.7568</v>
      </c>
      <c r="DH19" s="2" t="s">
        <v>152</v>
      </c>
      <c r="DI19" s="2" t="s">
        <v>142</v>
      </c>
      <c r="DJ19" s="2" t="s">
        <v>158</v>
      </c>
      <c r="DK19" s="2" t="s">
        <v>253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189.07</v>
      </c>
      <c r="DQ19" s="4">
        <v>2</v>
      </c>
      <c r="DR19" s="8">
        <v>480.46</v>
      </c>
      <c r="DS19" s="7">
        <v>-0.5</v>
      </c>
      <c r="DT19" s="7">
        <v>-0.6065</v>
      </c>
      <c r="DU19" s="2" t="s">
        <v>152</v>
      </c>
      <c r="DV19" s="2" t="s">
        <v>142</v>
      </c>
      <c r="DW19" s="2" t="s">
        <v>160</v>
      </c>
      <c r="DX19" s="2" t="s">
        <v>296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152</v>
      </c>
      <c r="EI19" s="2" t="s">
        <v>142</v>
      </c>
      <c r="EJ19" s="2" t="s">
        <v>162</v>
      </c>
      <c r="EK19" s="2" t="s">
        <v>297</v>
      </c>
      <c r="EL19" s="2" t="s">
        <v>154</v>
      </c>
      <c r="EM19" s="2" t="s">
        <v>154</v>
      </c>
      <c r="EN19" s="2" t="s">
        <v>145</v>
      </c>
      <c r="EO19" s="4">
        <v>1</v>
      </c>
      <c r="EP19" s="8">
        <v>289.98</v>
      </c>
      <c r="EQ19" s="4"/>
      <c r="ER19" s="8"/>
      <c r="ES19" s="7"/>
      <c r="ET19" s="7"/>
      <c r="EU19" s="2" t="s">
        <v>152</v>
      </c>
      <c r="EV19" s="2" t="s">
        <v>142</v>
      </c>
      <c r="EW19" s="2" t="s">
        <v>149</v>
      </c>
      <c r="EX19" s="2" t="s">
        <v>298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152</v>
      </c>
      <c r="FI19" s="2" t="s">
        <v>142</v>
      </c>
      <c r="FJ19" s="2" t="s">
        <v>165</v>
      </c>
      <c r="FK19" s="2" t="s">
        <v>296</v>
      </c>
      <c r="FL19" s="2" t="s">
        <v>154</v>
      </c>
      <c r="FM19" s="2" t="s">
        <v>154</v>
      </c>
      <c r="FN19" s="2" t="s">
        <v>145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152</v>
      </c>
      <c r="FV19" s="2" t="s">
        <v>142</v>
      </c>
      <c r="FW19" s="2" t="s">
        <v>167</v>
      </c>
      <c r="FX19" s="2" t="s">
        <v>299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186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152</v>
      </c>
      <c r="GV19" s="2" t="s">
        <v>142</v>
      </c>
      <c r="GW19" s="2" t="s">
        <v>171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152</v>
      </c>
      <c r="KI19" s="2" t="s">
        <v>142</v>
      </c>
      <c r="KJ19" s="2" t="s">
        <v>173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>
        <v>84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  <c r="PS19" s="4"/>
    </row>
    <row r="20">
      <c r="A20" s="2" t="s">
        <v>300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139</v>
      </c>
      <c r="J20" s="2" t="s">
        <v>188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280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245</v>
      </c>
      <c r="W20" s="2" t="s">
        <v>148</v>
      </c>
      <c r="X20" s="2" t="s">
        <v>145</v>
      </c>
      <c r="Y20" s="2" t="s">
        <v>149</v>
      </c>
      <c r="Z20" s="4">
        <v>71</v>
      </c>
      <c r="AA20" s="4">
        <f>=ROUNDDOWN(23.6666666666667,0)</f>
      </c>
      <c r="AB20" s="5">
        <v>3</v>
      </c>
      <c r="AC20" s="2" t="s">
        <v>150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5</v>
      </c>
      <c r="AQ20" s="8">
        <v>873.12</v>
      </c>
      <c r="AR20" s="4">
        <v>1</v>
      </c>
      <c r="AS20" s="8">
        <v>242.38</v>
      </c>
      <c r="AT20" s="7">
        <v>4</v>
      </c>
      <c r="AU20" s="7">
        <v>2.6023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0.1169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5</v>
      </c>
      <c r="BK20" s="8">
        <v>873.12</v>
      </c>
      <c r="BL20" s="2" t="s">
        <v>301</v>
      </c>
      <c r="BM20" s="7">
        <v>1</v>
      </c>
      <c r="BN20" s="7">
        <v>1</v>
      </c>
      <c r="BO20" s="4">
        <v>3</v>
      </c>
      <c r="BP20" s="8">
        <v>507.42</v>
      </c>
      <c r="BQ20" s="4"/>
      <c r="BR20" s="8"/>
      <c r="BS20" s="7"/>
      <c r="BT20" s="7"/>
      <c r="BU20" s="2" t="s">
        <v>152</v>
      </c>
      <c r="BV20" s="2" t="s">
        <v>142</v>
      </c>
      <c r="BW20" s="2" t="s">
        <v>145</v>
      </c>
      <c r="BX20" s="2" t="s">
        <v>266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152</v>
      </c>
      <c r="CI20" s="2" t="s">
        <v>142</v>
      </c>
      <c r="CJ20" s="2" t="s">
        <v>149</v>
      </c>
      <c r="CK20" s="2" t="s">
        <v>191</v>
      </c>
      <c r="CL20" s="2" t="s">
        <v>154</v>
      </c>
      <c r="CM20" s="2" t="s">
        <v>154</v>
      </c>
      <c r="CN20" s="2" t="s">
        <v>145</v>
      </c>
      <c r="CO20" s="4"/>
      <c r="CP20" s="8"/>
      <c r="CQ20" s="4"/>
      <c r="CR20" s="8"/>
      <c r="CS20" s="7"/>
      <c r="CT20" s="7"/>
      <c r="CU20" s="2" t="s">
        <v>152</v>
      </c>
      <c r="CV20" s="2" t="s">
        <v>142</v>
      </c>
      <c r="CW20" s="2" t="s">
        <v>156</v>
      </c>
      <c r="CX20" s="2" t="s">
        <v>192</v>
      </c>
      <c r="CY20" s="2" t="s">
        <v>154</v>
      </c>
      <c r="CZ20" s="2" t="s">
        <v>154</v>
      </c>
      <c r="DA20" s="2" t="s">
        <v>145</v>
      </c>
      <c r="DB20" s="4">
        <v>2</v>
      </c>
      <c r="DC20" s="8">
        <v>365.7</v>
      </c>
      <c r="DD20" s="4"/>
      <c r="DE20" s="8"/>
      <c r="DF20" s="7"/>
      <c r="DG20" s="7"/>
      <c r="DH20" s="2" t="s">
        <v>152</v>
      </c>
      <c r="DI20" s="2" t="s">
        <v>142</v>
      </c>
      <c r="DJ20" s="2" t="s">
        <v>302</v>
      </c>
      <c r="DK20" s="2" t="s">
        <v>303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152</v>
      </c>
      <c r="DV20" s="2" t="s">
        <v>142</v>
      </c>
      <c r="DW20" s="2" t="s">
        <v>290</v>
      </c>
      <c r="DX20" s="2" t="s">
        <v>259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152</v>
      </c>
      <c r="EI20" s="2" t="s">
        <v>142</v>
      </c>
      <c r="EJ20" s="2" t="s">
        <v>162</v>
      </c>
      <c r="EK20" s="2" t="s">
        <v>304</v>
      </c>
      <c r="EL20" s="2" t="s">
        <v>154</v>
      </c>
      <c r="EM20" s="2" t="s">
        <v>154</v>
      </c>
      <c r="EN20" s="2" t="s">
        <v>145</v>
      </c>
      <c r="EO20" s="4"/>
      <c r="EP20" s="8"/>
      <c r="EQ20" s="4">
        <v>1</v>
      </c>
      <c r="ER20" s="8">
        <v>242.38</v>
      </c>
      <c r="ES20" s="7">
        <v>-1</v>
      </c>
      <c r="ET20" s="7">
        <v>-1</v>
      </c>
      <c r="EU20" s="2" t="s">
        <v>152</v>
      </c>
      <c r="EV20" s="2" t="s">
        <v>142</v>
      </c>
      <c r="EW20" s="2" t="s">
        <v>149</v>
      </c>
      <c r="EX20" s="2" t="s">
        <v>183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152</v>
      </c>
      <c r="FI20" s="2" t="s">
        <v>142</v>
      </c>
      <c r="FJ20" s="2" t="s">
        <v>165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152</v>
      </c>
      <c r="FV20" s="2" t="s">
        <v>142</v>
      </c>
      <c r="FW20" s="2" t="s">
        <v>290</v>
      </c>
      <c r="FX20" s="2" t="s">
        <v>305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186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152</v>
      </c>
      <c r="GV20" s="2" t="s">
        <v>142</v>
      </c>
      <c r="GW20" s="2" t="s">
        <v>171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152</v>
      </c>
      <c r="KI20" s="2" t="s">
        <v>142</v>
      </c>
      <c r="KJ20" s="2" t="s">
        <v>199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>
        <v>71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  <c r="PS20" s="4"/>
    </row>
    <row r="21">
      <c r="A21" s="2" t="s">
        <v>306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232</v>
      </c>
      <c r="J21" s="2" t="s">
        <v>140</v>
      </c>
      <c r="K21" s="2" t="s">
        <v>307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>
        <v>9</v>
      </c>
      <c r="AC21" s="2" t="s">
        <v>150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237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154</v>
      </c>
      <c r="CA21" s="2" t="s">
        <v>145</v>
      </c>
      <c r="CB21" s="4"/>
      <c r="CC21" s="8"/>
      <c r="CD21" s="4"/>
      <c r="CE21" s="8"/>
      <c r="CF21" s="7"/>
      <c r="CG21" s="7"/>
      <c r="CH21" s="2" t="s">
        <v>152</v>
      </c>
      <c r="CI21" s="2" t="s">
        <v>142</v>
      </c>
      <c r="CJ21" s="2" t="s">
        <v>145</v>
      </c>
      <c r="CK21" s="2" t="s">
        <v>145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152</v>
      </c>
      <c r="CV21" s="2" t="s">
        <v>142</v>
      </c>
      <c r="CW21" s="2" t="s">
        <v>145</v>
      </c>
      <c r="CX21" s="2" t="s">
        <v>145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237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237</v>
      </c>
      <c r="DV21" s="2" t="s">
        <v>142</v>
      </c>
      <c r="DW21" s="2" t="s">
        <v>145</v>
      </c>
      <c r="DX21" s="2" t="s">
        <v>145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237</v>
      </c>
      <c r="EI21" s="2" t="s">
        <v>142</v>
      </c>
      <c r="EJ21" s="2" t="s">
        <v>145</v>
      </c>
      <c r="EK21" s="2" t="s">
        <v>145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152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237</v>
      </c>
      <c r="FI21" s="2" t="s">
        <v>142</v>
      </c>
      <c r="FJ21" s="2" t="s">
        <v>145</v>
      </c>
      <c r="FK21" s="2" t="s">
        <v>145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237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237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237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237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237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237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237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239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237</v>
      </c>
      <c r="JV21" s="2" t="s">
        <v>142</v>
      </c>
      <c r="JW21" s="2" t="s">
        <v>145</v>
      </c>
      <c r="JX21" s="2" t="s">
        <v>145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152</v>
      </c>
      <c r="KI21" s="2" t="s">
        <v>142</v>
      </c>
      <c r="KJ21" s="2" t="s">
        <v>145</v>
      </c>
      <c r="KK21" s="2" t="s">
        <v>145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237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237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237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237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237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237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237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237</v>
      </c>
      <c r="OI21" s="2" t="s">
        <v>142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237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</row>
    <row r="22">
      <c r="A22" s="2" t="s">
        <v>308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232</v>
      </c>
      <c r="J22" s="2" t="s">
        <v>175</v>
      </c>
      <c r="K22" s="2" t="s">
        <v>307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>
        <v>11</v>
      </c>
      <c r="AC22" s="2" t="s">
        <v>150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237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152</v>
      </c>
      <c r="CI22" s="2" t="s">
        <v>142</v>
      </c>
      <c r="CJ22" s="2" t="s">
        <v>145</v>
      </c>
      <c r="CK22" s="2" t="s">
        <v>145</v>
      </c>
      <c r="CL22" s="2" t="s">
        <v>154</v>
      </c>
      <c r="CM22" s="2" t="s">
        <v>154</v>
      </c>
      <c r="CN22" s="2" t="s">
        <v>145</v>
      </c>
      <c r="CO22" s="4"/>
      <c r="CP22" s="8"/>
      <c r="CQ22" s="4"/>
      <c r="CR22" s="8"/>
      <c r="CS22" s="7"/>
      <c r="CT22" s="7"/>
      <c r="CU22" s="2" t="s">
        <v>152</v>
      </c>
      <c r="CV22" s="2" t="s">
        <v>142</v>
      </c>
      <c r="CW22" s="2" t="s">
        <v>145</v>
      </c>
      <c r="CX22" s="2" t="s">
        <v>145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237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237</v>
      </c>
      <c r="DV22" s="2" t="s">
        <v>142</v>
      </c>
      <c r="DW22" s="2" t="s">
        <v>145</v>
      </c>
      <c r="DX22" s="2" t="s">
        <v>145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237</v>
      </c>
      <c r="EI22" s="2" t="s">
        <v>142</v>
      </c>
      <c r="EJ22" s="2" t="s">
        <v>145</v>
      </c>
      <c r="EK22" s="2" t="s">
        <v>145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152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237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237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237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237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237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237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237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237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239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237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152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237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237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237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237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237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237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237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237</v>
      </c>
      <c r="OI22" s="2" t="s">
        <v>142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237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</row>
    <row r="23">
      <c r="A23" s="2" t="s">
        <v>309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232</v>
      </c>
      <c r="J23" s="2" t="s">
        <v>188</v>
      </c>
      <c r="K23" s="2" t="s">
        <v>307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>
        <v>4</v>
      </c>
      <c r="AC23" s="2" t="s">
        <v>150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237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152</v>
      </c>
      <c r="CI23" s="2" t="s">
        <v>142</v>
      </c>
      <c r="CJ23" s="2" t="s">
        <v>145</v>
      </c>
      <c r="CK23" s="2" t="s">
        <v>145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152</v>
      </c>
      <c r="CV23" s="2" t="s">
        <v>142</v>
      </c>
      <c r="CW23" s="2" t="s">
        <v>145</v>
      </c>
      <c r="CX23" s="2" t="s">
        <v>145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237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237</v>
      </c>
      <c r="DV23" s="2" t="s">
        <v>142</v>
      </c>
      <c r="DW23" s="2" t="s">
        <v>145</v>
      </c>
      <c r="DX23" s="2" t="s">
        <v>145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237</v>
      </c>
      <c r="EI23" s="2" t="s">
        <v>142</v>
      </c>
      <c r="EJ23" s="2" t="s">
        <v>145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152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237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237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237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237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237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237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237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237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239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237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152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237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237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237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237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237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237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237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237</v>
      </c>
      <c r="OI23" s="2" t="s">
        <v>142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237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</row>
    <row r="24">
      <c r="A24" s="2" t="s">
        <v>310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311</v>
      </c>
      <c r="G24" s="2" t="s">
        <v>311</v>
      </c>
      <c r="H24" s="2" t="s">
        <v>311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312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245</v>
      </c>
      <c r="W24" s="2" t="s">
        <v>148</v>
      </c>
      <c r="X24" s="2" t="s">
        <v>145</v>
      </c>
      <c r="Y24" s="2" t="s">
        <v>205</v>
      </c>
      <c r="Z24" s="4">
        <v>20</v>
      </c>
      <c r="AA24" s="4">
        <f>=ROUNDDOWN(10,0)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9</v>
      </c>
      <c r="AQ24" s="8">
        <v>1143.53</v>
      </c>
      <c r="AR24" s="4">
        <v>8</v>
      </c>
      <c r="AS24" s="8">
        <v>1804.87</v>
      </c>
      <c r="AT24" s="7">
        <v>0.125</v>
      </c>
      <c r="AU24" s="7">
        <v>-0.3664</v>
      </c>
      <c r="AV24" s="4">
        <v>42</v>
      </c>
      <c r="AW24" s="8">
        <v>6458.06</v>
      </c>
      <c r="AX24" s="4">
        <v>34</v>
      </c>
      <c r="AY24" s="8">
        <v>7845.88</v>
      </c>
      <c r="AZ24" s="7">
        <v>0.2353</v>
      </c>
      <c r="BA24" s="7">
        <v>-0.1769</v>
      </c>
      <c r="BB24" s="7">
        <v>0.1771</v>
      </c>
      <c r="BC24" s="4">
        <v>42</v>
      </c>
      <c r="BD24" s="8">
        <v>6458.06</v>
      </c>
      <c r="BE24" s="4">
        <v>34</v>
      </c>
      <c r="BF24" s="8">
        <v>7845.88</v>
      </c>
      <c r="BG24" s="7">
        <v>0.2353</v>
      </c>
      <c r="BH24" s="7">
        <v>-0.1769</v>
      </c>
      <c r="BI24" s="7">
        <v>1</v>
      </c>
      <c r="BJ24" s="4">
        <v>9</v>
      </c>
      <c r="BK24" s="8">
        <v>1143.53</v>
      </c>
      <c r="BL24" s="2" t="s">
        <v>203</v>
      </c>
      <c r="BM24" s="7">
        <v>1</v>
      </c>
      <c r="BN24" s="7">
        <v>1</v>
      </c>
      <c r="BO24" s="4">
        <v>1</v>
      </c>
      <c r="BP24" s="8">
        <v>195.76</v>
      </c>
      <c r="BQ24" s="4"/>
      <c r="BR24" s="8"/>
      <c r="BS24" s="7"/>
      <c r="BT24" s="7"/>
      <c r="BU24" s="2" t="s">
        <v>152</v>
      </c>
      <c r="BV24" s="2" t="s">
        <v>142</v>
      </c>
      <c r="BW24" s="2" t="s">
        <v>145</v>
      </c>
      <c r="BX24" s="2" t="s">
        <v>248</v>
      </c>
      <c r="BY24" s="2" t="s">
        <v>154</v>
      </c>
      <c r="BZ24" s="2" t="s">
        <v>154</v>
      </c>
      <c r="CA24" s="2" t="s">
        <v>145</v>
      </c>
      <c r="CB24" s="4">
        <v>3</v>
      </c>
      <c r="CC24" s="8">
        <v>583.17</v>
      </c>
      <c r="CD24" s="4">
        <v>1</v>
      </c>
      <c r="CE24" s="8">
        <v>424.99</v>
      </c>
      <c r="CF24" s="7">
        <v>2</v>
      </c>
      <c r="CG24" s="7">
        <v>0.3722</v>
      </c>
      <c r="CH24" s="2" t="s">
        <v>152</v>
      </c>
      <c r="CI24" s="2" t="s">
        <v>142</v>
      </c>
      <c r="CJ24" s="2" t="s">
        <v>205</v>
      </c>
      <c r="CK24" s="2" t="s">
        <v>313</v>
      </c>
      <c r="CL24" s="2" t="s">
        <v>154</v>
      </c>
      <c r="CM24" s="2" t="s">
        <v>154</v>
      </c>
      <c r="CN24" s="2" t="s">
        <v>145</v>
      </c>
      <c r="CO24" s="4">
        <v>5</v>
      </c>
      <c r="CP24" s="8">
        <v>364.6</v>
      </c>
      <c r="CQ24" s="4"/>
      <c r="CR24" s="8"/>
      <c r="CS24" s="7"/>
      <c r="CT24" s="7"/>
      <c r="CU24" s="2" t="s">
        <v>152</v>
      </c>
      <c r="CV24" s="2" t="s">
        <v>142</v>
      </c>
      <c r="CW24" s="2" t="s">
        <v>156</v>
      </c>
      <c r="CX24" s="2" t="s">
        <v>314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3</v>
      </c>
      <c r="DE24" s="8">
        <v>579.12</v>
      </c>
      <c r="DF24" s="7">
        <v>-1</v>
      </c>
      <c r="DG24" s="7">
        <v>-1</v>
      </c>
      <c r="DH24" s="2" t="s">
        <v>152</v>
      </c>
      <c r="DI24" s="2" t="s">
        <v>142</v>
      </c>
      <c r="DJ24" s="2" t="s">
        <v>272</v>
      </c>
      <c r="DK24" s="2" t="s">
        <v>315</v>
      </c>
      <c r="DL24" s="2" t="s">
        <v>154</v>
      </c>
      <c r="DM24" s="2" t="s">
        <v>154</v>
      </c>
      <c r="DN24" s="2" t="s">
        <v>145</v>
      </c>
      <c r="DO24" s="4"/>
      <c r="DP24" s="8"/>
      <c r="DQ24" s="4">
        <v>4</v>
      </c>
      <c r="DR24" s="8">
        <v>800.76</v>
      </c>
      <c r="DS24" s="7">
        <v>-1</v>
      </c>
      <c r="DT24" s="7">
        <v>-1</v>
      </c>
      <c r="DU24" s="2" t="s">
        <v>152</v>
      </c>
      <c r="DV24" s="2" t="s">
        <v>142</v>
      </c>
      <c r="DW24" s="2" t="s">
        <v>160</v>
      </c>
      <c r="DX24" s="2" t="s">
        <v>286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152</v>
      </c>
      <c r="EI24" s="2" t="s">
        <v>142</v>
      </c>
      <c r="EJ24" s="2" t="s">
        <v>162</v>
      </c>
      <c r="EK24" s="2" t="s">
        <v>269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152</v>
      </c>
      <c r="EV24" s="2" t="s">
        <v>142</v>
      </c>
      <c r="EW24" s="2" t="s">
        <v>205</v>
      </c>
      <c r="EX24" s="2" t="s">
        <v>316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152</v>
      </c>
      <c r="FI24" s="2" t="s">
        <v>142</v>
      </c>
      <c r="FJ24" s="2" t="s">
        <v>165</v>
      </c>
      <c r="FK24" s="2" t="s">
        <v>166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152</v>
      </c>
      <c r="FV24" s="2" t="s">
        <v>142</v>
      </c>
      <c r="FW24" s="2" t="s">
        <v>167</v>
      </c>
      <c r="FX24" s="2" t="s">
        <v>317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152</v>
      </c>
      <c r="GV24" s="2" t="s">
        <v>142</v>
      </c>
      <c r="GW24" s="2" t="s">
        <v>171</v>
      </c>
      <c r="GX24" s="2" t="s">
        <v>318</v>
      </c>
      <c r="GY24" s="2" t="s">
        <v>154</v>
      </c>
      <c r="GZ24" s="2" t="s">
        <v>154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152</v>
      </c>
      <c r="KI24" s="2" t="s">
        <v>142</v>
      </c>
      <c r="KJ24" s="2" t="s">
        <v>173</v>
      </c>
      <c r="KK24" s="2" t="s">
        <v>268</v>
      </c>
      <c r="KL24" s="2" t="s">
        <v>154</v>
      </c>
      <c r="KM24" s="2" t="s">
        <v>154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>
        <v>20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319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311</v>
      </c>
      <c r="G25" s="2" t="s">
        <v>311</v>
      </c>
      <c r="H25" s="2" t="s">
        <v>311</v>
      </c>
      <c r="I25" s="2" t="s">
        <v>139</v>
      </c>
      <c r="J25" s="2" t="s">
        <v>175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245</v>
      </c>
      <c r="W25" s="2" t="s">
        <v>148</v>
      </c>
      <c r="X25" s="2" t="s">
        <v>145</v>
      </c>
      <c r="Y25" s="2" t="s">
        <v>205</v>
      </c>
      <c r="Z25" s="4">
        <v>68</v>
      </c>
      <c r="AA25" s="4">
        <f>=ROUNDDOWN(11.3333333333333,0)</f>
      </c>
      <c r="AB25" s="5">
        <v>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33</v>
      </c>
      <c r="AQ25" s="8">
        <v>5314.53</v>
      </c>
      <c r="AR25" s="4">
        <v>26</v>
      </c>
      <c r="AS25" s="8">
        <v>6041.01</v>
      </c>
      <c r="AT25" s="7">
        <v>0.2692</v>
      </c>
      <c r="AU25" s="7">
        <v>-0.1203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0.8229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33</v>
      </c>
      <c r="BK25" s="8">
        <v>5314.53</v>
      </c>
      <c r="BL25" s="2" t="s">
        <v>223</v>
      </c>
      <c r="BM25" s="7">
        <v>1</v>
      </c>
      <c r="BN25" s="7">
        <v>1</v>
      </c>
      <c r="BO25" s="4">
        <v>12</v>
      </c>
      <c r="BP25" s="8">
        <v>2819.04</v>
      </c>
      <c r="BQ25" s="4">
        <v>18</v>
      </c>
      <c r="BR25" s="8">
        <v>4228.56</v>
      </c>
      <c r="BS25" s="7">
        <v>-0.3333</v>
      </c>
      <c r="BT25" s="7">
        <v>-0.3333</v>
      </c>
      <c r="BU25" s="2" t="s">
        <v>152</v>
      </c>
      <c r="BV25" s="2" t="s">
        <v>142</v>
      </c>
      <c r="BW25" s="2" t="s">
        <v>145</v>
      </c>
      <c r="BX25" s="2" t="s">
        <v>248</v>
      </c>
      <c r="BY25" s="2" t="s">
        <v>154</v>
      </c>
      <c r="BZ25" s="2" t="s">
        <v>154</v>
      </c>
      <c r="CA25" s="2" t="s">
        <v>145</v>
      </c>
      <c r="CB25" s="4">
        <v>4</v>
      </c>
      <c r="CC25" s="8">
        <v>1079.96</v>
      </c>
      <c r="CD25" s="4"/>
      <c r="CE25" s="8"/>
      <c r="CF25" s="7"/>
      <c r="CG25" s="7"/>
      <c r="CH25" s="2" t="s">
        <v>152</v>
      </c>
      <c r="CI25" s="2" t="s">
        <v>142</v>
      </c>
      <c r="CJ25" s="2" t="s">
        <v>205</v>
      </c>
      <c r="CK25" s="2" t="s">
        <v>228</v>
      </c>
      <c r="CL25" s="2" t="s">
        <v>154</v>
      </c>
      <c r="CM25" s="2" t="s">
        <v>154</v>
      </c>
      <c r="CN25" s="2" t="s">
        <v>145</v>
      </c>
      <c r="CO25" s="4">
        <v>17</v>
      </c>
      <c r="CP25" s="8">
        <v>1415.53</v>
      </c>
      <c r="CQ25" s="4">
        <v>3</v>
      </c>
      <c r="CR25" s="8">
        <v>643.47</v>
      </c>
      <c r="CS25" s="7">
        <v>4.6667</v>
      </c>
      <c r="CT25" s="7">
        <v>1.1998</v>
      </c>
      <c r="CU25" s="2" t="s">
        <v>152</v>
      </c>
      <c r="CV25" s="2" t="s">
        <v>142</v>
      </c>
      <c r="CW25" s="2" t="s">
        <v>156</v>
      </c>
      <c r="CX25" s="2" t="s">
        <v>320</v>
      </c>
      <c r="CY25" s="2" t="s">
        <v>154</v>
      </c>
      <c r="CZ25" s="2" t="s">
        <v>154</v>
      </c>
      <c r="DA25" s="2" t="s">
        <v>145</v>
      </c>
      <c r="DB25" s="4"/>
      <c r="DC25" s="8"/>
      <c r="DD25" s="4">
        <v>2</v>
      </c>
      <c r="DE25" s="8">
        <v>463.3</v>
      </c>
      <c r="DF25" s="7">
        <v>-1</v>
      </c>
      <c r="DG25" s="7">
        <v>-1</v>
      </c>
      <c r="DH25" s="2" t="s">
        <v>152</v>
      </c>
      <c r="DI25" s="2" t="s">
        <v>142</v>
      </c>
      <c r="DJ25" s="2" t="s">
        <v>272</v>
      </c>
      <c r="DK25" s="2" t="s">
        <v>321</v>
      </c>
      <c r="DL25" s="2" t="s">
        <v>154</v>
      </c>
      <c r="DM25" s="2" t="s">
        <v>154</v>
      </c>
      <c r="DN25" s="2" t="s">
        <v>145</v>
      </c>
      <c r="DO25" s="4"/>
      <c r="DP25" s="8"/>
      <c r="DQ25" s="4">
        <v>2</v>
      </c>
      <c r="DR25" s="8">
        <v>480.46</v>
      </c>
      <c r="DS25" s="7">
        <v>-1</v>
      </c>
      <c r="DT25" s="7">
        <v>-1</v>
      </c>
      <c r="DU25" s="2" t="s">
        <v>152</v>
      </c>
      <c r="DV25" s="2" t="s">
        <v>142</v>
      </c>
      <c r="DW25" s="2" t="s">
        <v>160</v>
      </c>
      <c r="DX25" s="2" t="s">
        <v>286</v>
      </c>
      <c r="DY25" s="2" t="s">
        <v>154</v>
      </c>
      <c r="DZ25" s="2" t="s">
        <v>154</v>
      </c>
      <c r="EA25" s="2" t="s">
        <v>145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152</v>
      </c>
      <c r="EI25" s="2" t="s">
        <v>142</v>
      </c>
      <c r="EJ25" s="2" t="s">
        <v>162</v>
      </c>
      <c r="EK25" s="2" t="s">
        <v>322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152</v>
      </c>
      <c r="EV25" s="2" t="s">
        <v>142</v>
      </c>
      <c r="EW25" s="2" t="s">
        <v>205</v>
      </c>
      <c r="EX25" s="2" t="s">
        <v>323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152</v>
      </c>
      <c r="FI25" s="2" t="s">
        <v>142</v>
      </c>
      <c r="FJ25" s="2" t="s">
        <v>165</v>
      </c>
      <c r="FK25" s="2" t="s">
        <v>324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152</v>
      </c>
      <c r="FV25" s="2" t="s">
        <v>142</v>
      </c>
      <c r="FW25" s="2" t="s">
        <v>167</v>
      </c>
      <c r="FX25" s="2" t="s">
        <v>318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152</v>
      </c>
      <c r="GV25" s="2" t="s">
        <v>142</v>
      </c>
      <c r="GW25" s="2" t="s">
        <v>171</v>
      </c>
      <c r="GX25" s="2" t="s">
        <v>325</v>
      </c>
      <c r="GY25" s="2" t="s">
        <v>154</v>
      </c>
      <c r="GZ25" s="2" t="s">
        <v>154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152</v>
      </c>
      <c r="KI25" s="2" t="s">
        <v>142</v>
      </c>
      <c r="KJ25" s="2" t="s">
        <v>173</v>
      </c>
      <c r="KK25" s="2" t="s">
        <v>326</v>
      </c>
      <c r="KL25" s="2" t="s">
        <v>154</v>
      </c>
      <c r="KM25" s="2" t="s">
        <v>154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68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327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328</v>
      </c>
      <c r="G26" s="2" t="s">
        <v>328</v>
      </c>
      <c r="H26" s="2" t="s">
        <v>328</v>
      </c>
      <c r="I26" s="2" t="s">
        <v>139</v>
      </c>
      <c r="J26" s="2" t="s">
        <v>175</v>
      </c>
      <c r="K26" s="2" t="s">
        <v>329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245</v>
      </c>
      <c r="W26" s="2" t="s">
        <v>148</v>
      </c>
      <c r="X26" s="2" t="s">
        <v>145</v>
      </c>
      <c r="Y26" s="2" t="s">
        <v>176</v>
      </c>
      <c r="Z26" s="4">
        <v>150</v>
      </c>
      <c r="AA26" s="4">
        <f>=ROUNDDOWN(30,0)</f>
      </c>
      <c r="AB26" s="5">
        <v>5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24</v>
      </c>
      <c r="AQ26" s="8">
        <v>4151.45</v>
      </c>
      <c r="AR26" s="4">
        <v>14</v>
      </c>
      <c r="AS26" s="8">
        <v>3270.49</v>
      </c>
      <c r="AT26" s="7">
        <v>0.7143</v>
      </c>
      <c r="AU26" s="7">
        <v>0.2694</v>
      </c>
      <c r="AV26" s="4">
        <v>27</v>
      </c>
      <c r="AW26" s="8">
        <v>5006.42</v>
      </c>
      <c r="AX26" s="4">
        <v>14</v>
      </c>
      <c r="AY26" s="8">
        <v>3270.49</v>
      </c>
      <c r="AZ26" s="7">
        <v>0.9286</v>
      </c>
      <c r="BA26" s="7">
        <v>0.5308</v>
      </c>
      <c r="BB26" s="7">
        <v>0.8292</v>
      </c>
      <c r="BC26" s="4">
        <v>27</v>
      </c>
      <c r="BD26" s="8">
        <v>5006.42</v>
      </c>
      <c r="BE26" s="4">
        <v>14</v>
      </c>
      <c r="BF26" s="8">
        <v>3270.49</v>
      </c>
      <c r="BG26" s="7">
        <v>0.9286</v>
      </c>
      <c r="BH26" s="7">
        <v>0.5308</v>
      </c>
      <c r="BI26" s="7">
        <v>1</v>
      </c>
      <c r="BJ26" s="4">
        <v>24</v>
      </c>
      <c r="BK26" s="8">
        <v>4151.45</v>
      </c>
      <c r="BL26" s="2" t="s">
        <v>203</v>
      </c>
      <c r="BM26" s="7">
        <v>1</v>
      </c>
      <c r="BN26" s="7">
        <v>1</v>
      </c>
      <c r="BO26" s="4">
        <v>6</v>
      </c>
      <c r="BP26" s="8">
        <v>1409.52</v>
      </c>
      <c r="BQ26" s="4">
        <v>11</v>
      </c>
      <c r="BR26" s="8">
        <v>2584.12</v>
      </c>
      <c r="BS26" s="7">
        <v>-0.4545</v>
      </c>
      <c r="BT26" s="7">
        <v>-0.4545</v>
      </c>
      <c r="BU26" s="2" t="s">
        <v>152</v>
      </c>
      <c r="BV26" s="2" t="s">
        <v>142</v>
      </c>
      <c r="BW26" s="2" t="s">
        <v>145</v>
      </c>
      <c r="BX26" s="2" t="s">
        <v>248</v>
      </c>
      <c r="BY26" s="2" t="s">
        <v>154</v>
      </c>
      <c r="BZ26" s="2" t="s">
        <v>154</v>
      </c>
      <c r="CA26" s="2" t="s">
        <v>145</v>
      </c>
      <c r="CB26" s="4">
        <v>6</v>
      </c>
      <c r="CC26" s="8">
        <v>1609.49</v>
      </c>
      <c r="CD26" s="4"/>
      <c r="CE26" s="8"/>
      <c r="CF26" s="7"/>
      <c r="CG26" s="7"/>
      <c r="CH26" s="2" t="s">
        <v>152</v>
      </c>
      <c r="CI26" s="2" t="s">
        <v>142</v>
      </c>
      <c r="CJ26" s="2" t="s">
        <v>176</v>
      </c>
      <c r="CK26" s="2" t="s">
        <v>205</v>
      </c>
      <c r="CL26" s="2" t="s">
        <v>154</v>
      </c>
      <c r="CM26" s="2" t="s">
        <v>154</v>
      </c>
      <c r="CN26" s="2" t="s">
        <v>145</v>
      </c>
      <c r="CO26" s="4">
        <v>11</v>
      </c>
      <c r="CP26" s="8">
        <v>900.79</v>
      </c>
      <c r="CQ26" s="4">
        <v>1</v>
      </c>
      <c r="CR26" s="8">
        <v>214.49</v>
      </c>
      <c r="CS26" s="7">
        <v>10</v>
      </c>
      <c r="CT26" s="7">
        <v>3.1997</v>
      </c>
      <c r="CU26" s="2" t="s">
        <v>152</v>
      </c>
      <c r="CV26" s="2" t="s">
        <v>142</v>
      </c>
      <c r="CW26" s="2" t="s">
        <v>156</v>
      </c>
      <c r="CX26" s="2" t="s">
        <v>330</v>
      </c>
      <c r="CY26" s="2" t="s">
        <v>154</v>
      </c>
      <c r="CZ26" s="2" t="s">
        <v>154</v>
      </c>
      <c r="DA26" s="2" t="s">
        <v>145</v>
      </c>
      <c r="DB26" s="4">
        <v>1</v>
      </c>
      <c r="DC26" s="8">
        <v>231.65</v>
      </c>
      <c r="DD26" s="4">
        <v>1</v>
      </c>
      <c r="DE26" s="8">
        <v>231.65</v>
      </c>
      <c r="DF26" s="7"/>
      <c r="DG26" s="7"/>
      <c r="DH26" s="2" t="s">
        <v>152</v>
      </c>
      <c r="DI26" s="2" t="s">
        <v>142</v>
      </c>
      <c r="DJ26" s="2" t="s">
        <v>268</v>
      </c>
      <c r="DK26" s="2" t="s">
        <v>331</v>
      </c>
      <c r="DL26" s="2" t="s">
        <v>154</v>
      </c>
      <c r="DM26" s="2" t="s">
        <v>154</v>
      </c>
      <c r="DN26" s="2" t="s">
        <v>145</v>
      </c>
      <c r="DO26" s="4"/>
      <c r="DP26" s="8"/>
      <c r="DQ26" s="4">
        <v>1</v>
      </c>
      <c r="DR26" s="8">
        <v>240.23</v>
      </c>
      <c r="DS26" s="7">
        <v>-1</v>
      </c>
      <c r="DT26" s="7">
        <v>-1</v>
      </c>
      <c r="DU26" s="2" t="s">
        <v>152</v>
      </c>
      <c r="DV26" s="2" t="s">
        <v>142</v>
      </c>
      <c r="DW26" s="2" t="s">
        <v>160</v>
      </c>
      <c r="DX26" s="2" t="s">
        <v>332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152</v>
      </c>
      <c r="EI26" s="2" t="s">
        <v>142</v>
      </c>
      <c r="EJ26" s="2" t="s">
        <v>162</v>
      </c>
      <c r="EK26" s="2" t="s">
        <v>287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152</v>
      </c>
      <c r="EV26" s="2" t="s">
        <v>142</v>
      </c>
      <c r="EW26" s="2" t="s">
        <v>176</v>
      </c>
      <c r="EX26" s="2" t="s">
        <v>333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152</v>
      </c>
      <c r="FI26" s="2" t="s">
        <v>142</v>
      </c>
      <c r="FJ26" s="2" t="s">
        <v>165</v>
      </c>
      <c r="FK26" s="2" t="s">
        <v>334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152</v>
      </c>
      <c r="FV26" s="2" t="s">
        <v>142</v>
      </c>
      <c r="FW26" s="2" t="s">
        <v>167</v>
      </c>
      <c r="FX26" s="2" t="s">
        <v>335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152</v>
      </c>
      <c r="GV26" s="2" t="s">
        <v>142</v>
      </c>
      <c r="GW26" s="2" t="s">
        <v>171</v>
      </c>
      <c r="GX26" s="2" t="s">
        <v>336</v>
      </c>
      <c r="GY26" s="2" t="s">
        <v>154</v>
      </c>
      <c r="GZ26" s="2" t="s">
        <v>154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152</v>
      </c>
      <c r="KI26" s="2" t="s">
        <v>142</v>
      </c>
      <c r="KJ26" s="2" t="s">
        <v>173</v>
      </c>
      <c r="KK26" s="2" t="s">
        <v>145</v>
      </c>
      <c r="KL26" s="2" t="s">
        <v>154</v>
      </c>
      <c r="KM26" s="2" t="s">
        <v>154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150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337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328</v>
      </c>
      <c r="G27" s="2" t="s">
        <v>328</v>
      </c>
      <c r="H27" s="2" t="s">
        <v>328</v>
      </c>
      <c r="I27" s="2" t="s">
        <v>139</v>
      </c>
      <c r="J27" s="2" t="s">
        <v>188</v>
      </c>
      <c r="K27" s="2" t="s">
        <v>329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312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245</v>
      </c>
      <c r="W27" s="2" t="s">
        <v>148</v>
      </c>
      <c r="X27" s="2" t="s">
        <v>145</v>
      </c>
      <c r="Y27" s="2" t="s">
        <v>176</v>
      </c>
      <c r="Z27" s="4">
        <v>40</v>
      </c>
      <c r="AA27" s="4">
        <f>=ROUNDDOWN(40,0)</f>
      </c>
      <c r="AB27" s="5">
        <v>1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3</v>
      </c>
      <c r="AQ27" s="8">
        <v>854.97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0.1708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3</v>
      </c>
      <c r="BK27" s="8">
        <v>854.97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237</v>
      </c>
      <c r="BV27" s="2" t="s">
        <v>142</v>
      </c>
      <c r="BW27" s="2" t="s">
        <v>145</v>
      </c>
      <c r="BX27" s="2" t="s">
        <v>145</v>
      </c>
      <c r="BY27" s="2" t="s">
        <v>154</v>
      </c>
      <c r="BZ27" s="2" t="s">
        <v>154</v>
      </c>
      <c r="CA27" s="2" t="s">
        <v>145</v>
      </c>
      <c r="CB27" s="4">
        <v>3</v>
      </c>
      <c r="CC27" s="8">
        <v>854.97</v>
      </c>
      <c r="CD27" s="4"/>
      <c r="CE27" s="8"/>
      <c r="CF27" s="7"/>
      <c r="CG27" s="7"/>
      <c r="CH27" s="2" t="s">
        <v>152</v>
      </c>
      <c r="CI27" s="2" t="s">
        <v>142</v>
      </c>
      <c r="CJ27" s="2" t="s">
        <v>176</v>
      </c>
      <c r="CK27" s="2" t="s">
        <v>166</v>
      </c>
      <c r="CL27" s="2" t="s">
        <v>154</v>
      </c>
      <c r="CM27" s="2" t="s">
        <v>154</v>
      </c>
      <c r="CN27" s="2" t="s">
        <v>145</v>
      </c>
      <c r="CO27" s="4"/>
      <c r="CP27" s="8"/>
      <c r="CQ27" s="4"/>
      <c r="CR27" s="8"/>
      <c r="CS27" s="7"/>
      <c r="CT27" s="7"/>
      <c r="CU27" s="2" t="s">
        <v>152</v>
      </c>
      <c r="CV27" s="2" t="s">
        <v>142</v>
      </c>
      <c r="CW27" s="2" t="s">
        <v>156</v>
      </c>
      <c r="CX27" s="2" t="s">
        <v>338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152</v>
      </c>
      <c r="DI27" s="2" t="s">
        <v>142</v>
      </c>
      <c r="DJ27" s="2" t="s">
        <v>268</v>
      </c>
      <c r="DK27" s="2" t="s">
        <v>339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152</v>
      </c>
      <c r="DV27" s="2" t="s">
        <v>142</v>
      </c>
      <c r="DW27" s="2" t="s">
        <v>160</v>
      </c>
      <c r="DX27" s="2" t="s">
        <v>145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152</v>
      </c>
      <c r="EI27" s="2" t="s">
        <v>142</v>
      </c>
      <c r="EJ27" s="2" t="s">
        <v>162</v>
      </c>
      <c r="EK27" s="2" t="s">
        <v>257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152</v>
      </c>
      <c r="EV27" s="2" t="s">
        <v>142</v>
      </c>
      <c r="EW27" s="2" t="s">
        <v>176</v>
      </c>
      <c r="EX27" s="2" t="s">
        <v>340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152</v>
      </c>
      <c r="FI27" s="2" t="s">
        <v>142</v>
      </c>
      <c r="FJ27" s="2" t="s">
        <v>165</v>
      </c>
      <c r="FK27" s="2" t="s">
        <v>145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152</v>
      </c>
      <c r="FV27" s="2" t="s">
        <v>142</v>
      </c>
      <c r="FW27" s="2" t="s">
        <v>341</v>
      </c>
      <c r="FX27" s="2" t="s">
        <v>342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152</v>
      </c>
      <c r="GV27" s="2" t="s">
        <v>142</v>
      </c>
      <c r="GW27" s="2" t="s">
        <v>171</v>
      </c>
      <c r="GX27" s="2" t="s">
        <v>145</v>
      </c>
      <c r="GY27" s="2" t="s">
        <v>154</v>
      </c>
      <c r="GZ27" s="2" t="s">
        <v>154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152</v>
      </c>
      <c r="KI27" s="2" t="s">
        <v>142</v>
      </c>
      <c r="KJ27" s="2" t="s">
        <v>199</v>
      </c>
      <c r="KK27" s="2" t="s">
        <v>145</v>
      </c>
      <c r="KL27" s="2" t="s">
        <v>154</v>
      </c>
      <c r="KM27" s="2" t="s">
        <v>154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>
        <v>40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343</v>
      </c>
      <c r="B28" s="2" t="s">
        <v>134</v>
      </c>
      <c r="C28" s="2" t="s">
        <v>135</v>
      </c>
      <c r="D28" s="2" t="s">
        <v>344</v>
      </c>
      <c r="E28" s="2" t="s">
        <v>345</v>
      </c>
      <c r="F28" s="2" t="s">
        <v>346</v>
      </c>
      <c r="G28" s="2" t="s">
        <v>346</v>
      </c>
      <c r="H28" s="2" t="s">
        <v>346</v>
      </c>
      <c r="I28" s="2" t="s">
        <v>347</v>
      </c>
      <c r="J28" s="2" t="s">
        <v>140</v>
      </c>
      <c r="K28" s="2" t="s">
        <v>348</v>
      </c>
      <c r="L28" s="3">
        <v>85.12</v>
      </c>
      <c r="M28" s="3">
        <v>89.38</v>
      </c>
      <c r="N28" s="3">
        <v>249.99</v>
      </c>
      <c r="O28" s="2" t="s">
        <v>142</v>
      </c>
      <c r="P28" s="2" t="s">
        <v>312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349</v>
      </c>
      <c r="V28" s="2" t="s">
        <v>350</v>
      </c>
      <c r="W28" s="2" t="s">
        <v>148</v>
      </c>
      <c r="X28" s="2" t="s">
        <v>145</v>
      </c>
      <c r="Y28" s="2" t="s">
        <v>202</v>
      </c>
      <c r="Z28" s="4">
        <v>26</v>
      </c>
      <c r="AA28" s="4">
        <f>=ROUNDDOWN(26,0)</f>
      </c>
      <c r="AB28" s="5">
        <v>1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16</v>
      </c>
      <c r="AQ28" s="8">
        <v>1163.03</v>
      </c>
      <c r="AR28" s="4">
        <v>1</v>
      </c>
      <c r="AS28" s="8">
        <v>212.49</v>
      </c>
      <c r="AT28" s="7">
        <v>15</v>
      </c>
      <c r="AU28" s="7">
        <v>4.4733</v>
      </c>
      <c r="AV28" s="4">
        <v>29</v>
      </c>
      <c r="AW28" s="8">
        <v>2343.49</v>
      </c>
      <c r="AX28" s="4">
        <v>12</v>
      </c>
      <c r="AY28" s="8">
        <v>1719.45</v>
      </c>
      <c r="AZ28" s="7">
        <v>1.4167</v>
      </c>
      <c r="BA28" s="7">
        <v>0.3629</v>
      </c>
      <c r="BB28" s="7">
        <v>0.4963</v>
      </c>
      <c r="BC28" s="4">
        <v>40</v>
      </c>
      <c r="BD28" s="8">
        <v>3338.62</v>
      </c>
      <c r="BE28" s="4">
        <v>20</v>
      </c>
      <c r="BF28" s="8">
        <v>3023.21</v>
      </c>
      <c r="BG28" s="7">
        <v>1</v>
      </c>
      <c r="BH28" s="7">
        <v>0.1043</v>
      </c>
      <c r="BI28" s="7">
        <v>0.7019</v>
      </c>
      <c r="BJ28" s="4">
        <v>16</v>
      </c>
      <c r="BK28" s="8">
        <v>1163.03</v>
      </c>
      <c r="BL28" s="2" t="s">
        <v>351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237</v>
      </c>
      <c r="BV28" s="2" t="s">
        <v>142</v>
      </c>
      <c r="BW28" s="2" t="s">
        <v>145</v>
      </c>
      <c r="BX28" s="2" t="s">
        <v>145</v>
      </c>
      <c r="BY28" s="2" t="s">
        <v>154</v>
      </c>
      <c r="BZ28" s="2" t="s">
        <v>154</v>
      </c>
      <c r="CA28" s="2" t="s">
        <v>145</v>
      </c>
      <c r="CB28" s="4">
        <v>7</v>
      </c>
      <c r="CC28" s="8">
        <v>771.53</v>
      </c>
      <c r="CD28" s="4">
        <v>1</v>
      </c>
      <c r="CE28" s="8">
        <v>212.49</v>
      </c>
      <c r="CF28" s="7">
        <v>6</v>
      </c>
      <c r="CG28" s="7">
        <v>2.6309</v>
      </c>
      <c r="CH28" s="2" t="s">
        <v>152</v>
      </c>
      <c r="CI28" s="2" t="s">
        <v>142</v>
      </c>
      <c r="CJ28" s="2" t="s">
        <v>183</v>
      </c>
      <c r="CK28" s="2" t="s">
        <v>352</v>
      </c>
      <c r="CL28" s="2" t="s">
        <v>154</v>
      </c>
      <c r="CM28" s="2" t="s">
        <v>154</v>
      </c>
      <c r="CN28" s="2" t="s">
        <v>145</v>
      </c>
      <c r="CO28" s="4">
        <v>7</v>
      </c>
      <c r="CP28" s="8">
        <v>201.13</v>
      </c>
      <c r="CQ28" s="4"/>
      <c r="CR28" s="8"/>
      <c r="CS28" s="7"/>
      <c r="CT28" s="7"/>
      <c r="CU28" s="2" t="s">
        <v>152</v>
      </c>
      <c r="CV28" s="2" t="s">
        <v>142</v>
      </c>
      <c r="CW28" s="2" t="s">
        <v>156</v>
      </c>
      <c r="CX28" s="2" t="s">
        <v>284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152</v>
      </c>
      <c r="DI28" s="2" t="s">
        <v>142</v>
      </c>
      <c r="DJ28" s="2" t="s">
        <v>353</v>
      </c>
      <c r="DK28" s="2" t="s">
        <v>269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152</v>
      </c>
      <c r="DV28" s="2" t="s">
        <v>142</v>
      </c>
      <c r="DW28" s="2" t="s">
        <v>160</v>
      </c>
      <c r="DX28" s="2" t="s">
        <v>354</v>
      </c>
      <c r="DY28" s="2" t="s">
        <v>154</v>
      </c>
      <c r="DZ28" s="2" t="s">
        <v>154</v>
      </c>
      <c r="EA28" s="2" t="s">
        <v>145</v>
      </c>
      <c r="EB28" s="4">
        <v>1</v>
      </c>
      <c r="EC28" s="8">
        <v>93.84</v>
      </c>
      <c r="ED28" s="4"/>
      <c r="EE28" s="8"/>
      <c r="EF28" s="7"/>
      <c r="EG28" s="7"/>
      <c r="EH28" s="2" t="s">
        <v>152</v>
      </c>
      <c r="EI28" s="2" t="s">
        <v>142</v>
      </c>
      <c r="EJ28" s="2" t="s">
        <v>162</v>
      </c>
      <c r="EK28" s="2" t="s">
        <v>249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152</v>
      </c>
      <c r="EV28" s="2" t="s">
        <v>142</v>
      </c>
      <c r="EW28" s="2" t="s">
        <v>202</v>
      </c>
      <c r="EX28" s="2" t="s">
        <v>355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152</v>
      </c>
      <c r="FI28" s="2" t="s">
        <v>142</v>
      </c>
      <c r="FJ28" s="2" t="s">
        <v>165</v>
      </c>
      <c r="FK28" s="2" t="s">
        <v>269</v>
      </c>
      <c r="FL28" s="2" t="s">
        <v>154</v>
      </c>
      <c r="FM28" s="2" t="s">
        <v>154</v>
      </c>
      <c r="FN28" s="2" t="s">
        <v>145</v>
      </c>
      <c r="FO28" s="4">
        <v>1</v>
      </c>
      <c r="FP28" s="8">
        <v>96.53</v>
      </c>
      <c r="FQ28" s="4"/>
      <c r="FR28" s="8"/>
      <c r="FS28" s="7"/>
      <c r="FT28" s="7"/>
      <c r="FU28" s="2" t="s">
        <v>152</v>
      </c>
      <c r="FV28" s="2" t="s">
        <v>142</v>
      </c>
      <c r="FW28" s="2" t="s">
        <v>356</v>
      </c>
      <c r="FX28" s="2" t="s">
        <v>317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152</v>
      </c>
      <c r="GV28" s="2" t="s">
        <v>142</v>
      </c>
      <c r="GW28" s="2" t="s">
        <v>171</v>
      </c>
      <c r="GX28" s="2" t="s">
        <v>357</v>
      </c>
      <c r="GY28" s="2" t="s">
        <v>154</v>
      </c>
      <c r="GZ28" s="2" t="s">
        <v>154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152</v>
      </c>
      <c r="KI28" s="2" t="s">
        <v>142</v>
      </c>
      <c r="KJ28" s="2" t="s">
        <v>173</v>
      </c>
      <c r="KK28" s="2" t="s">
        <v>145</v>
      </c>
      <c r="KL28" s="2" t="s">
        <v>154</v>
      </c>
      <c r="KM28" s="2" t="s">
        <v>154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>
        <v>26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358</v>
      </c>
      <c r="B29" s="2" t="s">
        <v>134</v>
      </c>
      <c r="C29" s="2" t="s">
        <v>135</v>
      </c>
      <c r="D29" s="2" t="s">
        <v>344</v>
      </c>
      <c r="E29" s="2" t="s">
        <v>345</v>
      </c>
      <c r="F29" s="2" t="s">
        <v>346</v>
      </c>
      <c r="G29" s="2" t="s">
        <v>346</v>
      </c>
      <c r="H29" s="2" t="s">
        <v>346</v>
      </c>
      <c r="I29" s="2" t="s">
        <v>347</v>
      </c>
      <c r="J29" s="2" t="s">
        <v>175</v>
      </c>
      <c r="K29" s="2" t="s">
        <v>348</v>
      </c>
      <c r="L29" s="3">
        <v>102.14</v>
      </c>
      <c r="M29" s="3">
        <v>107.25</v>
      </c>
      <c r="N29" s="3">
        <v>299.99</v>
      </c>
      <c r="O29" s="2" t="s">
        <v>142</v>
      </c>
      <c r="P29" s="2" t="s">
        <v>312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349</v>
      </c>
      <c r="V29" s="2" t="s">
        <v>350</v>
      </c>
      <c r="W29" s="2" t="s">
        <v>148</v>
      </c>
      <c r="X29" s="2" t="s">
        <v>145</v>
      </c>
      <c r="Y29" s="2" t="s">
        <v>202</v>
      </c>
      <c r="Z29" s="4">
        <v>77</v>
      </c>
      <c r="AA29" s="4">
        <f>=ROUNDDOWN(21.3888888888889,0)</f>
      </c>
      <c r="AB29" s="5">
        <v>3.6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13</v>
      </c>
      <c r="AQ29" s="8">
        <v>1180.46</v>
      </c>
      <c r="AR29" s="4">
        <v>11</v>
      </c>
      <c r="AS29" s="8">
        <v>1506.96</v>
      </c>
      <c r="AT29" s="7">
        <v>0.1818</v>
      </c>
      <c r="AU29" s="7">
        <v>-0.2167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0.5037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13</v>
      </c>
      <c r="BK29" s="8">
        <v>1180.46</v>
      </c>
      <c r="BL29" s="2" t="s">
        <v>359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237</v>
      </c>
      <c r="BV29" s="2" t="s">
        <v>142</v>
      </c>
      <c r="BW29" s="2" t="s">
        <v>145</v>
      </c>
      <c r="BX29" s="2" t="s">
        <v>145</v>
      </c>
      <c r="BY29" s="2" t="s">
        <v>154</v>
      </c>
      <c r="BZ29" s="2" t="s">
        <v>154</v>
      </c>
      <c r="CA29" s="2" t="s">
        <v>145</v>
      </c>
      <c r="CB29" s="4">
        <v>7</v>
      </c>
      <c r="CC29" s="8">
        <v>823.12</v>
      </c>
      <c r="CD29" s="4">
        <v>1</v>
      </c>
      <c r="CE29" s="8">
        <v>331.5</v>
      </c>
      <c r="CF29" s="7">
        <v>6</v>
      </c>
      <c r="CG29" s="7">
        <v>1.483</v>
      </c>
      <c r="CH29" s="2" t="s">
        <v>152</v>
      </c>
      <c r="CI29" s="2" t="s">
        <v>142</v>
      </c>
      <c r="CJ29" s="2" t="s">
        <v>183</v>
      </c>
      <c r="CK29" s="2" t="s">
        <v>360</v>
      </c>
      <c r="CL29" s="2" t="s">
        <v>154</v>
      </c>
      <c r="CM29" s="2" t="s">
        <v>154</v>
      </c>
      <c r="CN29" s="2" t="s">
        <v>145</v>
      </c>
      <c r="CO29" s="4">
        <v>5</v>
      </c>
      <c r="CP29" s="8">
        <v>285.27</v>
      </c>
      <c r="CQ29" s="4"/>
      <c r="CR29" s="8"/>
      <c r="CS29" s="7"/>
      <c r="CT29" s="7"/>
      <c r="CU29" s="2" t="s">
        <v>152</v>
      </c>
      <c r="CV29" s="2" t="s">
        <v>142</v>
      </c>
      <c r="CW29" s="2" t="s">
        <v>156</v>
      </c>
      <c r="CX29" s="2" t="s">
        <v>361</v>
      </c>
      <c r="CY29" s="2" t="s">
        <v>154</v>
      </c>
      <c r="CZ29" s="2" t="s">
        <v>154</v>
      </c>
      <c r="DA29" s="2" t="s">
        <v>145</v>
      </c>
      <c r="DB29" s="4"/>
      <c r="DC29" s="8"/>
      <c r="DD29" s="4">
        <v>5</v>
      </c>
      <c r="DE29" s="8">
        <v>579.15</v>
      </c>
      <c r="DF29" s="7">
        <v>-1</v>
      </c>
      <c r="DG29" s="7">
        <v>-1</v>
      </c>
      <c r="DH29" s="2" t="s">
        <v>152</v>
      </c>
      <c r="DI29" s="2" t="s">
        <v>142</v>
      </c>
      <c r="DJ29" s="2" t="s">
        <v>353</v>
      </c>
      <c r="DK29" s="2" t="s">
        <v>285</v>
      </c>
      <c r="DL29" s="2" t="s">
        <v>154</v>
      </c>
      <c r="DM29" s="2" t="s">
        <v>154</v>
      </c>
      <c r="DN29" s="2" t="s">
        <v>145</v>
      </c>
      <c r="DO29" s="4">
        <v>1</v>
      </c>
      <c r="DP29" s="8">
        <v>72.07</v>
      </c>
      <c r="DQ29" s="4">
        <v>4</v>
      </c>
      <c r="DR29" s="8">
        <v>480.48</v>
      </c>
      <c r="DS29" s="7">
        <v>-0.75</v>
      </c>
      <c r="DT29" s="7">
        <v>-0.85</v>
      </c>
      <c r="DU29" s="2" t="s">
        <v>152</v>
      </c>
      <c r="DV29" s="2" t="s">
        <v>142</v>
      </c>
      <c r="DW29" s="2" t="s">
        <v>160</v>
      </c>
      <c r="DX29" s="2" t="s">
        <v>286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152</v>
      </c>
      <c r="EI29" s="2" t="s">
        <v>142</v>
      </c>
      <c r="EJ29" s="2" t="s">
        <v>162</v>
      </c>
      <c r="EK29" s="2" t="s">
        <v>362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152</v>
      </c>
      <c r="EV29" s="2" t="s">
        <v>142</v>
      </c>
      <c r="EW29" s="2" t="s">
        <v>202</v>
      </c>
      <c r="EX29" s="2" t="s">
        <v>183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152</v>
      </c>
      <c r="FI29" s="2" t="s">
        <v>142</v>
      </c>
      <c r="FJ29" s="2" t="s">
        <v>165</v>
      </c>
      <c r="FK29" s="2" t="s">
        <v>363</v>
      </c>
      <c r="FL29" s="2" t="s">
        <v>154</v>
      </c>
      <c r="FM29" s="2" t="s">
        <v>154</v>
      </c>
      <c r="FN29" s="2" t="s">
        <v>145</v>
      </c>
      <c r="FO29" s="4"/>
      <c r="FP29" s="8"/>
      <c r="FQ29" s="4">
        <v>1</v>
      </c>
      <c r="FR29" s="8">
        <v>115.83</v>
      </c>
      <c r="FS29" s="7">
        <v>-1</v>
      </c>
      <c r="FT29" s="7">
        <v>-1</v>
      </c>
      <c r="FU29" s="2" t="s">
        <v>152</v>
      </c>
      <c r="FV29" s="2" t="s">
        <v>142</v>
      </c>
      <c r="FW29" s="2" t="s">
        <v>356</v>
      </c>
      <c r="FX29" s="2" t="s">
        <v>185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152</v>
      </c>
      <c r="GV29" s="2" t="s">
        <v>142</v>
      </c>
      <c r="GW29" s="2" t="s">
        <v>171</v>
      </c>
      <c r="GX29" s="2" t="s">
        <v>364</v>
      </c>
      <c r="GY29" s="2" t="s">
        <v>154</v>
      </c>
      <c r="GZ29" s="2" t="s">
        <v>154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152</v>
      </c>
      <c r="KI29" s="2" t="s">
        <v>142</v>
      </c>
      <c r="KJ29" s="2" t="s">
        <v>173</v>
      </c>
      <c r="KK29" s="2" t="s">
        <v>145</v>
      </c>
      <c r="KL29" s="2" t="s">
        <v>154</v>
      </c>
      <c r="KM29" s="2" t="s">
        <v>154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>
        <v>77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365</v>
      </c>
      <c r="B30" s="2" t="s">
        <v>134</v>
      </c>
      <c r="C30" s="2" t="s">
        <v>135</v>
      </c>
      <c r="D30" s="2" t="s">
        <v>344</v>
      </c>
      <c r="E30" s="2" t="s">
        <v>345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140</v>
      </c>
      <c r="K30" s="2" t="s">
        <v>366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312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349</v>
      </c>
      <c r="V30" s="2" t="s">
        <v>350</v>
      </c>
      <c r="W30" s="2" t="s">
        <v>148</v>
      </c>
      <c r="X30" s="2" t="s">
        <v>145</v>
      </c>
      <c r="Y30" s="2" t="s">
        <v>202</v>
      </c>
      <c r="Z30" s="4">
        <v>132</v>
      </c>
      <c r="AA30" s="4">
        <f>=ROUNDDOWN(120,0)</f>
      </c>
      <c r="AB30" s="5">
        <v>1.1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4</v>
      </c>
      <c r="AQ30" s="8">
        <v>392.14</v>
      </c>
      <c r="AR30" s="4">
        <v>1</v>
      </c>
      <c r="AS30" s="8">
        <v>212.49</v>
      </c>
      <c r="AT30" s="7">
        <v>3</v>
      </c>
      <c r="AU30" s="7">
        <v>0.8455</v>
      </c>
      <c r="AV30" s="4">
        <v>11</v>
      </c>
      <c r="AW30" s="8">
        <v>995.13</v>
      </c>
      <c r="AX30" s="4">
        <v>8</v>
      </c>
      <c r="AY30" s="8">
        <v>1303.76</v>
      </c>
      <c r="AZ30" s="7">
        <v>0.375</v>
      </c>
      <c r="BA30" s="7">
        <v>-0.2367</v>
      </c>
      <c r="BB30" s="7">
        <v>0.3941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0.2981</v>
      </c>
      <c r="BJ30" s="4">
        <v>4</v>
      </c>
      <c r="BK30" s="8">
        <v>392.14</v>
      </c>
      <c r="BL30" s="2" t="s">
        <v>367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145</v>
      </c>
      <c r="BX30" s="2" t="s">
        <v>368</v>
      </c>
      <c r="BY30" s="2" t="s">
        <v>154</v>
      </c>
      <c r="BZ30" s="2" t="s">
        <v>154</v>
      </c>
      <c r="CA30" s="2" t="s">
        <v>145</v>
      </c>
      <c r="CB30" s="4">
        <v>3</v>
      </c>
      <c r="CC30" s="8">
        <v>359.97</v>
      </c>
      <c r="CD30" s="4">
        <v>1</v>
      </c>
      <c r="CE30" s="8">
        <v>212.49</v>
      </c>
      <c r="CF30" s="7">
        <v>2</v>
      </c>
      <c r="CG30" s="7">
        <v>0.6941</v>
      </c>
      <c r="CH30" s="2" t="s">
        <v>152</v>
      </c>
      <c r="CI30" s="2" t="s">
        <v>142</v>
      </c>
      <c r="CJ30" s="2" t="s">
        <v>183</v>
      </c>
      <c r="CK30" s="2" t="s">
        <v>316</v>
      </c>
      <c r="CL30" s="2" t="s">
        <v>154</v>
      </c>
      <c r="CM30" s="2" t="s">
        <v>154</v>
      </c>
      <c r="CN30" s="2" t="s">
        <v>145</v>
      </c>
      <c r="CO30" s="4">
        <v>1</v>
      </c>
      <c r="CP30" s="8">
        <v>32.17</v>
      </c>
      <c r="CQ30" s="4"/>
      <c r="CR30" s="8"/>
      <c r="CS30" s="7"/>
      <c r="CT30" s="7"/>
      <c r="CU30" s="2" t="s">
        <v>152</v>
      </c>
      <c r="CV30" s="2" t="s">
        <v>142</v>
      </c>
      <c r="CW30" s="2" t="s">
        <v>156</v>
      </c>
      <c r="CX30" s="2" t="s">
        <v>369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152</v>
      </c>
      <c r="DI30" s="2" t="s">
        <v>142</v>
      </c>
      <c r="DJ30" s="2" t="s">
        <v>353</v>
      </c>
      <c r="DK30" s="2" t="s">
        <v>297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152</v>
      </c>
      <c r="DV30" s="2" t="s">
        <v>142</v>
      </c>
      <c r="DW30" s="2" t="s">
        <v>160</v>
      </c>
      <c r="DX30" s="2" t="s">
        <v>370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152</v>
      </c>
      <c r="EI30" s="2" t="s">
        <v>142</v>
      </c>
      <c r="EJ30" s="2" t="s">
        <v>162</v>
      </c>
      <c r="EK30" s="2" t="s">
        <v>371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152</v>
      </c>
      <c r="EV30" s="2" t="s">
        <v>142</v>
      </c>
      <c r="EW30" s="2" t="s">
        <v>202</v>
      </c>
      <c r="EX30" s="2" t="s">
        <v>372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152</v>
      </c>
      <c r="FI30" s="2" t="s">
        <v>142</v>
      </c>
      <c r="FJ30" s="2" t="s">
        <v>165</v>
      </c>
      <c r="FK30" s="2" t="s">
        <v>373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152</v>
      </c>
      <c r="FV30" s="2" t="s">
        <v>142</v>
      </c>
      <c r="FW30" s="2" t="s">
        <v>356</v>
      </c>
      <c r="FX30" s="2" t="s">
        <v>374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152</v>
      </c>
      <c r="GV30" s="2" t="s">
        <v>142</v>
      </c>
      <c r="GW30" s="2" t="s">
        <v>171</v>
      </c>
      <c r="GX30" s="2" t="s">
        <v>145</v>
      </c>
      <c r="GY30" s="2" t="s">
        <v>154</v>
      </c>
      <c r="GZ30" s="2" t="s">
        <v>154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152</v>
      </c>
      <c r="KI30" s="2" t="s">
        <v>142</v>
      </c>
      <c r="KJ30" s="2" t="s">
        <v>199</v>
      </c>
      <c r="KK30" s="2" t="s">
        <v>145</v>
      </c>
      <c r="KL30" s="2" t="s">
        <v>154</v>
      </c>
      <c r="KM30" s="2" t="s">
        <v>154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132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375</v>
      </c>
      <c r="B31" s="2" t="s">
        <v>134</v>
      </c>
      <c r="C31" s="2" t="s">
        <v>135</v>
      </c>
      <c r="D31" s="2" t="s">
        <v>344</v>
      </c>
      <c r="E31" s="2" t="s">
        <v>345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175</v>
      </c>
      <c r="K31" s="2" t="s">
        <v>366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312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349</v>
      </c>
      <c r="V31" s="2" t="s">
        <v>350</v>
      </c>
      <c r="W31" s="2" t="s">
        <v>148</v>
      </c>
      <c r="X31" s="2" t="s">
        <v>145</v>
      </c>
      <c r="Y31" s="2" t="s">
        <v>202</v>
      </c>
      <c r="Z31" s="4">
        <v>132</v>
      </c>
      <c r="AA31" s="4">
        <f>=ROUNDDOWN(62.8571428571429,0)</f>
      </c>
      <c r="AB31" s="5">
        <v>2.1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7</v>
      </c>
      <c r="AQ31" s="8">
        <v>602.99</v>
      </c>
      <c r="AR31" s="4">
        <v>7</v>
      </c>
      <c r="AS31" s="8">
        <v>1091.27</v>
      </c>
      <c r="AT31" s="7"/>
      <c r="AU31" s="7">
        <v>-0.4474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0.6059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7</v>
      </c>
      <c r="BK31" s="8">
        <v>602.99</v>
      </c>
      <c r="BL31" s="2" t="s">
        <v>376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145</v>
      </c>
      <c r="BX31" s="2" t="s">
        <v>377</v>
      </c>
      <c r="BY31" s="2" t="s">
        <v>154</v>
      </c>
      <c r="BZ31" s="2" t="s">
        <v>154</v>
      </c>
      <c r="CA31" s="2" t="s">
        <v>145</v>
      </c>
      <c r="CB31" s="4">
        <v>3</v>
      </c>
      <c r="CC31" s="8">
        <v>361.16</v>
      </c>
      <c r="CD31" s="4">
        <v>2</v>
      </c>
      <c r="CE31" s="8">
        <v>509.98</v>
      </c>
      <c r="CF31" s="7">
        <v>0.5</v>
      </c>
      <c r="CG31" s="7">
        <v>-0.2918</v>
      </c>
      <c r="CH31" s="2" t="s">
        <v>152</v>
      </c>
      <c r="CI31" s="2" t="s">
        <v>142</v>
      </c>
      <c r="CJ31" s="2" t="s">
        <v>183</v>
      </c>
      <c r="CK31" s="2" t="s">
        <v>378</v>
      </c>
      <c r="CL31" s="2" t="s">
        <v>154</v>
      </c>
      <c r="CM31" s="2" t="s">
        <v>154</v>
      </c>
      <c r="CN31" s="2" t="s">
        <v>145</v>
      </c>
      <c r="CO31" s="4">
        <v>3</v>
      </c>
      <c r="CP31" s="8">
        <v>115.83</v>
      </c>
      <c r="CQ31" s="4"/>
      <c r="CR31" s="8"/>
      <c r="CS31" s="7"/>
      <c r="CT31" s="7"/>
      <c r="CU31" s="2" t="s">
        <v>152</v>
      </c>
      <c r="CV31" s="2" t="s">
        <v>142</v>
      </c>
      <c r="CW31" s="2" t="s">
        <v>156</v>
      </c>
      <c r="CX31" s="2" t="s">
        <v>379</v>
      </c>
      <c r="CY31" s="2" t="s">
        <v>154</v>
      </c>
      <c r="CZ31" s="2" t="s">
        <v>154</v>
      </c>
      <c r="DA31" s="2" t="s">
        <v>145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152</v>
      </c>
      <c r="DI31" s="2" t="s">
        <v>142</v>
      </c>
      <c r="DJ31" s="2" t="s">
        <v>353</v>
      </c>
      <c r="DK31" s="2" t="s">
        <v>334</v>
      </c>
      <c r="DL31" s="2" t="s">
        <v>154</v>
      </c>
      <c r="DM31" s="2" t="s">
        <v>154</v>
      </c>
      <c r="DN31" s="2" t="s">
        <v>145</v>
      </c>
      <c r="DO31" s="4"/>
      <c r="DP31" s="8"/>
      <c r="DQ31" s="4">
        <v>2</v>
      </c>
      <c r="DR31" s="8">
        <v>240.24</v>
      </c>
      <c r="DS31" s="7">
        <v>-1</v>
      </c>
      <c r="DT31" s="7">
        <v>-1</v>
      </c>
      <c r="DU31" s="2" t="s">
        <v>152</v>
      </c>
      <c r="DV31" s="2" t="s">
        <v>142</v>
      </c>
      <c r="DW31" s="2" t="s">
        <v>160</v>
      </c>
      <c r="DX31" s="2" t="s">
        <v>380</v>
      </c>
      <c r="DY31" s="2" t="s">
        <v>154</v>
      </c>
      <c r="DZ31" s="2" t="s">
        <v>154</v>
      </c>
      <c r="EA31" s="2" t="s">
        <v>145</v>
      </c>
      <c r="EB31" s="4"/>
      <c r="EC31" s="8"/>
      <c r="ED31" s="4">
        <v>2</v>
      </c>
      <c r="EE31" s="8">
        <v>225.22</v>
      </c>
      <c r="EF31" s="7">
        <v>-1</v>
      </c>
      <c r="EG31" s="7">
        <v>-1</v>
      </c>
      <c r="EH31" s="2" t="s">
        <v>152</v>
      </c>
      <c r="EI31" s="2" t="s">
        <v>142</v>
      </c>
      <c r="EJ31" s="2" t="s">
        <v>162</v>
      </c>
      <c r="EK31" s="2" t="s">
        <v>272</v>
      </c>
      <c r="EL31" s="2" t="s">
        <v>154</v>
      </c>
      <c r="EM31" s="2" t="s">
        <v>154</v>
      </c>
      <c r="EN31" s="2" t="s">
        <v>145</v>
      </c>
      <c r="EO31" s="4">
        <v>1</v>
      </c>
      <c r="EP31" s="8">
        <v>126</v>
      </c>
      <c r="EQ31" s="4"/>
      <c r="ER31" s="8"/>
      <c r="ES31" s="7"/>
      <c r="ET31" s="7"/>
      <c r="EU31" s="2" t="s">
        <v>152</v>
      </c>
      <c r="EV31" s="2" t="s">
        <v>142</v>
      </c>
      <c r="EW31" s="2" t="s">
        <v>202</v>
      </c>
      <c r="EX31" s="2" t="s">
        <v>179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152</v>
      </c>
      <c r="FI31" s="2" t="s">
        <v>142</v>
      </c>
      <c r="FJ31" s="2" t="s">
        <v>165</v>
      </c>
      <c r="FK31" s="2" t="s">
        <v>363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152</v>
      </c>
      <c r="FV31" s="2" t="s">
        <v>142</v>
      </c>
      <c r="FW31" s="2" t="s">
        <v>356</v>
      </c>
      <c r="FX31" s="2" t="s">
        <v>381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152</v>
      </c>
      <c r="GV31" s="2" t="s">
        <v>142</v>
      </c>
      <c r="GW31" s="2" t="s">
        <v>171</v>
      </c>
      <c r="GX31" s="2" t="s">
        <v>364</v>
      </c>
      <c r="GY31" s="2" t="s">
        <v>154</v>
      </c>
      <c r="GZ31" s="2" t="s">
        <v>154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152</v>
      </c>
      <c r="KI31" s="2" t="s">
        <v>142</v>
      </c>
      <c r="KJ31" s="2" t="s">
        <v>199</v>
      </c>
      <c r="KK31" s="2" t="s">
        <v>145</v>
      </c>
      <c r="KL31" s="2" t="s">
        <v>154</v>
      </c>
      <c r="KM31" s="2" t="s">
        <v>154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132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382</v>
      </c>
      <c r="B32" s="2" t="s">
        <v>134</v>
      </c>
      <c r="C32" s="2" t="s">
        <v>135</v>
      </c>
      <c r="D32" s="2" t="s">
        <v>383</v>
      </c>
      <c r="E32" s="2" t="s">
        <v>384</v>
      </c>
      <c r="F32" s="2" t="s">
        <v>385</v>
      </c>
      <c r="G32" s="2" t="s">
        <v>385</v>
      </c>
      <c r="H32" s="2" t="s">
        <v>385</v>
      </c>
      <c r="I32" s="2" t="s">
        <v>386</v>
      </c>
      <c r="J32" s="2" t="s">
        <v>387</v>
      </c>
      <c r="K32" s="2" t="s">
        <v>233</v>
      </c>
      <c r="L32" s="3">
        <v>34.73</v>
      </c>
      <c r="M32" s="3">
        <v>36.47</v>
      </c>
      <c r="N32" s="3">
        <v>114.99</v>
      </c>
      <c r="O32" s="2" t="s">
        <v>142</v>
      </c>
      <c r="P32" s="2" t="s">
        <v>280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388</v>
      </c>
      <c r="V32" s="2" t="s">
        <v>245</v>
      </c>
      <c r="W32" s="2" t="s">
        <v>148</v>
      </c>
      <c r="X32" s="2" t="s">
        <v>145</v>
      </c>
      <c r="Y32" s="2" t="s">
        <v>183</v>
      </c>
      <c r="Z32" s="4">
        <v>144</v>
      </c>
      <c r="AA32" s="4">
        <f>=ROUNDDOWN(48,0)</f>
      </c>
      <c r="AB32" s="5">
        <v>3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11</v>
      </c>
      <c r="AQ32" s="8">
        <v>490.37</v>
      </c>
      <c r="AR32" s="4">
        <v>6</v>
      </c>
      <c r="AS32" s="8">
        <v>312.98</v>
      </c>
      <c r="AT32" s="7">
        <v>0.8333</v>
      </c>
      <c r="AU32" s="7">
        <v>0.5668</v>
      </c>
      <c r="AV32" s="4">
        <v>11</v>
      </c>
      <c r="AW32" s="8">
        <v>490.37</v>
      </c>
      <c r="AX32" s="4">
        <v>6</v>
      </c>
      <c r="AY32" s="8">
        <v>312.98</v>
      </c>
      <c r="AZ32" s="7">
        <v>0.8333</v>
      </c>
      <c r="BA32" s="7">
        <v>0.5668</v>
      </c>
      <c r="BB32" s="7">
        <v>1</v>
      </c>
      <c r="BC32" s="4">
        <v>40</v>
      </c>
      <c r="BD32" s="8">
        <v>1282.63</v>
      </c>
      <c r="BE32" s="4">
        <v>28</v>
      </c>
      <c r="BF32" s="8">
        <v>1223.15</v>
      </c>
      <c r="BG32" s="7">
        <v>0.4286</v>
      </c>
      <c r="BH32" s="7">
        <v>0.0486</v>
      </c>
      <c r="BI32" s="7">
        <v>0.3823</v>
      </c>
      <c r="BJ32" s="4">
        <v>11</v>
      </c>
      <c r="BK32" s="8">
        <v>490.37</v>
      </c>
      <c r="BL32" s="2" t="s">
        <v>389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142</v>
      </c>
      <c r="BW32" s="2" t="s">
        <v>145</v>
      </c>
      <c r="BX32" s="2" t="s">
        <v>390</v>
      </c>
      <c r="BY32" s="2" t="s">
        <v>154</v>
      </c>
      <c r="BZ32" s="2" t="s">
        <v>154</v>
      </c>
      <c r="CA32" s="2" t="s">
        <v>145</v>
      </c>
      <c r="CB32" s="4">
        <v>5</v>
      </c>
      <c r="CC32" s="8">
        <v>263.95</v>
      </c>
      <c r="CD32" s="4">
        <v>2</v>
      </c>
      <c r="CE32" s="8">
        <v>169.98</v>
      </c>
      <c r="CF32" s="7">
        <v>1.5</v>
      </c>
      <c r="CG32" s="7">
        <v>0.5528</v>
      </c>
      <c r="CH32" s="2" t="s">
        <v>152</v>
      </c>
      <c r="CI32" s="2" t="s">
        <v>142</v>
      </c>
      <c r="CJ32" s="2" t="s">
        <v>202</v>
      </c>
      <c r="CK32" s="2" t="s">
        <v>340</v>
      </c>
      <c r="CL32" s="2" t="s">
        <v>154</v>
      </c>
      <c r="CM32" s="2" t="s">
        <v>154</v>
      </c>
      <c r="CN32" s="2" t="s">
        <v>145</v>
      </c>
      <c r="CO32" s="4">
        <v>4</v>
      </c>
      <c r="CP32" s="8">
        <v>143.9</v>
      </c>
      <c r="CQ32" s="4"/>
      <c r="CR32" s="8"/>
      <c r="CS32" s="7"/>
      <c r="CT32" s="7"/>
      <c r="CU32" s="2" t="s">
        <v>152</v>
      </c>
      <c r="CV32" s="2" t="s">
        <v>142</v>
      </c>
      <c r="CW32" s="2" t="s">
        <v>171</v>
      </c>
      <c r="CX32" s="2" t="s">
        <v>391</v>
      </c>
      <c r="CY32" s="2" t="s">
        <v>154</v>
      </c>
      <c r="CZ32" s="2" t="s">
        <v>154</v>
      </c>
      <c r="DA32" s="2" t="s">
        <v>145</v>
      </c>
      <c r="DB32" s="4"/>
      <c r="DC32" s="8"/>
      <c r="DD32" s="4">
        <v>2</v>
      </c>
      <c r="DE32" s="8">
        <v>70.2</v>
      </c>
      <c r="DF32" s="7">
        <v>-1</v>
      </c>
      <c r="DG32" s="7">
        <v>-1</v>
      </c>
      <c r="DH32" s="2" t="s">
        <v>152</v>
      </c>
      <c r="DI32" s="2" t="s">
        <v>169</v>
      </c>
      <c r="DJ32" s="2" t="s">
        <v>392</v>
      </c>
      <c r="DK32" s="2" t="s">
        <v>315</v>
      </c>
      <c r="DL32" s="2" t="s">
        <v>154</v>
      </c>
      <c r="DM32" s="2" t="s">
        <v>154</v>
      </c>
      <c r="DN32" s="2" t="s">
        <v>145</v>
      </c>
      <c r="DO32" s="4">
        <v>2</v>
      </c>
      <c r="DP32" s="8">
        <v>82.52</v>
      </c>
      <c r="DQ32" s="4">
        <v>2</v>
      </c>
      <c r="DR32" s="8">
        <v>72.8</v>
      </c>
      <c r="DS32" s="7"/>
      <c r="DT32" s="7">
        <v>0.1335</v>
      </c>
      <c r="DU32" s="2" t="s">
        <v>152</v>
      </c>
      <c r="DV32" s="2" t="s">
        <v>142</v>
      </c>
      <c r="DW32" s="2" t="s">
        <v>160</v>
      </c>
      <c r="DX32" s="2" t="s">
        <v>393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152</v>
      </c>
      <c r="EI32" s="2" t="s">
        <v>142</v>
      </c>
      <c r="EJ32" s="2" t="s">
        <v>394</v>
      </c>
      <c r="EK32" s="2" t="s">
        <v>395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152</v>
      </c>
      <c r="EV32" s="2" t="s">
        <v>142</v>
      </c>
      <c r="EW32" s="2" t="s">
        <v>202</v>
      </c>
      <c r="EX32" s="2" t="s">
        <v>396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152</v>
      </c>
      <c r="FI32" s="2" t="s">
        <v>142</v>
      </c>
      <c r="FJ32" s="2" t="s">
        <v>397</v>
      </c>
      <c r="FK32" s="2" t="s">
        <v>145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152</v>
      </c>
      <c r="FV32" s="2" t="s">
        <v>142</v>
      </c>
      <c r="FW32" s="2" t="s">
        <v>226</v>
      </c>
      <c r="FX32" s="2" t="s">
        <v>398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152</v>
      </c>
      <c r="GV32" s="2" t="s">
        <v>142</v>
      </c>
      <c r="GW32" s="2" t="s">
        <v>399</v>
      </c>
      <c r="GX32" s="2" t="s">
        <v>145</v>
      </c>
      <c r="GY32" s="2" t="s">
        <v>154</v>
      </c>
      <c r="GZ32" s="2" t="s">
        <v>154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152</v>
      </c>
      <c r="KI32" s="2" t="s">
        <v>142</v>
      </c>
      <c r="KJ32" s="2" t="s">
        <v>199</v>
      </c>
      <c r="KK32" s="2" t="s">
        <v>145</v>
      </c>
      <c r="KL32" s="2" t="s">
        <v>154</v>
      </c>
      <c r="KM32" s="2" t="s">
        <v>154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144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400</v>
      </c>
      <c r="B33" s="2" t="s">
        <v>134</v>
      </c>
      <c r="C33" s="2" t="s">
        <v>135</v>
      </c>
      <c r="D33" s="2" t="s">
        <v>383</v>
      </c>
      <c r="E33" s="2" t="s">
        <v>384</v>
      </c>
      <c r="F33" s="2" t="s">
        <v>385</v>
      </c>
      <c r="G33" s="2" t="s">
        <v>385</v>
      </c>
      <c r="H33" s="2" t="s">
        <v>385</v>
      </c>
      <c r="I33" s="2" t="s">
        <v>386</v>
      </c>
      <c r="J33" s="2" t="s">
        <v>387</v>
      </c>
      <c r="K33" s="2" t="s">
        <v>401</v>
      </c>
      <c r="L33" s="3">
        <v>34.73</v>
      </c>
      <c r="M33" s="3">
        <v>36.47</v>
      </c>
      <c r="N33" s="3">
        <v>114.99</v>
      </c>
      <c r="O33" s="2" t="s">
        <v>142</v>
      </c>
      <c r="P33" s="2" t="s">
        <v>280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388</v>
      </c>
      <c r="V33" s="2" t="s">
        <v>245</v>
      </c>
      <c r="W33" s="2" t="s">
        <v>148</v>
      </c>
      <c r="X33" s="2" t="s">
        <v>145</v>
      </c>
      <c r="Y33" s="2" t="s">
        <v>176</v>
      </c>
      <c r="Z33" s="4">
        <v>80</v>
      </c>
      <c r="AA33" s="4">
        <f>=ROUNDDOWN(26.6666666666667,0)</f>
      </c>
      <c r="AB33" s="5">
        <v>3</v>
      </c>
      <c r="AC33" s="2" t="s">
        <v>150</v>
      </c>
      <c r="AD33" s="4">
        <v>80</v>
      </c>
      <c r="AE33" s="4">
        <v>80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10</v>
      </c>
      <c r="AQ33" s="8">
        <v>393.24</v>
      </c>
      <c r="AR33" s="4">
        <v>8</v>
      </c>
      <c r="AS33" s="8">
        <v>332.65</v>
      </c>
      <c r="AT33" s="7">
        <v>0.25</v>
      </c>
      <c r="AU33" s="7">
        <v>0.1821</v>
      </c>
      <c r="AV33" s="4">
        <v>10</v>
      </c>
      <c r="AW33" s="8">
        <v>393.24</v>
      </c>
      <c r="AX33" s="4">
        <v>8</v>
      </c>
      <c r="AY33" s="8">
        <v>332.65</v>
      </c>
      <c r="AZ33" s="7">
        <v>0.25</v>
      </c>
      <c r="BA33" s="7">
        <v>0.1821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0.3066</v>
      </c>
      <c r="BJ33" s="4">
        <v>10</v>
      </c>
      <c r="BK33" s="8">
        <v>393.24</v>
      </c>
      <c r="BL33" s="2" t="s">
        <v>402</v>
      </c>
      <c r="BM33" s="7">
        <v>1</v>
      </c>
      <c r="BN33" s="7">
        <v>1</v>
      </c>
      <c r="BO33" s="4">
        <v>3</v>
      </c>
      <c r="BP33" s="8">
        <v>106.77</v>
      </c>
      <c r="BQ33" s="4">
        <v>4</v>
      </c>
      <c r="BR33" s="8">
        <v>142.36</v>
      </c>
      <c r="BS33" s="7">
        <v>-0.25</v>
      </c>
      <c r="BT33" s="7">
        <v>-0.25</v>
      </c>
      <c r="BU33" s="2" t="s">
        <v>152</v>
      </c>
      <c r="BV33" s="2" t="s">
        <v>142</v>
      </c>
      <c r="BW33" s="2" t="s">
        <v>145</v>
      </c>
      <c r="BX33" s="2" t="s">
        <v>403</v>
      </c>
      <c r="BY33" s="2" t="s">
        <v>154</v>
      </c>
      <c r="BZ33" s="2" t="s">
        <v>154</v>
      </c>
      <c r="CA33" s="2" t="s">
        <v>145</v>
      </c>
      <c r="CB33" s="4">
        <v>2</v>
      </c>
      <c r="CC33" s="8">
        <v>95.99</v>
      </c>
      <c r="CD33" s="4">
        <v>1</v>
      </c>
      <c r="CE33" s="8">
        <v>84.99</v>
      </c>
      <c r="CF33" s="7">
        <v>1</v>
      </c>
      <c r="CG33" s="7">
        <v>0.1294</v>
      </c>
      <c r="CH33" s="2" t="s">
        <v>152</v>
      </c>
      <c r="CI33" s="2" t="s">
        <v>142</v>
      </c>
      <c r="CJ33" s="2" t="s">
        <v>202</v>
      </c>
      <c r="CK33" s="2" t="s">
        <v>404</v>
      </c>
      <c r="CL33" s="2" t="s">
        <v>154</v>
      </c>
      <c r="CM33" s="2" t="s">
        <v>154</v>
      </c>
      <c r="CN33" s="2" t="s">
        <v>145</v>
      </c>
      <c r="CO33" s="4">
        <v>2</v>
      </c>
      <c r="CP33" s="8">
        <v>74.56</v>
      </c>
      <c r="CQ33" s="4"/>
      <c r="CR33" s="8"/>
      <c r="CS33" s="7"/>
      <c r="CT33" s="7"/>
      <c r="CU33" s="2" t="s">
        <v>152</v>
      </c>
      <c r="CV33" s="2" t="s">
        <v>142</v>
      </c>
      <c r="CW33" s="2" t="s">
        <v>171</v>
      </c>
      <c r="CX33" s="2" t="s">
        <v>405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2</v>
      </c>
      <c r="DE33" s="8">
        <v>70.2</v>
      </c>
      <c r="DF33" s="7">
        <v>-1</v>
      </c>
      <c r="DG33" s="7">
        <v>-1</v>
      </c>
      <c r="DH33" s="2" t="s">
        <v>152</v>
      </c>
      <c r="DI33" s="2" t="s">
        <v>169</v>
      </c>
      <c r="DJ33" s="2" t="s">
        <v>392</v>
      </c>
      <c r="DK33" s="2" t="s">
        <v>406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152</v>
      </c>
      <c r="DV33" s="2" t="s">
        <v>142</v>
      </c>
      <c r="DW33" s="2" t="s">
        <v>160</v>
      </c>
      <c r="DX33" s="2" t="s">
        <v>407</v>
      </c>
      <c r="DY33" s="2" t="s">
        <v>154</v>
      </c>
      <c r="DZ33" s="2" t="s">
        <v>154</v>
      </c>
      <c r="EA33" s="2" t="s">
        <v>145</v>
      </c>
      <c r="EB33" s="4">
        <v>3</v>
      </c>
      <c r="EC33" s="8">
        <v>115.92</v>
      </c>
      <c r="ED33" s="4"/>
      <c r="EE33" s="8"/>
      <c r="EF33" s="7"/>
      <c r="EG33" s="7"/>
      <c r="EH33" s="2" t="s">
        <v>152</v>
      </c>
      <c r="EI33" s="2" t="s">
        <v>142</v>
      </c>
      <c r="EJ33" s="2" t="s">
        <v>394</v>
      </c>
      <c r="EK33" s="2" t="s">
        <v>408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152</v>
      </c>
      <c r="EV33" s="2" t="s">
        <v>142</v>
      </c>
      <c r="EW33" s="2" t="s">
        <v>202</v>
      </c>
      <c r="EX33" s="2" t="s">
        <v>409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152</v>
      </c>
      <c r="FI33" s="2" t="s">
        <v>142</v>
      </c>
      <c r="FJ33" s="2" t="s">
        <v>397</v>
      </c>
      <c r="FK33" s="2" t="s">
        <v>145</v>
      </c>
      <c r="FL33" s="2" t="s">
        <v>154</v>
      </c>
      <c r="FM33" s="2" t="s">
        <v>154</v>
      </c>
      <c r="FN33" s="2" t="s">
        <v>145</v>
      </c>
      <c r="FO33" s="4"/>
      <c r="FP33" s="8"/>
      <c r="FQ33" s="4">
        <v>1</v>
      </c>
      <c r="FR33" s="8">
        <v>35.1</v>
      </c>
      <c r="FS33" s="7">
        <v>-1</v>
      </c>
      <c r="FT33" s="7">
        <v>-1</v>
      </c>
      <c r="FU33" s="2" t="s">
        <v>152</v>
      </c>
      <c r="FV33" s="2" t="s">
        <v>142</v>
      </c>
      <c r="FW33" s="2" t="s">
        <v>226</v>
      </c>
      <c r="FX33" s="2" t="s">
        <v>410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152</v>
      </c>
      <c r="GV33" s="2" t="s">
        <v>142</v>
      </c>
      <c r="GW33" s="2" t="s">
        <v>399</v>
      </c>
      <c r="GX33" s="2" t="s">
        <v>364</v>
      </c>
      <c r="GY33" s="2" t="s">
        <v>154</v>
      </c>
      <c r="GZ33" s="2" t="s">
        <v>154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152</v>
      </c>
      <c r="KI33" s="2" t="s">
        <v>142</v>
      </c>
      <c r="KJ33" s="2" t="s">
        <v>199</v>
      </c>
      <c r="KK33" s="2" t="s">
        <v>145</v>
      </c>
      <c r="KL33" s="2" t="s">
        <v>154</v>
      </c>
      <c r="KM33" s="2" t="s">
        <v>154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80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80</v>
      </c>
      <c r="PS33" s="4"/>
    </row>
    <row r="34">
      <c r="A34" s="2" t="s">
        <v>411</v>
      </c>
      <c r="B34" s="2" t="s">
        <v>134</v>
      </c>
      <c r="C34" s="2" t="s">
        <v>135</v>
      </c>
      <c r="D34" s="2" t="s">
        <v>383</v>
      </c>
      <c r="E34" s="2" t="s">
        <v>384</v>
      </c>
      <c r="F34" s="2" t="s">
        <v>385</v>
      </c>
      <c r="G34" s="2" t="s">
        <v>385</v>
      </c>
      <c r="H34" s="2" t="s">
        <v>385</v>
      </c>
      <c r="I34" s="2" t="s">
        <v>386</v>
      </c>
      <c r="J34" s="2" t="s">
        <v>387</v>
      </c>
      <c r="K34" s="2" t="s">
        <v>201</v>
      </c>
      <c r="L34" s="3">
        <v>30.95</v>
      </c>
      <c r="M34" s="3">
        <v>32.5</v>
      </c>
      <c r="N34" s="3">
        <v>99.99</v>
      </c>
      <c r="O34" s="2" t="s">
        <v>412</v>
      </c>
      <c r="P34" s="2" t="s">
        <v>312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388</v>
      </c>
      <c r="V34" s="2" t="s">
        <v>245</v>
      </c>
      <c r="W34" s="2" t="s">
        <v>148</v>
      </c>
      <c r="X34" s="2" t="s">
        <v>145</v>
      </c>
      <c r="Y34" s="2" t="s">
        <v>183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16</v>
      </c>
      <c r="AQ34" s="8">
        <v>261.94</v>
      </c>
      <c r="AR34" s="4">
        <v>7</v>
      </c>
      <c r="AS34" s="8">
        <v>285.51</v>
      </c>
      <c r="AT34" s="7">
        <v>1.2857</v>
      </c>
      <c r="AU34" s="7">
        <v>-0.0826</v>
      </c>
      <c r="AV34" s="4">
        <v>16</v>
      </c>
      <c r="AW34" s="8">
        <v>261.94</v>
      </c>
      <c r="AX34" s="4">
        <v>7</v>
      </c>
      <c r="AY34" s="8">
        <v>285.51</v>
      </c>
      <c r="AZ34" s="7">
        <v>1.2857</v>
      </c>
      <c r="BA34" s="7">
        <v>-0.0826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0.2042</v>
      </c>
      <c r="BJ34" s="4">
        <v>16</v>
      </c>
      <c r="BK34" s="8">
        <v>261.94</v>
      </c>
      <c r="BL34" s="2" t="s">
        <v>413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142</v>
      </c>
      <c r="BW34" s="2" t="s">
        <v>145</v>
      </c>
      <c r="BX34" s="2" t="s">
        <v>266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1</v>
      </c>
      <c r="CE34" s="8">
        <v>84.99</v>
      </c>
      <c r="CF34" s="7">
        <v>-1</v>
      </c>
      <c r="CG34" s="7">
        <v>-1</v>
      </c>
      <c r="CH34" s="2" t="s">
        <v>152</v>
      </c>
      <c r="CI34" s="2" t="s">
        <v>142</v>
      </c>
      <c r="CJ34" s="2" t="s">
        <v>202</v>
      </c>
      <c r="CK34" s="2" t="s">
        <v>205</v>
      </c>
      <c r="CL34" s="2" t="s">
        <v>154</v>
      </c>
      <c r="CM34" s="2" t="s">
        <v>154</v>
      </c>
      <c r="CN34" s="2" t="s">
        <v>145</v>
      </c>
      <c r="CO34" s="4">
        <v>14</v>
      </c>
      <c r="CP34" s="8">
        <v>186.9</v>
      </c>
      <c r="CQ34" s="4">
        <v>4</v>
      </c>
      <c r="CR34" s="8">
        <v>130</v>
      </c>
      <c r="CS34" s="7">
        <v>2.5</v>
      </c>
      <c r="CT34" s="7">
        <v>0.4377</v>
      </c>
      <c r="CU34" s="2" t="s">
        <v>152</v>
      </c>
      <c r="CV34" s="2" t="s">
        <v>142</v>
      </c>
      <c r="CW34" s="2" t="s">
        <v>171</v>
      </c>
      <c r="CX34" s="2" t="s">
        <v>414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152</v>
      </c>
      <c r="DI34" s="2" t="s">
        <v>142</v>
      </c>
      <c r="DJ34" s="2" t="s">
        <v>392</v>
      </c>
      <c r="DK34" s="2" t="s">
        <v>254</v>
      </c>
      <c r="DL34" s="2" t="s">
        <v>154</v>
      </c>
      <c r="DM34" s="2" t="s">
        <v>154</v>
      </c>
      <c r="DN34" s="2" t="s">
        <v>145</v>
      </c>
      <c r="DO34" s="4">
        <v>1</v>
      </c>
      <c r="DP34" s="8">
        <v>36.4</v>
      </c>
      <c r="DQ34" s="4">
        <v>1</v>
      </c>
      <c r="DR34" s="8">
        <v>36.4</v>
      </c>
      <c r="DS34" s="7"/>
      <c r="DT34" s="7"/>
      <c r="DU34" s="2" t="s">
        <v>152</v>
      </c>
      <c r="DV34" s="2" t="s">
        <v>142</v>
      </c>
      <c r="DW34" s="2" t="s">
        <v>160</v>
      </c>
      <c r="DX34" s="2" t="s">
        <v>370</v>
      </c>
      <c r="DY34" s="2" t="s">
        <v>154</v>
      </c>
      <c r="DZ34" s="2" t="s">
        <v>154</v>
      </c>
      <c r="EA34" s="2" t="s">
        <v>145</v>
      </c>
      <c r="EB34" s="4">
        <v>1</v>
      </c>
      <c r="EC34" s="8">
        <v>38.64</v>
      </c>
      <c r="ED34" s="4">
        <v>1</v>
      </c>
      <c r="EE34" s="8">
        <v>34.12</v>
      </c>
      <c r="EF34" s="7"/>
      <c r="EG34" s="7">
        <v>0.1325</v>
      </c>
      <c r="EH34" s="2" t="s">
        <v>152</v>
      </c>
      <c r="EI34" s="2" t="s">
        <v>142</v>
      </c>
      <c r="EJ34" s="2" t="s">
        <v>394</v>
      </c>
      <c r="EK34" s="2" t="s">
        <v>287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152</v>
      </c>
      <c r="EV34" s="2" t="s">
        <v>142</v>
      </c>
      <c r="EW34" s="2" t="s">
        <v>202</v>
      </c>
      <c r="EX34" s="2" t="s">
        <v>228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152</v>
      </c>
      <c r="FI34" s="2" t="s">
        <v>142</v>
      </c>
      <c r="FJ34" s="2" t="s">
        <v>397</v>
      </c>
      <c r="FK34" s="2" t="s">
        <v>145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152</v>
      </c>
      <c r="FV34" s="2" t="s">
        <v>142</v>
      </c>
      <c r="FW34" s="2" t="s">
        <v>226</v>
      </c>
      <c r="FX34" s="2" t="s">
        <v>415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152</v>
      </c>
      <c r="GV34" s="2" t="s">
        <v>142</v>
      </c>
      <c r="GW34" s="2" t="s">
        <v>399</v>
      </c>
      <c r="GX34" s="2" t="s">
        <v>145</v>
      </c>
      <c r="GY34" s="2" t="s">
        <v>154</v>
      </c>
      <c r="GZ34" s="2" t="s">
        <v>154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152</v>
      </c>
      <c r="KI34" s="2" t="s">
        <v>142</v>
      </c>
      <c r="KJ34" s="2" t="s">
        <v>199</v>
      </c>
      <c r="KK34" s="2" t="s">
        <v>145</v>
      </c>
      <c r="KL34" s="2" t="s">
        <v>154</v>
      </c>
      <c r="KM34" s="2" t="s">
        <v>154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416</v>
      </c>
      <c r="B35" s="2" t="s">
        <v>134</v>
      </c>
      <c r="C35" s="2" t="s">
        <v>135</v>
      </c>
      <c r="D35" s="2" t="s">
        <v>383</v>
      </c>
      <c r="E35" s="2" t="s">
        <v>384</v>
      </c>
      <c r="F35" s="2" t="s">
        <v>385</v>
      </c>
      <c r="G35" s="2" t="s">
        <v>385</v>
      </c>
      <c r="H35" s="2" t="s">
        <v>385</v>
      </c>
      <c r="I35" s="2" t="s">
        <v>386</v>
      </c>
      <c r="J35" s="2" t="s">
        <v>387</v>
      </c>
      <c r="K35" s="2" t="s">
        <v>417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280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388</v>
      </c>
      <c r="V35" s="2" t="s">
        <v>245</v>
      </c>
      <c r="W35" s="2" t="s">
        <v>148</v>
      </c>
      <c r="X35" s="2" t="s">
        <v>145</v>
      </c>
      <c r="Y35" s="2" t="s">
        <v>176</v>
      </c>
      <c r="Z35" s="4">
        <v>142</v>
      </c>
      <c r="AA35" s="4">
        <f>=ROUNDDOWN(118.333333333333,0)</f>
      </c>
      <c r="AB35" s="5">
        <v>1.2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137.08</v>
      </c>
      <c r="AR35" s="4">
        <v>3</v>
      </c>
      <c r="AS35" s="8">
        <v>155.19</v>
      </c>
      <c r="AT35" s="7"/>
      <c r="AU35" s="7">
        <v>-0.1167</v>
      </c>
      <c r="AV35" s="4">
        <v>3</v>
      </c>
      <c r="AW35" s="8">
        <v>137.08</v>
      </c>
      <c r="AX35" s="4">
        <v>3</v>
      </c>
      <c r="AY35" s="8">
        <v>155.19</v>
      </c>
      <c r="AZ35" s="7"/>
      <c r="BA35" s="7">
        <v>-0.1167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0.1069</v>
      </c>
      <c r="BJ35" s="4">
        <v>3</v>
      </c>
      <c r="BK35" s="8">
        <v>137.08</v>
      </c>
      <c r="BL35" s="2" t="s">
        <v>418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142</v>
      </c>
      <c r="BW35" s="2" t="s">
        <v>145</v>
      </c>
      <c r="BX35" s="2" t="s">
        <v>214</v>
      </c>
      <c r="BY35" s="2" t="s">
        <v>154</v>
      </c>
      <c r="BZ35" s="2" t="s">
        <v>154</v>
      </c>
      <c r="CA35" s="2" t="s">
        <v>145</v>
      </c>
      <c r="CB35" s="4">
        <v>2</v>
      </c>
      <c r="CC35" s="8">
        <v>101.98</v>
      </c>
      <c r="CD35" s="4">
        <v>1</v>
      </c>
      <c r="CE35" s="8">
        <v>84.99</v>
      </c>
      <c r="CF35" s="7">
        <v>1</v>
      </c>
      <c r="CG35" s="7">
        <v>0.1999</v>
      </c>
      <c r="CH35" s="2" t="s">
        <v>152</v>
      </c>
      <c r="CI35" s="2" t="s">
        <v>142</v>
      </c>
      <c r="CJ35" s="2" t="s">
        <v>202</v>
      </c>
      <c r="CK35" s="2" t="s">
        <v>419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152</v>
      </c>
      <c r="CV35" s="2" t="s">
        <v>142</v>
      </c>
      <c r="CW35" s="2" t="s">
        <v>171</v>
      </c>
      <c r="CX35" s="2" t="s">
        <v>330</v>
      </c>
      <c r="CY35" s="2" t="s">
        <v>154</v>
      </c>
      <c r="CZ35" s="2" t="s">
        <v>154</v>
      </c>
      <c r="DA35" s="2" t="s">
        <v>145</v>
      </c>
      <c r="DB35" s="4"/>
      <c r="DC35" s="8"/>
      <c r="DD35" s="4">
        <v>2</v>
      </c>
      <c r="DE35" s="8">
        <v>70.2</v>
      </c>
      <c r="DF35" s="7">
        <v>-1</v>
      </c>
      <c r="DG35" s="7">
        <v>-1</v>
      </c>
      <c r="DH35" s="2" t="s">
        <v>152</v>
      </c>
      <c r="DI35" s="2" t="s">
        <v>169</v>
      </c>
      <c r="DJ35" s="2" t="s">
        <v>392</v>
      </c>
      <c r="DK35" s="2" t="s">
        <v>420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152</v>
      </c>
      <c r="DV35" s="2" t="s">
        <v>142</v>
      </c>
      <c r="DW35" s="2" t="s">
        <v>160</v>
      </c>
      <c r="DX35" s="2" t="s">
        <v>286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152</v>
      </c>
      <c r="EI35" s="2" t="s">
        <v>142</v>
      </c>
      <c r="EJ35" s="2" t="s">
        <v>394</v>
      </c>
      <c r="EK35" s="2" t="s">
        <v>272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152</v>
      </c>
      <c r="EV35" s="2" t="s">
        <v>142</v>
      </c>
      <c r="EW35" s="2" t="s">
        <v>202</v>
      </c>
      <c r="EX35" s="2" t="s">
        <v>372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152</v>
      </c>
      <c r="FI35" s="2" t="s">
        <v>142</v>
      </c>
      <c r="FJ35" s="2" t="s">
        <v>397</v>
      </c>
      <c r="FK35" s="2" t="s">
        <v>421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152</v>
      </c>
      <c r="FV35" s="2" t="s">
        <v>142</v>
      </c>
      <c r="FW35" s="2" t="s">
        <v>226</v>
      </c>
      <c r="FX35" s="2" t="s">
        <v>422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>
        <v>1</v>
      </c>
      <c r="GP35" s="8">
        <v>35.1</v>
      </c>
      <c r="GQ35" s="4"/>
      <c r="GR35" s="8"/>
      <c r="GS35" s="7"/>
      <c r="GT35" s="7"/>
      <c r="GU35" s="2" t="s">
        <v>152</v>
      </c>
      <c r="GV35" s="2" t="s">
        <v>142</v>
      </c>
      <c r="GW35" s="2" t="s">
        <v>399</v>
      </c>
      <c r="GX35" s="2" t="s">
        <v>364</v>
      </c>
      <c r="GY35" s="2" t="s">
        <v>154</v>
      </c>
      <c r="GZ35" s="2" t="s">
        <v>154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152</v>
      </c>
      <c r="KI35" s="2" t="s">
        <v>142</v>
      </c>
      <c r="KJ35" s="2" t="s">
        <v>199</v>
      </c>
      <c r="KK35" s="2" t="s">
        <v>145</v>
      </c>
      <c r="KL35" s="2" t="s">
        <v>154</v>
      </c>
      <c r="KM35" s="2" t="s">
        <v>154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142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423</v>
      </c>
      <c r="B36" s="2" t="s">
        <v>134</v>
      </c>
      <c r="C36" s="2" t="s">
        <v>135</v>
      </c>
      <c r="D36" s="2" t="s">
        <v>383</v>
      </c>
      <c r="E36" s="2" t="s">
        <v>384</v>
      </c>
      <c r="F36" s="2" t="s">
        <v>385</v>
      </c>
      <c r="G36" s="2" t="s">
        <v>385</v>
      </c>
      <c r="H36" s="2" t="s">
        <v>385</v>
      </c>
      <c r="I36" s="2" t="s">
        <v>386</v>
      </c>
      <c r="J36" s="2" t="s">
        <v>387</v>
      </c>
      <c r="K36" s="2" t="s">
        <v>279</v>
      </c>
      <c r="L36" s="3">
        <v>30.95</v>
      </c>
      <c r="M36" s="3">
        <v>32.5</v>
      </c>
      <c r="N36" s="3">
        <v>99.99</v>
      </c>
      <c r="O36" s="2" t="s">
        <v>424</v>
      </c>
      <c r="P36" s="2" t="s">
        <v>312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388</v>
      </c>
      <c r="V36" s="2" t="s">
        <v>245</v>
      </c>
      <c r="W36" s="2" t="s">
        <v>148</v>
      </c>
      <c r="X36" s="2" t="s">
        <v>145</v>
      </c>
      <c r="Y36" s="2" t="s">
        <v>176</v>
      </c>
      <c r="Z36" s="4"/>
      <c r="AA36" s="4">
        <f>=ROUNDDOWN({0},0)</f>
      </c>
      <c r="AB36" s="5">
        <v>0.5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4</v>
      </c>
      <c r="AS36" s="8">
        <v>136.82</v>
      </c>
      <c r="AT36" s="7">
        <v>-1</v>
      </c>
      <c r="AU36" s="7">
        <v>-1</v>
      </c>
      <c r="AV36" s="4"/>
      <c r="AW36" s="8"/>
      <c r="AX36" s="4">
        <v>4</v>
      </c>
      <c r="AY36" s="8">
        <v>136.82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425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426</v>
      </c>
      <c r="BW36" s="2" t="s">
        <v>145</v>
      </c>
      <c r="BX36" s="2" t="s">
        <v>427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152</v>
      </c>
      <c r="CI36" s="2" t="s">
        <v>426</v>
      </c>
      <c r="CJ36" s="2" t="s">
        <v>202</v>
      </c>
      <c r="CK36" s="2" t="s">
        <v>419</v>
      </c>
      <c r="CL36" s="2" t="s">
        <v>154</v>
      </c>
      <c r="CM36" s="2" t="s">
        <v>154</v>
      </c>
      <c r="CN36" s="2" t="s">
        <v>145</v>
      </c>
      <c r="CO36" s="4"/>
      <c r="CP36" s="8"/>
      <c r="CQ36" s="4">
        <v>1</v>
      </c>
      <c r="CR36" s="8">
        <v>32.5</v>
      </c>
      <c r="CS36" s="7">
        <v>-1</v>
      </c>
      <c r="CT36" s="7">
        <v>-1</v>
      </c>
      <c r="CU36" s="2" t="s">
        <v>152</v>
      </c>
      <c r="CV36" s="2" t="s">
        <v>426</v>
      </c>
      <c r="CW36" s="2" t="s">
        <v>171</v>
      </c>
      <c r="CX36" s="2" t="s">
        <v>428</v>
      </c>
      <c r="CY36" s="2" t="s">
        <v>154</v>
      </c>
      <c r="CZ36" s="2" t="s">
        <v>154</v>
      </c>
      <c r="DA36" s="2" t="s">
        <v>145</v>
      </c>
      <c r="DB36" s="4"/>
      <c r="DC36" s="8"/>
      <c r="DD36" s="4">
        <v>1</v>
      </c>
      <c r="DE36" s="8">
        <v>35.1</v>
      </c>
      <c r="DF36" s="7">
        <v>-1</v>
      </c>
      <c r="DG36" s="7">
        <v>-1</v>
      </c>
      <c r="DH36" s="2" t="s">
        <v>152</v>
      </c>
      <c r="DI36" s="2" t="s">
        <v>426</v>
      </c>
      <c r="DJ36" s="2" t="s">
        <v>392</v>
      </c>
      <c r="DK36" s="2" t="s">
        <v>250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152</v>
      </c>
      <c r="DV36" s="2" t="s">
        <v>426</v>
      </c>
      <c r="DW36" s="2" t="s">
        <v>160</v>
      </c>
      <c r="DX36" s="2" t="s">
        <v>354</v>
      </c>
      <c r="DY36" s="2" t="s">
        <v>154</v>
      </c>
      <c r="DZ36" s="2" t="s">
        <v>154</v>
      </c>
      <c r="EA36" s="2" t="s">
        <v>145</v>
      </c>
      <c r="EB36" s="4"/>
      <c r="EC36" s="8"/>
      <c r="ED36" s="4">
        <v>1</v>
      </c>
      <c r="EE36" s="8">
        <v>34.12</v>
      </c>
      <c r="EF36" s="7">
        <v>-1</v>
      </c>
      <c r="EG36" s="7">
        <v>-1</v>
      </c>
      <c r="EH36" s="2" t="s">
        <v>152</v>
      </c>
      <c r="EI36" s="2" t="s">
        <v>426</v>
      </c>
      <c r="EJ36" s="2" t="s">
        <v>394</v>
      </c>
      <c r="EK36" s="2" t="s">
        <v>393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152</v>
      </c>
      <c r="EV36" s="2" t="s">
        <v>426</v>
      </c>
      <c r="EW36" s="2" t="s">
        <v>202</v>
      </c>
      <c r="EX36" s="2" t="s">
        <v>183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152</v>
      </c>
      <c r="FI36" s="2" t="s">
        <v>426</v>
      </c>
      <c r="FJ36" s="2" t="s">
        <v>397</v>
      </c>
      <c r="FK36" s="2" t="s">
        <v>145</v>
      </c>
      <c r="FL36" s="2" t="s">
        <v>154</v>
      </c>
      <c r="FM36" s="2" t="s">
        <v>154</v>
      </c>
      <c r="FN36" s="2" t="s">
        <v>145</v>
      </c>
      <c r="FO36" s="4"/>
      <c r="FP36" s="8"/>
      <c r="FQ36" s="4">
        <v>1</v>
      </c>
      <c r="FR36" s="8">
        <v>35.1</v>
      </c>
      <c r="FS36" s="7">
        <v>-1</v>
      </c>
      <c r="FT36" s="7">
        <v>-1</v>
      </c>
      <c r="FU36" s="2" t="s">
        <v>152</v>
      </c>
      <c r="FV36" s="2" t="s">
        <v>426</v>
      </c>
      <c r="FW36" s="2" t="s">
        <v>226</v>
      </c>
      <c r="FX36" s="2" t="s">
        <v>403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152</v>
      </c>
      <c r="GV36" s="2" t="s">
        <v>426</v>
      </c>
      <c r="GW36" s="2" t="s">
        <v>399</v>
      </c>
      <c r="GX36" s="2" t="s">
        <v>145</v>
      </c>
      <c r="GY36" s="2" t="s">
        <v>154</v>
      </c>
      <c r="GZ36" s="2" t="s">
        <v>154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152</v>
      </c>
      <c r="KI36" s="2" t="s">
        <v>426</v>
      </c>
      <c r="KJ36" s="2" t="s">
        <v>199</v>
      </c>
      <c r="KK36" s="2" t="s">
        <v>145</v>
      </c>
      <c r="KL36" s="2" t="s">
        <v>154</v>
      </c>
      <c r="KM36" s="2" t="s">
        <v>154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429</v>
      </c>
      <c r="B37" s="2" t="s">
        <v>134</v>
      </c>
      <c r="C37" s="2" t="s">
        <v>135</v>
      </c>
      <c r="D37" s="2" t="s">
        <v>383</v>
      </c>
      <c r="E37" s="2" t="s">
        <v>384</v>
      </c>
      <c r="F37" s="2" t="s">
        <v>430</v>
      </c>
      <c r="G37" s="2" t="s">
        <v>430</v>
      </c>
      <c r="H37" s="2" t="s">
        <v>430</v>
      </c>
      <c r="I37" s="2" t="s">
        <v>431</v>
      </c>
      <c r="J37" s="2" t="s">
        <v>432</v>
      </c>
      <c r="K37" s="2" t="s">
        <v>417</v>
      </c>
      <c r="L37" s="3">
        <v>37.83</v>
      </c>
      <c r="M37" s="3">
        <v>39.72</v>
      </c>
      <c r="N37" s="3">
        <v>124.99</v>
      </c>
      <c r="O37" s="2" t="s">
        <v>142</v>
      </c>
      <c r="P37" s="2" t="s">
        <v>280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388</v>
      </c>
      <c r="V37" s="2" t="s">
        <v>350</v>
      </c>
      <c r="W37" s="2" t="s">
        <v>148</v>
      </c>
      <c r="X37" s="2" t="s">
        <v>145</v>
      </c>
      <c r="Y37" s="2" t="s">
        <v>183</v>
      </c>
      <c r="Z37" s="4">
        <v>39</v>
      </c>
      <c r="AA37" s="4">
        <f>=ROUNDDOWN(15,0)</f>
      </c>
      <c r="AB37" s="5">
        <v>2.6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9</v>
      </c>
      <c r="AQ37" s="8">
        <v>559.29</v>
      </c>
      <c r="AR37" s="4">
        <v>3</v>
      </c>
      <c r="AS37" s="8">
        <v>173.55</v>
      </c>
      <c r="AT37" s="7">
        <v>2</v>
      </c>
      <c r="AU37" s="7">
        <v>2.2226</v>
      </c>
      <c r="AV37" s="4">
        <v>9</v>
      </c>
      <c r="AW37" s="8">
        <v>559.29</v>
      </c>
      <c r="AX37" s="4">
        <v>3</v>
      </c>
      <c r="AY37" s="8">
        <v>173.55</v>
      </c>
      <c r="AZ37" s="7">
        <v>2</v>
      </c>
      <c r="BA37" s="7">
        <v>2.2226</v>
      </c>
      <c r="BB37" s="7">
        <v>1</v>
      </c>
      <c r="BC37" s="4">
        <v>20</v>
      </c>
      <c r="BD37" s="8">
        <v>1135.27</v>
      </c>
      <c r="BE37" s="4">
        <v>21</v>
      </c>
      <c r="BF37" s="8">
        <v>1048.75</v>
      </c>
      <c r="BG37" s="7">
        <v>-0.0476</v>
      </c>
      <c r="BH37" s="7">
        <v>0.0825</v>
      </c>
      <c r="BI37" s="7">
        <v>0.4926</v>
      </c>
      <c r="BJ37" s="4">
        <v>9</v>
      </c>
      <c r="BK37" s="8">
        <v>559.29</v>
      </c>
      <c r="BL37" s="2" t="s">
        <v>433</v>
      </c>
      <c r="BM37" s="7">
        <v>1</v>
      </c>
      <c r="BN37" s="7">
        <v>1</v>
      </c>
      <c r="BO37" s="4">
        <v>1</v>
      </c>
      <c r="BP37" s="8">
        <v>39.15</v>
      </c>
      <c r="BQ37" s="4"/>
      <c r="BR37" s="8"/>
      <c r="BS37" s="7"/>
      <c r="BT37" s="7"/>
      <c r="BU37" s="2" t="s">
        <v>152</v>
      </c>
      <c r="BV37" s="2" t="s">
        <v>142</v>
      </c>
      <c r="BW37" s="2" t="s">
        <v>145</v>
      </c>
      <c r="BX37" s="2" t="s">
        <v>434</v>
      </c>
      <c r="BY37" s="2" t="s">
        <v>154</v>
      </c>
      <c r="BZ37" s="2" t="s">
        <v>154</v>
      </c>
      <c r="CA37" s="2" t="s">
        <v>145</v>
      </c>
      <c r="CB37" s="4">
        <v>5</v>
      </c>
      <c r="CC37" s="8">
        <v>384.08</v>
      </c>
      <c r="CD37" s="4">
        <v>1</v>
      </c>
      <c r="CE37" s="8">
        <v>93.49</v>
      </c>
      <c r="CF37" s="7">
        <v>4</v>
      </c>
      <c r="CG37" s="7">
        <v>3.1082</v>
      </c>
      <c r="CH37" s="2" t="s">
        <v>152</v>
      </c>
      <c r="CI37" s="2" t="s">
        <v>142</v>
      </c>
      <c r="CJ37" s="2" t="s">
        <v>183</v>
      </c>
      <c r="CK37" s="2" t="s">
        <v>316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152</v>
      </c>
      <c r="CV37" s="2" t="s">
        <v>142</v>
      </c>
      <c r="CW37" s="2" t="s">
        <v>156</v>
      </c>
      <c r="CX37" s="2" t="s">
        <v>379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152</v>
      </c>
      <c r="DI37" s="2" t="s">
        <v>142</v>
      </c>
      <c r="DJ37" s="2" t="s">
        <v>392</v>
      </c>
      <c r="DK37" s="2" t="s">
        <v>315</v>
      </c>
      <c r="DL37" s="2" t="s">
        <v>154</v>
      </c>
      <c r="DM37" s="2" t="s">
        <v>154</v>
      </c>
      <c r="DN37" s="2" t="s">
        <v>145</v>
      </c>
      <c r="DO37" s="4"/>
      <c r="DP37" s="8"/>
      <c r="DQ37" s="4">
        <v>2</v>
      </c>
      <c r="DR37" s="8">
        <v>80.06</v>
      </c>
      <c r="DS37" s="7">
        <v>-1</v>
      </c>
      <c r="DT37" s="7">
        <v>-1</v>
      </c>
      <c r="DU37" s="2" t="s">
        <v>152</v>
      </c>
      <c r="DV37" s="2" t="s">
        <v>142</v>
      </c>
      <c r="DW37" s="2" t="s">
        <v>160</v>
      </c>
      <c r="DX37" s="2" t="s">
        <v>435</v>
      </c>
      <c r="DY37" s="2" t="s">
        <v>154</v>
      </c>
      <c r="DZ37" s="2" t="s">
        <v>154</v>
      </c>
      <c r="EA37" s="2" t="s">
        <v>145</v>
      </c>
      <c r="EB37" s="4">
        <v>1</v>
      </c>
      <c r="EC37" s="8">
        <v>42.06</v>
      </c>
      <c r="ED37" s="4"/>
      <c r="EE37" s="8"/>
      <c r="EF37" s="7"/>
      <c r="EG37" s="7"/>
      <c r="EH37" s="2" t="s">
        <v>152</v>
      </c>
      <c r="EI37" s="2" t="s">
        <v>142</v>
      </c>
      <c r="EJ37" s="2" t="s">
        <v>394</v>
      </c>
      <c r="EK37" s="2" t="s">
        <v>436</v>
      </c>
      <c r="EL37" s="2" t="s">
        <v>154</v>
      </c>
      <c r="EM37" s="2" t="s">
        <v>154</v>
      </c>
      <c r="EN37" s="2" t="s">
        <v>145</v>
      </c>
      <c r="EO37" s="4">
        <v>2</v>
      </c>
      <c r="EP37" s="8">
        <v>94</v>
      </c>
      <c r="EQ37" s="4"/>
      <c r="ER37" s="8"/>
      <c r="ES37" s="7"/>
      <c r="ET37" s="7"/>
      <c r="EU37" s="2" t="s">
        <v>152</v>
      </c>
      <c r="EV37" s="2" t="s">
        <v>142</v>
      </c>
      <c r="EW37" s="2" t="s">
        <v>202</v>
      </c>
      <c r="EX37" s="2" t="s">
        <v>183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152</v>
      </c>
      <c r="FI37" s="2" t="s">
        <v>142</v>
      </c>
      <c r="FJ37" s="2" t="s">
        <v>397</v>
      </c>
      <c r="FK37" s="2" t="s">
        <v>145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152</v>
      </c>
      <c r="FV37" s="2" t="s">
        <v>142</v>
      </c>
      <c r="FW37" s="2" t="s">
        <v>226</v>
      </c>
      <c r="FX37" s="2" t="s">
        <v>145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152</v>
      </c>
      <c r="GV37" s="2" t="s">
        <v>142</v>
      </c>
      <c r="GW37" s="2" t="s">
        <v>399</v>
      </c>
      <c r="GX37" s="2" t="s">
        <v>364</v>
      </c>
      <c r="GY37" s="2" t="s">
        <v>154</v>
      </c>
      <c r="GZ37" s="2" t="s">
        <v>154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152</v>
      </c>
      <c r="KI37" s="2" t="s">
        <v>142</v>
      </c>
      <c r="KJ37" s="2" t="s">
        <v>199</v>
      </c>
      <c r="KK37" s="2" t="s">
        <v>145</v>
      </c>
      <c r="KL37" s="2" t="s">
        <v>154</v>
      </c>
      <c r="KM37" s="2" t="s">
        <v>154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39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437</v>
      </c>
      <c r="B38" s="2" t="s">
        <v>134</v>
      </c>
      <c r="C38" s="2" t="s">
        <v>135</v>
      </c>
      <c r="D38" s="2" t="s">
        <v>383</v>
      </c>
      <c r="E38" s="2" t="s">
        <v>384</v>
      </c>
      <c r="F38" s="2" t="s">
        <v>430</v>
      </c>
      <c r="G38" s="2" t="s">
        <v>430</v>
      </c>
      <c r="H38" s="2" t="s">
        <v>430</v>
      </c>
      <c r="I38" s="2" t="s">
        <v>431</v>
      </c>
      <c r="J38" s="2" t="s">
        <v>432</v>
      </c>
      <c r="K38" s="2" t="s">
        <v>401</v>
      </c>
      <c r="L38" s="3">
        <v>37.83</v>
      </c>
      <c r="M38" s="3">
        <v>39.72</v>
      </c>
      <c r="N38" s="3">
        <v>124.99</v>
      </c>
      <c r="O38" s="2" t="s">
        <v>142</v>
      </c>
      <c r="P38" s="2" t="s">
        <v>280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388</v>
      </c>
      <c r="V38" s="2" t="s">
        <v>350</v>
      </c>
      <c r="W38" s="2" t="s">
        <v>148</v>
      </c>
      <c r="X38" s="2" t="s">
        <v>145</v>
      </c>
      <c r="Y38" s="2" t="s">
        <v>183</v>
      </c>
      <c r="Z38" s="4">
        <v>28</v>
      </c>
      <c r="AA38" s="4">
        <f>=ROUNDDOWN(9.33333333333333,0)</f>
      </c>
      <c r="AB38" s="5">
        <v>3</v>
      </c>
      <c r="AC38" s="2" t="s">
        <v>150</v>
      </c>
      <c r="AD38" s="4">
        <v>125</v>
      </c>
      <c r="AE38" s="4">
        <v>125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7</v>
      </c>
      <c r="AQ38" s="8">
        <v>360.93</v>
      </c>
      <c r="AR38" s="4">
        <v>1</v>
      </c>
      <c r="AS38" s="8">
        <v>93.49</v>
      </c>
      <c r="AT38" s="7">
        <v>6</v>
      </c>
      <c r="AU38" s="7">
        <v>2.8606</v>
      </c>
      <c r="AV38" s="4">
        <v>7</v>
      </c>
      <c r="AW38" s="8">
        <v>360.93</v>
      </c>
      <c r="AX38" s="4">
        <v>1</v>
      </c>
      <c r="AY38" s="8">
        <v>93.49</v>
      </c>
      <c r="AZ38" s="7">
        <v>6</v>
      </c>
      <c r="BA38" s="7">
        <v>2.8606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0.3179</v>
      </c>
      <c r="BJ38" s="4">
        <v>7</v>
      </c>
      <c r="BK38" s="8">
        <v>360.93</v>
      </c>
      <c r="BL38" s="2" t="s">
        <v>438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145</v>
      </c>
      <c r="BX38" s="2" t="s">
        <v>439</v>
      </c>
      <c r="BY38" s="2" t="s">
        <v>154</v>
      </c>
      <c r="BZ38" s="2" t="s">
        <v>154</v>
      </c>
      <c r="CA38" s="2" t="s">
        <v>145</v>
      </c>
      <c r="CB38" s="4">
        <v>2</v>
      </c>
      <c r="CC38" s="8">
        <v>145.57</v>
      </c>
      <c r="CD38" s="4">
        <v>1</v>
      </c>
      <c r="CE38" s="8">
        <v>93.49</v>
      </c>
      <c r="CF38" s="7">
        <v>1</v>
      </c>
      <c r="CG38" s="7">
        <v>0.5571</v>
      </c>
      <c r="CH38" s="2" t="s">
        <v>152</v>
      </c>
      <c r="CI38" s="2" t="s">
        <v>142</v>
      </c>
      <c r="CJ38" s="2" t="s">
        <v>202</v>
      </c>
      <c r="CK38" s="2" t="s">
        <v>404</v>
      </c>
      <c r="CL38" s="2" t="s">
        <v>154</v>
      </c>
      <c r="CM38" s="2" t="s">
        <v>154</v>
      </c>
      <c r="CN38" s="2" t="s">
        <v>145</v>
      </c>
      <c r="CO38" s="4">
        <v>1</v>
      </c>
      <c r="CP38" s="8">
        <v>36.48</v>
      </c>
      <c r="CQ38" s="4"/>
      <c r="CR38" s="8"/>
      <c r="CS38" s="7"/>
      <c r="CT38" s="7"/>
      <c r="CU38" s="2" t="s">
        <v>152</v>
      </c>
      <c r="CV38" s="2" t="s">
        <v>142</v>
      </c>
      <c r="CW38" s="2" t="s">
        <v>156</v>
      </c>
      <c r="CX38" s="2" t="s">
        <v>322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152</v>
      </c>
      <c r="DI38" s="2" t="s">
        <v>142</v>
      </c>
      <c r="DJ38" s="2" t="s">
        <v>392</v>
      </c>
      <c r="DK38" s="2" t="s">
        <v>440</v>
      </c>
      <c r="DL38" s="2" t="s">
        <v>154</v>
      </c>
      <c r="DM38" s="2" t="s">
        <v>154</v>
      </c>
      <c r="DN38" s="2" t="s">
        <v>145</v>
      </c>
      <c r="DO38" s="4">
        <v>2</v>
      </c>
      <c r="DP38" s="8">
        <v>89.82</v>
      </c>
      <c r="DQ38" s="4"/>
      <c r="DR38" s="8"/>
      <c r="DS38" s="7"/>
      <c r="DT38" s="7"/>
      <c r="DU38" s="2" t="s">
        <v>152</v>
      </c>
      <c r="DV38" s="2" t="s">
        <v>142</v>
      </c>
      <c r="DW38" s="2" t="s">
        <v>160</v>
      </c>
      <c r="DX38" s="2" t="s">
        <v>286</v>
      </c>
      <c r="DY38" s="2" t="s">
        <v>154</v>
      </c>
      <c r="DZ38" s="2" t="s">
        <v>154</v>
      </c>
      <c r="EA38" s="2" t="s">
        <v>145</v>
      </c>
      <c r="EB38" s="4">
        <v>1</v>
      </c>
      <c r="EC38" s="8">
        <v>42.06</v>
      </c>
      <c r="ED38" s="4"/>
      <c r="EE38" s="8"/>
      <c r="EF38" s="7"/>
      <c r="EG38" s="7"/>
      <c r="EH38" s="2" t="s">
        <v>152</v>
      </c>
      <c r="EI38" s="2" t="s">
        <v>142</v>
      </c>
      <c r="EJ38" s="2" t="s">
        <v>394</v>
      </c>
      <c r="EK38" s="2" t="s">
        <v>287</v>
      </c>
      <c r="EL38" s="2" t="s">
        <v>154</v>
      </c>
      <c r="EM38" s="2" t="s">
        <v>154</v>
      </c>
      <c r="EN38" s="2" t="s">
        <v>145</v>
      </c>
      <c r="EO38" s="4">
        <v>1</v>
      </c>
      <c r="EP38" s="8">
        <v>47</v>
      </c>
      <c r="EQ38" s="4"/>
      <c r="ER38" s="8"/>
      <c r="ES38" s="7"/>
      <c r="ET38" s="7"/>
      <c r="EU38" s="2" t="s">
        <v>152</v>
      </c>
      <c r="EV38" s="2" t="s">
        <v>142</v>
      </c>
      <c r="EW38" s="2" t="s">
        <v>202</v>
      </c>
      <c r="EX38" s="2" t="s">
        <v>157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152</v>
      </c>
      <c r="FI38" s="2" t="s">
        <v>142</v>
      </c>
      <c r="FJ38" s="2" t="s">
        <v>397</v>
      </c>
      <c r="FK38" s="2" t="s">
        <v>145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152</v>
      </c>
      <c r="FV38" s="2" t="s">
        <v>142</v>
      </c>
      <c r="FW38" s="2" t="s">
        <v>226</v>
      </c>
      <c r="FX38" s="2" t="s">
        <v>441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152</v>
      </c>
      <c r="GV38" s="2" t="s">
        <v>142</v>
      </c>
      <c r="GW38" s="2" t="s">
        <v>399</v>
      </c>
      <c r="GX38" s="2" t="s">
        <v>364</v>
      </c>
      <c r="GY38" s="2" t="s">
        <v>154</v>
      </c>
      <c r="GZ38" s="2" t="s">
        <v>154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152</v>
      </c>
      <c r="KI38" s="2" t="s">
        <v>142</v>
      </c>
      <c r="KJ38" s="2" t="s">
        <v>199</v>
      </c>
      <c r="KK38" s="2" t="s">
        <v>145</v>
      </c>
      <c r="KL38" s="2" t="s">
        <v>154</v>
      </c>
      <c r="KM38" s="2" t="s">
        <v>154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>
        <v>28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125</v>
      </c>
      <c r="PS38" s="4"/>
    </row>
    <row r="39">
      <c r="A39" s="2" t="s">
        <v>442</v>
      </c>
      <c r="B39" s="2" t="s">
        <v>134</v>
      </c>
      <c r="C39" s="2" t="s">
        <v>135</v>
      </c>
      <c r="D39" s="2" t="s">
        <v>383</v>
      </c>
      <c r="E39" s="2" t="s">
        <v>384</v>
      </c>
      <c r="F39" s="2" t="s">
        <v>430</v>
      </c>
      <c r="G39" s="2" t="s">
        <v>430</v>
      </c>
      <c r="H39" s="2" t="s">
        <v>430</v>
      </c>
      <c r="I39" s="2" t="s">
        <v>431</v>
      </c>
      <c r="J39" s="2" t="s">
        <v>432</v>
      </c>
      <c r="K39" s="2" t="s">
        <v>201</v>
      </c>
      <c r="L39" s="3">
        <v>34.04</v>
      </c>
      <c r="M39" s="3">
        <v>35.74</v>
      </c>
      <c r="N39" s="3">
        <v>109.99</v>
      </c>
      <c r="O39" s="2" t="s">
        <v>443</v>
      </c>
      <c r="P39" s="2" t="s">
        <v>312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388</v>
      </c>
      <c r="V39" s="2" t="s">
        <v>350</v>
      </c>
      <c r="W39" s="2" t="s">
        <v>148</v>
      </c>
      <c r="X39" s="2" t="s">
        <v>145</v>
      </c>
      <c r="Y39" s="2" t="s">
        <v>183</v>
      </c>
      <c r="Z39" s="4">
        <v>96</v>
      </c>
      <c r="AA39" s="4">
        <f>=ROUNDDOWN(48,0)</f>
      </c>
      <c r="AB39" s="5">
        <v>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4</v>
      </c>
      <c r="AQ39" s="8">
        <v>215.05</v>
      </c>
      <c r="AR39" s="4">
        <v>3</v>
      </c>
      <c r="AS39" s="8">
        <v>120.09</v>
      </c>
      <c r="AT39" s="7">
        <v>0.3333</v>
      </c>
      <c r="AU39" s="7">
        <v>0.7907</v>
      </c>
      <c r="AV39" s="4">
        <v>4</v>
      </c>
      <c r="AW39" s="8">
        <v>215.05</v>
      </c>
      <c r="AX39" s="4">
        <v>3</v>
      </c>
      <c r="AY39" s="8">
        <v>120.09</v>
      </c>
      <c r="AZ39" s="7">
        <v>0.3333</v>
      </c>
      <c r="BA39" s="7">
        <v>0.7907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0.1894</v>
      </c>
      <c r="BJ39" s="4">
        <v>4</v>
      </c>
      <c r="BK39" s="8">
        <v>215.05</v>
      </c>
      <c r="BL39" s="2" t="s">
        <v>444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142</v>
      </c>
      <c r="BW39" s="2" t="s">
        <v>145</v>
      </c>
      <c r="BX39" s="2" t="s">
        <v>273</v>
      </c>
      <c r="BY39" s="2" t="s">
        <v>154</v>
      </c>
      <c r="BZ39" s="2" t="s">
        <v>154</v>
      </c>
      <c r="CA39" s="2" t="s">
        <v>145</v>
      </c>
      <c r="CB39" s="4">
        <v>1</v>
      </c>
      <c r="CC39" s="8">
        <v>90.99</v>
      </c>
      <c r="CD39" s="4"/>
      <c r="CE39" s="8"/>
      <c r="CF39" s="7"/>
      <c r="CG39" s="7"/>
      <c r="CH39" s="2" t="s">
        <v>152</v>
      </c>
      <c r="CI39" s="2" t="s">
        <v>142</v>
      </c>
      <c r="CJ39" s="2" t="s">
        <v>183</v>
      </c>
      <c r="CK39" s="2" t="s">
        <v>445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152</v>
      </c>
      <c r="CV39" s="2" t="s">
        <v>142</v>
      </c>
      <c r="CW39" s="2" t="s">
        <v>156</v>
      </c>
      <c r="CX39" s="2" t="s">
        <v>446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152</v>
      </c>
      <c r="DI39" s="2" t="s">
        <v>142</v>
      </c>
      <c r="DJ39" s="2" t="s">
        <v>392</v>
      </c>
      <c r="DK39" s="2" t="s">
        <v>447</v>
      </c>
      <c r="DL39" s="2" t="s">
        <v>154</v>
      </c>
      <c r="DM39" s="2" t="s">
        <v>154</v>
      </c>
      <c r="DN39" s="2" t="s">
        <v>145</v>
      </c>
      <c r="DO39" s="4">
        <v>2</v>
      </c>
      <c r="DP39" s="8">
        <v>80.06</v>
      </c>
      <c r="DQ39" s="4">
        <v>3</v>
      </c>
      <c r="DR39" s="8">
        <v>120.09</v>
      </c>
      <c r="DS39" s="7">
        <v>-0.3333</v>
      </c>
      <c r="DT39" s="7">
        <v>-0.3333</v>
      </c>
      <c r="DU39" s="2" t="s">
        <v>152</v>
      </c>
      <c r="DV39" s="2" t="s">
        <v>142</v>
      </c>
      <c r="DW39" s="2" t="s">
        <v>160</v>
      </c>
      <c r="DX39" s="2" t="s">
        <v>393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152</v>
      </c>
      <c r="EI39" s="2" t="s">
        <v>142</v>
      </c>
      <c r="EJ39" s="2" t="s">
        <v>394</v>
      </c>
      <c r="EK39" s="2" t="s">
        <v>251</v>
      </c>
      <c r="EL39" s="2" t="s">
        <v>154</v>
      </c>
      <c r="EM39" s="2" t="s">
        <v>154</v>
      </c>
      <c r="EN39" s="2" t="s">
        <v>145</v>
      </c>
      <c r="EO39" s="4">
        <v>1</v>
      </c>
      <c r="EP39" s="8">
        <v>44</v>
      </c>
      <c r="EQ39" s="4"/>
      <c r="ER39" s="8"/>
      <c r="ES39" s="7"/>
      <c r="ET39" s="7"/>
      <c r="EU39" s="2" t="s">
        <v>152</v>
      </c>
      <c r="EV39" s="2" t="s">
        <v>142</v>
      </c>
      <c r="EW39" s="2" t="s">
        <v>202</v>
      </c>
      <c r="EX39" s="2" t="s">
        <v>448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152</v>
      </c>
      <c r="FI39" s="2" t="s">
        <v>142</v>
      </c>
      <c r="FJ39" s="2" t="s">
        <v>397</v>
      </c>
      <c r="FK39" s="2" t="s">
        <v>145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152</v>
      </c>
      <c r="FV39" s="2" t="s">
        <v>142</v>
      </c>
      <c r="FW39" s="2" t="s">
        <v>226</v>
      </c>
      <c r="FX39" s="2" t="s">
        <v>415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152</v>
      </c>
      <c r="GV39" s="2" t="s">
        <v>142</v>
      </c>
      <c r="GW39" s="2" t="s">
        <v>399</v>
      </c>
      <c r="GX39" s="2" t="s">
        <v>449</v>
      </c>
      <c r="GY39" s="2" t="s">
        <v>154</v>
      </c>
      <c r="GZ39" s="2" t="s">
        <v>154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152</v>
      </c>
      <c r="KI39" s="2" t="s">
        <v>142</v>
      </c>
      <c r="KJ39" s="2" t="s">
        <v>199</v>
      </c>
      <c r="KK39" s="2" t="s">
        <v>145</v>
      </c>
      <c r="KL39" s="2" t="s">
        <v>154</v>
      </c>
      <c r="KM39" s="2" t="s">
        <v>154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96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450</v>
      </c>
      <c r="B40" s="2" t="s">
        <v>134</v>
      </c>
      <c r="C40" s="2" t="s">
        <v>135</v>
      </c>
      <c r="D40" s="2" t="s">
        <v>383</v>
      </c>
      <c r="E40" s="2" t="s">
        <v>384</v>
      </c>
      <c r="F40" s="2" t="s">
        <v>430</v>
      </c>
      <c r="G40" s="2" t="s">
        <v>430</v>
      </c>
      <c r="H40" s="2" t="s">
        <v>430</v>
      </c>
      <c r="I40" s="2" t="s">
        <v>431</v>
      </c>
      <c r="J40" s="2" t="s">
        <v>432</v>
      </c>
      <c r="K40" s="2" t="s">
        <v>279</v>
      </c>
      <c r="L40" s="3">
        <v>34.04</v>
      </c>
      <c r="M40" s="3">
        <v>35.74</v>
      </c>
      <c r="N40" s="3">
        <v>109.99</v>
      </c>
      <c r="O40" s="2" t="s">
        <v>412</v>
      </c>
      <c r="P40" s="2" t="s">
        <v>312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388</v>
      </c>
      <c r="V40" s="2" t="s">
        <v>350</v>
      </c>
      <c r="W40" s="2" t="s">
        <v>148</v>
      </c>
      <c r="X40" s="2" t="s">
        <v>145</v>
      </c>
      <c r="Y40" s="2" t="s">
        <v>183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4</v>
      </c>
      <c r="AS40" s="8">
        <v>157.26</v>
      </c>
      <c r="AT40" s="7">
        <v>-1</v>
      </c>
      <c r="AU40" s="7">
        <v>-1</v>
      </c>
      <c r="AV40" s="4"/>
      <c r="AW40" s="8"/>
      <c r="AX40" s="4">
        <v>4</v>
      </c>
      <c r="AY40" s="8">
        <v>157.26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451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426</v>
      </c>
      <c r="BW40" s="2" t="s">
        <v>145</v>
      </c>
      <c r="BX40" s="2" t="s">
        <v>282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152</v>
      </c>
      <c r="CI40" s="2" t="s">
        <v>426</v>
      </c>
      <c r="CJ40" s="2" t="s">
        <v>202</v>
      </c>
      <c r="CK40" s="2" t="s">
        <v>283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152</v>
      </c>
      <c r="CV40" s="2" t="s">
        <v>426</v>
      </c>
      <c r="CW40" s="2" t="s">
        <v>156</v>
      </c>
      <c r="CX40" s="2" t="s">
        <v>452</v>
      </c>
      <c r="CY40" s="2" t="s">
        <v>154</v>
      </c>
      <c r="CZ40" s="2" t="s">
        <v>154</v>
      </c>
      <c r="DA40" s="2" t="s">
        <v>145</v>
      </c>
      <c r="DB40" s="4"/>
      <c r="DC40" s="8"/>
      <c r="DD40" s="4">
        <v>2</v>
      </c>
      <c r="DE40" s="8">
        <v>77.2</v>
      </c>
      <c r="DF40" s="7">
        <v>-1</v>
      </c>
      <c r="DG40" s="7">
        <v>-1</v>
      </c>
      <c r="DH40" s="2" t="s">
        <v>152</v>
      </c>
      <c r="DI40" s="2" t="s">
        <v>426</v>
      </c>
      <c r="DJ40" s="2" t="s">
        <v>392</v>
      </c>
      <c r="DK40" s="2" t="s">
        <v>272</v>
      </c>
      <c r="DL40" s="2" t="s">
        <v>154</v>
      </c>
      <c r="DM40" s="2" t="s">
        <v>154</v>
      </c>
      <c r="DN40" s="2" t="s">
        <v>145</v>
      </c>
      <c r="DO40" s="4"/>
      <c r="DP40" s="8"/>
      <c r="DQ40" s="4">
        <v>2</v>
      </c>
      <c r="DR40" s="8">
        <v>80.06</v>
      </c>
      <c r="DS40" s="7">
        <v>-1</v>
      </c>
      <c r="DT40" s="7">
        <v>-1</v>
      </c>
      <c r="DU40" s="2" t="s">
        <v>152</v>
      </c>
      <c r="DV40" s="2" t="s">
        <v>426</v>
      </c>
      <c r="DW40" s="2" t="s">
        <v>160</v>
      </c>
      <c r="DX40" s="2" t="s">
        <v>332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152</v>
      </c>
      <c r="EI40" s="2" t="s">
        <v>426</v>
      </c>
      <c r="EJ40" s="2" t="s">
        <v>394</v>
      </c>
      <c r="EK40" s="2" t="s">
        <v>453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152</v>
      </c>
      <c r="EV40" s="2" t="s">
        <v>426</v>
      </c>
      <c r="EW40" s="2" t="s">
        <v>202</v>
      </c>
      <c r="EX40" s="2" t="s">
        <v>448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152</v>
      </c>
      <c r="FI40" s="2" t="s">
        <v>426</v>
      </c>
      <c r="FJ40" s="2" t="s">
        <v>397</v>
      </c>
      <c r="FK40" s="2" t="s">
        <v>145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152</v>
      </c>
      <c r="FV40" s="2" t="s">
        <v>426</v>
      </c>
      <c r="FW40" s="2" t="s">
        <v>226</v>
      </c>
      <c r="FX40" s="2" t="s">
        <v>454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152</v>
      </c>
      <c r="GV40" s="2" t="s">
        <v>426</v>
      </c>
      <c r="GW40" s="2" t="s">
        <v>399</v>
      </c>
      <c r="GX40" s="2" t="s">
        <v>156</v>
      </c>
      <c r="GY40" s="2" t="s">
        <v>154</v>
      </c>
      <c r="GZ40" s="2" t="s">
        <v>154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152</v>
      </c>
      <c r="KI40" s="2" t="s">
        <v>426</v>
      </c>
      <c r="KJ40" s="2" t="s">
        <v>199</v>
      </c>
      <c r="KK40" s="2" t="s">
        <v>145</v>
      </c>
      <c r="KL40" s="2" t="s">
        <v>154</v>
      </c>
      <c r="KM40" s="2" t="s">
        <v>154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455</v>
      </c>
      <c r="B41" s="2" t="s">
        <v>134</v>
      </c>
      <c r="C41" s="2" t="s">
        <v>135</v>
      </c>
      <c r="D41" s="2" t="s">
        <v>383</v>
      </c>
      <c r="E41" s="2" t="s">
        <v>384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432</v>
      </c>
      <c r="K41" s="2" t="s">
        <v>233</v>
      </c>
      <c r="L41" s="3">
        <v>37.83</v>
      </c>
      <c r="M41" s="3">
        <v>39.72</v>
      </c>
      <c r="N41" s="3">
        <v>124.99</v>
      </c>
      <c r="O41" s="2" t="s">
        <v>142</v>
      </c>
      <c r="P41" s="2" t="s">
        <v>280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388</v>
      </c>
      <c r="V41" s="2" t="s">
        <v>350</v>
      </c>
      <c r="W41" s="2" t="s">
        <v>148</v>
      </c>
      <c r="X41" s="2" t="s">
        <v>145</v>
      </c>
      <c r="Y41" s="2" t="s">
        <v>183</v>
      </c>
      <c r="Z41" s="4">
        <v>85</v>
      </c>
      <c r="AA41" s="4">
        <f>=ROUNDDOWN(21.25,0)</f>
      </c>
      <c r="AB41" s="5">
        <v>4</v>
      </c>
      <c r="AC41" s="2" t="s">
        <v>456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10</v>
      </c>
      <c r="AS41" s="8">
        <v>504.36</v>
      </c>
      <c r="AT41" s="7">
        <v>-1</v>
      </c>
      <c r="AU41" s="7">
        <v>-1</v>
      </c>
      <c r="AV41" s="4"/>
      <c r="AW41" s="8"/>
      <c r="AX41" s="4">
        <v>10</v>
      </c>
      <c r="AY41" s="8">
        <v>504.36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457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145</v>
      </c>
      <c r="BX41" s="2" t="s">
        <v>458</v>
      </c>
      <c r="BY41" s="2" t="s">
        <v>154</v>
      </c>
      <c r="BZ41" s="2" t="s">
        <v>154</v>
      </c>
      <c r="CA41" s="2" t="s">
        <v>145</v>
      </c>
      <c r="CB41" s="4"/>
      <c r="CC41" s="8"/>
      <c r="CD41" s="4">
        <v>2</v>
      </c>
      <c r="CE41" s="8">
        <v>186.98</v>
      </c>
      <c r="CF41" s="7">
        <v>-1</v>
      </c>
      <c r="CG41" s="7">
        <v>-1</v>
      </c>
      <c r="CH41" s="2" t="s">
        <v>152</v>
      </c>
      <c r="CI41" s="2" t="s">
        <v>142</v>
      </c>
      <c r="CJ41" s="2" t="s">
        <v>333</v>
      </c>
      <c r="CK41" s="2" t="s">
        <v>164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152</v>
      </c>
      <c r="CV41" s="2" t="s">
        <v>142</v>
      </c>
      <c r="CW41" s="2" t="s">
        <v>156</v>
      </c>
      <c r="CX41" s="2" t="s">
        <v>459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2</v>
      </c>
      <c r="DE41" s="8">
        <v>77.2</v>
      </c>
      <c r="DF41" s="7">
        <v>-1</v>
      </c>
      <c r="DG41" s="7">
        <v>-1</v>
      </c>
      <c r="DH41" s="2" t="s">
        <v>152</v>
      </c>
      <c r="DI41" s="2" t="s">
        <v>169</v>
      </c>
      <c r="DJ41" s="2" t="s">
        <v>392</v>
      </c>
      <c r="DK41" s="2" t="s">
        <v>440</v>
      </c>
      <c r="DL41" s="2" t="s">
        <v>154</v>
      </c>
      <c r="DM41" s="2" t="s">
        <v>154</v>
      </c>
      <c r="DN41" s="2" t="s">
        <v>145</v>
      </c>
      <c r="DO41" s="4"/>
      <c r="DP41" s="8"/>
      <c r="DQ41" s="4">
        <v>6</v>
      </c>
      <c r="DR41" s="8">
        <v>240.18</v>
      </c>
      <c r="DS41" s="7">
        <v>-1</v>
      </c>
      <c r="DT41" s="7">
        <v>-1</v>
      </c>
      <c r="DU41" s="2" t="s">
        <v>152</v>
      </c>
      <c r="DV41" s="2" t="s">
        <v>142</v>
      </c>
      <c r="DW41" s="2" t="s">
        <v>160</v>
      </c>
      <c r="DX41" s="2" t="s">
        <v>354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152</v>
      </c>
      <c r="EI41" s="2" t="s">
        <v>142</v>
      </c>
      <c r="EJ41" s="2" t="s">
        <v>394</v>
      </c>
      <c r="EK41" s="2" t="s">
        <v>322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152</v>
      </c>
      <c r="EV41" s="2" t="s">
        <v>142</v>
      </c>
      <c r="EW41" s="2" t="s">
        <v>183</v>
      </c>
      <c r="EX41" s="2" t="s">
        <v>157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152</v>
      </c>
      <c r="FI41" s="2" t="s">
        <v>142</v>
      </c>
      <c r="FJ41" s="2" t="s">
        <v>397</v>
      </c>
      <c r="FK41" s="2" t="s">
        <v>145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152</v>
      </c>
      <c r="FV41" s="2" t="s">
        <v>142</v>
      </c>
      <c r="FW41" s="2" t="s">
        <v>226</v>
      </c>
      <c r="FX41" s="2" t="s">
        <v>145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152</v>
      </c>
      <c r="GV41" s="2" t="s">
        <v>142</v>
      </c>
      <c r="GW41" s="2" t="s">
        <v>399</v>
      </c>
      <c r="GX41" s="2" t="s">
        <v>460</v>
      </c>
      <c r="GY41" s="2" t="s">
        <v>154</v>
      </c>
      <c r="GZ41" s="2" t="s">
        <v>154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152</v>
      </c>
      <c r="KI41" s="2" t="s">
        <v>142</v>
      </c>
      <c r="KJ41" s="2" t="s">
        <v>199</v>
      </c>
      <c r="KK41" s="2" t="s">
        <v>145</v>
      </c>
      <c r="KL41" s="2" t="s">
        <v>154</v>
      </c>
      <c r="KM41" s="2" t="s">
        <v>154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85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>
        <v>125</v>
      </c>
    </row>
    <row r="42">
      <c r="A42" s="2" t="s">
        <v>461</v>
      </c>
      <c r="B42" s="2" t="s">
        <v>134</v>
      </c>
      <c r="C42" s="2" t="s">
        <v>135</v>
      </c>
      <c r="D42" s="2" t="s">
        <v>383</v>
      </c>
      <c r="E42" s="2" t="s">
        <v>384</v>
      </c>
      <c r="F42" s="2" t="s">
        <v>462</v>
      </c>
      <c r="G42" s="2" t="s">
        <v>462</v>
      </c>
      <c r="H42" s="2" t="s">
        <v>462</v>
      </c>
      <c r="I42" s="2" t="s">
        <v>431</v>
      </c>
      <c r="J42" s="2" t="s">
        <v>463</v>
      </c>
      <c r="K42" s="2" t="s">
        <v>401</v>
      </c>
      <c r="L42" s="3">
        <v>27.69</v>
      </c>
      <c r="M42" s="3">
        <v>29.07</v>
      </c>
      <c r="N42" s="3">
        <v>84.99</v>
      </c>
      <c r="O42" s="2" t="s">
        <v>142</v>
      </c>
      <c r="P42" s="2" t="s">
        <v>280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388</v>
      </c>
      <c r="V42" s="2" t="s">
        <v>245</v>
      </c>
      <c r="W42" s="2" t="s">
        <v>148</v>
      </c>
      <c r="X42" s="2" t="s">
        <v>145</v>
      </c>
      <c r="Y42" s="2" t="s">
        <v>183</v>
      </c>
      <c r="Z42" s="4">
        <v>51</v>
      </c>
      <c r="AA42" s="4">
        <f>=ROUNDDOWN(12.75,0)</f>
      </c>
      <c r="AB42" s="5">
        <v>4</v>
      </c>
      <c r="AC42" s="2" t="s">
        <v>150</v>
      </c>
      <c r="AD42" s="4">
        <v>165</v>
      </c>
      <c r="AE42" s="4">
        <v>165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13</v>
      </c>
      <c r="AQ42" s="8">
        <v>506.29</v>
      </c>
      <c r="AR42" s="4">
        <v>3</v>
      </c>
      <c r="AS42" s="8">
        <v>84.24</v>
      </c>
      <c r="AT42" s="7">
        <v>3.3333</v>
      </c>
      <c r="AU42" s="7">
        <v>5.0101</v>
      </c>
      <c r="AV42" s="4">
        <v>13</v>
      </c>
      <c r="AW42" s="8">
        <v>506.29</v>
      </c>
      <c r="AX42" s="4">
        <v>3</v>
      </c>
      <c r="AY42" s="8">
        <v>84.24</v>
      </c>
      <c r="AZ42" s="7">
        <v>3.3333</v>
      </c>
      <c r="BA42" s="7">
        <v>5.0101</v>
      </c>
      <c r="BB42" s="7">
        <v>1</v>
      </c>
      <c r="BC42" s="4">
        <v>15</v>
      </c>
      <c r="BD42" s="8">
        <v>608.6</v>
      </c>
      <c r="BE42" s="4">
        <v>24</v>
      </c>
      <c r="BF42" s="8">
        <v>828.88</v>
      </c>
      <c r="BG42" s="7">
        <v>-0.375</v>
      </c>
      <c r="BH42" s="7">
        <v>-0.2658</v>
      </c>
      <c r="BI42" s="7">
        <v>0.8319</v>
      </c>
      <c r="BJ42" s="4">
        <v>13</v>
      </c>
      <c r="BK42" s="8">
        <v>506.29</v>
      </c>
      <c r="BL42" s="2" t="s">
        <v>389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152</v>
      </c>
      <c r="BV42" s="2" t="s">
        <v>142</v>
      </c>
      <c r="BW42" s="2" t="s">
        <v>145</v>
      </c>
      <c r="BX42" s="2" t="s">
        <v>230</v>
      </c>
      <c r="BY42" s="2" t="s">
        <v>154</v>
      </c>
      <c r="BZ42" s="2" t="s">
        <v>154</v>
      </c>
      <c r="CA42" s="2" t="s">
        <v>145</v>
      </c>
      <c r="CB42" s="4">
        <v>5</v>
      </c>
      <c r="CC42" s="8">
        <v>246.36</v>
      </c>
      <c r="CD42" s="4"/>
      <c r="CE42" s="8"/>
      <c r="CF42" s="7"/>
      <c r="CG42" s="7"/>
      <c r="CH42" s="2" t="s">
        <v>152</v>
      </c>
      <c r="CI42" s="2" t="s">
        <v>142</v>
      </c>
      <c r="CJ42" s="2" t="s">
        <v>202</v>
      </c>
      <c r="CK42" s="2" t="s">
        <v>283</v>
      </c>
      <c r="CL42" s="2" t="s">
        <v>154</v>
      </c>
      <c r="CM42" s="2" t="s">
        <v>154</v>
      </c>
      <c r="CN42" s="2" t="s">
        <v>145</v>
      </c>
      <c r="CO42" s="4">
        <v>1</v>
      </c>
      <c r="CP42" s="8">
        <v>29.7</v>
      </c>
      <c r="CQ42" s="4"/>
      <c r="CR42" s="8"/>
      <c r="CS42" s="7"/>
      <c r="CT42" s="7"/>
      <c r="CU42" s="2" t="s">
        <v>152</v>
      </c>
      <c r="CV42" s="2" t="s">
        <v>142</v>
      </c>
      <c r="CW42" s="2" t="s">
        <v>156</v>
      </c>
      <c r="CX42" s="2" t="s">
        <v>289</v>
      </c>
      <c r="CY42" s="2" t="s">
        <v>154</v>
      </c>
      <c r="CZ42" s="2" t="s">
        <v>154</v>
      </c>
      <c r="DA42" s="2" t="s">
        <v>145</v>
      </c>
      <c r="DB42" s="4"/>
      <c r="DC42" s="8"/>
      <c r="DD42" s="4">
        <v>3</v>
      </c>
      <c r="DE42" s="8">
        <v>84.24</v>
      </c>
      <c r="DF42" s="7">
        <v>-1</v>
      </c>
      <c r="DG42" s="7">
        <v>-1</v>
      </c>
      <c r="DH42" s="2" t="s">
        <v>152</v>
      </c>
      <c r="DI42" s="2" t="s">
        <v>169</v>
      </c>
      <c r="DJ42" s="2" t="s">
        <v>392</v>
      </c>
      <c r="DK42" s="2" t="s">
        <v>464</v>
      </c>
      <c r="DL42" s="2" t="s">
        <v>154</v>
      </c>
      <c r="DM42" s="2" t="s">
        <v>154</v>
      </c>
      <c r="DN42" s="2" t="s">
        <v>145</v>
      </c>
      <c r="DO42" s="4">
        <v>7</v>
      </c>
      <c r="DP42" s="8">
        <v>230.23</v>
      </c>
      <c r="DQ42" s="4"/>
      <c r="DR42" s="8"/>
      <c r="DS42" s="7"/>
      <c r="DT42" s="7"/>
      <c r="DU42" s="2" t="s">
        <v>152</v>
      </c>
      <c r="DV42" s="2" t="s">
        <v>142</v>
      </c>
      <c r="DW42" s="2" t="s">
        <v>160</v>
      </c>
      <c r="DX42" s="2" t="s">
        <v>286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152</v>
      </c>
      <c r="EI42" s="2" t="s">
        <v>142</v>
      </c>
      <c r="EJ42" s="2" t="s">
        <v>394</v>
      </c>
      <c r="EK42" s="2" t="s">
        <v>465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152</v>
      </c>
      <c r="EV42" s="2" t="s">
        <v>142</v>
      </c>
      <c r="EW42" s="2" t="s">
        <v>202</v>
      </c>
      <c r="EX42" s="2" t="s">
        <v>466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152</v>
      </c>
      <c r="FI42" s="2" t="s">
        <v>142</v>
      </c>
      <c r="FJ42" s="2" t="s">
        <v>397</v>
      </c>
      <c r="FK42" s="2" t="s">
        <v>467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152</v>
      </c>
      <c r="FV42" s="2" t="s">
        <v>142</v>
      </c>
      <c r="FW42" s="2" t="s">
        <v>226</v>
      </c>
      <c r="FX42" s="2" t="s">
        <v>468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152</v>
      </c>
      <c r="GV42" s="2" t="s">
        <v>142</v>
      </c>
      <c r="GW42" s="2" t="s">
        <v>399</v>
      </c>
      <c r="GX42" s="2" t="s">
        <v>364</v>
      </c>
      <c r="GY42" s="2" t="s">
        <v>154</v>
      </c>
      <c r="GZ42" s="2" t="s">
        <v>154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152</v>
      </c>
      <c r="KI42" s="2" t="s">
        <v>142</v>
      </c>
      <c r="KJ42" s="2" t="s">
        <v>199</v>
      </c>
      <c r="KK42" s="2" t="s">
        <v>469</v>
      </c>
      <c r="KL42" s="2" t="s">
        <v>154</v>
      </c>
      <c r="KM42" s="2" t="s">
        <v>154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51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>
        <v>165</v>
      </c>
      <c r="PS42" s="4"/>
    </row>
    <row r="43">
      <c r="A43" s="2" t="s">
        <v>470</v>
      </c>
      <c r="B43" s="2" t="s">
        <v>134</v>
      </c>
      <c r="C43" s="2" t="s">
        <v>135</v>
      </c>
      <c r="D43" s="2" t="s">
        <v>383</v>
      </c>
      <c r="E43" s="2" t="s">
        <v>384</v>
      </c>
      <c r="F43" s="2" t="s">
        <v>462</v>
      </c>
      <c r="G43" s="2" t="s">
        <v>462</v>
      </c>
      <c r="H43" s="2" t="s">
        <v>462</v>
      </c>
      <c r="I43" s="2" t="s">
        <v>431</v>
      </c>
      <c r="J43" s="2" t="s">
        <v>463</v>
      </c>
      <c r="K43" s="2" t="s">
        <v>417</v>
      </c>
      <c r="L43" s="3">
        <v>27.69</v>
      </c>
      <c r="M43" s="3">
        <v>29.07</v>
      </c>
      <c r="N43" s="3">
        <v>84.99</v>
      </c>
      <c r="O43" s="2" t="s">
        <v>142</v>
      </c>
      <c r="P43" s="2" t="s">
        <v>280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388</v>
      </c>
      <c r="V43" s="2" t="s">
        <v>245</v>
      </c>
      <c r="W43" s="2" t="s">
        <v>148</v>
      </c>
      <c r="X43" s="2" t="s">
        <v>145</v>
      </c>
      <c r="Y43" s="2" t="s">
        <v>183</v>
      </c>
      <c r="Z43" s="4">
        <v>99</v>
      </c>
      <c r="AA43" s="4">
        <f>=ROUNDDOWN(70.7142857142857,0)</f>
      </c>
      <c r="AB43" s="5">
        <v>1.4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2</v>
      </c>
      <c r="AQ43" s="8">
        <v>102.31</v>
      </c>
      <c r="AR43" s="4">
        <v>10</v>
      </c>
      <c r="AS43" s="8">
        <v>366.86</v>
      </c>
      <c r="AT43" s="7">
        <v>-0.8</v>
      </c>
      <c r="AU43" s="7">
        <v>-0.7211</v>
      </c>
      <c r="AV43" s="4">
        <v>2</v>
      </c>
      <c r="AW43" s="8">
        <v>102.31</v>
      </c>
      <c r="AX43" s="4">
        <v>10</v>
      </c>
      <c r="AY43" s="8">
        <v>366.86</v>
      </c>
      <c r="AZ43" s="7">
        <v>-0.8</v>
      </c>
      <c r="BA43" s="7">
        <v>-0.7211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0.1681</v>
      </c>
      <c r="BJ43" s="4">
        <v>2</v>
      </c>
      <c r="BK43" s="8">
        <v>102.31</v>
      </c>
      <c r="BL43" s="2" t="s">
        <v>471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142</v>
      </c>
      <c r="BW43" s="2" t="s">
        <v>145</v>
      </c>
      <c r="BX43" s="2" t="s">
        <v>230</v>
      </c>
      <c r="BY43" s="2" t="s">
        <v>154</v>
      </c>
      <c r="BZ43" s="2" t="s">
        <v>154</v>
      </c>
      <c r="CA43" s="2" t="s">
        <v>145</v>
      </c>
      <c r="CB43" s="4">
        <v>2</v>
      </c>
      <c r="CC43" s="8">
        <v>102.31</v>
      </c>
      <c r="CD43" s="4">
        <v>2</v>
      </c>
      <c r="CE43" s="8">
        <v>135.98</v>
      </c>
      <c r="CF43" s="7"/>
      <c r="CG43" s="7">
        <v>-0.2476</v>
      </c>
      <c r="CH43" s="2" t="s">
        <v>152</v>
      </c>
      <c r="CI43" s="2" t="s">
        <v>142</v>
      </c>
      <c r="CJ43" s="2" t="s">
        <v>202</v>
      </c>
      <c r="CK43" s="2" t="s">
        <v>419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152</v>
      </c>
      <c r="CV43" s="2" t="s">
        <v>142</v>
      </c>
      <c r="CW43" s="2" t="s">
        <v>156</v>
      </c>
      <c r="CX43" s="2" t="s">
        <v>284</v>
      </c>
      <c r="CY43" s="2" t="s">
        <v>154</v>
      </c>
      <c r="CZ43" s="2" t="s">
        <v>154</v>
      </c>
      <c r="DA43" s="2" t="s">
        <v>145</v>
      </c>
      <c r="DB43" s="4"/>
      <c r="DC43" s="8"/>
      <c r="DD43" s="4">
        <v>2</v>
      </c>
      <c r="DE43" s="8">
        <v>56.16</v>
      </c>
      <c r="DF43" s="7">
        <v>-1</v>
      </c>
      <c r="DG43" s="7">
        <v>-1</v>
      </c>
      <c r="DH43" s="2" t="s">
        <v>152</v>
      </c>
      <c r="DI43" s="2" t="s">
        <v>169</v>
      </c>
      <c r="DJ43" s="2" t="s">
        <v>392</v>
      </c>
      <c r="DK43" s="2" t="s">
        <v>472</v>
      </c>
      <c r="DL43" s="2" t="s">
        <v>154</v>
      </c>
      <c r="DM43" s="2" t="s">
        <v>154</v>
      </c>
      <c r="DN43" s="2" t="s">
        <v>145</v>
      </c>
      <c r="DO43" s="4"/>
      <c r="DP43" s="8"/>
      <c r="DQ43" s="4">
        <v>6</v>
      </c>
      <c r="DR43" s="8">
        <v>174.72</v>
      </c>
      <c r="DS43" s="7">
        <v>-1</v>
      </c>
      <c r="DT43" s="7">
        <v>-1</v>
      </c>
      <c r="DU43" s="2" t="s">
        <v>152</v>
      </c>
      <c r="DV43" s="2" t="s">
        <v>142</v>
      </c>
      <c r="DW43" s="2" t="s">
        <v>160</v>
      </c>
      <c r="DX43" s="2" t="s">
        <v>473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152</v>
      </c>
      <c r="EI43" s="2" t="s">
        <v>142</v>
      </c>
      <c r="EJ43" s="2" t="s">
        <v>394</v>
      </c>
      <c r="EK43" s="2" t="s">
        <v>265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152</v>
      </c>
      <c r="EV43" s="2" t="s">
        <v>142</v>
      </c>
      <c r="EW43" s="2" t="s">
        <v>202</v>
      </c>
      <c r="EX43" s="2" t="s">
        <v>333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152</v>
      </c>
      <c r="FI43" s="2" t="s">
        <v>142</v>
      </c>
      <c r="FJ43" s="2" t="s">
        <v>397</v>
      </c>
      <c r="FK43" s="2" t="s">
        <v>145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152</v>
      </c>
      <c r="FV43" s="2" t="s">
        <v>142</v>
      </c>
      <c r="FW43" s="2" t="s">
        <v>226</v>
      </c>
      <c r="FX43" s="2" t="s">
        <v>474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152</v>
      </c>
      <c r="GV43" s="2" t="s">
        <v>142</v>
      </c>
      <c r="GW43" s="2" t="s">
        <v>399</v>
      </c>
      <c r="GX43" s="2" t="s">
        <v>364</v>
      </c>
      <c r="GY43" s="2" t="s">
        <v>154</v>
      </c>
      <c r="GZ43" s="2" t="s">
        <v>154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152</v>
      </c>
      <c r="KI43" s="2" t="s">
        <v>142</v>
      </c>
      <c r="KJ43" s="2" t="s">
        <v>199</v>
      </c>
      <c r="KK43" s="2" t="s">
        <v>145</v>
      </c>
      <c r="KL43" s="2" t="s">
        <v>154</v>
      </c>
      <c r="KM43" s="2" t="s">
        <v>154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99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475</v>
      </c>
      <c r="B44" s="2" t="s">
        <v>134</v>
      </c>
      <c r="C44" s="2" t="s">
        <v>135</v>
      </c>
      <c r="D44" s="2" t="s">
        <v>383</v>
      </c>
      <c r="E44" s="2" t="s">
        <v>384</v>
      </c>
      <c r="F44" s="2" t="s">
        <v>462</v>
      </c>
      <c r="G44" s="2" t="s">
        <v>462</v>
      </c>
      <c r="H44" s="2" t="s">
        <v>462</v>
      </c>
      <c r="I44" s="2" t="s">
        <v>431</v>
      </c>
      <c r="J44" s="2" t="s">
        <v>463</v>
      </c>
      <c r="K44" s="2" t="s">
        <v>201</v>
      </c>
      <c r="L44" s="3">
        <v>24.76</v>
      </c>
      <c r="M44" s="3">
        <v>26</v>
      </c>
      <c r="N44" s="3">
        <v>79.99</v>
      </c>
      <c r="O44" s="2" t="s">
        <v>424</v>
      </c>
      <c r="P44" s="2" t="s">
        <v>312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388</v>
      </c>
      <c r="V44" s="2" t="s">
        <v>245</v>
      </c>
      <c r="W44" s="2" t="s">
        <v>148</v>
      </c>
      <c r="X44" s="2" t="s">
        <v>145</v>
      </c>
      <c r="Y44" s="2" t="s">
        <v>183</v>
      </c>
      <c r="Z44" s="4"/>
      <c r="AA44" s="4">
        <f>=ROUNDDOWN({0},0)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9</v>
      </c>
      <c r="AS44" s="8">
        <v>323.18</v>
      </c>
      <c r="AT44" s="7">
        <v>-1</v>
      </c>
      <c r="AU44" s="7">
        <v>-1</v>
      </c>
      <c r="AV44" s="4"/>
      <c r="AW44" s="8"/>
      <c r="AX44" s="4">
        <v>9</v>
      </c>
      <c r="AY44" s="8">
        <v>323.18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476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426</v>
      </c>
      <c r="BW44" s="2" t="s">
        <v>145</v>
      </c>
      <c r="BX44" s="2" t="s">
        <v>477</v>
      </c>
      <c r="BY44" s="2" t="s">
        <v>154</v>
      </c>
      <c r="BZ44" s="2" t="s">
        <v>154</v>
      </c>
      <c r="CA44" s="2" t="s">
        <v>145</v>
      </c>
      <c r="CB44" s="4"/>
      <c r="CC44" s="8"/>
      <c r="CD44" s="4">
        <v>2</v>
      </c>
      <c r="CE44" s="8">
        <v>135.98</v>
      </c>
      <c r="CF44" s="7">
        <v>-1</v>
      </c>
      <c r="CG44" s="7">
        <v>-1</v>
      </c>
      <c r="CH44" s="2" t="s">
        <v>152</v>
      </c>
      <c r="CI44" s="2" t="s">
        <v>426</v>
      </c>
      <c r="CJ44" s="2" t="s">
        <v>202</v>
      </c>
      <c r="CK44" s="2" t="s">
        <v>205</v>
      </c>
      <c r="CL44" s="2" t="s">
        <v>154</v>
      </c>
      <c r="CM44" s="2" t="s">
        <v>154</v>
      </c>
      <c r="CN44" s="2" t="s">
        <v>145</v>
      </c>
      <c r="CO44" s="4"/>
      <c r="CP44" s="8"/>
      <c r="CQ44" s="4">
        <v>3</v>
      </c>
      <c r="CR44" s="8">
        <v>78</v>
      </c>
      <c r="CS44" s="7">
        <v>-1</v>
      </c>
      <c r="CT44" s="7">
        <v>-1</v>
      </c>
      <c r="CU44" s="2" t="s">
        <v>152</v>
      </c>
      <c r="CV44" s="2" t="s">
        <v>426</v>
      </c>
      <c r="CW44" s="2" t="s">
        <v>156</v>
      </c>
      <c r="CX44" s="2" t="s">
        <v>160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152</v>
      </c>
      <c r="DI44" s="2" t="s">
        <v>426</v>
      </c>
      <c r="DJ44" s="2" t="s">
        <v>392</v>
      </c>
      <c r="DK44" s="2" t="s">
        <v>254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152</v>
      </c>
      <c r="DV44" s="2" t="s">
        <v>426</v>
      </c>
      <c r="DW44" s="2" t="s">
        <v>160</v>
      </c>
      <c r="DX44" s="2" t="s">
        <v>286</v>
      </c>
      <c r="DY44" s="2" t="s">
        <v>154</v>
      </c>
      <c r="DZ44" s="2" t="s">
        <v>154</v>
      </c>
      <c r="EA44" s="2" t="s">
        <v>145</v>
      </c>
      <c r="EB44" s="4"/>
      <c r="EC44" s="8"/>
      <c r="ED44" s="4">
        <v>4</v>
      </c>
      <c r="EE44" s="8">
        <v>109.2</v>
      </c>
      <c r="EF44" s="7">
        <v>-1</v>
      </c>
      <c r="EG44" s="7">
        <v>-1</v>
      </c>
      <c r="EH44" s="2" t="s">
        <v>152</v>
      </c>
      <c r="EI44" s="2" t="s">
        <v>426</v>
      </c>
      <c r="EJ44" s="2" t="s">
        <v>394</v>
      </c>
      <c r="EK44" s="2" t="s">
        <v>478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152</v>
      </c>
      <c r="EV44" s="2" t="s">
        <v>426</v>
      </c>
      <c r="EW44" s="2" t="s">
        <v>202</v>
      </c>
      <c r="EX44" s="2" t="s">
        <v>228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152</v>
      </c>
      <c r="FI44" s="2" t="s">
        <v>426</v>
      </c>
      <c r="FJ44" s="2" t="s">
        <v>397</v>
      </c>
      <c r="FK44" s="2" t="s">
        <v>145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152</v>
      </c>
      <c r="FV44" s="2" t="s">
        <v>426</v>
      </c>
      <c r="FW44" s="2" t="s">
        <v>226</v>
      </c>
      <c r="FX44" s="2" t="s">
        <v>479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152</v>
      </c>
      <c r="GV44" s="2" t="s">
        <v>426</v>
      </c>
      <c r="GW44" s="2" t="s">
        <v>399</v>
      </c>
      <c r="GX44" s="2" t="s">
        <v>145</v>
      </c>
      <c r="GY44" s="2" t="s">
        <v>154</v>
      </c>
      <c r="GZ44" s="2" t="s">
        <v>154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152</v>
      </c>
      <c r="KI44" s="2" t="s">
        <v>426</v>
      </c>
      <c r="KJ44" s="2" t="s">
        <v>199</v>
      </c>
      <c r="KK44" s="2" t="s">
        <v>145</v>
      </c>
      <c r="KL44" s="2" t="s">
        <v>154</v>
      </c>
      <c r="KM44" s="2" t="s">
        <v>154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480</v>
      </c>
      <c r="B45" s="2" t="s">
        <v>134</v>
      </c>
      <c r="C45" s="2" t="s">
        <v>135</v>
      </c>
      <c r="D45" s="2" t="s">
        <v>383</v>
      </c>
      <c r="E45" s="2" t="s">
        <v>384</v>
      </c>
      <c r="F45" s="2" t="s">
        <v>462</v>
      </c>
      <c r="G45" s="2" t="s">
        <v>462</v>
      </c>
      <c r="H45" s="2" t="s">
        <v>462</v>
      </c>
      <c r="I45" s="2" t="s">
        <v>431</v>
      </c>
      <c r="J45" s="2" t="s">
        <v>463</v>
      </c>
      <c r="K45" s="2" t="s">
        <v>279</v>
      </c>
      <c r="L45" s="3">
        <v>24.76</v>
      </c>
      <c r="M45" s="3">
        <v>26</v>
      </c>
      <c r="N45" s="3">
        <v>79.99</v>
      </c>
      <c r="O45" s="2" t="s">
        <v>412</v>
      </c>
      <c r="P45" s="2" t="s">
        <v>312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388</v>
      </c>
      <c r="V45" s="2" t="s">
        <v>245</v>
      </c>
      <c r="W45" s="2" t="s">
        <v>148</v>
      </c>
      <c r="X45" s="2" t="s">
        <v>145</v>
      </c>
      <c r="Y45" s="2" t="s">
        <v>183</v>
      </c>
      <c r="Z45" s="4"/>
      <c r="AA45" s="4">
        <f>=ROUNDDOWN({0},0)</f>
      </c>
      <c r="AB45" s="5">
        <v>1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2</v>
      </c>
      <c r="AS45" s="8">
        <v>54.6</v>
      </c>
      <c r="AT45" s="7">
        <v>-1</v>
      </c>
      <c r="AU45" s="7">
        <v>-1</v>
      </c>
      <c r="AV45" s="4"/>
      <c r="AW45" s="8"/>
      <c r="AX45" s="4">
        <v>2</v>
      </c>
      <c r="AY45" s="8">
        <v>54.6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426</v>
      </c>
      <c r="BW45" s="2" t="s">
        <v>145</v>
      </c>
      <c r="BX45" s="2" t="s">
        <v>439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152</v>
      </c>
      <c r="CI45" s="2" t="s">
        <v>426</v>
      </c>
      <c r="CJ45" s="2" t="s">
        <v>202</v>
      </c>
      <c r="CK45" s="2" t="s">
        <v>155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152</v>
      </c>
      <c r="CV45" s="2" t="s">
        <v>426</v>
      </c>
      <c r="CW45" s="2" t="s">
        <v>156</v>
      </c>
      <c r="CX45" s="2" t="s">
        <v>481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152</v>
      </c>
      <c r="DI45" s="2" t="s">
        <v>426</v>
      </c>
      <c r="DJ45" s="2" t="s">
        <v>392</v>
      </c>
      <c r="DK45" s="2" t="s">
        <v>482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152</v>
      </c>
      <c r="DV45" s="2" t="s">
        <v>426</v>
      </c>
      <c r="DW45" s="2" t="s">
        <v>160</v>
      </c>
      <c r="DX45" s="2" t="s">
        <v>354</v>
      </c>
      <c r="DY45" s="2" t="s">
        <v>154</v>
      </c>
      <c r="DZ45" s="2" t="s">
        <v>154</v>
      </c>
      <c r="EA45" s="2" t="s">
        <v>145</v>
      </c>
      <c r="EB45" s="4"/>
      <c r="EC45" s="8"/>
      <c r="ED45" s="4">
        <v>2</v>
      </c>
      <c r="EE45" s="8">
        <v>54.6</v>
      </c>
      <c r="EF45" s="7">
        <v>-1</v>
      </c>
      <c r="EG45" s="7">
        <v>-1</v>
      </c>
      <c r="EH45" s="2" t="s">
        <v>152</v>
      </c>
      <c r="EI45" s="2" t="s">
        <v>426</v>
      </c>
      <c r="EJ45" s="2" t="s">
        <v>394</v>
      </c>
      <c r="EK45" s="2" t="s">
        <v>207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152</v>
      </c>
      <c r="EV45" s="2" t="s">
        <v>426</v>
      </c>
      <c r="EW45" s="2" t="s">
        <v>202</v>
      </c>
      <c r="EX45" s="2" t="s">
        <v>183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152</v>
      </c>
      <c r="FI45" s="2" t="s">
        <v>426</v>
      </c>
      <c r="FJ45" s="2" t="s">
        <v>397</v>
      </c>
      <c r="FK45" s="2" t="s">
        <v>145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152</v>
      </c>
      <c r="FV45" s="2" t="s">
        <v>426</v>
      </c>
      <c r="FW45" s="2" t="s">
        <v>226</v>
      </c>
      <c r="FX45" s="2" t="s">
        <v>483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152</v>
      </c>
      <c r="GV45" s="2" t="s">
        <v>426</v>
      </c>
      <c r="GW45" s="2" t="s">
        <v>399</v>
      </c>
      <c r="GX45" s="2" t="s">
        <v>145</v>
      </c>
      <c r="GY45" s="2" t="s">
        <v>154</v>
      </c>
      <c r="GZ45" s="2" t="s">
        <v>154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152</v>
      </c>
      <c r="KI45" s="2" t="s">
        <v>426</v>
      </c>
      <c r="KJ45" s="2" t="s">
        <v>199</v>
      </c>
      <c r="KK45" s="2" t="s">
        <v>145</v>
      </c>
      <c r="KL45" s="2" t="s">
        <v>154</v>
      </c>
      <c r="KM45" s="2" t="s">
        <v>154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484</v>
      </c>
      <c r="B46" s="2" t="s">
        <v>134</v>
      </c>
      <c r="C46" s="2" t="s">
        <v>135</v>
      </c>
      <c r="D46" s="2" t="s">
        <v>485</v>
      </c>
      <c r="E46" s="2" t="s">
        <v>486</v>
      </c>
      <c r="F46" s="2" t="s">
        <v>487</v>
      </c>
      <c r="G46" s="2" t="s">
        <v>487</v>
      </c>
      <c r="H46" s="2" t="s">
        <v>487</v>
      </c>
      <c r="I46" s="2" t="s">
        <v>488</v>
      </c>
      <c r="J46" s="2" t="s">
        <v>489</v>
      </c>
      <c r="K46" s="2" t="s">
        <v>233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280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388</v>
      </c>
      <c r="V46" s="2" t="s">
        <v>490</v>
      </c>
      <c r="W46" s="2" t="s">
        <v>148</v>
      </c>
      <c r="X46" s="2" t="s">
        <v>145</v>
      </c>
      <c r="Y46" s="2" t="s">
        <v>176</v>
      </c>
      <c r="Z46" s="4">
        <v>176</v>
      </c>
      <c r="AA46" s="4">
        <f>=ROUNDDOWN(58.6666666666667,0)</f>
      </c>
      <c r="AB46" s="5">
        <v>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12</v>
      </c>
      <c r="AQ46" s="8">
        <v>512.93</v>
      </c>
      <c r="AR46" s="4"/>
      <c r="AS46" s="8"/>
      <c r="AT46" s="7"/>
      <c r="AU46" s="7"/>
      <c r="AV46" s="4">
        <v>12</v>
      </c>
      <c r="AW46" s="8">
        <v>512.93</v>
      </c>
      <c r="AX46" s="4"/>
      <c r="AY46" s="8"/>
      <c r="AZ46" s="7"/>
      <c r="BA46" s="7"/>
      <c r="BB46" s="7">
        <v>1</v>
      </c>
      <c r="BC46" s="4">
        <v>23</v>
      </c>
      <c r="BD46" s="8">
        <v>847.48</v>
      </c>
      <c r="BE46" s="4">
        <v>16</v>
      </c>
      <c r="BF46" s="8">
        <v>456.82</v>
      </c>
      <c r="BG46" s="7">
        <v>0.4375</v>
      </c>
      <c r="BH46" s="7">
        <v>0.8552</v>
      </c>
      <c r="BI46" s="7">
        <v>0.6052</v>
      </c>
      <c r="BJ46" s="4">
        <v>12</v>
      </c>
      <c r="BK46" s="8">
        <v>512.93</v>
      </c>
      <c r="BL46" s="2" t="s">
        <v>491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145</v>
      </c>
      <c r="BX46" s="2" t="s">
        <v>145</v>
      </c>
      <c r="BY46" s="2" t="s">
        <v>154</v>
      </c>
      <c r="BZ46" s="2" t="s">
        <v>154</v>
      </c>
      <c r="CA46" s="2" t="s">
        <v>145</v>
      </c>
      <c r="CB46" s="4">
        <v>8</v>
      </c>
      <c r="CC46" s="8">
        <v>397.29</v>
      </c>
      <c r="CD46" s="4"/>
      <c r="CE46" s="8"/>
      <c r="CF46" s="7"/>
      <c r="CG46" s="7"/>
      <c r="CH46" s="2" t="s">
        <v>152</v>
      </c>
      <c r="CI46" s="2" t="s">
        <v>142</v>
      </c>
      <c r="CJ46" s="2" t="s">
        <v>202</v>
      </c>
      <c r="CK46" s="2" t="s">
        <v>340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152</v>
      </c>
      <c r="CV46" s="2" t="s">
        <v>142</v>
      </c>
      <c r="CW46" s="2" t="s">
        <v>156</v>
      </c>
      <c r="CX46" s="2" t="s">
        <v>492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152</v>
      </c>
      <c r="DI46" s="2" t="s">
        <v>142</v>
      </c>
      <c r="DJ46" s="2" t="s">
        <v>392</v>
      </c>
      <c r="DK46" s="2" t="s">
        <v>315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152</v>
      </c>
      <c r="DV46" s="2" t="s">
        <v>426</v>
      </c>
      <c r="DW46" s="2" t="s">
        <v>160</v>
      </c>
      <c r="DX46" s="2" t="s">
        <v>493</v>
      </c>
      <c r="DY46" s="2" t="s">
        <v>154</v>
      </c>
      <c r="DZ46" s="2" t="s">
        <v>154</v>
      </c>
      <c r="EA46" s="2" t="s">
        <v>145</v>
      </c>
      <c r="EB46" s="4">
        <v>2</v>
      </c>
      <c r="EC46" s="8">
        <v>54.6</v>
      </c>
      <c r="ED46" s="4"/>
      <c r="EE46" s="8"/>
      <c r="EF46" s="7"/>
      <c r="EG46" s="7"/>
      <c r="EH46" s="2" t="s">
        <v>152</v>
      </c>
      <c r="EI46" s="2" t="s">
        <v>142</v>
      </c>
      <c r="EJ46" s="2" t="s">
        <v>162</v>
      </c>
      <c r="EK46" s="2" t="s">
        <v>446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152</v>
      </c>
      <c r="EV46" s="2" t="s">
        <v>142</v>
      </c>
      <c r="EW46" s="2" t="s">
        <v>176</v>
      </c>
      <c r="EX46" s="2" t="s">
        <v>466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152</v>
      </c>
      <c r="FI46" s="2" t="s">
        <v>142</v>
      </c>
      <c r="FJ46" s="2" t="s">
        <v>397</v>
      </c>
      <c r="FK46" s="2" t="s">
        <v>494</v>
      </c>
      <c r="FL46" s="2" t="s">
        <v>154</v>
      </c>
      <c r="FM46" s="2" t="s">
        <v>154</v>
      </c>
      <c r="FN46" s="2" t="s">
        <v>145</v>
      </c>
      <c r="FO46" s="4">
        <v>2</v>
      </c>
      <c r="FP46" s="8">
        <v>61.04</v>
      </c>
      <c r="FQ46" s="4"/>
      <c r="FR46" s="8"/>
      <c r="FS46" s="7"/>
      <c r="FT46" s="7"/>
      <c r="FU46" s="2" t="s">
        <v>152</v>
      </c>
      <c r="FV46" s="2" t="s">
        <v>142</v>
      </c>
      <c r="FW46" s="2" t="s">
        <v>167</v>
      </c>
      <c r="FX46" s="2" t="s">
        <v>495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152</v>
      </c>
      <c r="GV46" s="2" t="s">
        <v>142</v>
      </c>
      <c r="GW46" s="2" t="s">
        <v>399</v>
      </c>
      <c r="GX46" s="2" t="s">
        <v>145</v>
      </c>
      <c r="GY46" s="2" t="s">
        <v>154</v>
      </c>
      <c r="GZ46" s="2" t="s">
        <v>154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152</v>
      </c>
      <c r="KI46" s="2" t="s">
        <v>142</v>
      </c>
      <c r="KJ46" s="2" t="s">
        <v>199</v>
      </c>
      <c r="KK46" s="2" t="s">
        <v>145</v>
      </c>
      <c r="KL46" s="2" t="s">
        <v>154</v>
      </c>
      <c r="KM46" s="2" t="s">
        <v>154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176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496</v>
      </c>
      <c r="B47" s="2" t="s">
        <v>134</v>
      </c>
      <c r="C47" s="2" t="s">
        <v>135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489</v>
      </c>
      <c r="K47" s="2" t="s">
        <v>401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280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388</v>
      </c>
      <c r="V47" s="2" t="s">
        <v>490</v>
      </c>
      <c r="W47" s="2" t="s">
        <v>148</v>
      </c>
      <c r="X47" s="2" t="s">
        <v>145</v>
      </c>
      <c r="Y47" s="2" t="s">
        <v>176</v>
      </c>
      <c r="Z47" s="4"/>
      <c r="AA47" s="4">
        <f>=ROUNDDOWN({0},0)</f>
      </c>
      <c r="AB47" s="5">
        <v>5</v>
      </c>
      <c r="AC47" s="2" t="s">
        <v>150</v>
      </c>
      <c r="AD47" s="4">
        <v>232</v>
      </c>
      <c r="AE47" s="4">
        <v>232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7</v>
      </c>
      <c r="AQ47" s="8">
        <v>296.07</v>
      </c>
      <c r="AR47" s="4">
        <v>6</v>
      </c>
      <c r="AS47" s="8">
        <v>173.16</v>
      </c>
      <c r="AT47" s="7">
        <v>0.1667</v>
      </c>
      <c r="AU47" s="7">
        <v>0.7098</v>
      </c>
      <c r="AV47" s="4">
        <v>7</v>
      </c>
      <c r="AW47" s="8">
        <v>296.07</v>
      </c>
      <c r="AX47" s="4">
        <v>6</v>
      </c>
      <c r="AY47" s="8">
        <v>173.16</v>
      </c>
      <c r="AZ47" s="7">
        <v>0.1667</v>
      </c>
      <c r="BA47" s="7">
        <v>0.7098</v>
      </c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0.3494</v>
      </c>
      <c r="BJ47" s="4">
        <v>7</v>
      </c>
      <c r="BK47" s="8">
        <v>296.07</v>
      </c>
      <c r="BL47" s="2" t="s">
        <v>497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145</v>
      </c>
      <c r="BX47" s="2" t="s">
        <v>214</v>
      </c>
      <c r="BY47" s="2" t="s">
        <v>154</v>
      </c>
      <c r="BZ47" s="2" t="s">
        <v>154</v>
      </c>
      <c r="CA47" s="2" t="s">
        <v>145</v>
      </c>
      <c r="CB47" s="4">
        <v>3</v>
      </c>
      <c r="CC47" s="8">
        <v>179.97</v>
      </c>
      <c r="CD47" s="4"/>
      <c r="CE47" s="8"/>
      <c r="CF47" s="7"/>
      <c r="CG47" s="7"/>
      <c r="CH47" s="2" t="s">
        <v>152</v>
      </c>
      <c r="CI47" s="2" t="s">
        <v>142</v>
      </c>
      <c r="CJ47" s="2" t="s">
        <v>202</v>
      </c>
      <c r="CK47" s="2" t="s">
        <v>283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152</v>
      </c>
      <c r="CV47" s="2" t="s">
        <v>142</v>
      </c>
      <c r="CW47" s="2" t="s">
        <v>156</v>
      </c>
      <c r="CX47" s="2" t="s">
        <v>414</v>
      </c>
      <c r="CY47" s="2" t="s">
        <v>154</v>
      </c>
      <c r="CZ47" s="2" t="s">
        <v>154</v>
      </c>
      <c r="DA47" s="2" t="s">
        <v>145</v>
      </c>
      <c r="DB47" s="4"/>
      <c r="DC47" s="8"/>
      <c r="DD47" s="4">
        <v>2</v>
      </c>
      <c r="DE47" s="8">
        <v>56.16</v>
      </c>
      <c r="DF47" s="7">
        <v>-1</v>
      </c>
      <c r="DG47" s="7">
        <v>-1</v>
      </c>
      <c r="DH47" s="2" t="s">
        <v>152</v>
      </c>
      <c r="DI47" s="2" t="s">
        <v>142</v>
      </c>
      <c r="DJ47" s="2" t="s">
        <v>392</v>
      </c>
      <c r="DK47" s="2" t="s">
        <v>464</v>
      </c>
      <c r="DL47" s="2" t="s">
        <v>154</v>
      </c>
      <c r="DM47" s="2" t="s">
        <v>154</v>
      </c>
      <c r="DN47" s="2" t="s">
        <v>145</v>
      </c>
      <c r="DO47" s="4"/>
      <c r="DP47" s="8"/>
      <c r="DQ47" s="4">
        <v>2</v>
      </c>
      <c r="DR47" s="8">
        <v>58.24</v>
      </c>
      <c r="DS47" s="7">
        <v>-1</v>
      </c>
      <c r="DT47" s="7">
        <v>-1</v>
      </c>
      <c r="DU47" s="2" t="s">
        <v>152</v>
      </c>
      <c r="DV47" s="2" t="s">
        <v>426</v>
      </c>
      <c r="DW47" s="2" t="s">
        <v>160</v>
      </c>
      <c r="DX47" s="2" t="s">
        <v>393</v>
      </c>
      <c r="DY47" s="2" t="s">
        <v>154</v>
      </c>
      <c r="DZ47" s="2" t="s">
        <v>154</v>
      </c>
      <c r="EA47" s="2" t="s">
        <v>145</v>
      </c>
      <c r="EB47" s="4">
        <v>4</v>
      </c>
      <c r="EC47" s="8">
        <v>116.1</v>
      </c>
      <c r="ED47" s="4"/>
      <c r="EE47" s="8"/>
      <c r="EF47" s="7"/>
      <c r="EG47" s="7"/>
      <c r="EH47" s="2" t="s">
        <v>152</v>
      </c>
      <c r="EI47" s="2" t="s">
        <v>142</v>
      </c>
      <c r="EJ47" s="2" t="s">
        <v>162</v>
      </c>
      <c r="EK47" s="2" t="s">
        <v>207</v>
      </c>
      <c r="EL47" s="2" t="s">
        <v>154</v>
      </c>
      <c r="EM47" s="2" t="s">
        <v>154</v>
      </c>
      <c r="EN47" s="2" t="s">
        <v>145</v>
      </c>
      <c r="EO47" s="4"/>
      <c r="EP47" s="8"/>
      <c r="EQ47" s="4">
        <v>2</v>
      </c>
      <c r="ER47" s="8">
        <v>58.76</v>
      </c>
      <c r="ES47" s="7">
        <v>-1</v>
      </c>
      <c r="ET47" s="7">
        <v>-1</v>
      </c>
      <c r="EU47" s="2" t="s">
        <v>152</v>
      </c>
      <c r="EV47" s="2" t="s">
        <v>142</v>
      </c>
      <c r="EW47" s="2" t="s">
        <v>176</v>
      </c>
      <c r="EX47" s="2" t="s">
        <v>498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152</v>
      </c>
      <c r="FI47" s="2" t="s">
        <v>142</v>
      </c>
      <c r="FJ47" s="2" t="s">
        <v>397</v>
      </c>
      <c r="FK47" s="2" t="s">
        <v>499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152</v>
      </c>
      <c r="FV47" s="2" t="s">
        <v>142</v>
      </c>
      <c r="FW47" s="2" t="s">
        <v>167</v>
      </c>
      <c r="FX47" s="2" t="s">
        <v>266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152</v>
      </c>
      <c r="GV47" s="2" t="s">
        <v>142</v>
      </c>
      <c r="GW47" s="2" t="s">
        <v>399</v>
      </c>
      <c r="GX47" s="2" t="s">
        <v>500</v>
      </c>
      <c r="GY47" s="2" t="s">
        <v>154</v>
      </c>
      <c r="GZ47" s="2" t="s">
        <v>154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152</v>
      </c>
      <c r="KI47" s="2" t="s">
        <v>142</v>
      </c>
      <c r="KJ47" s="2" t="s">
        <v>199</v>
      </c>
      <c r="KK47" s="2" t="s">
        <v>145</v>
      </c>
      <c r="KL47" s="2" t="s">
        <v>154</v>
      </c>
      <c r="KM47" s="2" t="s">
        <v>154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>
        <v>232</v>
      </c>
      <c r="PS47" s="4"/>
    </row>
    <row r="48">
      <c r="A48" s="2" t="s">
        <v>501</v>
      </c>
      <c r="B48" s="2" t="s">
        <v>134</v>
      </c>
      <c r="C48" s="2" t="s">
        <v>135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489</v>
      </c>
      <c r="K48" s="2" t="s">
        <v>279</v>
      </c>
      <c r="L48" s="3">
        <v>24.76</v>
      </c>
      <c r="M48" s="3">
        <v>26</v>
      </c>
      <c r="N48" s="3">
        <v>79.99</v>
      </c>
      <c r="O48" s="2" t="s">
        <v>443</v>
      </c>
      <c r="P48" s="2" t="s">
        <v>312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388</v>
      </c>
      <c r="V48" s="2" t="s">
        <v>490</v>
      </c>
      <c r="W48" s="2" t="s">
        <v>148</v>
      </c>
      <c r="X48" s="2" t="s">
        <v>145</v>
      </c>
      <c r="Y48" s="2" t="s">
        <v>176</v>
      </c>
      <c r="Z48" s="4">
        <v>58</v>
      </c>
      <c r="AA48" s="4">
        <f>=ROUNDDOWN(116,0)</f>
      </c>
      <c r="AB48" s="5">
        <v>0.5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2</v>
      </c>
      <c r="AQ48" s="8">
        <v>25.48</v>
      </c>
      <c r="AR48" s="4">
        <v>5</v>
      </c>
      <c r="AS48" s="8">
        <v>145.6</v>
      </c>
      <c r="AT48" s="7">
        <v>-0.6</v>
      </c>
      <c r="AU48" s="7">
        <v>-0.825</v>
      </c>
      <c r="AV48" s="4">
        <v>2</v>
      </c>
      <c r="AW48" s="8">
        <v>25.48</v>
      </c>
      <c r="AX48" s="4">
        <v>5</v>
      </c>
      <c r="AY48" s="8">
        <v>145.6</v>
      </c>
      <c r="AZ48" s="7">
        <v>-0.6</v>
      </c>
      <c r="BA48" s="7">
        <v>-0.825</v>
      </c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0.0301</v>
      </c>
      <c r="BJ48" s="4">
        <v>2</v>
      </c>
      <c r="BK48" s="8">
        <v>25.48</v>
      </c>
      <c r="BL48" s="2" t="s">
        <v>502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145</v>
      </c>
      <c r="BX48" s="2" t="s">
        <v>145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152</v>
      </c>
      <c r="CI48" s="2" t="s">
        <v>142</v>
      </c>
      <c r="CJ48" s="2" t="s">
        <v>202</v>
      </c>
      <c r="CK48" s="2" t="s">
        <v>179</v>
      </c>
      <c r="CL48" s="2" t="s">
        <v>154</v>
      </c>
      <c r="CM48" s="2" t="s">
        <v>154</v>
      </c>
      <c r="CN48" s="2" t="s">
        <v>145</v>
      </c>
      <c r="CO48" s="4">
        <v>2</v>
      </c>
      <c r="CP48" s="8">
        <v>25.48</v>
      </c>
      <c r="CQ48" s="4"/>
      <c r="CR48" s="8"/>
      <c r="CS48" s="7"/>
      <c r="CT48" s="7"/>
      <c r="CU48" s="2" t="s">
        <v>152</v>
      </c>
      <c r="CV48" s="2" t="s">
        <v>142</v>
      </c>
      <c r="CW48" s="2" t="s">
        <v>156</v>
      </c>
      <c r="CX48" s="2" t="s">
        <v>446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152</v>
      </c>
      <c r="DI48" s="2" t="s">
        <v>142</v>
      </c>
      <c r="DJ48" s="2" t="s">
        <v>392</v>
      </c>
      <c r="DK48" s="2" t="s">
        <v>503</v>
      </c>
      <c r="DL48" s="2" t="s">
        <v>154</v>
      </c>
      <c r="DM48" s="2" t="s">
        <v>154</v>
      </c>
      <c r="DN48" s="2" t="s">
        <v>145</v>
      </c>
      <c r="DO48" s="4"/>
      <c r="DP48" s="8"/>
      <c r="DQ48" s="4">
        <v>5</v>
      </c>
      <c r="DR48" s="8">
        <v>145.6</v>
      </c>
      <c r="DS48" s="7">
        <v>-1</v>
      </c>
      <c r="DT48" s="7">
        <v>-1</v>
      </c>
      <c r="DU48" s="2" t="s">
        <v>152</v>
      </c>
      <c r="DV48" s="2" t="s">
        <v>426</v>
      </c>
      <c r="DW48" s="2" t="s">
        <v>160</v>
      </c>
      <c r="DX48" s="2" t="s">
        <v>393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152</v>
      </c>
      <c r="EI48" s="2" t="s">
        <v>142</v>
      </c>
      <c r="EJ48" s="2" t="s">
        <v>162</v>
      </c>
      <c r="EK48" s="2" t="s">
        <v>446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152</v>
      </c>
      <c r="EV48" s="2" t="s">
        <v>142</v>
      </c>
      <c r="EW48" s="2" t="s">
        <v>176</v>
      </c>
      <c r="EX48" s="2" t="s">
        <v>183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152</v>
      </c>
      <c r="FI48" s="2" t="s">
        <v>142</v>
      </c>
      <c r="FJ48" s="2" t="s">
        <v>397</v>
      </c>
      <c r="FK48" s="2" t="s">
        <v>145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152</v>
      </c>
      <c r="FV48" s="2" t="s">
        <v>142</v>
      </c>
      <c r="FW48" s="2" t="s">
        <v>167</v>
      </c>
      <c r="FX48" s="2" t="s">
        <v>145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152</v>
      </c>
      <c r="GV48" s="2" t="s">
        <v>142</v>
      </c>
      <c r="GW48" s="2" t="s">
        <v>399</v>
      </c>
      <c r="GX48" s="2" t="s">
        <v>145</v>
      </c>
      <c r="GY48" s="2" t="s">
        <v>154</v>
      </c>
      <c r="GZ48" s="2" t="s">
        <v>154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152</v>
      </c>
      <c r="KI48" s="2" t="s">
        <v>142</v>
      </c>
      <c r="KJ48" s="2" t="s">
        <v>199</v>
      </c>
      <c r="KK48" s="2" t="s">
        <v>145</v>
      </c>
      <c r="KL48" s="2" t="s">
        <v>154</v>
      </c>
      <c r="KM48" s="2" t="s">
        <v>154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>
        <v>58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504</v>
      </c>
      <c r="B49" s="2" t="s">
        <v>134</v>
      </c>
      <c r="C49" s="2" t="s">
        <v>135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489</v>
      </c>
      <c r="K49" s="2" t="s">
        <v>201</v>
      </c>
      <c r="L49" s="3">
        <v>24.76</v>
      </c>
      <c r="M49" s="3">
        <v>26</v>
      </c>
      <c r="N49" s="3">
        <v>79.99</v>
      </c>
      <c r="O49" s="2" t="s">
        <v>443</v>
      </c>
      <c r="P49" s="2" t="s">
        <v>312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388</v>
      </c>
      <c r="V49" s="2" t="s">
        <v>490</v>
      </c>
      <c r="W49" s="2" t="s">
        <v>148</v>
      </c>
      <c r="X49" s="2" t="s">
        <v>145</v>
      </c>
      <c r="Y49" s="2" t="s">
        <v>176</v>
      </c>
      <c r="Z49" s="4">
        <v>104</v>
      </c>
      <c r="AA49" s="4">
        <f>=ROUNDDOWN(148.571428571429,0)</f>
      </c>
      <c r="AB49" s="5">
        <v>0.7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13</v>
      </c>
      <c r="AR49" s="4">
        <v>5</v>
      </c>
      <c r="AS49" s="8">
        <v>138.06</v>
      </c>
      <c r="AT49" s="7">
        <v>-0.6</v>
      </c>
      <c r="AU49" s="7">
        <v>-0.9058</v>
      </c>
      <c r="AV49" s="4">
        <v>2</v>
      </c>
      <c r="AW49" s="8">
        <v>13</v>
      </c>
      <c r="AX49" s="4">
        <v>5</v>
      </c>
      <c r="AY49" s="8">
        <v>138.06</v>
      </c>
      <c r="AZ49" s="7">
        <v>-0.6</v>
      </c>
      <c r="BA49" s="7">
        <v>-0.9058</v>
      </c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0.0153</v>
      </c>
      <c r="BJ49" s="4">
        <v>2</v>
      </c>
      <c r="BK49" s="8">
        <v>13</v>
      </c>
      <c r="BL49" s="2" t="s">
        <v>505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145</v>
      </c>
      <c r="BX49" s="2" t="s">
        <v>506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152</v>
      </c>
      <c r="CI49" s="2" t="s">
        <v>142</v>
      </c>
      <c r="CJ49" s="2" t="s">
        <v>176</v>
      </c>
      <c r="CK49" s="2" t="s">
        <v>205</v>
      </c>
      <c r="CL49" s="2" t="s">
        <v>154</v>
      </c>
      <c r="CM49" s="2" t="s">
        <v>154</v>
      </c>
      <c r="CN49" s="2" t="s">
        <v>145</v>
      </c>
      <c r="CO49" s="4">
        <v>2</v>
      </c>
      <c r="CP49" s="8">
        <v>13</v>
      </c>
      <c r="CQ49" s="4"/>
      <c r="CR49" s="8"/>
      <c r="CS49" s="7"/>
      <c r="CT49" s="7"/>
      <c r="CU49" s="2" t="s">
        <v>152</v>
      </c>
      <c r="CV49" s="2" t="s">
        <v>142</v>
      </c>
      <c r="CW49" s="2" t="s">
        <v>156</v>
      </c>
      <c r="CX49" s="2" t="s">
        <v>507</v>
      </c>
      <c r="CY49" s="2" t="s">
        <v>154</v>
      </c>
      <c r="CZ49" s="2" t="s">
        <v>154</v>
      </c>
      <c r="DA49" s="2" t="s">
        <v>145</v>
      </c>
      <c r="DB49" s="4"/>
      <c r="DC49" s="8"/>
      <c r="DD49" s="4">
        <v>2</v>
      </c>
      <c r="DE49" s="8">
        <v>56.16</v>
      </c>
      <c r="DF49" s="7">
        <v>-1</v>
      </c>
      <c r="DG49" s="7">
        <v>-1</v>
      </c>
      <c r="DH49" s="2" t="s">
        <v>152</v>
      </c>
      <c r="DI49" s="2" t="s">
        <v>142</v>
      </c>
      <c r="DJ49" s="2" t="s">
        <v>392</v>
      </c>
      <c r="DK49" s="2" t="s">
        <v>393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152</v>
      </c>
      <c r="DV49" s="2" t="s">
        <v>426</v>
      </c>
      <c r="DW49" s="2" t="s">
        <v>160</v>
      </c>
      <c r="DX49" s="2" t="s">
        <v>508</v>
      </c>
      <c r="DY49" s="2" t="s">
        <v>154</v>
      </c>
      <c r="DZ49" s="2" t="s">
        <v>154</v>
      </c>
      <c r="EA49" s="2" t="s">
        <v>145</v>
      </c>
      <c r="EB49" s="4"/>
      <c r="EC49" s="8"/>
      <c r="ED49" s="4">
        <v>3</v>
      </c>
      <c r="EE49" s="8">
        <v>81.9</v>
      </c>
      <c r="EF49" s="7">
        <v>-1</v>
      </c>
      <c r="EG49" s="7">
        <v>-1</v>
      </c>
      <c r="EH49" s="2" t="s">
        <v>152</v>
      </c>
      <c r="EI49" s="2" t="s">
        <v>142</v>
      </c>
      <c r="EJ49" s="2" t="s">
        <v>162</v>
      </c>
      <c r="EK49" s="2" t="s">
        <v>325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152</v>
      </c>
      <c r="EV49" s="2" t="s">
        <v>142</v>
      </c>
      <c r="EW49" s="2" t="s">
        <v>176</v>
      </c>
      <c r="EX49" s="2" t="s">
        <v>228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152</v>
      </c>
      <c r="FI49" s="2" t="s">
        <v>142</v>
      </c>
      <c r="FJ49" s="2" t="s">
        <v>397</v>
      </c>
      <c r="FK49" s="2" t="s">
        <v>145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152</v>
      </c>
      <c r="FV49" s="2" t="s">
        <v>142</v>
      </c>
      <c r="FW49" s="2" t="s">
        <v>167</v>
      </c>
      <c r="FX49" s="2" t="s">
        <v>291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152</v>
      </c>
      <c r="GV49" s="2" t="s">
        <v>142</v>
      </c>
      <c r="GW49" s="2" t="s">
        <v>399</v>
      </c>
      <c r="GX49" s="2" t="s">
        <v>145</v>
      </c>
      <c r="GY49" s="2" t="s">
        <v>154</v>
      </c>
      <c r="GZ49" s="2" t="s">
        <v>154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152</v>
      </c>
      <c r="KI49" s="2" t="s">
        <v>142</v>
      </c>
      <c r="KJ49" s="2" t="s">
        <v>199</v>
      </c>
      <c r="KK49" s="2" t="s">
        <v>145</v>
      </c>
      <c r="KL49" s="2" t="s">
        <v>154</v>
      </c>
      <c r="KM49" s="2" t="s">
        <v>154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104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509</v>
      </c>
      <c r="B50" s="2" t="s">
        <v>134</v>
      </c>
      <c r="C50" s="2" t="s">
        <v>135</v>
      </c>
      <c r="D50" s="2" t="s">
        <v>485</v>
      </c>
      <c r="E50" s="2" t="s">
        <v>486</v>
      </c>
      <c r="F50" s="2" t="s">
        <v>510</v>
      </c>
      <c r="G50" s="2" t="s">
        <v>510</v>
      </c>
      <c r="H50" s="2" t="s">
        <v>510</v>
      </c>
      <c r="I50" s="2" t="s">
        <v>488</v>
      </c>
      <c r="J50" s="2" t="s">
        <v>489</v>
      </c>
      <c r="K50" s="2" t="s">
        <v>417</v>
      </c>
      <c r="L50" s="3">
        <v>24.76</v>
      </c>
      <c r="M50" s="3">
        <v>26</v>
      </c>
      <c r="N50" s="3">
        <v>79.99</v>
      </c>
      <c r="O50" s="2" t="s">
        <v>443</v>
      </c>
      <c r="P50" s="2" t="s">
        <v>312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388</v>
      </c>
      <c r="V50" s="2" t="s">
        <v>245</v>
      </c>
      <c r="W50" s="2" t="s">
        <v>148</v>
      </c>
      <c r="X50" s="2" t="s">
        <v>145</v>
      </c>
      <c r="Y50" s="2" t="s">
        <v>176</v>
      </c>
      <c r="Z50" s="4">
        <v>42</v>
      </c>
      <c r="AA50" s="4">
        <f>=ROUNDDOWN(16.1538461538462,0)</f>
      </c>
      <c r="AB50" s="5">
        <v>2.6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13</v>
      </c>
      <c r="AQ50" s="8">
        <v>487.67</v>
      </c>
      <c r="AR50" s="4">
        <v>8</v>
      </c>
      <c r="AS50" s="8">
        <v>299.78</v>
      </c>
      <c r="AT50" s="7">
        <v>0.625</v>
      </c>
      <c r="AU50" s="7">
        <v>0.6268</v>
      </c>
      <c r="AV50" s="4">
        <v>13</v>
      </c>
      <c r="AW50" s="8">
        <v>487.67</v>
      </c>
      <c r="AX50" s="4">
        <v>8</v>
      </c>
      <c r="AY50" s="8">
        <v>299.78</v>
      </c>
      <c r="AZ50" s="7">
        <v>0.625</v>
      </c>
      <c r="BA50" s="7">
        <v>0.6268</v>
      </c>
      <c r="BB50" s="7">
        <v>1</v>
      </c>
      <c r="BC50" s="4">
        <v>15</v>
      </c>
      <c r="BD50" s="8">
        <v>577.25</v>
      </c>
      <c r="BE50" s="4">
        <v>19</v>
      </c>
      <c r="BF50" s="8">
        <v>728</v>
      </c>
      <c r="BG50" s="7">
        <v>-0.2105</v>
      </c>
      <c r="BH50" s="7">
        <v>-0.2071</v>
      </c>
      <c r="BI50" s="7">
        <v>0.8448</v>
      </c>
      <c r="BJ50" s="4">
        <v>13</v>
      </c>
      <c r="BK50" s="8">
        <v>487.67</v>
      </c>
      <c r="BL50" s="2" t="s">
        <v>476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152</v>
      </c>
      <c r="BV50" s="2" t="s">
        <v>142</v>
      </c>
      <c r="BW50" s="2" t="s">
        <v>145</v>
      </c>
      <c r="BX50" s="2" t="s">
        <v>511</v>
      </c>
      <c r="BY50" s="2" t="s">
        <v>154</v>
      </c>
      <c r="BZ50" s="2" t="s">
        <v>154</v>
      </c>
      <c r="CA50" s="2" t="s">
        <v>145</v>
      </c>
      <c r="CB50" s="4">
        <v>9</v>
      </c>
      <c r="CC50" s="8">
        <v>436.71</v>
      </c>
      <c r="CD50" s="4">
        <v>2</v>
      </c>
      <c r="CE50" s="8">
        <v>135.98</v>
      </c>
      <c r="CF50" s="7">
        <v>3.5</v>
      </c>
      <c r="CG50" s="7">
        <v>2.2116</v>
      </c>
      <c r="CH50" s="2" t="s">
        <v>152</v>
      </c>
      <c r="CI50" s="2" t="s">
        <v>142</v>
      </c>
      <c r="CJ50" s="2" t="s">
        <v>176</v>
      </c>
      <c r="CK50" s="2" t="s">
        <v>404</v>
      </c>
      <c r="CL50" s="2" t="s">
        <v>154</v>
      </c>
      <c r="CM50" s="2" t="s">
        <v>154</v>
      </c>
      <c r="CN50" s="2" t="s">
        <v>145</v>
      </c>
      <c r="CO50" s="4">
        <v>4</v>
      </c>
      <c r="CP50" s="8">
        <v>50.96</v>
      </c>
      <c r="CQ50" s="4"/>
      <c r="CR50" s="8"/>
      <c r="CS50" s="7"/>
      <c r="CT50" s="7"/>
      <c r="CU50" s="2" t="s">
        <v>152</v>
      </c>
      <c r="CV50" s="2" t="s">
        <v>142</v>
      </c>
      <c r="CW50" s="2" t="s">
        <v>156</v>
      </c>
      <c r="CX50" s="2" t="s">
        <v>330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152</v>
      </c>
      <c r="DI50" s="2" t="s">
        <v>142</v>
      </c>
      <c r="DJ50" s="2" t="s">
        <v>392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152</v>
      </c>
      <c r="DV50" s="2" t="s">
        <v>142</v>
      </c>
      <c r="DW50" s="2" t="s">
        <v>160</v>
      </c>
      <c r="DX50" s="2" t="s">
        <v>493</v>
      </c>
      <c r="DY50" s="2" t="s">
        <v>154</v>
      </c>
      <c r="DZ50" s="2" t="s">
        <v>154</v>
      </c>
      <c r="EA50" s="2" t="s">
        <v>145</v>
      </c>
      <c r="EB50" s="4"/>
      <c r="EC50" s="8"/>
      <c r="ED50" s="4">
        <v>6</v>
      </c>
      <c r="EE50" s="8">
        <v>163.8</v>
      </c>
      <c r="EF50" s="7">
        <v>-1</v>
      </c>
      <c r="EG50" s="7">
        <v>-1</v>
      </c>
      <c r="EH50" s="2" t="s">
        <v>152</v>
      </c>
      <c r="EI50" s="2" t="s">
        <v>142</v>
      </c>
      <c r="EJ50" s="2" t="s">
        <v>162</v>
      </c>
      <c r="EK50" s="2" t="s">
        <v>512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152</v>
      </c>
      <c r="EV50" s="2" t="s">
        <v>142</v>
      </c>
      <c r="EW50" s="2" t="s">
        <v>176</v>
      </c>
      <c r="EX50" s="2" t="s">
        <v>179</v>
      </c>
      <c r="EY50" s="2" t="s">
        <v>154</v>
      </c>
      <c r="EZ50" s="2" t="s">
        <v>154</v>
      </c>
      <c r="FA50" s="2" t="s">
        <v>145</v>
      </c>
      <c r="FB50" s="4"/>
      <c r="FC50" s="8"/>
      <c r="FD50" s="4"/>
      <c r="FE50" s="8"/>
      <c r="FF50" s="7"/>
      <c r="FG50" s="7"/>
      <c r="FH50" s="2" t="s">
        <v>152</v>
      </c>
      <c r="FI50" s="2" t="s">
        <v>142</v>
      </c>
      <c r="FJ50" s="2" t="s">
        <v>397</v>
      </c>
      <c r="FK50" s="2" t="s">
        <v>513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152</v>
      </c>
      <c r="FV50" s="2" t="s">
        <v>142</v>
      </c>
      <c r="FW50" s="2" t="s">
        <v>167</v>
      </c>
      <c r="FX50" s="2" t="s">
        <v>514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152</v>
      </c>
      <c r="GV50" s="2" t="s">
        <v>142</v>
      </c>
      <c r="GW50" s="2" t="s">
        <v>399</v>
      </c>
      <c r="GX50" s="2" t="s">
        <v>145</v>
      </c>
      <c r="GY50" s="2" t="s">
        <v>154</v>
      </c>
      <c r="GZ50" s="2" t="s">
        <v>154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152</v>
      </c>
      <c r="KI50" s="2" t="s">
        <v>142</v>
      </c>
      <c r="KJ50" s="2" t="s">
        <v>199</v>
      </c>
      <c r="KK50" s="2" t="s">
        <v>145</v>
      </c>
      <c r="KL50" s="2" t="s">
        <v>154</v>
      </c>
      <c r="KM50" s="2" t="s">
        <v>154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42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515</v>
      </c>
      <c r="B51" s="2" t="s">
        <v>134</v>
      </c>
      <c r="C51" s="2" t="s">
        <v>135</v>
      </c>
      <c r="D51" s="2" t="s">
        <v>485</v>
      </c>
      <c r="E51" s="2" t="s">
        <v>486</v>
      </c>
      <c r="F51" s="2" t="s">
        <v>510</v>
      </c>
      <c r="G51" s="2" t="s">
        <v>510</v>
      </c>
      <c r="H51" s="2" t="s">
        <v>510</v>
      </c>
      <c r="I51" s="2" t="s">
        <v>488</v>
      </c>
      <c r="J51" s="2" t="s">
        <v>489</v>
      </c>
      <c r="K51" s="2" t="s">
        <v>348</v>
      </c>
      <c r="L51" s="3">
        <v>24.76</v>
      </c>
      <c r="M51" s="3">
        <v>26</v>
      </c>
      <c r="N51" s="3">
        <v>79.99</v>
      </c>
      <c r="O51" s="2" t="s">
        <v>412</v>
      </c>
      <c r="P51" s="2" t="s">
        <v>312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388</v>
      </c>
      <c r="V51" s="2" t="s">
        <v>245</v>
      </c>
      <c r="W51" s="2" t="s">
        <v>148</v>
      </c>
      <c r="X51" s="2" t="s">
        <v>145</v>
      </c>
      <c r="Y51" s="2" t="s">
        <v>176</v>
      </c>
      <c r="Z51" s="4"/>
      <c r="AA51" s="4">
        <f>=ROUNDDOWN({0},0)</f>
      </c>
      <c r="AB51" s="5">
        <v>4</v>
      </c>
      <c r="AC51" s="2" t="s">
        <v>145</v>
      </c>
      <c r="AD51" s="4"/>
      <c r="AE51" s="4"/>
      <c r="AF51" s="6">
        <v>65</v>
      </c>
      <c r="AG51" s="6"/>
      <c r="AH51" s="7">
        <v>0.1667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89.58</v>
      </c>
      <c r="AR51" s="4">
        <v>11</v>
      </c>
      <c r="AS51" s="8">
        <v>428.22</v>
      </c>
      <c r="AT51" s="7">
        <v>-0.8182</v>
      </c>
      <c r="AU51" s="7">
        <v>-0.7908</v>
      </c>
      <c r="AV51" s="4">
        <v>2</v>
      </c>
      <c r="AW51" s="8">
        <v>89.58</v>
      </c>
      <c r="AX51" s="4">
        <v>11</v>
      </c>
      <c r="AY51" s="8">
        <v>428.22</v>
      </c>
      <c r="AZ51" s="7">
        <v>-0.8182</v>
      </c>
      <c r="BA51" s="7">
        <v>-0.7908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0.1552</v>
      </c>
      <c r="BJ51" s="4">
        <v>2</v>
      </c>
      <c r="BK51" s="8">
        <v>89.58</v>
      </c>
      <c r="BL51" s="2" t="s">
        <v>516</v>
      </c>
      <c r="BM51" s="7">
        <v>1</v>
      </c>
      <c r="BN51" s="7">
        <v>1</v>
      </c>
      <c r="BO51" s="4"/>
      <c r="BP51" s="8"/>
      <c r="BQ51" s="4">
        <v>3</v>
      </c>
      <c r="BR51" s="8">
        <v>85.41</v>
      </c>
      <c r="BS51" s="7">
        <v>-1</v>
      </c>
      <c r="BT51" s="7">
        <v>-1</v>
      </c>
      <c r="BU51" s="2" t="s">
        <v>152</v>
      </c>
      <c r="BV51" s="2" t="s">
        <v>426</v>
      </c>
      <c r="BW51" s="2" t="s">
        <v>145</v>
      </c>
      <c r="BX51" s="2" t="s">
        <v>517</v>
      </c>
      <c r="BY51" s="2" t="s">
        <v>154</v>
      </c>
      <c r="BZ51" s="2" t="s">
        <v>154</v>
      </c>
      <c r="CA51" s="2" t="s">
        <v>145</v>
      </c>
      <c r="CB51" s="4">
        <v>2</v>
      </c>
      <c r="CC51" s="8">
        <v>89.58</v>
      </c>
      <c r="CD51" s="4">
        <v>3</v>
      </c>
      <c r="CE51" s="8">
        <v>203.97</v>
      </c>
      <c r="CF51" s="7">
        <v>-0.3333</v>
      </c>
      <c r="CG51" s="7">
        <v>-0.5608</v>
      </c>
      <c r="CH51" s="2" t="s">
        <v>152</v>
      </c>
      <c r="CI51" s="2" t="s">
        <v>426</v>
      </c>
      <c r="CJ51" s="2" t="s">
        <v>176</v>
      </c>
      <c r="CK51" s="2" t="s">
        <v>316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152</v>
      </c>
      <c r="CV51" s="2" t="s">
        <v>426</v>
      </c>
      <c r="CW51" s="2" t="s">
        <v>156</v>
      </c>
      <c r="CX51" s="2" t="s">
        <v>314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152</v>
      </c>
      <c r="DI51" s="2" t="s">
        <v>426</v>
      </c>
      <c r="DJ51" s="2" t="s">
        <v>392</v>
      </c>
      <c r="DK51" s="2" t="s">
        <v>145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152</v>
      </c>
      <c r="DV51" s="2" t="s">
        <v>426</v>
      </c>
      <c r="DW51" s="2" t="s">
        <v>160</v>
      </c>
      <c r="DX51" s="2" t="s">
        <v>332</v>
      </c>
      <c r="DY51" s="2" t="s">
        <v>154</v>
      </c>
      <c r="DZ51" s="2" t="s">
        <v>154</v>
      </c>
      <c r="EA51" s="2" t="s">
        <v>145</v>
      </c>
      <c r="EB51" s="4"/>
      <c r="EC51" s="8"/>
      <c r="ED51" s="4">
        <v>2</v>
      </c>
      <c r="EE51" s="8">
        <v>54.6</v>
      </c>
      <c r="EF51" s="7">
        <v>-1</v>
      </c>
      <c r="EG51" s="7">
        <v>-1</v>
      </c>
      <c r="EH51" s="2" t="s">
        <v>152</v>
      </c>
      <c r="EI51" s="2" t="s">
        <v>426</v>
      </c>
      <c r="EJ51" s="2" t="s">
        <v>162</v>
      </c>
      <c r="EK51" s="2" t="s">
        <v>257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152</v>
      </c>
      <c r="EV51" s="2" t="s">
        <v>426</v>
      </c>
      <c r="EW51" s="2" t="s">
        <v>176</v>
      </c>
      <c r="EX51" s="2" t="s">
        <v>183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152</v>
      </c>
      <c r="FI51" s="2" t="s">
        <v>426</v>
      </c>
      <c r="FJ51" s="2" t="s">
        <v>397</v>
      </c>
      <c r="FK51" s="2" t="s">
        <v>145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152</v>
      </c>
      <c r="FV51" s="2" t="s">
        <v>426</v>
      </c>
      <c r="FW51" s="2" t="s">
        <v>167</v>
      </c>
      <c r="FX51" s="2" t="s">
        <v>494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>
        <v>3</v>
      </c>
      <c r="GR51" s="8">
        <v>84.24</v>
      </c>
      <c r="GS51" s="7">
        <v>-1</v>
      </c>
      <c r="GT51" s="7">
        <v>-1</v>
      </c>
      <c r="GU51" s="2" t="s">
        <v>152</v>
      </c>
      <c r="GV51" s="2" t="s">
        <v>426</v>
      </c>
      <c r="GW51" s="2" t="s">
        <v>399</v>
      </c>
      <c r="GX51" s="2" t="s">
        <v>518</v>
      </c>
      <c r="GY51" s="2" t="s">
        <v>154</v>
      </c>
      <c r="GZ51" s="2" t="s">
        <v>154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152</v>
      </c>
      <c r="KI51" s="2" t="s">
        <v>426</v>
      </c>
      <c r="KJ51" s="2" t="s">
        <v>199</v>
      </c>
      <c r="KK51" s="2" t="s">
        <v>145</v>
      </c>
      <c r="KL51" s="2" t="s">
        <v>154</v>
      </c>
      <c r="KM51" s="2" t="s">
        <v>154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519</v>
      </c>
      <c r="B52" s="2" t="s">
        <v>134</v>
      </c>
      <c r="C52" s="2" t="s">
        <v>135</v>
      </c>
      <c r="D52" s="2" t="s">
        <v>485</v>
      </c>
      <c r="E52" s="2" t="s">
        <v>486</v>
      </c>
      <c r="F52" s="2" t="s">
        <v>138</v>
      </c>
      <c r="G52" s="2" t="s">
        <v>145</v>
      </c>
      <c r="H52" s="2" t="s">
        <v>145</v>
      </c>
      <c r="I52" s="2" t="s">
        <v>520</v>
      </c>
      <c r="J52" s="2" t="s">
        <v>521</v>
      </c>
      <c r="K52" s="2" t="s">
        <v>233</v>
      </c>
      <c r="L52" s="3">
        <v>30.86</v>
      </c>
      <c r="M52" s="3">
        <v>32.4</v>
      </c>
      <c r="N52" s="3">
        <v>89.99</v>
      </c>
      <c r="O52" s="2" t="s">
        <v>142</v>
      </c>
      <c r="P52" s="2" t="s">
        <v>234</v>
      </c>
      <c r="Q52" s="2" t="s">
        <v>144</v>
      </c>
      <c r="R52" s="2" t="s">
        <v>145</v>
      </c>
      <c r="S52" s="2" t="s">
        <v>145</v>
      </c>
      <c r="T52" s="2" t="s">
        <v>235</v>
      </c>
      <c r="U52" s="2" t="s">
        <v>388</v>
      </c>
      <c r="V52" s="2" t="s">
        <v>236</v>
      </c>
      <c r="W52" s="2" t="s">
        <v>145</v>
      </c>
      <c r="X52" s="2" t="s">
        <v>145</v>
      </c>
      <c r="Y52" s="2" t="s">
        <v>145</v>
      </c>
      <c r="Z52" s="4"/>
      <c r="AA52" s="4">
        <f>=ROUNDDOWN({0},0)</f>
      </c>
      <c r="AB52" s="5">
        <v>5</v>
      </c>
      <c r="AC52" s="2" t="s">
        <v>456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145</v>
      </c>
      <c r="BV52" s="2" t="s">
        <v>145</v>
      </c>
      <c r="BW52" s="2" t="s">
        <v>145</v>
      </c>
      <c r="BX52" s="2" t="s">
        <v>145</v>
      </c>
      <c r="BY52" s="2" t="s">
        <v>145</v>
      </c>
      <c r="BZ52" s="2" t="s">
        <v>145</v>
      </c>
      <c r="CA52" s="2" t="s">
        <v>145</v>
      </c>
      <c r="CB52" s="4"/>
      <c r="CC52" s="8"/>
      <c r="CD52" s="4"/>
      <c r="CE52" s="8"/>
      <c r="CF52" s="7"/>
      <c r="CG52" s="7"/>
      <c r="CH52" s="2" t="s">
        <v>152</v>
      </c>
      <c r="CI52" s="2" t="s">
        <v>142</v>
      </c>
      <c r="CJ52" s="2" t="s">
        <v>145</v>
      </c>
      <c r="CK52" s="2" t="s">
        <v>145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145</v>
      </c>
      <c r="CV52" s="2" t="s">
        <v>145</v>
      </c>
      <c r="CW52" s="2" t="s">
        <v>145</v>
      </c>
      <c r="CX52" s="2" t="s">
        <v>145</v>
      </c>
      <c r="CY52" s="2" t="s">
        <v>145</v>
      </c>
      <c r="CZ52" s="2" t="s">
        <v>145</v>
      </c>
      <c r="DA52" s="2" t="s">
        <v>145</v>
      </c>
      <c r="DB52" s="4"/>
      <c r="DC52" s="8"/>
      <c r="DD52" s="4"/>
      <c r="DE52" s="8"/>
      <c r="DF52" s="7"/>
      <c r="DG52" s="7"/>
      <c r="DH52" s="2" t="s">
        <v>145</v>
      </c>
      <c r="DI52" s="2" t="s">
        <v>145</v>
      </c>
      <c r="DJ52" s="2" t="s">
        <v>145</v>
      </c>
      <c r="DK52" s="2" t="s">
        <v>145</v>
      </c>
      <c r="DL52" s="2" t="s">
        <v>145</v>
      </c>
      <c r="DM52" s="2" t="s">
        <v>145</v>
      </c>
      <c r="DN52" s="2" t="s">
        <v>145</v>
      </c>
      <c r="DO52" s="4"/>
      <c r="DP52" s="8"/>
      <c r="DQ52" s="4"/>
      <c r="DR52" s="8"/>
      <c r="DS52" s="7"/>
      <c r="DT52" s="7"/>
      <c r="DU52" s="2" t="s">
        <v>145</v>
      </c>
      <c r="DV52" s="2" t="s">
        <v>145</v>
      </c>
      <c r="DW52" s="2" t="s">
        <v>145</v>
      </c>
      <c r="DX52" s="2" t="s">
        <v>145</v>
      </c>
      <c r="DY52" s="2" t="s">
        <v>145</v>
      </c>
      <c r="DZ52" s="2" t="s">
        <v>145</v>
      </c>
      <c r="EA52" s="2" t="s">
        <v>145</v>
      </c>
      <c r="EB52" s="4"/>
      <c r="EC52" s="8"/>
      <c r="ED52" s="4"/>
      <c r="EE52" s="8"/>
      <c r="EF52" s="7"/>
      <c r="EG52" s="7"/>
      <c r="EH52" s="2" t="s">
        <v>145</v>
      </c>
      <c r="EI52" s="2" t="s">
        <v>145</v>
      </c>
      <c r="EJ52" s="2" t="s">
        <v>145</v>
      </c>
      <c r="EK52" s="2" t="s">
        <v>145</v>
      </c>
      <c r="EL52" s="2" t="s">
        <v>145</v>
      </c>
      <c r="EM52" s="2" t="s">
        <v>145</v>
      </c>
      <c r="EN52" s="2" t="s">
        <v>145</v>
      </c>
      <c r="EO52" s="4"/>
      <c r="EP52" s="8"/>
      <c r="EQ52" s="4"/>
      <c r="ER52" s="8"/>
      <c r="ES52" s="7"/>
      <c r="ET52" s="7"/>
      <c r="EU52" s="2" t="s">
        <v>152</v>
      </c>
      <c r="EV52" s="2" t="s">
        <v>142</v>
      </c>
      <c r="EW52" s="2" t="s">
        <v>145</v>
      </c>
      <c r="EX52" s="2" t="s">
        <v>145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145</v>
      </c>
      <c r="FI52" s="2" t="s">
        <v>145</v>
      </c>
      <c r="FJ52" s="2" t="s">
        <v>145</v>
      </c>
      <c r="FK52" s="2" t="s">
        <v>145</v>
      </c>
      <c r="FL52" s="2" t="s">
        <v>145</v>
      </c>
      <c r="FM52" s="2" t="s">
        <v>145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152</v>
      </c>
      <c r="KI52" s="2" t="s">
        <v>142</v>
      </c>
      <c r="KJ52" s="2" t="s">
        <v>145</v>
      </c>
      <c r="KK52" s="2" t="s">
        <v>145</v>
      </c>
      <c r="KL52" s="2" t="s">
        <v>154</v>
      </c>
      <c r="KM52" s="2" t="s">
        <v>154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>
        <v>208</v>
      </c>
    </row>
    <row r="53">
      <c r="A53" s="16" t="s">
        <v>522</v>
      </c>
      <c r="B53" s="9" t="s">
        <v>145</v>
      </c>
      <c r="C53" s="9" t="s">
        <v>145</v>
      </c>
      <c r="D53" s="9" t="s">
        <v>145</v>
      </c>
      <c r="E53" s="9" t="s">
        <v>145</v>
      </c>
      <c r="F53" s="9" t="s">
        <v>145</v>
      </c>
      <c r="G53" s="9" t="s">
        <v>145</v>
      </c>
      <c r="H53" s="9" t="s">
        <v>145</v>
      </c>
      <c r="I53" s="9" t="s">
        <v>145</v>
      </c>
      <c r="J53" s="9" t="s">
        <v>145</v>
      </c>
      <c r="K53" s="9" t="s">
        <v>145</v>
      </c>
      <c r="L53" s="10"/>
      <c r="M53" s="10"/>
      <c r="N53" s="10"/>
      <c r="O53" s="9" t="s">
        <v>145</v>
      </c>
      <c r="P53" s="9" t="s">
        <v>145</v>
      </c>
      <c r="Q53" s="9" t="s">
        <v>145</v>
      </c>
      <c r="R53" s="9" t="s">
        <v>145</v>
      </c>
      <c r="S53" s="9" t="s">
        <v>145</v>
      </c>
      <c r="T53" s="9" t="s">
        <v>145</v>
      </c>
      <c r="U53" s="9" t="s">
        <v>145</v>
      </c>
      <c r="V53" s="9" t="s">
        <v>145</v>
      </c>
      <c r="W53" s="9" t="s">
        <v>145</v>
      </c>
      <c r="X53" s="9" t="s">
        <v>145</v>
      </c>
      <c r="Y53" s="9" t="s">
        <v>145</v>
      </c>
      <c r="Z53" s="11">
        <v>3112</v>
      </c>
      <c r="AA53" s="11">
        <f>=ROUNDDOWN({0},0)</f>
      </c>
      <c r="AB53" s="12">
        <v>227.3</v>
      </c>
      <c r="AC53" s="9" t="s">
        <v>145</v>
      </c>
      <c r="AD53" s="11"/>
      <c r="AE53" s="11">
        <v>4485</v>
      </c>
      <c r="AF53" s="13"/>
      <c r="AG53" s="13"/>
      <c r="AH53" s="14"/>
      <c r="AI53" s="11"/>
      <c r="AJ53" s="11">
        <f>=ROUNDDOWN({0},0)</f>
      </c>
      <c r="AK53" s="12"/>
      <c r="AL53" s="9" t="s">
        <v>145</v>
      </c>
      <c r="AM53" s="11"/>
      <c r="AN53" s="11"/>
      <c r="AO53" s="14"/>
      <c r="AP53" s="11">
        <v>487</v>
      </c>
      <c r="AQ53" s="15">
        <v>64959.09</v>
      </c>
      <c r="AR53" s="11">
        <v>344</v>
      </c>
      <c r="AS53" s="15">
        <v>56560.67</v>
      </c>
      <c r="AT53" s="14">
        <v>0.4157</v>
      </c>
      <c r="AU53" s="14">
        <v>0.1485</v>
      </c>
      <c r="AV53" s="11">
        <v>487</v>
      </c>
      <c r="AW53" s="15">
        <v>64959.09</v>
      </c>
      <c r="AX53" s="11">
        <v>344</v>
      </c>
      <c r="AY53" s="15">
        <v>56560.67</v>
      </c>
      <c r="AZ53" s="14">
        <v>0.4157</v>
      </c>
      <c r="BA53" s="14">
        <v>0.1485</v>
      </c>
      <c r="BB53" s="14"/>
      <c r="BC53" s="11">
        <v>487</v>
      </c>
      <c r="BD53" s="15">
        <v>64959.09</v>
      </c>
      <c r="BE53" s="11">
        <v>344</v>
      </c>
      <c r="BF53" s="15">
        <v>56560.67</v>
      </c>
      <c r="BG53" s="14">
        <v>0.4157</v>
      </c>
      <c r="BH53" s="14">
        <v>0.1485</v>
      </c>
      <c r="BI53" s="14"/>
      <c r="BJ53" s="11"/>
      <c r="BK53" s="15"/>
      <c r="BL53" s="9" t="s">
        <v>145</v>
      </c>
      <c r="BM53" s="14"/>
      <c r="BN53" s="14"/>
      <c r="BO53" s="11">
        <v>116</v>
      </c>
      <c r="BP53" s="15">
        <v>18834.9</v>
      </c>
      <c r="BQ53" s="11">
        <v>92</v>
      </c>
      <c r="BR53" s="15">
        <v>19804.37</v>
      </c>
      <c r="BS53" s="14">
        <v>0.2609</v>
      </c>
      <c r="BT53" s="14">
        <v>-0.049</v>
      </c>
      <c r="BU53" s="9" t="s">
        <v>145</v>
      </c>
      <c r="BV53" s="9" t="s">
        <v>145</v>
      </c>
      <c r="BW53" s="9" t="s">
        <v>145</v>
      </c>
      <c r="BX53" s="9" t="s">
        <v>145</v>
      </c>
      <c r="BY53" s="9" t="s">
        <v>145</v>
      </c>
      <c r="BZ53" s="9" t="s">
        <v>145</v>
      </c>
      <c r="CA53" s="9" t="s">
        <v>145</v>
      </c>
      <c r="CB53" s="11">
        <v>112</v>
      </c>
      <c r="CC53" s="15">
        <v>17092.52</v>
      </c>
      <c r="CD53" s="11">
        <v>30</v>
      </c>
      <c r="CE53" s="15">
        <v>5992.21</v>
      </c>
      <c r="CF53" s="14">
        <v>2.7333</v>
      </c>
      <c r="CG53" s="14">
        <v>1.8525</v>
      </c>
      <c r="CH53" s="9" t="s">
        <v>145</v>
      </c>
      <c r="CI53" s="9" t="s">
        <v>145</v>
      </c>
      <c r="CJ53" s="9" t="s">
        <v>145</v>
      </c>
      <c r="CK53" s="9" t="s">
        <v>145</v>
      </c>
      <c r="CL53" s="9" t="s">
        <v>145</v>
      </c>
      <c r="CM53" s="9" t="s">
        <v>145</v>
      </c>
      <c r="CN53" s="9" t="s">
        <v>145</v>
      </c>
      <c r="CO53" s="11">
        <v>145</v>
      </c>
      <c r="CP53" s="15">
        <v>13606.57</v>
      </c>
      <c r="CQ53" s="11">
        <v>35</v>
      </c>
      <c r="CR53" s="15">
        <v>5381.09</v>
      </c>
      <c r="CS53" s="14">
        <v>3.1429</v>
      </c>
      <c r="CT53" s="14">
        <v>1.5286</v>
      </c>
      <c r="CU53" s="9" t="s">
        <v>145</v>
      </c>
      <c r="CV53" s="9" t="s">
        <v>145</v>
      </c>
      <c r="CW53" s="9" t="s">
        <v>145</v>
      </c>
      <c r="CX53" s="9" t="s">
        <v>145</v>
      </c>
      <c r="CY53" s="9" t="s">
        <v>145</v>
      </c>
      <c r="CZ53" s="9" t="s">
        <v>145</v>
      </c>
      <c r="DA53" s="9" t="s">
        <v>145</v>
      </c>
      <c r="DB53" s="11">
        <v>58</v>
      </c>
      <c r="DC53" s="15">
        <v>10278.96</v>
      </c>
      <c r="DD53" s="11">
        <v>85</v>
      </c>
      <c r="DE53" s="15">
        <v>14281.56</v>
      </c>
      <c r="DF53" s="14">
        <v>-0.3176</v>
      </c>
      <c r="DG53" s="14">
        <v>-0.2803</v>
      </c>
      <c r="DH53" s="9" t="s">
        <v>145</v>
      </c>
      <c r="DI53" s="9" t="s">
        <v>145</v>
      </c>
      <c r="DJ53" s="9" t="s">
        <v>145</v>
      </c>
      <c r="DK53" s="9" t="s">
        <v>145</v>
      </c>
      <c r="DL53" s="9" t="s">
        <v>145</v>
      </c>
      <c r="DM53" s="9" t="s">
        <v>145</v>
      </c>
      <c r="DN53" s="9" t="s">
        <v>145</v>
      </c>
      <c r="DO53" s="11">
        <v>26</v>
      </c>
      <c r="DP53" s="15">
        <v>2466.42</v>
      </c>
      <c r="DQ53" s="11">
        <v>49</v>
      </c>
      <c r="DR53" s="15">
        <v>4851.85</v>
      </c>
      <c r="DS53" s="14">
        <v>-0.4694</v>
      </c>
      <c r="DT53" s="14">
        <v>-0.4917</v>
      </c>
      <c r="DU53" s="9" t="s">
        <v>145</v>
      </c>
      <c r="DV53" s="9" t="s">
        <v>145</v>
      </c>
      <c r="DW53" s="9" t="s">
        <v>145</v>
      </c>
      <c r="DX53" s="9" t="s">
        <v>145</v>
      </c>
      <c r="DY53" s="9" t="s">
        <v>145</v>
      </c>
      <c r="DZ53" s="9" t="s">
        <v>145</v>
      </c>
      <c r="EA53" s="9" t="s">
        <v>145</v>
      </c>
      <c r="EB53" s="11">
        <v>16</v>
      </c>
      <c r="EC53" s="15">
        <v>1178.01</v>
      </c>
      <c r="ED53" s="11">
        <v>32</v>
      </c>
      <c r="EE53" s="15">
        <v>3159.9</v>
      </c>
      <c r="EF53" s="14">
        <v>-0.5</v>
      </c>
      <c r="EG53" s="14">
        <v>-0.6272</v>
      </c>
      <c r="EH53" s="9" t="s">
        <v>145</v>
      </c>
      <c r="EI53" s="9" t="s">
        <v>145</v>
      </c>
      <c r="EJ53" s="9" t="s">
        <v>145</v>
      </c>
      <c r="EK53" s="9" t="s">
        <v>145</v>
      </c>
      <c r="EL53" s="9" t="s">
        <v>145</v>
      </c>
      <c r="EM53" s="9" t="s">
        <v>145</v>
      </c>
      <c r="EN53" s="9" t="s">
        <v>145</v>
      </c>
      <c r="EO53" s="11">
        <v>7</v>
      </c>
      <c r="EP53" s="15">
        <v>832.63</v>
      </c>
      <c r="EQ53" s="11">
        <v>11</v>
      </c>
      <c r="ER53" s="15">
        <v>2014.01</v>
      </c>
      <c r="ES53" s="14">
        <v>-0.3636</v>
      </c>
      <c r="ET53" s="14">
        <v>-0.5866</v>
      </c>
      <c r="EU53" s="9" t="s">
        <v>145</v>
      </c>
      <c r="EV53" s="9" t="s">
        <v>145</v>
      </c>
      <c r="EW53" s="9" t="s">
        <v>145</v>
      </c>
      <c r="EX53" s="9" t="s">
        <v>145</v>
      </c>
      <c r="EY53" s="9" t="s">
        <v>145</v>
      </c>
      <c r="EZ53" s="9" t="s">
        <v>145</v>
      </c>
      <c r="FA53" s="9" t="s">
        <v>145</v>
      </c>
      <c r="FB53" s="11">
        <v>2</v>
      </c>
      <c r="FC53" s="15">
        <v>334.84</v>
      </c>
      <c r="FD53" s="11">
        <v>1</v>
      </c>
      <c r="FE53" s="15">
        <v>187.68</v>
      </c>
      <c r="FF53" s="14">
        <v>1</v>
      </c>
      <c r="FG53" s="14">
        <v>0.7841</v>
      </c>
      <c r="FH53" s="9" t="s">
        <v>145</v>
      </c>
      <c r="FI53" s="9" t="s">
        <v>145</v>
      </c>
      <c r="FJ53" s="9" t="s">
        <v>145</v>
      </c>
      <c r="FK53" s="9" t="s">
        <v>145</v>
      </c>
      <c r="FL53" s="9" t="s">
        <v>145</v>
      </c>
      <c r="FM53" s="9" t="s">
        <v>145</v>
      </c>
      <c r="FN53" s="9" t="s">
        <v>145</v>
      </c>
      <c r="FO53" s="11">
        <v>3</v>
      </c>
      <c r="FP53" s="15">
        <v>157.57</v>
      </c>
      <c r="FQ53" s="11">
        <v>6</v>
      </c>
      <c r="FR53" s="15">
        <v>803.76</v>
      </c>
      <c r="FS53" s="14">
        <v>-0.5</v>
      </c>
      <c r="FT53" s="14">
        <v>-0.804</v>
      </c>
      <c r="FU53" s="9" t="s">
        <v>145</v>
      </c>
      <c r="FV53" s="9" t="s">
        <v>145</v>
      </c>
      <c r="FW53" s="9" t="s">
        <v>145</v>
      </c>
      <c r="FX53" s="9" t="s">
        <v>145</v>
      </c>
      <c r="FY53" s="9" t="s">
        <v>145</v>
      </c>
      <c r="FZ53" s="9" t="s">
        <v>145</v>
      </c>
      <c r="GA53" s="9" t="s">
        <v>145</v>
      </c>
      <c r="GB53" s="11">
        <v>1</v>
      </c>
      <c r="GC53" s="15">
        <v>141.57</v>
      </c>
      <c r="GD53" s="11"/>
      <c r="GE53" s="15"/>
      <c r="GF53" s="14"/>
      <c r="GG53" s="14"/>
      <c r="GH53" s="9" t="s">
        <v>145</v>
      </c>
      <c r="GI53" s="9" t="s">
        <v>145</v>
      </c>
      <c r="GJ53" s="9" t="s">
        <v>145</v>
      </c>
      <c r="GK53" s="9" t="s">
        <v>145</v>
      </c>
      <c r="GL53" s="9" t="s">
        <v>145</v>
      </c>
      <c r="GM53" s="9" t="s">
        <v>145</v>
      </c>
      <c r="GN53" s="9" t="s">
        <v>145</v>
      </c>
      <c r="GO53" s="11">
        <v>1</v>
      </c>
      <c r="GP53" s="15">
        <v>35.1</v>
      </c>
      <c r="GQ53" s="11">
        <v>3</v>
      </c>
      <c r="GR53" s="15">
        <v>84.24</v>
      </c>
      <c r="GS53" s="14">
        <v>-0.6667</v>
      </c>
      <c r="GT53" s="14">
        <v>-0.5833</v>
      </c>
      <c r="GU53" s="9" t="s">
        <v>145</v>
      </c>
      <c r="GV53" s="9" t="s">
        <v>145</v>
      </c>
      <c r="GW53" s="9" t="s">
        <v>145</v>
      </c>
      <c r="GX53" s="9" t="s">
        <v>145</v>
      </c>
      <c r="GY53" s="9" t="s">
        <v>145</v>
      </c>
      <c r="GZ53" s="9" t="s">
        <v>145</v>
      </c>
      <c r="HA53" s="9" t="s">
        <v>145</v>
      </c>
      <c r="HB53" s="11"/>
      <c r="HC53" s="15"/>
      <c r="HD53" s="11"/>
      <c r="HE53" s="15"/>
      <c r="HF53" s="14"/>
      <c r="HG53" s="14"/>
      <c r="HH53" s="9" t="s">
        <v>145</v>
      </c>
      <c r="HI53" s="9" t="s">
        <v>145</v>
      </c>
      <c r="HJ53" s="9" t="s">
        <v>145</v>
      </c>
      <c r="HK53" s="9" t="s">
        <v>145</v>
      </c>
      <c r="HL53" s="9" t="s">
        <v>145</v>
      </c>
      <c r="HM53" s="9" t="s">
        <v>145</v>
      </c>
      <c r="HN53" s="9" t="s">
        <v>145</v>
      </c>
      <c r="HO53" s="11"/>
      <c r="HP53" s="15"/>
      <c r="HQ53" s="11"/>
      <c r="HR53" s="15"/>
      <c r="HS53" s="14"/>
      <c r="HT53" s="14"/>
      <c r="HU53" s="9" t="s">
        <v>145</v>
      </c>
      <c r="HV53" s="9" t="s">
        <v>145</v>
      </c>
      <c r="HW53" s="9" t="s">
        <v>145</v>
      </c>
      <c r="HX53" s="9" t="s">
        <v>145</v>
      </c>
      <c r="HY53" s="9" t="s">
        <v>145</v>
      </c>
      <c r="HZ53" s="9" t="s">
        <v>145</v>
      </c>
      <c r="IA53" s="9" t="s">
        <v>145</v>
      </c>
      <c r="IB53" s="11"/>
      <c r="IC53" s="15"/>
      <c r="ID53" s="11"/>
      <c r="IE53" s="15"/>
      <c r="IF53" s="14"/>
      <c r="IG53" s="14"/>
      <c r="IH53" s="9" t="s">
        <v>145</v>
      </c>
      <c r="II53" s="9" t="s">
        <v>145</v>
      </c>
      <c r="IJ53" s="9" t="s">
        <v>145</v>
      </c>
      <c r="IK53" s="9" t="s">
        <v>145</v>
      </c>
      <c r="IL53" s="9" t="s">
        <v>145</v>
      </c>
      <c r="IM53" s="9" t="s">
        <v>145</v>
      </c>
      <c r="IN53" s="9" t="s">
        <v>145</v>
      </c>
      <c r="IO53" s="11"/>
      <c r="IP53" s="15"/>
      <c r="IQ53" s="11"/>
      <c r="IR53" s="15"/>
      <c r="IS53" s="14"/>
      <c r="IT53" s="14"/>
      <c r="IU53" s="9" t="s">
        <v>145</v>
      </c>
      <c r="IV53" s="9" t="s">
        <v>145</v>
      </c>
      <c r="IW53" s="9" t="s">
        <v>145</v>
      </c>
      <c r="IX53" s="9" t="s">
        <v>145</v>
      </c>
      <c r="IY53" s="9" t="s">
        <v>145</v>
      </c>
      <c r="IZ53" s="9" t="s">
        <v>145</v>
      </c>
      <c r="JA53" s="9" t="s">
        <v>145</v>
      </c>
      <c r="JB53" s="11"/>
      <c r="JC53" s="15"/>
      <c r="JD53" s="11"/>
      <c r="JE53" s="15"/>
      <c r="JF53" s="14"/>
      <c r="JG53" s="14"/>
      <c r="JH53" s="9" t="s">
        <v>145</v>
      </c>
      <c r="JI53" s="9" t="s">
        <v>145</v>
      </c>
      <c r="JJ53" s="9" t="s">
        <v>145</v>
      </c>
      <c r="JK53" s="9" t="s">
        <v>145</v>
      </c>
      <c r="JL53" s="9" t="s">
        <v>145</v>
      </c>
      <c r="JM53" s="9" t="s">
        <v>145</v>
      </c>
      <c r="JN53" s="9" t="s">
        <v>145</v>
      </c>
      <c r="JO53" s="11"/>
      <c r="JP53" s="15"/>
      <c r="JQ53" s="11"/>
      <c r="JR53" s="15"/>
      <c r="JS53" s="14"/>
      <c r="JT53" s="14"/>
      <c r="JU53" s="9" t="s">
        <v>145</v>
      </c>
      <c r="JV53" s="9" t="s">
        <v>145</v>
      </c>
      <c r="JW53" s="9" t="s">
        <v>145</v>
      </c>
      <c r="JX53" s="9" t="s">
        <v>145</v>
      </c>
      <c r="JY53" s="9" t="s">
        <v>145</v>
      </c>
      <c r="JZ53" s="9" t="s">
        <v>145</v>
      </c>
      <c r="KA53" s="9" t="s">
        <v>145</v>
      </c>
      <c r="KB53" s="11"/>
      <c r="KC53" s="15"/>
      <c r="KD53" s="11"/>
      <c r="KE53" s="15"/>
      <c r="KF53" s="14"/>
      <c r="KG53" s="14"/>
      <c r="KH53" s="9" t="s">
        <v>145</v>
      </c>
      <c r="KI53" s="9" t="s">
        <v>145</v>
      </c>
      <c r="KJ53" s="9" t="s">
        <v>145</v>
      </c>
      <c r="KK53" s="9" t="s">
        <v>145</v>
      </c>
      <c r="KL53" s="9" t="s">
        <v>145</v>
      </c>
      <c r="KM53" s="9" t="s">
        <v>145</v>
      </c>
      <c r="KN53" s="9" t="s">
        <v>145</v>
      </c>
      <c r="KO53" s="11"/>
      <c r="KP53" s="15"/>
      <c r="KQ53" s="11"/>
      <c r="KR53" s="15"/>
      <c r="KS53" s="14"/>
      <c r="KT53" s="14"/>
      <c r="KU53" s="9" t="s">
        <v>145</v>
      </c>
      <c r="KV53" s="9" t="s">
        <v>145</v>
      </c>
      <c r="KW53" s="9" t="s">
        <v>145</v>
      </c>
      <c r="KX53" s="9" t="s">
        <v>145</v>
      </c>
      <c r="KY53" s="9" t="s">
        <v>145</v>
      </c>
      <c r="KZ53" s="9" t="s">
        <v>145</v>
      </c>
      <c r="LA53" s="9" t="s">
        <v>145</v>
      </c>
      <c r="LB53" s="11"/>
      <c r="LC53" s="15"/>
      <c r="LD53" s="11"/>
      <c r="LE53" s="15"/>
      <c r="LF53" s="14"/>
      <c r="LG53" s="14"/>
      <c r="LH53" s="9" t="s">
        <v>145</v>
      </c>
      <c r="LI53" s="9" t="s">
        <v>145</v>
      </c>
      <c r="LJ53" s="9" t="s">
        <v>145</v>
      </c>
      <c r="LK53" s="9" t="s">
        <v>145</v>
      </c>
      <c r="LL53" s="9" t="s">
        <v>145</v>
      </c>
      <c r="LM53" s="9" t="s">
        <v>145</v>
      </c>
      <c r="LN53" s="9" t="s">
        <v>145</v>
      </c>
      <c r="LO53" s="11"/>
      <c r="LP53" s="15"/>
      <c r="LQ53" s="11"/>
      <c r="LR53" s="15"/>
      <c r="LS53" s="14"/>
      <c r="LT53" s="14"/>
      <c r="LU53" s="9" t="s">
        <v>145</v>
      </c>
      <c r="LV53" s="9" t="s">
        <v>145</v>
      </c>
      <c r="LW53" s="9" t="s">
        <v>145</v>
      </c>
      <c r="LX53" s="9" t="s">
        <v>145</v>
      </c>
      <c r="LY53" s="9" t="s">
        <v>145</v>
      </c>
      <c r="LZ53" s="9" t="s">
        <v>145</v>
      </c>
      <c r="MA53" s="9" t="s">
        <v>145</v>
      </c>
      <c r="MB53" s="11"/>
      <c r="MC53" s="15"/>
      <c r="MD53" s="11"/>
      <c r="ME53" s="15"/>
      <c r="MF53" s="14"/>
      <c r="MG53" s="14"/>
      <c r="MH53" s="9" t="s">
        <v>145</v>
      </c>
      <c r="MI53" s="9" t="s">
        <v>145</v>
      </c>
      <c r="MJ53" s="9" t="s">
        <v>145</v>
      </c>
      <c r="MK53" s="9" t="s">
        <v>145</v>
      </c>
      <c r="ML53" s="9" t="s">
        <v>145</v>
      </c>
      <c r="MM53" s="9" t="s">
        <v>145</v>
      </c>
      <c r="MN53" s="9" t="s">
        <v>145</v>
      </c>
      <c r="MO53" s="11"/>
      <c r="MP53" s="15"/>
      <c r="MQ53" s="11"/>
      <c r="MR53" s="15"/>
      <c r="MS53" s="14"/>
      <c r="MT53" s="14"/>
      <c r="MU53" s="9" t="s">
        <v>145</v>
      </c>
      <c r="MV53" s="9" t="s">
        <v>145</v>
      </c>
      <c r="MW53" s="9" t="s">
        <v>145</v>
      </c>
      <c r="MX53" s="9" t="s">
        <v>145</v>
      </c>
      <c r="MY53" s="9" t="s">
        <v>145</v>
      </c>
      <c r="MZ53" s="9" t="s">
        <v>145</v>
      </c>
      <c r="NA53" s="9" t="s">
        <v>145</v>
      </c>
      <c r="NB53" s="11"/>
      <c r="NC53" s="15"/>
      <c r="ND53" s="11"/>
      <c r="NE53" s="15"/>
      <c r="NF53" s="14"/>
      <c r="NG53" s="14"/>
      <c r="NH53" s="9" t="s">
        <v>145</v>
      </c>
      <c r="NI53" s="9" t="s">
        <v>145</v>
      </c>
      <c r="NJ53" s="9" t="s">
        <v>145</v>
      </c>
      <c r="NK53" s="9" t="s">
        <v>145</v>
      </c>
      <c r="NL53" s="9" t="s">
        <v>145</v>
      </c>
      <c r="NM53" s="9" t="s">
        <v>145</v>
      </c>
      <c r="NN53" s="9" t="s">
        <v>145</v>
      </c>
      <c r="NO53" s="11"/>
      <c r="NP53" s="15"/>
      <c r="NQ53" s="11"/>
      <c r="NR53" s="15"/>
      <c r="NS53" s="14"/>
      <c r="NT53" s="14"/>
      <c r="NU53" s="9" t="s">
        <v>145</v>
      </c>
      <c r="NV53" s="9" t="s">
        <v>145</v>
      </c>
      <c r="NW53" s="9" t="s">
        <v>145</v>
      </c>
      <c r="NX53" s="9" t="s">
        <v>145</v>
      </c>
      <c r="NY53" s="9" t="s">
        <v>145</v>
      </c>
      <c r="NZ53" s="9" t="s">
        <v>145</v>
      </c>
      <c r="OA53" s="9" t="s">
        <v>145</v>
      </c>
      <c r="OB53" s="11"/>
      <c r="OC53" s="15"/>
      <c r="OD53" s="11"/>
      <c r="OE53" s="15"/>
      <c r="OF53" s="14"/>
      <c r="OG53" s="14"/>
      <c r="OH53" s="9" t="s">
        <v>145</v>
      </c>
      <c r="OI53" s="9" t="s">
        <v>145</v>
      </c>
      <c r="OJ53" s="9" t="s">
        <v>145</v>
      </c>
      <c r="OK53" s="9" t="s">
        <v>145</v>
      </c>
      <c r="OL53" s="9" t="s">
        <v>145</v>
      </c>
      <c r="OM53" s="9" t="s">
        <v>145</v>
      </c>
      <c r="ON53" s="9" t="s">
        <v>145</v>
      </c>
      <c r="OO53" s="11"/>
      <c r="OP53" s="15"/>
      <c r="OQ53" s="11"/>
      <c r="OR53" s="15"/>
      <c r="OS53" s="14"/>
      <c r="OT53" s="14"/>
      <c r="OU53" s="9" t="s">
        <v>145</v>
      </c>
      <c r="OV53" s="9" t="s">
        <v>145</v>
      </c>
      <c r="OW53" s="9" t="s">
        <v>145</v>
      </c>
      <c r="OX53" s="9" t="s">
        <v>145</v>
      </c>
      <c r="OY53" s="9" t="s">
        <v>145</v>
      </c>
      <c r="OZ53" s="9" t="s">
        <v>145</v>
      </c>
      <c r="PA53" s="9" t="s">
        <v>145</v>
      </c>
      <c r="PB53" s="11">
        <v>2902</v>
      </c>
      <c r="PC53" s="11"/>
      <c r="PD53" s="11"/>
      <c r="PE53" s="11">
        <v>210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>
        <v>4152</v>
      </c>
      <c r="PS53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6"/>
    <mergeCell ref="BD32:BD36"/>
    <mergeCell ref="BE32:BE36"/>
    <mergeCell ref="BF32:BF36"/>
    <mergeCell ref="BG32:BG36"/>
    <mergeCell ref="BH32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523</v>
      </c>
      <c r="D2" s="0" t="s">
        <v>524</v>
      </c>
      <c r="E2" s="0" t="s">
        <v>525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526</v>
      </c>
      <c r="J4" s="1" t="s">
        <v>527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528</v>
      </c>
      <c r="P4" s="1" t="s">
        <v>529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530</v>
      </c>
      <c r="F5" s="1" t="s">
        <v>531</v>
      </c>
      <c r="G5" s="1" t="s">
        <v>530</v>
      </c>
      <c r="H5" s="1" t="s">
        <v>531</v>
      </c>
      <c r="I5" s="1" t="s">
        <v>526</v>
      </c>
      <c r="J5" s="1" t="s">
        <v>527</v>
      </c>
      <c r="K5" s="1" t="s">
        <v>532</v>
      </c>
      <c r="L5" s="1" t="s">
        <v>533</v>
      </c>
      <c r="M5" s="1" t="s">
        <v>532</v>
      </c>
      <c r="N5" s="1" t="s">
        <v>533</v>
      </c>
      <c r="O5" s="1" t="s">
        <v>528</v>
      </c>
      <c r="P5" s="1" t="s">
        <v>529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334</v>
      </c>
      <c r="F6" s="8">
        <v>57169.24</v>
      </c>
      <c r="G6" s="4">
        <v>216</v>
      </c>
      <c r="H6" s="8">
        <v>49251.86</v>
      </c>
      <c r="I6" s="7">
        <v>0.5463</v>
      </c>
      <c r="J6" s="7">
        <v>0.1608</v>
      </c>
      <c r="K6" s="4">
        <v>334</v>
      </c>
      <c r="L6" s="8">
        <v>57169.24</v>
      </c>
      <c r="M6" s="4">
        <v>216</v>
      </c>
      <c r="N6" s="8">
        <v>49251.86</v>
      </c>
      <c r="O6" s="7">
        <v>0.5463</v>
      </c>
      <c r="P6" s="7">
        <v>0.1608</v>
      </c>
    </row>
    <row r="7">
      <c r="A7" s="2" t="s">
        <v>134</v>
      </c>
      <c r="B7" s="2" t="s">
        <v>135</v>
      </c>
      <c r="C7" s="2" t="s">
        <v>344</v>
      </c>
      <c r="D7" s="2" t="s">
        <v>345</v>
      </c>
      <c r="E7" s="4">
        <v>40</v>
      </c>
      <c r="F7" s="8">
        <v>3338.62</v>
      </c>
      <c r="G7" s="4">
        <v>20</v>
      </c>
      <c r="H7" s="8">
        <v>3023.21</v>
      </c>
      <c r="I7" s="7">
        <v>1</v>
      </c>
      <c r="J7" s="7">
        <v>0.1043</v>
      </c>
      <c r="K7" s="4">
        <v>40</v>
      </c>
      <c r="L7" s="8">
        <v>3338.62</v>
      </c>
      <c r="M7" s="4">
        <v>20</v>
      </c>
      <c r="N7" s="8">
        <v>3023.21</v>
      </c>
      <c r="O7" s="7">
        <v>1</v>
      </c>
      <c r="P7" s="7">
        <v>0.1043</v>
      </c>
    </row>
    <row r="8">
      <c r="A8" s="2" t="s">
        <v>134</v>
      </c>
      <c r="B8" s="2" t="s">
        <v>135</v>
      </c>
      <c r="C8" s="2" t="s">
        <v>383</v>
      </c>
      <c r="D8" s="2" t="s">
        <v>384</v>
      </c>
      <c r="E8" s="4">
        <v>75</v>
      </c>
      <c r="F8" s="8">
        <v>3026.5</v>
      </c>
      <c r="G8" s="4">
        <v>73</v>
      </c>
      <c r="H8" s="8">
        <v>3100.78</v>
      </c>
      <c r="I8" s="7">
        <v>0.0274</v>
      </c>
      <c r="J8" s="7">
        <v>-0.024</v>
      </c>
      <c r="K8" s="4">
        <v>75</v>
      </c>
      <c r="L8" s="8">
        <v>3026.5</v>
      </c>
      <c r="M8" s="4">
        <v>73</v>
      </c>
      <c r="N8" s="8">
        <v>3100.78</v>
      </c>
      <c r="O8" s="7">
        <v>0.0274</v>
      </c>
      <c r="P8" s="7">
        <v>-0.024</v>
      </c>
    </row>
    <row r="9">
      <c r="A9" s="2" t="s">
        <v>134</v>
      </c>
      <c r="B9" s="2" t="s">
        <v>135</v>
      </c>
      <c r="C9" s="2" t="s">
        <v>485</v>
      </c>
      <c r="D9" s="2" t="s">
        <v>486</v>
      </c>
      <c r="E9" s="4">
        <v>38</v>
      </c>
      <c r="F9" s="8">
        <v>1424.73</v>
      </c>
      <c r="G9" s="4">
        <v>35</v>
      </c>
      <c r="H9" s="8">
        <v>1184.82</v>
      </c>
      <c r="I9" s="7">
        <v>0.0857</v>
      </c>
      <c r="J9" s="7">
        <v>0.2025</v>
      </c>
      <c r="K9" s="4">
        <v>38</v>
      </c>
      <c r="L9" s="8">
        <v>1424.73</v>
      </c>
      <c r="M9" s="4">
        <v>35</v>
      </c>
      <c r="N9" s="8">
        <v>1184.82</v>
      </c>
      <c r="O9" s="7">
        <v>0.0857</v>
      </c>
      <c r="P9" s="7">
        <v>0.2025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523</v>
      </c>
      <c r="D2" s="0" t="s">
        <v>524</v>
      </c>
      <c r="E2" s="0" t="s">
        <v>525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526</v>
      </c>
      <c r="I4" s="1" t="s">
        <v>527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528</v>
      </c>
      <c r="O4" s="1" t="s">
        <v>529</v>
      </c>
    </row>
    <row r="5">
      <c r="A5" s="1" t="s">
        <v>81</v>
      </c>
      <c r="B5" s="1" t="s">
        <v>83</v>
      </c>
      <c r="C5" s="1" t="s">
        <v>84</v>
      </c>
      <c r="D5" s="1" t="s">
        <v>530</v>
      </c>
      <c r="E5" s="1" t="s">
        <v>531</v>
      </c>
      <c r="F5" s="1" t="s">
        <v>530</v>
      </c>
      <c r="G5" s="1" t="s">
        <v>531</v>
      </c>
      <c r="H5" s="1" t="s">
        <v>526</v>
      </c>
      <c r="I5" s="1" t="s">
        <v>527</v>
      </c>
      <c r="J5" s="1" t="s">
        <v>532</v>
      </c>
      <c r="K5" s="1" t="s">
        <v>533</v>
      </c>
      <c r="L5" s="1" t="s">
        <v>532</v>
      </c>
      <c r="M5" s="1" t="s">
        <v>533</v>
      </c>
      <c r="N5" s="1" t="s">
        <v>528</v>
      </c>
      <c r="O5" s="1" t="s">
        <v>529</v>
      </c>
    </row>
    <row r="6">
      <c r="A6" s="2" t="s">
        <v>134</v>
      </c>
      <c r="B6" s="2" t="s">
        <v>136</v>
      </c>
      <c r="C6" s="2" t="s">
        <v>137</v>
      </c>
      <c r="D6" s="4">
        <v>334</v>
      </c>
      <c r="E6" s="8">
        <v>57169.24</v>
      </c>
      <c r="F6" s="4">
        <v>216</v>
      </c>
      <c r="G6" s="8">
        <v>49251.86</v>
      </c>
      <c r="H6" s="7">
        <v>0.5463</v>
      </c>
      <c r="I6" s="7">
        <v>0.1608</v>
      </c>
      <c r="J6" s="4">
        <v>334</v>
      </c>
      <c r="K6" s="8">
        <v>57169.24</v>
      </c>
      <c r="L6" s="4">
        <v>216</v>
      </c>
      <c r="M6" s="8">
        <v>49251.86</v>
      </c>
      <c r="N6" s="7">
        <v>0.5463</v>
      </c>
      <c r="O6" s="7">
        <v>0.1608</v>
      </c>
    </row>
    <row r="7">
      <c r="A7" s="2" t="s">
        <v>134</v>
      </c>
      <c r="B7" s="2" t="s">
        <v>344</v>
      </c>
      <c r="C7" s="2" t="s">
        <v>345</v>
      </c>
      <c r="D7" s="4">
        <v>40</v>
      </c>
      <c r="E7" s="8">
        <v>3338.62</v>
      </c>
      <c r="F7" s="4">
        <v>20</v>
      </c>
      <c r="G7" s="8">
        <v>3023.21</v>
      </c>
      <c r="H7" s="7">
        <v>1</v>
      </c>
      <c r="I7" s="7">
        <v>0.1043</v>
      </c>
      <c r="J7" s="4">
        <v>40</v>
      </c>
      <c r="K7" s="8">
        <v>3338.62</v>
      </c>
      <c r="L7" s="4">
        <v>20</v>
      </c>
      <c r="M7" s="8">
        <v>3023.21</v>
      </c>
      <c r="N7" s="7">
        <v>1</v>
      </c>
      <c r="O7" s="7">
        <v>0.1043</v>
      </c>
    </row>
    <row r="8">
      <c r="A8" s="2" t="s">
        <v>134</v>
      </c>
      <c r="B8" s="2" t="s">
        <v>383</v>
      </c>
      <c r="C8" s="2" t="s">
        <v>384</v>
      </c>
      <c r="D8" s="4">
        <v>75</v>
      </c>
      <c r="E8" s="8">
        <v>3026.5</v>
      </c>
      <c r="F8" s="4">
        <v>73</v>
      </c>
      <c r="G8" s="8">
        <v>3100.78</v>
      </c>
      <c r="H8" s="7">
        <v>0.0274</v>
      </c>
      <c r="I8" s="7">
        <v>-0.024</v>
      </c>
      <c r="J8" s="4">
        <v>75</v>
      </c>
      <c r="K8" s="8">
        <v>3026.5</v>
      </c>
      <c r="L8" s="4">
        <v>73</v>
      </c>
      <c r="M8" s="8">
        <v>3100.78</v>
      </c>
      <c r="N8" s="7">
        <v>0.0274</v>
      </c>
      <c r="O8" s="7">
        <v>-0.024</v>
      </c>
    </row>
    <row r="9">
      <c r="A9" s="2" t="s">
        <v>134</v>
      </c>
      <c r="B9" s="2" t="s">
        <v>485</v>
      </c>
      <c r="C9" s="2" t="s">
        <v>486</v>
      </c>
      <c r="D9" s="4">
        <v>38</v>
      </c>
      <c r="E9" s="8">
        <v>1424.73</v>
      </c>
      <c r="F9" s="4">
        <v>35</v>
      </c>
      <c r="G9" s="8">
        <v>1184.82</v>
      </c>
      <c r="H9" s="7">
        <v>0.0857</v>
      </c>
      <c r="I9" s="7">
        <v>0.2025</v>
      </c>
      <c r="J9" s="4">
        <v>38</v>
      </c>
      <c r="K9" s="8">
        <v>1424.73</v>
      </c>
      <c r="L9" s="4">
        <v>35</v>
      </c>
      <c r="M9" s="8">
        <v>1184.82</v>
      </c>
      <c r="N9" s="7">
        <v>0.0857</v>
      </c>
      <c r="O9" s="7">
        <v>0.2025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