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<sst xmlns="http://schemas.openxmlformats.org/spreadsheetml/2006/main" count="519" uniqueCount="519">
  <si>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</si>
  <si>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</si>
  <si>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</si>
  <si>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</si>
  <si>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</si>
  <si>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</si>
  <si>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</si>
  <si>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</si>
  <si>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</si>
  <si>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</si>
  <si>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</si>
  <si>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</si>
  <si>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</si>
  <si>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</si>
  <si>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</si>
  <si>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</si>
  <si>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</si>
  <si>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</si>
  <si>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DLCROSCILL</t>
  </si>
  <si>
    <t>OVERSTOCK01</t>
  </si>
  <si>
    <t>OLLIIX</t>
  </si>
  <si>
    <t>JCPENNEY01</t>
  </si>
  <si>
    <t>MACY02</t>
  </si>
  <si>
    <t>KOHLDSN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</si>
  <si>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</si>
  <si>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</si>
  <si>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</si>
  <si>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</si>
  <si>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</si>
  <si>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</si>
  <si>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</si>
  <si>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</si>
  <si>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</si>
  <si>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</si>
  <si>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</si>
  <si>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</si>
  <si>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</si>
  <si>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</si>
  <si>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</si>
  <si>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</si>
  <si>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</si>
  <si>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</si>
  <si>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</si>
  <si>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</si>
  <si>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</si>
  <si>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</si>
  <si>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</si>
  <si>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</si>
  <si>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</si>
  <si>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</si>
  <si>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</si>
  <si>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</si>
  <si>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</si>
  <si>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</si>
  <si>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</si>
  <si>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</si>
  <si>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</si>
  <si>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</si>
  <si>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</si>
  <si>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</si>
  <si>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</si>
  <si>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</si>
  <si>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</si>
  <si>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</si>
  <si>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</si>
  <si>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</si>
  <si>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</si>
  <si>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</si>
  <si>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</si>
  <si>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</si>
  <si>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</si>
  <si>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</si>
  <si>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</si>
  <si>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</si>
  <si>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</si>
  <si>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</si>
  <si>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</si>
  <si>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</si>
  <si>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</si>
  <si>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</si>
  <si>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</si>
  <si>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</si>
  <si>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</si>
  <si>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</si>
  <si>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</si>
  <si>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</si>
  <si>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</si>
  <si>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</si>
  <si>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</si>
  <si>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</si>
  <si>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</si>
  <si>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</si>
  <si>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</si>
  <si>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</si>
  <si>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</si>
  <si>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</si>
  <si>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</si>
  <si>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</si>
  <si>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</si>
  <si>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</si>
  <si>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</si>
  <si>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</si>
  <si>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</si>
  <si>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</si>
  <si>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</si>
  <si>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</si>
  <si>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</si>
  <si>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</si>
  <si>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</si>
  <si>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</si>
  <si>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</si>
  <si>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</si>
  <si>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</si>
  <si>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</si>
  <si>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</si>
  <si>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</si>
  <si>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</si>
  <si>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</si>
  <si>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</si>
  <si>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</si>
  <si>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</si>
  <si>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</si>
  <si>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</si>
  <si>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</si>
  <si>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</si>
  <si>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</si>
  <si>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</si>
  <si>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</si>
  <si>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</si>
  <si>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</si>
  <si>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08/05/2025</t>
  </si>
  <si>
    <t>08/13/2025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</si>
  <si>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</si>
  <si>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</si>
  <si>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</si>
  <si>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</si>
  <si>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</si>
  <si>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</si>
  <si>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</si>
  <si>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</si>
  <si>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</si>
  <si>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</si>
  <si>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</si>
  <si>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</si>
  <si>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</si>
  <si>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</si>
  <si>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</si>
  <si>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</si>
  <si>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</si>
  <si>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8/13/2025</t>
  </si>
  <si>
    <t>AMAZON,AMAZONDS,CSNSTORES,DLCROSCILL,JCPENNEY01,OVERSTOCK01</t>
  </si>
  <si>
    <t>Setup</t>
  </si>
  <si>
    <t>4/18/2024</t>
  </si>
  <si>
    <t>No</t>
  </si>
  <si>
    <t>3/30/2023</t>
  </si>
  <si>
    <t>4/19/2023</t>
  </si>
  <si>
    <t>11/21/2022</t>
  </si>
  <si>
    <t>8/31/2023</t>
  </si>
  <si>
    <t>9/4/2023</t>
  </si>
  <si>
    <t>12/1/2022</t>
  </si>
  <si>
    <t>6/15/2023</t>
  </si>
  <si>
    <t>6/29/2023</t>
  </si>
  <si>
    <t>8/2/2023</t>
  </si>
  <si>
    <t>5/7/2024</t>
  </si>
  <si>
    <t>4/7/2024</t>
  </si>
  <si>
    <t>5/15/2024</t>
  </si>
  <si>
    <t>3/20/2023</t>
  </si>
  <si>
    <t>5/30/2024</t>
  </si>
  <si>
    <t>3/28/2023</t>
  </si>
  <si>
    <t>5/9/2023</t>
  </si>
  <si>
    <t>4/10/2023</t>
  </si>
  <si>
    <t>Temp Discontinued</t>
  </si>
  <si>
    <t>3/5/2025</t>
  </si>
  <si>
    <t>CCL10-0011</t>
  </si>
  <si>
    <t>King</t>
  </si>
  <si>
    <t>10/24/2022</t>
  </si>
  <si>
    <t>AMAZON,CSNSTORES,DLCROSCILL,JCPENNEY01,NRTPORT,OVERSTOCK01</t>
  </si>
  <si>
    <t>5/2/2024</t>
  </si>
  <si>
    <t>4/4/2023</t>
  </si>
  <si>
    <t>11/16/2022</t>
  </si>
  <si>
    <t>10/26/2022</t>
  </si>
  <si>
    <t>7/17/2023</t>
  </si>
  <si>
    <t>11/13/2023</t>
  </si>
  <si>
    <t>4/22/2024</t>
  </si>
  <si>
    <t>10/5/2023</t>
  </si>
  <si>
    <t>Ready To Offer</t>
  </si>
  <si>
    <t>CCL10-0012</t>
  </si>
  <si>
    <t>Cal King</t>
  </si>
  <si>
    <t>AMAZON,CSNSTORES,DLCROSCILL,JCPENNEY01,MACY02,OVERSTOCK01</t>
  </si>
  <si>
    <t>4/25/2024</t>
  </si>
  <si>
    <t>4/5/2023</t>
  </si>
  <si>
    <t>11/1/2022</t>
  </si>
  <si>
    <t>4/12/2024</t>
  </si>
  <si>
    <t>2/15/2023</t>
  </si>
  <si>
    <t>4/3/2024</t>
  </si>
  <si>
    <t>4/10/2024</t>
  </si>
  <si>
    <t>6/12/2024</t>
  </si>
  <si>
    <t>9/3/2024</t>
  </si>
  <si>
    <t>4/27/2023</t>
  </si>
  <si>
    <t>CCL10-0013</t>
  </si>
  <si>
    <t>Brown</t>
  </si>
  <si>
    <t>10/25/2022</t>
  </si>
  <si>
    <t>AMAZON,CSNSTORES,DLCROSCILL,OVERSTOCK01</t>
  </si>
  <si>
    <t>4/24/2024</t>
  </si>
  <si>
    <t>4/6/2023</t>
  </si>
  <si>
    <t>11/7/2022</t>
  </si>
  <si>
    <t>9/12/2023</t>
  </si>
  <si>
    <t>11/26/2022</t>
  </si>
  <si>
    <t>7/10/2023</t>
  </si>
  <si>
    <t>5/3/2024</t>
  </si>
  <si>
    <t>4/23/2024</t>
  </si>
  <si>
    <t>7/1/2024</t>
  </si>
  <si>
    <t>2/23/2025</t>
  </si>
  <si>
    <t>3/6/2025</t>
  </si>
  <si>
    <t>CCL10-0014</t>
  </si>
  <si>
    <t>AMAZON,CSNSTORES,JCPENNEY01,OVERSTOCK01</t>
  </si>
  <si>
    <t>4/3/2023</t>
  </si>
  <si>
    <t>11/14/2022</t>
  </si>
  <si>
    <t>7/19/2023</t>
  </si>
  <si>
    <t>11/10/2023</t>
  </si>
  <si>
    <t>5/14/2023</t>
  </si>
  <si>
    <t>CCL10-0015</t>
  </si>
  <si>
    <t>AMAZON,CSNSTORES,MACY02,OVERSTOCK01</t>
  </si>
  <si>
    <t>4/26/2024</t>
  </si>
  <si>
    <t>5/6/2024</t>
  </si>
  <si>
    <t>11/25/2022</t>
  </si>
  <si>
    <t>11/17/2022</t>
  </si>
  <si>
    <t>5/8/2024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</si>
  <si>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</si>
  <si>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</si>
  <si>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</si>
  <si>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</si>
  <si>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</si>
  <si>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</si>
  <si>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</si>
  <si>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</si>
  <si>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Open</t>
  </si>
  <si>
    <t>Restricted</t>
  </si>
  <si>
    <t>Declined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</si>
  <si>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</si>
  <si>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</si>
  <si>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</si>
  <si>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</si>
  <si>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</si>
  <si>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</si>
  <si>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</si>
  <si>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AMAZONDS,CSNSTORES,DLCROSCILL,OVERSTOCK01</t>
  </si>
  <si>
    <t>1/5/2024</t>
  </si>
  <si>
    <t>7/27/2023</t>
  </si>
  <si>
    <t>8/8/2023</t>
  </si>
  <si>
    <t>7/25/2023</t>
  </si>
  <si>
    <t>8/21/2023</t>
  </si>
  <si>
    <t>9/29/2023</t>
  </si>
  <si>
    <t>7/3/2024</t>
  </si>
  <si>
    <t>11/8/2023</t>
  </si>
  <si>
    <t>7/10/2024</t>
  </si>
  <si>
    <t>7/2/2024</t>
  </si>
  <si>
    <t>7/15/2024</t>
  </si>
  <si>
    <t>10/11/2023</t>
  </si>
  <si>
    <t>12/19/2023</t>
  </si>
  <si>
    <t>3/19/2025</t>
  </si>
  <si>
    <t>CCL10-0063</t>
  </si>
  <si>
    <t>AMAZON,AMAZONDS,CSNSTORES,DLCROSCILL,OVERSTOCK01</t>
  </si>
  <si>
    <t>10/9/2023</t>
  </si>
  <si>
    <t>9/7/2023</t>
  </si>
  <si>
    <t>8/23/2023</t>
  </si>
  <si>
    <t>8/4/2023</t>
  </si>
  <si>
    <t>7/22/2024</t>
  </si>
  <si>
    <t>9/5/2023</t>
  </si>
  <si>
    <t>CCL10-0064</t>
  </si>
  <si>
    <t>CSNSTORES,OVERSTOCK01</t>
  </si>
  <si>
    <t>8/7/2023</t>
  </si>
  <si>
    <t>10/26/2023</t>
  </si>
  <si>
    <t>8/27/2023</t>
  </si>
  <si>
    <t>8/5/2024</t>
  </si>
  <si>
    <t>10/17/2024</t>
  </si>
  <si>
    <t>2/23/2024</t>
  </si>
  <si>
    <t>CCL10-0001</t>
  </si>
  <si>
    <t>Burgundy</t>
  </si>
  <si>
    <t>B</t>
  </si>
  <si>
    <t>DLCROSCILL,OVERSTOCK01</t>
  </si>
  <si>
    <t>8/16/2024</t>
  </si>
  <si>
    <t>4/17/2023</t>
  </si>
  <si>
    <t>11/30/2022</t>
  </si>
  <si>
    <t>9/6/2023</t>
  </si>
  <si>
    <t>11/11/2022</t>
  </si>
  <si>
    <t>8/28/2023</t>
  </si>
  <si>
    <t>11/21/2023</t>
  </si>
  <si>
    <t>6/6/2024</t>
  </si>
  <si>
    <t>8/13/2024</t>
  </si>
  <si>
    <t>6/12/2023</t>
  </si>
  <si>
    <t>3/10/2025</t>
  </si>
  <si>
    <t>CCL10-0002</t>
  </si>
  <si>
    <t>7/26/2024</t>
  </si>
  <si>
    <t>11/6/2022</t>
  </si>
  <si>
    <t>8/11/2023</t>
  </si>
  <si>
    <t>11/9/2023</t>
  </si>
  <si>
    <t>6/21/2024</t>
  </si>
  <si>
    <t>CCL10-0003</t>
  </si>
  <si>
    <t>6/24/2024</t>
  </si>
  <si>
    <t>7/31/2024</t>
  </si>
  <si>
    <t>6/23/2023</t>
  </si>
  <si>
    <t>7/5/2024</t>
  </si>
  <si>
    <t>CCL10-0068</t>
  </si>
  <si>
    <t>Black</t>
  </si>
  <si>
    <t>CCL10-0069</t>
  </si>
  <si>
    <t>CCL10-0070</t>
  </si>
  <si>
    <t>CCL10-0008</t>
  </si>
  <si>
    <t>Loretta</t>
  </si>
  <si>
    <t>Beige</t>
  </si>
  <si>
    <t>C+</t>
  </si>
  <si>
    <t>AMAZON,CSNSTORES,DLCROSCILL,MACY02,OVERSTOCK01</t>
  </si>
  <si>
    <t>5/22/2023</t>
  </si>
  <si>
    <t>9/20/2023</t>
  </si>
  <si>
    <t>10/27/2022</t>
  </si>
  <si>
    <t>11/20/2023</t>
  </si>
  <si>
    <t>5/29/2024</t>
  </si>
  <si>
    <t>3/17/2025</t>
  </si>
  <si>
    <t>10/12/2023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</si>
  <si>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</si>
  <si>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</si>
  <si>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</si>
  <si>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</si>
  <si>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</si>
  <si>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</si>
  <si>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</si>
  <si>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</si>
  <si>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CSNSTORES,MACY02</t>
  </si>
  <si>
    <t>4/28/2023</t>
  </si>
  <si>
    <t>12/13/2022</t>
  </si>
  <si>
    <t>8/15/2023</t>
  </si>
  <si>
    <t>11/8/2022</t>
  </si>
  <si>
    <t>10/9/2024</t>
  </si>
  <si>
    <t>9/25/2024</t>
  </si>
  <si>
    <t>CCL10-0005</t>
  </si>
  <si>
    <t>AMAZON,CSNSTORES,OVERSTOCK01</t>
  </si>
  <si>
    <t>4/18/2023</t>
  </si>
  <si>
    <t>8/17/2023</t>
  </si>
  <si>
    <t>1/30/2023</t>
  </si>
  <si>
    <t>9/11/2023</t>
  </si>
  <si>
    <t>9/19/2023</t>
  </si>
  <si>
    <t>4/24/2023</t>
  </si>
  <si>
    <t>2/2/2025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</si>
  <si>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</si>
  <si>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</si>
  <si>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</si>
  <si>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</si>
  <si>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</si>
  <si>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</si>
  <si>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</si>
  <si>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</si>
  <si>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</si>
  <si>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DLCROSCILL,MACY02,OLLIIX</t>
  </si>
  <si>
    <t>10/11/2024</t>
  </si>
  <si>
    <t>4/26/2023</t>
  </si>
  <si>
    <t>8/3/2023</t>
  </si>
  <si>
    <t>6/21/2023</t>
  </si>
  <si>
    <t>10/2/2023</t>
  </si>
  <si>
    <t>1/4/2024</t>
  </si>
  <si>
    <t>1/10/2023</t>
  </si>
  <si>
    <t>2/13/2025</t>
  </si>
  <si>
    <t>3/20/2024</t>
  </si>
  <si>
    <t>CCL30-0038</t>
  </si>
  <si>
    <t>Close-out</t>
  </si>
  <si>
    <t>MACY02,OLLIIX</t>
  </si>
  <si>
    <t>7/3/2023</t>
  </si>
  <si>
    <t>2/13/2023</t>
  </si>
  <si>
    <t>10/16/2023</t>
  </si>
  <si>
    <t>3/21/2023</t>
  </si>
  <si>
    <t>11/27/2023</t>
  </si>
  <si>
    <t>8/28/2024</t>
  </si>
  <si>
    <t>12/13/2024</t>
  </si>
  <si>
    <t>CCL30-0036</t>
  </si>
  <si>
    <t>Gold</t>
  </si>
  <si>
    <t>DLCROSCILL,OLLIIX</t>
  </si>
  <si>
    <t>8/2/2024</t>
  </si>
  <si>
    <t>11/28/2022</t>
  </si>
  <si>
    <t>10/17/2023</t>
  </si>
  <si>
    <t>8/26/2024</t>
  </si>
  <si>
    <t>CCL30-0037</t>
  </si>
  <si>
    <t>Donation</t>
  </si>
  <si>
    <t>MACY02,OVERSTOCK01</t>
  </si>
  <si>
    <t>Discontinued</t>
  </si>
  <si>
    <t>6/19/2023</t>
  </si>
  <si>
    <t>8/9/2023</t>
  </si>
  <si>
    <t>7/23/2024</t>
  </si>
  <si>
    <t>CCL30-0035</t>
  </si>
  <si>
    <t>8/5/2025</t>
  </si>
  <si>
    <t>MACY02,NRTPORT</t>
  </si>
  <si>
    <t>8/19/2024</t>
  </si>
  <si>
    <t>7/14/2023</t>
  </si>
  <si>
    <t>11/22/2023</t>
  </si>
  <si>
    <t>5/10/2024</t>
  </si>
  <si>
    <t>CCL30-0031</t>
  </si>
  <si>
    <t>Biron</t>
  </si>
  <si>
    <t>18x18"</t>
  </si>
  <si>
    <t>DLCROSCILL,MACY02,OVERSTOCK01</t>
  </si>
  <si>
    <t>11/6/2023</t>
  </si>
  <si>
    <t>1/19/2023</t>
  </si>
  <si>
    <t>7/11/2023</t>
  </si>
  <si>
    <t>7/29/2024</t>
  </si>
  <si>
    <t>5/22/2024</t>
  </si>
  <si>
    <t>CCL30-0030</t>
  </si>
  <si>
    <t>12/12/2022</t>
  </si>
  <si>
    <t>9/27/2023</t>
  </si>
  <si>
    <t>12/29/2023</t>
  </si>
  <si>
    <t>11/14/2024</t>
  </si>
  <si>
    <t>CCL30-0033</t>
  </si>
  <si>
    <t>Inactive</t>
  </si>
  <si>
    <t>8/30/2024</t>
  </si>
  <si>
    <t>7/18/2023</t>
  </si>
  <si>
    <t>11/19/2024</t>
  </si>
  <si>
    <t>CCL30-0026</t>
  </si>
  <si>
    <t>Aumont</t>
  </si>
  <si>
    <t>Oblong Decor Pillow</t>
  </si>
  <si>
    <t>22x15"</t>
  </si>
  <si>
    <t>DLCROSCILL,HOUZZ</t>
  </si>
  <si>
    <t>8/29/2023</t>
  </si>
  <si>
    <t>10/31/2022</t>
  </si>
  <si>
    <t>12/18/2024</t>
  </si>
  <si>
    <t>10/8/2024</t>
  </si>
  <si>
    <t>CCL30-0027</t>
  </si>
  <si>
    <t>DLCROSCILL,JCPENNEY01,KOHLDSN</t>
  </si>
  <si>
    <t>6/28/2024</t>
  </si>
  <si>
    <t>5/5/2023</t>
  </si>
  <si>
    <t>10/1/2023</t>
  </si>
  <si>
    <t>5/5/2024</t>
  </si>
  <si>
    <t>7/31/2023</t>
  </si>
  <si>
    <t>1/15/2024</t>
  </si>
  <si>
    <t>6/13/2024</t>
  </si>
  <si>
    <t>CCL30-0029</t>
  </si>
  <si>
    <t>5/29/2023</t>
  </si>
  <si>
    <t>11/24/2023</t>
  </si>
  <si>
    <t>CCL30-0028</t>
  </si>
  <si>
    <t>8/7/2024</t>
  </si>
  <si>
    <t>5/12/2023</t>
  </si>
  <si>
    <t>CCL30-0061</t>
  </si>
  <si>
    <t>9/19/2024</t>
  </si>
  <si>
    <t>6/13/2023</t>
  </si>
  <si>
    <t>1/24/2023</t>
  </si>
  <si>
    <t>2/27/2024</t>
  </si>
  <si>
    <t>11/25/2024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</si>
  <si>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</si>
  <si>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</si>
  <si>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</si>
  <si>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</si>
  <si>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</si>
  <si>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</si>
  <si>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</si>
  <si>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CSNSTORES,KOHLDSN</t>
  </si>
  <si>
    <t>2/27/2023</t>
  </si>
  <si>
    <t>7/28/2023</t>
  </si>
  <si>
    <t>1/25/2023</t>
  </si>
  <si>
    <t>3/29/2024</t>
  </si>
  <si>
    <t>5/25/2023</t>
  </si>
  <si>
    <t>CCL13-0017</t>
  </si>
  <si>
    <t>CSNSTORES,DLCROSCILL,KOHLDSN,MACY02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</si>
  <si>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</si>
  <si>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</si>
  <si>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</si>
  <si>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</si>
  <si>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</si>
  <si>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</si>
  <si>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</si>
  <si>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</si>
  <si>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</si>
  <si>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7/25/2024</t>
  </si>
  <si>
    <t>10/3/2023</t>
  </si>
  <si>
    <t>CCL13-0019</t>
  </si>
  <si>
    <t>DLCROSCILL,OLLIIX,OVERSTOCK01</t>
  </si>
  <si>
    <t>1/8/2024</t>
  </si>
  <si>
    <t>3/23/2023</t>
  </si>
  <si>
    <t>11/26/2023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</si>
  <si>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</si>
  <si>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</si>
  <si>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</si>
  <si>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</si>
  <si>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</si>
  <si>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</si>
  <si>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</si>
  <si>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</si>
  <si>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</si>
  <si>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</si>
  <si>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</si>
  <si>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</si>
  <si>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</si>
  <si>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</si>
  <si>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</si>
  <si>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</si>
  <si>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CCL11-0025</t>
  </si>
  <si>
    <t>5/20/2024</t>
  </si>
  <si>
    <t>CCL11-0023</t>
  </si>
  <si>
    <t>6/9/2023</t>
  </si>
  <si>
    <t>2/7/2025</t>
  </si>
  <si>
    <t>1/29/2025</t>
  </si>
  <si>
    <t>CCL11-0021</t>
  </si>
  <si>
    <t>Montague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</si>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</sst>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83</v>
      </c>
      <c r="AA6" s="4">
        <f>=ROUNDDOWN(7.54545454545455,0)</f>
      </c>
      <c r="AB6" s="5">
        <v>11</v>
      </c>
      <c r="AC6" s="2" t="s">
        <v>149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11</v>
      </c>
      <c r="AQ6" s="8">
        <v>1681.68</v>
      </c>
      <c r="AR6" s="4">
        <v>5</v>
      </c>
      <c r="AS6" s="8">
        <v>912.51</v>
      </c>
      <c r="AT6" s="7">
        <v>1.2</v>
      </c>
      <c r="AU6" s="7">
        <v>0.8429</v>
      </c>
      <c r="AV6" s="4">
        <v>24</v>
      </c>
      <c r="AW6" s="8">
        <v>3991.69</v>
      </c>
      <c r="AX6" s="4">
        <v>15</v>
      </c>
      <c r="AY6" s="8">
        <v>3200.22</v>
      </c>
      <c r="AZ6" s="7">
        <v>0.6</v>
      </c>
      <c r="BA6" s="7">
        <v>0.2473</v>
      </c>
      <c r="BB6" s="7">
        <v>0.4213</v>
      </c>
      <c r="BC6" s="4">
        <v>44</v>
      </c>
      <c r="BD6" s="8">
        <v>7202.93</v>
      </c>
      <c r="BE6" s="4">
        <v>33</v>
      </c>
      <c r="BF6" s="8">
        <v>7043.68</v>
      </c>
      <c r="BG6" s="7">
        <v>0.3333</v>
      </c>
      <c r="BH6" s="7">
        <v>0.0226</v>
      </c>
      <c r="BI6" s="7">
        <v>0.5542</v>
      </c>
      <c r="BJ6" s="4">
        <v>11</v>
      </c>
      <c r="BK6" s="8">
        <v>1681.68</v>
      </c>
      <c r="BL6" s="2" t="s">
        <v>150</v>
      </c>
      <c r="BM6" s="7">
        <v>1</v>
      </c>
      <c r="BN6" s="7">
        <v>1</v>
      </c>
      <c r="BO6" s="4">
        <v>5</v>
      </c>
      <c r="BP6" s="8">
        <v>704.8</v>
      </c>
      <c r="BQ6" s="4">
        <v>1</v>
      </c>
      <c r="BR6" s="8">
        <v>195.76</v>
      </c>
      <c r="BS6" s="7">
        <v>4</v>
      </c>
      <c r="BT6" s="7">
        <v>2.6003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2</v>
      </c>
      <c r="CC6" s="8">
        <v>263.86</v>
      </c>
      <c r="CD6" s="4">
        <v>1</v>
      </c>
      <c r="CE6" s="8">
        <v>142.99</v>
      </c>
      <c r="CF6" s="7">
        <v>1</v>
      </c>
      <c r="CG6" s="7">
        <v>0.8453</v>
      </c>
      <c r="CH6" s="2" t="s">
        <v>151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>
        <v>1</v>
      </c>
      <c r="CP6" s="8">
        <v>259.99</v>
      </c>
      <c r="CQ6" s="4"/>
      <c r="CR6" s="8"/>
      <c r="CS6" s="7"/>
      <c r="CT6" s="7"/>
      <c r="CU6" s="2" t="s">
        <v>151</v>
      </c>
      <c r="CV6" s="2" t="s">
        <v>141</v>
      </c>
      <c r="CW6" s="2" t="s">
        <v>148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3</v>
      </c>
      <c r="DC6" s="8">
        <v>453.03</v>
      </c>
      <c r="DD6" s="4">
        <v>2</v>
      </c>
      <c r="DE6" s="8">
        <v>386.08</v>
      </c>
      <c r="DF6" s="7">
        <v>0.5</v>
      </c>
      <c r="DG6" s="7">
        <v>0.1734</v>
      </c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151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164</v>
      </c>
      <c r="FK6" s="2" t="s">
        <v>165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166</v>
      </c>
      <c r="FX6" s="2" t="s">
        <v>167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151</v>
      </c>
      <c r="IV6" s="2" t="s">
        <v>141</v>
      </c>
      <c r="IW6" s="2" t="s">
        <v>168</v>
      </c>
      <c r="IX6" s="2" t="s">
        <v>169</v>
      </c>
      <c r="IY6" s="2" t="s">
        <v>153</v>
      </c>
      <c r="IZ6" s="2" t="s">
        <v>153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170</v>
      </c>
      <c r="JX6" s="2" t="s">
        <v>144</v>
      </c>
      <c r="JY6" s="2" t="s">
        <v>153</v>
      </c>
      <c r="JZ6" s="2" t="s">
        <v>153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171</v>
      </c>
      <c r="KW6" s="2" t="s">
        <v>144</v>
      </c>
      <c r="KX6" s="2" t="s">
        <v>172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83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</row>
    <row r="7">
      <c r="A7" s="2" t="s">
        <v>173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174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175</v>
      </c>
      <c r="Z7" s="4">
        <v>160</v>
      </c>
      <c r="AA7" s="4">
        <f>=ROUNDDOWN(10,0)</f>
      </c>
      <c r="AB7" s="5">
        <v>16</v>
      </c>
      <c r="AC7" s="2" t="s">
        <v>149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8</v>
      </c>
      <c r="AQ7" s="8">
        <v>1417.97</v>
      </c>
      <c r="AR7" s="4">
        <v>7</v>
      </c>
      <c r="AS7" s="8">
        <v>1590.61</v>
      </c>
      <c r="AT7" s="7">
        <v>0.1429</v>
      </c>
      <c r="AU7" s="7">
        <v>-0.1085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0.3552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9</v>
      </c>
      <c r="BK7" s="8">
        <v>1747.96</v>
      </c>
      <c r="BL7" s="2" t="s">
        <v>176</v>
      </c>
      <c r="BM7" s="7">
        <v>0.8889</v>
      </c>
      <c r="BN7" s="7">
        <v>0.8112</v>
      </c>
      <c r="BO7" s="4"/>
      <c r="BP7" s="8"/>
      <c r="BQ7" s="4">
        <v>3</v>
      </c>
      <c r="BR7" s="8">
        <v>704.76</v>
      </c>
      <c r="BS7" s="7">
        <v>-1</v>
      </c>
      <c r="BT7" s="7">
        <v>-1</v>
      </c>
      <c r="BU7" s="2" t="s">
        <v>151</v>
      </c>
      <c r="BV7" s="2" t="s">
        <v>141</v>
      </c>
      <c r="BW7" s="2" t="s">
        <v>144</v>
      </c>
      <c r="BX7" s="2" t="s">
        <v>177</v>
      </c>
      <c r="BY7" s="2" t="s">
        <v>153</v>
      </c>
      <c r="BZ7" s="2" t="s">
        <v>153</v>
      </c>
      <c r="CA7" s="2" t="s">
        <v>144</v>
      </c>
      <c r="CB7" s="4">
        <v>3</v>
      </c>
      <c r="CC7" s="8">
        <v>460.14</v>
      </c>
      <c r="CD7" s="4">
        <v>2</v>
      </c>
      <c r="CE7" s="8">
        <v>428.98</v>
      </c>
      <c r="CF7" s="7">
        <v>0.5</v>
      </c>
      <c r="CG7" s="7">
        <v>0.0726</v>
      </c>
      <c r="CH7" s="2" t="s">
        <v>151</v>
      </c>
      <c r="CI7" s="2" t="s">
        <v>141</v>
      </c>
      <c r="CJ7" s="2" t="s">
        <v>154</v>
      </c>
      <c r="CK7" s="2" t="s">
        <v>178</v>
      </c>
      <c r="CL7" s="2" t="s">
        <v>153</v>
      </c>
      <c r="CM7" s="2" t="s">
        <v>153</v>
      </c>
      <c r="CN7" s="2" t="s">
        <v>144</v>
      </c>
      <c r="CO7" s="4">
        <v>1</v>
      </c>
      <c r="CP7" s="8">
        <v>239.99</v>
      </c>
      <c r="CQ7" s="4"/>
      <c r="CR7" s="8"/>
      <c r="CS7" s="7"/>
      <c r="CT7" s="7"/>
      <c r="CU7" s="2" t="s">
        <v>151</v>
      </c>
      <c r="CV7" s="2" t="s">
        <v>141</v>
      </c>
      <c r="CW7" s="2" t="s">
        <v>175</v>
      </c>
      <c r="CX7" s="2" t="s">
        <v>179</v>
      </c>
      <c r="CY7" s="2" t="s">
        <v>153</v>
      </c>
      <c r="CZ7" s="2" t="s">
        <v>153</v>
      </c>
      <c r="DA7" s="2" t="s">
        <v>144</v>
      </c>
      <c r="DB7" s="4">
        <v>4</v>
      </c>
      <c r="DC7" s="8">
        <v>717.84</v>
      </c>
      <c r="DD7" s="4">
        <v>1</v>
      </c>
      <c r="DE7" s="8">
        <v>231.65</v>
      </c>
      <c r="DF7" s="7">
        <v>3</v>
      </c>
      <c r="DG7" s="7">
        <v>2.0988</v>
      </c>
      <c r="DH7" s="2" t="s">
        <v>151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175</v>
      </c>
      <c r="DX7" s="2" t="s">
        <v>180</v>
      </c>
      <c r="DY7" s="2" t="s">
        <v>153</v>
      </c>
      <c r="DZ7" s="2" t="s">
        <v>153</v>
      </c>
      <c r="EA7" s="2" t="s">
        <v>144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151</v>
      </c>
      <c r="EI7" s="2" t="s">
        <v>141</v>
      </c>
      <c r="EJ7" s="2" t="s">
        <v>160</v>
      </c>
      <c r="EK7" s="2" t="s">
        <v>181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151</v>
      </c>
      <c r="EV7" s="2" t="s">
        <v>141</v>
      </c>
      <c r="EW7" s="2" t="s">
        <v>162</v>
      </c>
      <c r="EX7" s="2" t="s">
        <v>182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164</v>
      </c>
      <c r="FK7" s="2" t="s">
        <v>183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166</v>
      </c>
      <c r="FX7" s="2" t="s">
        <v>144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151</v>
      </c>
      <c r="IV7" s="2" t="s">
        <v>141</v>
      </c>
      <c r="IW7" s="2" t="s">
        <v>168</v>
      </c>
      <c r="IX7" s="2" t="s">
        <v>184</v>
      </c>
      <c r="IY7" s="2" t="s">
        <v>153</v>
      </c>
      <c r="IZ7" s="2" t="s">
        <v>153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170</v>
      </c>
      <c r="JX7" s="2" t="s">
        <v>144</v>
      </c>
      <c r="JY7" s="2" t="s">
        <v>153</v>
      </c>
      <c r="JZ7" s="2" t="s">
        <v>153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185</v>
      </c>
      <c r="KV7" s="2" t="s">
        <v>141</v>
      </c>
      <c r="KW7" s="2" t="s">
        <v>144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160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</row>
    <row r="8">
      <c r="A8" s="2" t="s">
        <v>186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187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175</v>
      </c>
      <c r="Z8" s="4">
        <v>56</v>
      </c>
      <c r="AA8" s="4">
        <f>=ROUNDDOWN(8,0)</f>
      </c>
      <c r="AB8" s="5">
        <v>7</v>
      </c>
      <c r="AC8" s="2" t="s">
        <v>149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5</v>
      </c>
      <c r="AQ8" s="8">
        <v>892.04</v>
      </c>
      <c r="AR8" s="4">
        <v>3</v>
      </c>
      <c r="AS8" s="8">
        <v>697.1</v>
      </c>
      <c r="AT8" s="7">
        <v>0.6667</v>
      </c>
      <c r="AU8" s="7">
        <v>0.2796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0.2235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5</v>
      </c>
      <c r="BK8" s="8">
        <v>892.04</v>
      </c>
      <c r="BL8" s="2" t="s">
        <v>188</v>
      </c>
      <c r="BM8" s="7">
        <v>1</v>
      </c>
      <c r="BN8" s="7">
        <v>1</v>
      </c>
      <c r="BO8" s="4">
        <v>2</v>
      </c>
      <c r="BP8" s="8">
        <v>338.28</v>
      </c>
      <c r="BQ8" s="4"/>
      <c r="BR8" s="8"/>
      <c r="BS8" s="7"/>
      <c r="BT8" s="7"/>
      <c r="BU8" s="2" t="s">
        <v>151</v>
      </c>
      <c r="BV8" s="2" t="s">
        <v>141</v>
      </c>
      <c r="BW8" s="2" t="s">
        <v>144</v>
      </c>
      <c r="BX8" s="2" t="s">
        <v>189</v>
      </c>
      <c r="BY8" s="2" t="s">
        <v>153</v>
      </c>
      <c r="BZ8" s="2" t="s">
        <v>153</v>
      </c>
      <c r="CA8" s="2" t="s">
        <v>144</v>
      </c>
      <c r="CB8" s="4">
        <v>2</v>
      </c>
      <c r="CC8" s="8">
        <v>313.77</v>
      </c>
      <c r="CD8" s="4"/>
      <c r="CE8" s="8"/>
      <c r="CF8" s="7"/>
      <c r="CG8" s="7"/>
      <c r="CH8" s="2" t="s">
        <v>151</v>
      </c>
      <c r="CI8" s="2" t="s">
        <v>141</v>
      </c>
      <c r="CJ8" s="2" t="s">
        <v>154</v>
      </c>
      <c r="CK8" s="2" t="s">
        <v>190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239.99</v>
      </c>
      <c r="CQ8" s="4"/>
      <c r="CR8" s="8"/>
      <c r="CS8" s="7"/>
      <c r="CT8" s="7"/>
      <c r="CU8" s="2" t="s">
        <v>151</v>
      </c>
      <c r="CV8" s="2" t="s">
        <v>141</v>
      </c>
      <c r="CW8" s="2" t="s">
        <v>175</v>
      </c>
      <c r="CX8" s="2" t="s">
        <v>191</v>
      </c>
      <c r="CY8" s="2" t="s">
        <v>153</v>
      </c>
      <c r="CZ8" s="2" t="s">
        <v>153</v>
      </c>
      <c r="DA8" s="2" t="s">
        <v>144</v>
      </c>
      <c r="DB8" s="4"/>
      <c r="DC8" s="8"/>
      <c r="DD8" s="4">
        <v>1</v>
      </c>
      <c r="DE8" s="8">
        <v>231.65</v>
      </c>
      <c r="DF8" s="7">
        <v>-1</v>
      </c>
      <c r="DG8" s="7">
        <v>-1</v>
      </c>
      <c r="DH8" s="2" t="s">
        <v>151</v>
      </c>
      <c r="DI8" s="2" t="s">
        <v>141</v>
      </c>
      <c r="DJ8" s="2" t="s">
        <v>164</v>
      </c>
      <c r="DK8" s="2" t="s">
        <v>192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151</v>
      </c>
      <c r="DV8" s="2" t="s">
        <v>141</v>
      </c>
      <c r="DW8" s="2" t="s">
        <v>175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>
        <v>1</v>
      </c>
      <c r="EE8" s="8">
        <v>225.22</v>
      </c>
      <c r="EF8" s="7">
        <v>-1</v>
      </c>
      <c r="EG8" s="7">
        <v>-1</v>
      </c>
      <c r="EH8" s="2" t="s">
        <v>151</v>
      </c>
      <c r="EI8" s="2" t="s">
        <v>141</v>
      </c>
      <c r="EJ8" s="2" t="s">
        <v>194</v>
      </c>
      <c r="EK8" s="2" t="s">
        <v>195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240.23</v>
      </c>
      <c r="ES8" s="7">
        <v>-1</v>
      </c>
      <c r="ET8" s="7">
        <v>-1</v>
      </c>
      <c r="EU8" s="2" t="s">
        <v>151</v>
      </c>
      <c r="EV8" s="2" t="s">
        <v>141</v>
      </c>
      <c r="EW8" s="2" t="s">
        <v>194</v>
      </c>
      <c r="EX8" s="2" t="s">
        <v>196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164</v>
      </c>
      <c r="FK8" s="2" t="s">
        <v>197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166</v>
      </c>
      <c r="FX8" s="2" t="s">
        <v>144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151</v>
      </c>
      <c r="IV8" s="2" t="s">
        <v>141</v>
      </c>
      <c r="IW8" s="2" t="s">
        <v>168</v>
      </c>
      <c r="IX8" s="2" t="s">
        <v>144</v>
      </c>
      <c r="IY8" s="2" t="s">
        <v>153</v>
      </c>
      <c r="IZ8" s="2" t="s">
        <v>153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198</v>
      </c>
      <c r="JX8" s="2" t="s">
        <v>144</v>
      </c>
      <c r="JY8" s="2" t="s">
        <v>153</v>
      </c>
      <c r="JZ8" s="2" t="s">
        <v>153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185</v>
      </c>
      <c r="KV8" s="2" t="s">
        <v>141</v>
      </c>
      <c r="KW8" s="2" t="s">
        <v>144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56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</row>
    <row r="9">
      <c r="A9" s="2" t="s">
        <v>199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201</v>
      </c>
      <c r="Z9" s="4">
        <v>191</v>
      </c>
      <c r="AA9" s="4">
        <f>=ROUNDDOWN(17.3636363636364,0)</f>
      </c>
      <c r="AB9" s="5">
        <v>11</v>
      </c>
      <c r="AC9" s="2" t="s">
        <v>149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10</v>
      </c>
      <c r="AQ9" s="8">
        <v>1468.27</v>
      </c>
      <c r="AR9" s="4">
        <v>7</v>
      </c>
      <c r="AS9" s="8">
        <v>1327.27</v>
      </c>
      <c r="AT9" s="7">
        <v>0.4286</v>
      </c>
      <c r="AU9" s="7">
        <v>0.1062</v>
      </c>
      <c r="AV9" s="4">
        <v>20</v>
      </c>
      <c r="AW9" s="8">
        <v>3211.24</v>
      </c>
      <c r="AX9" s="4">
        <v>18</v>
      </c>
      <c r="AY9" s="8">
        <v>3843.46</v>
      </c>
      <c r="AZ9" s="7">
        <v>0.1111</v>
      </c>
      <c r="BA9" s="7">
        <v>-0.1645</v>
      </c>
      <c r="BB9" s="7">
        <v>0.4572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0.4458</v>
      </c>
      <c r="BJ9" s="4">
        <v>10</v>
      </c>
      <c r="BK9" s="8">
        <v>1468.27</v>
      </c>
      <c r="BL9" s="2" t="s">
        <v>202</v>
      </c>
      <c r="BM9" s="7">
        <v>1</v>
      </c>
      <c r="BN9" s="7">
        <v>1</v>
      </c>
      <c r="BO9" s="4">
        <v>3</v>
      </c>
      <c r="BP9" s="8">
        <v>422.88</v>
      </c>
      <c r="BQ9" s="4">
        <v>3</v>
      </c>
      <c r="BR9" s="8">
        <v>587.28</v>
      </c>
      <c r="BS9" s="7"/>
      <c r="BT9" s="7">
        <v>-0.2799</v>
      </c>
      <c r="BU9" s="2" t="s">
        <v>151</v>
      </c>
      <c r="BV9" s="2" t="s">
        <v>141</v>
      </c>
      <c r="BW9" s="2" t="s">
        <v>144</v>
      </c>
      <c r="BX9" s="2" t="s">
        <v>203</v>
      </c>
      <c r="BY9" s="2" t="s">
        <v>153</v>
      </c>
      <c r="BZ9" s="2" t="s">
        <v>153</v>
      </c>
      <c r="CA9" s="2" t="s">
        <v>144</v>
      </c>
      <c r="CB9" s="4">
        <v>5</v>
      </c>
      <c r="CC9" s="8">
        <v>634.39</v>
      </c>
      <c r="CD9" s="4">
        <v>1</v>
      </c>
      <c r="CE9" s="8">
        <v>160.87</v>
      </c>
      <c r="CF9" s="7">
        <v>4</v>
      </c>
      <c r="CG9" s="7">
        <v>2.9435</v>
      </c>
      <c r="CH9" s="2" t="s">
        <v>151</v>
      </c>
      <c r="CI9" s="2" t="s">
        <v>141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144</v>
      </c>
      <c r="CO9" s="4">
        <v>1</v>
      </c>
      <c r="CP9" s="8">
        <v>259.99</v>
      </c>
      <c r="CQ9" s="4"/>
      <c r="CR9" s="8"/>
      <c r="CS9" s="7"/>
      <c r="CT9" s="7"/>
      <c r="CU9" s="2" t="s">
        <v>151</v>
      </c>
      <c r="CV9" s="2" t="s">
        <v>141</v>
      </c>
      <c r="CW9" s="2" t="s">
        <v>180</v>
      </c>
      <c r="CX9" s="2" t="s">
        <v>205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151.01</v>
      </c>
      <c r="DD9" s="4">
        <v>3</v>
      </c>
      <c r="DE9" s="8">
        <v>579.12</v>
      </c>
      <c r="DF9" s="7">
        <v>-0.6667</v>
      </c>
      <c r="DG9" s="7">
        <v>-0.7392</v>
      </c>
      <c r="DH9" s="2" t="s">
        <v>151</v>
      </c>
      <c r="DI9" s="2" t="s">
        <v>141</v>
      </c>
      <c r="DJ9" s="2" t="s">
        <v>157</v>
      </c>
      <c r="DK9" s="2" t="s">
        <v>206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151</v>
      </c>
      <c r="DV9" s="2" t="s">
        <v>141</v>
      </c>
      <c r="DW9" s="2" t="s">
        <v>180</v>
      </c>
      <c r="DX9" s="2" t="s">
        <v>207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160</v>
      </c>
      <c r="EK9" s="2" t="s">
        <v>208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162</v>
      </c>
      <c r="EX9" s="2" t="s">
        <v>209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151</v>
      </c>
      <c r="FI9" s="2" t="s">
        <v>141</v>
      </c>
      <c r="FJ9" s="2" t="s">
        <v>164</v>
      </c>
      <c r="FK9" s="2" t="s">
        <v>210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166</v>
      </c>
      <c r="FX9" s="2" t="s">
        <v>211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151</v>
      </c>
      <c r="IV9" s="2" t="s">
        <v>141</v>
      </c>
      <c r="IW9" s="2" t="s">
        <v>168</v>
      </c>
      <c r="IX9" s="2" t="s">
        <v>212</v>
      </c>
      <c r="IY9" s="2" t="s">
        <v>153</v>
      </c>
      <c r="IZ9" s="2" t="s">
        <v>153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170</v>
      </c>
      <c r="JX9" s="2" t="s">
        <v>144</v>
      </c>
      <c r="JY9" s="2" t="s">
        <v>153</v>
      </c>
      <c r="JZ9" s="2" t="s">
        <v>153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171</v>
      </c>
      <c r="KW9" s="2" t="s">
        <v>144</v>
      </c>
      <c r="KX9" s="2" t="s">
        <v>213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191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174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201</v>
      </c>
      <c r="Z10" s="4">
        <v>125</v>
      </c>
      <c r="AA10" s="4">
        <f>=ROUNDDOWN(11.3636363636364,0)</f>
      </c>
      <c r="AB10" s="5">
        <v>11</v>
      </c>
      <c r="AC10" s="2" t="s">
        <v>149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9</v>
      </c>
      <c r="AQ10" s="8">
        <v>1563.31</v>
      </c>
      <c r="AR10" s="4">
        <v>6</v>
      </c>
      <c r="AS10" s="8">
        <v>1372.85</v>
      </c>
      <c r="AT10" s="7">
        <v>0.5</v>
      </c>
      <c r="AU10" s="7">
        <v>0.1387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0.4868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9</v>
      </c>
      <c r="BK10" s="8">
        <v>1563.31</v>
      </c>
      <c r="BL10" s="2" t="s">
        <v>215</v>
      </c>
      <c r="BM10" s="7">
        <v>1</v>
      </c>
      <c r="BN10" s="7">
        <v>1</v>
      </c>
      <c r="BO10" s="4">
        <v>3</v>
      </c>
      <c r="BP10" s="8">
        <v>507.42</v>
      </c>
      <c r="BQ10" s="4">
        <v>2</v>
      </c>
      <c r="BR10" s="8">
        <v>469.84</v>
      </c>
      <c r="BS10" s="7">
        <v>0.5</v>
      </c>
      <c r="BT10" s="7">
        <v>0.08</v>
      </c>
      <c r="BU10" s="2" t="s">
        <v>151</v>
      </c>
      <c r="BV10" s="2" t="s">
        <v>141</v>
      </c>
      <c r="BW10" s="2" t="s">
        <v>144</v>
      </c>
      <c r="BX10" s="2" t="s">
        <v>177</v>
      </c>
      <c r="BY10" s="2" t="s">
        <v>153</v>
      </c>
      <c r="BZ10" s="2" t="s">
        <v>153</v>
      </c>
      <c r="CA10" s="2" t="s">
        <v>144</v>
      </c>
      <c r="CB10" s="4">
        <v>3</v>
      </c>
      <c r="CC10" s="8">
        <v>460.14</v>
      </c>
      <c r="CD10" s="4">
        <v>1</v>
      </c>
      <c r="CE10" s="8">
        <v>214.49</v>
      </c>
      <c r="CF10" s="7">
        <v>2</v>
      </c>
      <c r="CG10" s="7">
        <v>1.1453</v>
      </c>
      <c r="CH10" s="2" t="s">
        <v>151</v>
      </c>
      <c r="CI10" s="2" t="s">
        <v>141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144</v>
      </c>
      <c r="CO10" s="4"/>
      <c r="CP10" s="8"/>
      <c r="CQ10" s="4"/>
      <c r="CR10" s="8"/>
      <c r="CS10" s="7"/>
      <c r="CT10" s="7"/>
      <c r="CU10" s="2" t="s">
        <v>151</v>
      </c>
      <c r="CV10" s="2" t="s">
        <v>141</v>
      </c>
      <c r="CW10" s="2" t="s">
        <v>180</v>
      </c>
      <c r="CX10" s="2" t="s">
        <v>217</v>
      </c>
      <c r="CY10" s="2" t="s">
        <v>153</v>
      </c>
      <c r="CZ10" s="2" t="s">
        <v>153</v>
      </c>
      <c r="DA10" s="2" t="s">
        <v>144</v>
      </c>
      <c r="DB10" s="4">
        <v>2</v>
      </c>
      <c r="DC10" s="8">
        <v>358.92</v>
      </c>
      <c r="DD10" s="4">
        <v>2</v>
      </c>
      <c r="DE10" s="8">
        <v>463.3</v>
      </c>
      <c r="DF10" s="7"/>
      <c r="DG10" s="7">
        <v>-0.2253</v>
      </c>
      <c r="DH10" s="2" t="s">
        <v>151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180</v>
      </c>
      <c r="DX10" s="2" t="s">
        <v>191</v>
      </c>
      <c r="DY10" s="2" t="s">
        <v>153</v>
      </c>
      <c r="DZ10" s="2" t="s">
        <v>153</v>
      </c>
      <c r="EA10" s="2" t="s">
        <v>144</v>
      </c>
      <c r="EB10" s="4">
        <v>1</v>
      </c>
      <c r="EC10" s="8">
        <v>236.83</v>
      </c>
      <c r="ED10" s="4">
        <v>1</v>
      </c>
      <c r="EE10" s="8">
        <v>225.22</v>
      </c>
      <c r="EF10" s="7"/>
      <c r="EG10" s="7">
        <v>0.0515</v>
      </c>
      <c r="EH10" s="2" t="s">
        <v>151</v>
      </c>
      <c r="EI10" s="2" t="s">
        <v>141</v>
      </c>
      <c r="EJ10" s="2" t="s">
        <v>160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162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164</v>
      </c>
      <c r="FK10" s="2" t="s">
        <v>209</v>
      </c>
      <c r="FL10" s="2" t="s">
        <v>153</v>
      </c>
      <c r="FM10" s="2" t="s">
        <v>153</v>
      </c>
      <c r="FN10" s="2" t="s">
        <v>144</v>
      </c>
      <c r="FO10" s="4"/>
      <c r="FP10" s="8"/>
      <c r="FQ10" s="4"/>
      <c r="FR10" s="8"/>
      <c r="FS10" s="7"/>
      <c r="FT10" s="7"/>
      <c r="FU10" s="2" t="s">
        <v>151</v>
      </c>
      <c r="FV10" s="2" t="s">
        <v>141</v>
      </c>
      <c r="FW10" s="2" t="s">
        <v>166</v>
      </c>
      <c r="FX10" s="2" t="s">
        <v>144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151</v>
      </c>
      <c r="IV10" s="2" t="s">
        <v>141</v>
      </c>
      <c r="IW10" s="2" t="s">
        <v>168</v>
      </c>
      <c r="IX10" s="2" t="s">
        <v>220</v>
      </c>
      <c r="IY10" s="2" t="s">
        <v>153</v>
      </c>
      <c r="IZ10" s="2" t="s">
        <v>153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170</v>
      </c>
      <c r="JX10" s="2" t="s">
        <v>144</v>
      </c>
      <c r="JY10" s="2" t="s">
        <v>153</v>
      </c>
      <c r="JZ10" s="2" t="s">
        <v>153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185</v>
      </c>
      <c r="KV10" s="2" t="s">
        <v>141</v>
      </c>
      <c r="KW10" s="2" t="s">
        <v>144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125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</row>
    <row r="11">
      <c r="A11" s="2" t="s">
        <v>221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187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201</v>
      </c>
      <c r="Z11" s="4">
        <v>69</v>
      </c>
      <c r="AA11" s="4">
        <f>=ROUNDDOWN(17.25,0)</f>
      </c>
      <c r="AB11" s="5">
        <v>4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179.66</v>
      </c>
      <c r="AR11" s="4">
        <v>5</v>
      </c>
      <c r="AS11" s="8">
        <v>1143.34</v>
      </c>
      <c r="AT11" s="7">
        <v>-0.8</v>
      </c>
      <c r="AU11" s="7">
        <v>-0.8429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0.0559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179.66</v>
      </c>
      <c r="BL11" s="2" t="s">
        <v>222</v>
      </c>
      <c r="BM11" s="7">
        <v>1</v>
      </c>
      <c r="BN11" s="7">
        <v>1</v>
      </c>
      <c r="BO11" s="4"/>
      <c r="BP11" s="8"/>
      <c r="BQ11" s="4">
        <v>2</v>
      </c>
      <c r="BR11" s="8">
        <v>469.84</v>
      </c>
      <c r="BS11" s="7">
        <v>-1</v>
      </c>
      <c r="BT11" s="7">
        <v>-1</v>
      </c>
      <c r="BU11" s="2" t="s">
        <v>151</v>
      </c>
      <c r="BV11" s="2" t="s">
        <v>141</v>
      </c>
      <c r="BW11" s="2" t="s">
        <v>144</v>
      </c>
      <c r="BX11" s="2" t="s">
        <v>223</v>
      </c>
      <c r="BY11" s="2" t="s">
        <v>153</v>
      </c>
      <c r="BZ11" s="2" t="s">
        <v>153</v>
      </c>
      <c r="CA11" s="2" t="s">
        <v>144</v>
      </c>
      <c r="CB11" s="4"/>
      <c r="CC11" s="8"/>
      <c r="CD11" s="4">
        <v>1</v>
      </c>
      <c r="CE11" s="8">
        <v>193.04</v>
      </c>
      <c r="CF11" s="7">
        <v>-1</v>
      </c>
      <c r="CG11" s="7">
        <v>-1</v>
      </c>
      <c r="CH11" s="2" t="s">
        <v>151</v>
      </c>
      <c r="CI11" s="2" t="s">
        <v>141</v>
      </c>
      <c r="CJ11" s="2" t="s">
        <v>154</v>
      </c>
      <c r="CK11" s="2" t="s">
        <v>224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151</v>
      </c>
      <c r="CV11" s="2" t="s">
        <v>141</v>
      </c>
      <c r="CW11" s="2" t="s">
        <v>180</v>
      </c>
      <c r="CX11" s="2" t="s">
        <v>225</v>
      </c>
      <c r="CY11" s="2" t="s">
        <v>153</v>
      </c>
      <c r="CZ11" s="2" t="s">
        <v>153</v>
      </c>
      <c r="DA11" s="2" t="s">
        <v>144</v>
      </c>
      <c r="DB11" s="4">
        <v>1</v>
      </c>
      <c r="DC11" s="8">
        <v>179.66</v>
      </c>
      <c r="DD11" s="4"/>
      <c r="DE11" s="8"/>
      <c r="DF11" s="7"/>
      <c r="DG11" s="7"/>
      <c r="DH11" s="2" t="s">
        <v>151</v>
      </c>
      <c r="DI11" s="2" t="s">
        <v>141</v>
      </c>
      <c r="DJ11" s="2" t="s">
        <v>164</v>
      </c>
      <c r="DK11" s="2" t="s">
        <v>192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180</v>
      </c>
      <c r="DX11" s="2" t="s">
        <v>226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194</v>
      </c>
      <c r="EK11" s="2" t="s">
        <v>189</v>
      </c>
      <c r="EL11" s="2" t="s">
        <v>153</v>
      </c>
      <c r="EM11" s="2" t="s">
        <v>153</v>
      </c>
      <c r="EN11" s="2" t="s">
        <v>144</v>
      </c>
      <c r="EO11" s="4"/>
      <c r="EP11" s="8"/>
      <c r="EQ11" s="4">
        <v>2</v>
      </c>
      <c r="ER11" s="8">
        <v>480.46</v>
      </c>
      <c r="ES11" s="7">
        <v>-1</v>
      </c>
      <c r="ET11" s="7">
        <v>-1</v>
      </c>
      <c r="EU11" s="2" t="s">
        <v>151</v>
      </c>
      <c r="EV11" s="2" t="s">
        <v>141</v>
      </c>
      <c r="EW11" s="2" t="s">
        <v>194</v>
      </c>
      <c r="EX11" s="2" t="s">
        <v>227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151</v>
      </c>
      <c r="FI11" s="2" t="s">
        <v>141</v>
      </c>
      <c r="FJ11" s="2" t="s">
        <v>164</v>
      </c>
      <c r="FK11" s="2" t="s">
        <v>228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166</v>
      </c>
      <c r="FX11" s="2" t="s">
        <v>144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151</v>
      </c>
      <c r="IV11" s="2" t="s">
        <v>141</v>
      </c>
      <c r="IW11" s="2" t="s">
        <v>168</v>
      </c>
      <c r="IX11" s="2" t="s">
        <v>229</v>
      </c>
      <c r="IY11" s="2" t="s">
        <v>153</v>
      </c>
      <c r="IZ11" s="2" t="s">
        <v>153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198</v>
      </c>
      <c r="JX11" s="2" t="s">
        <v>144</v>
      </c>
      <c r="JY11" s="2" t="s">
        <v>153</v>
      </c>
      <c r="JZ11" s="2" t="s">
        <v>153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185</v>
      </c>
      <c r="KV11" s="2" t="s">
        <v>141</v>
      </c>
      <c r="KW11" s="2" t="s">
        <v>144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69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236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151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151</v>
      </c>
      <c r="CV12" s="2" t="s">
        <v>171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237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151</v>
      </c>
      <c r="JV12" s="2" t="s">
        <v>171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174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236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151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151</v>
      </c>
      <c r="CV13" s="2" t="s">
        <v>171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237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151</v>
      </c>
      <c r="JV13" s="2" t="s">
        <v>171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240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187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236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151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151</v>
      </c>
      <c r="CV14" s="2" t="s">
        <v>171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237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151</v>
      </c>
      <c r="JV14" s="2" t="s">
        <v>171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241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242</v>
      </c>
      <c r="G15" s="2" t="s">
        <v>242</v>
      </c>
      <c r="H15" s="2" t="s">
        <v>242</v>
      </c>
      <c r="I15" s="2" t="s">
        <v>138</v>
      </c>
      <c r="J15" s="2" t="s">
        <v>139</v>
      </c>
      <c r="K15" s="2" t="s">
        <v>243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245</v>
      </c>
      <c r="Z15" s="4">
        <v>188</v>
      </c>
      <c r="AA15" s="4">
        <f>=ROUNDDOWN(17.0909090909091,0)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9</v>
      </c>
      <c r="AQ15" s="8">
        <v>1317.48</v>
      </c>
      <c r="AR15" s="4"/>
      <c r="AS15" s="8"/>
      <c r="AT15" s="7"/>
      <c r="AU15" s="7"/>
      <c r="AV15" s="4">
        <v>21</v>
      </c>
      <c r="AW15" s="8">
        <v>3724.14</v>
      </c>
      <c r="AX15" s="4">
        <v>2</v>
      </c>
      <c r="AY15" s="8">
        <v>744.91</v>
      </c>
      <c r="AZ15" s="7">
        <v>9.5</v>
      </c>
      <c r="BA15" s="7">
        <v>3.9994</v>
      </c>
      <c r="BB15" s="7">
        <v>0.3538</v>
      </c>
      <c r="BC15" s="4">
        <v>32</v>
      </c>
      <c r="BD15" s="8">
        <v>5585.87</v>
      </c>
      <c r="BE15" s="4">
        <v>8</v>
      </c>
      <c r="BF15" s="8">
        <v>2074.75</v>
      </c>
      <c r="BG15" s="7">
        <v>3</v>
      </c>
      <c r="BH15" s="7">
        <v>1.6923</v>
      </c>
      <c r="BI15" s="7">
        <v>0.6667</v>
      </c>
      <c r="BJ15" s="4">
        <v>9</v>
      </c>
      <c r="BK15" s="8">
        <v>1317.48</v>
      </c>
      <c r="BL15" s="2" t="s">
        <v>246</v>
      </c>
      <c r="BM15" s="7">
        <v>1</v>
      </c>
      <c r="BN15" s="7">
        <v>1</v>
      </c>
      <c r="BO15" s="4">
        <v>5</v>
      </c>
      <c r="BP15" s="8">
        <v>704.8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247</v>
      </c>
      <c r="BY15" s="2" t="s">
        <v>153</v>
      </c>
      <c r="BZ15" s="2" t="s">
        <v>153</v>
      </c>
      <c r="CA15" s="2" t="s">
        <v>144</v>
      </c>
      <c r="CB15" s="4">
        <v>2</v>
      </c>
      <c r="CC15" s="8">
        <v>251.22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248</v>
      </c>
      <c r="CK15" s="2" t="s">
        <v>249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207.99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250</v>
      </c>
      <c r="CX15" s="2" t="s">
        <v>251</v>
      </c>
      <c r="CY15" s="2" t="s">
        <v>153</v>
      </c>
      <c r="CZ15" s="2" t="s">
        <v>153</v>
      </c>
      <c r="DA15" s="2" t="s">
        <v>144</v>
      </c>
      <c r="DB15" s="4">
        <v>1</v>
      </c>
      <c r="DC15" s="8">
        <v>153.47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157</v>
      </c>
      <c r="DK15" s="2" t="s">
        <v>252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250</v>
      </c>
      <c r="DX15" s="2" t="s">
        <v>253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250</v>
      </c>
      <c r="EK15" s="2" t="s">
        <v>158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254</v>
      </c>
      <c r="EX15" s="2" t="s">
        <v>255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151</v>
      </c>
      <c r="FI15" s="2" t="s">
        <v>141</v>
      </c>
      <c r="FJ15" s="2" t="s">
        <v>256</v>
      </c>
      <c r="FK15" s="2" t="s">
        <v>257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144</v>
      </c>
      <c r="FV15" s="2" t="s">
        <v>144</v>
      </c>
      <c r="FW15" s="2" t="s">
        <v>144</v>
      </c>
      <c r="FX15" s="2" t="s">
        <v>144</v>
      </c>
      <c r="FY15" s="2" t="s">
        <v>144</v>
      </c>
      <c r="FZ15" s="2" t="s">
        <v>144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151</v>
      </c>
      <c r="IV15" s="2" t="s">
        <v>141</v>
      </c>
      <c r="IW15" s="2" t="s">
        <v>250</v>
      </c>
      <c r="IX15" s="2" t="s">
        <v>258</v>
      </c>
      <c r="IY15" s="2" t="s">
        <v>153</v>
      </c>
      <c r="IZ15" s="2" t="s">
        <v>153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250</v>
      </c>
      <c r="JX15" s="2" t="s">
        <v>259</v>
      </c>
      <c r="JY15" s="2" t="s">
        <v>153</v>
      </c>
      <c r="JZ15" s="2" t="s">
        <v>153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171</v>
      </c>
      <c r="KW15" s="2" t="s">
        <v>144</v>
      </c>
      <c r="KX15" s="2" t="s">
        <v>260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188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261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242</v>
      </c>
      <c r="G16" s="2" t="s">
        <v>242</v>
      </c>
      <c r="H16" s="2" t="s">
        <v>242</v>
      </c>
      <c r="I16" s="2" t="s">
        <v>138</v>
      </c>
      <c r="J16" s="2" t="s">
        <v>174</v>
      </c>
      <c r="K16" s="2" t="s">
        <v>243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245</v>
      </c>
      <c r="Z16" s="4">
        <v>197</v>
      </c>
      <c r="AA16" s="4">
        <f>=ROUNDDOWN(24.625,0)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1722.11</v>
      </c>
      <c r="AR16" s="4">
        <v>2</v>
      </c>
      <c r="AS16" s="8">
        <v>744.91</v>
      </c>
      <c r="AT16" s="7">
        <v>3</v>
      </c>
      <c r="AU16" s="7">
        <v>1.3118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0.4624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1722.11</v>
      </c>
      <c r="BL16" s="2" t="s">
        <v>262</v>
      </c>
      <c r="BM16" s="7">
        <v>1</v>
      </c>
      <c r="BN16" s="7">
        <v>1</v>
      </c>
      <c r="BO16" s="4">
        <v>1</v>
      </c>
      <c r="BP16" s="8">
        <v>169.14</v>
      </c>
      <c r="BQ16" s="4">
        <v>1</v>
      </c>
      <c r="BR16" s="8">
        <v>234.92</v>
      </c>
      <c r="BS16" s="7"/>
      <c r="BT16" s="7">
        <v>-0.28</v>
      </c>
      <c r="BU16" s="2" t="s">
        <v>151</v>
      </c>
      <c r="BV16" s="2" t="s">
        <v>141</v>
      </c>
      <c r="BW16" s="2" t="s">
        <v>144</v>
      </c>
      <c r="BX16" s="2" t="s">
        <v>247</v>
      </c>
      <c r="BY16" s="2" t="s">
        <v>153</v>
      </c>
      <c r="BZ16" s="2" t="s">
        <v>153</v>
      </c>
      <c r="CA16" s="2" t="s">
        <v>144</v>
      </c>
      <c r="CB16" s="4">
        <v>3</v>
      </c>
      <c r="CC16" s="8">
        <v>469.89</v>
      </c>
      <c r="CD16" s="4"/>
      <c r="CE16" s="8"/>
      <c r="CF16" s="7"/>
      <c r="CG16" s="7"/>
      <c r="CH16" s="2" t="s">
        <v>151</v>
      </c>
      <c r="CI16" s="2" t="s">
        <v>141</v>
      </c>
      <c r="CJ16" s="2" t="s">
        <v>248</v>
      </c>
      <c r="CK16" s="2" t="s">
        <v>158</v>
      </c>
      <c r="CL16" s="2" t="s">
        <v>153</v>
      </c>
      <c r="CM16" s="2" t="s">
        <v>153</v>
      </c>
      <c r="CN16" s="2" t="s">
        <v>144</v>
      </c>
      <c r="CO16" s="4">
        <v>3</v>
      </c>
      <c r="CP16" s="8">
        <v>899.97</v>
      </c>
      <c r="CQ16" s="4">
        <v>1</v>
      </c>
      <c r="CR16" s="8">
        <v>509.99</v>
      </c>
      <c r="CS16" s="7">
        <v>2</v>
      </c>
      <c r="CT16" s="7">
        <v>0.7647</v>
      </c>
      <c r="CU16" s="2" t="s">
        <v>151</v>
      </c>
      <c r="CV16" s="2" t="s">
        <v>141</v>
      </c>
      <c r="CW16" s="2" t="s">
        <v>250</v>
      </c>
      <c r="CX16" s="2" t="s">
        <v>263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183.11</v>
      </c>
      <c r="DD16" s="4"/>
      <c r="DE16" s="8"/>
      <c r="DF16" s="7"/>
      <c r="DG16" s="7"/>
      <c r="DH16" s="2" t="s">
        <v>151</v>
      </c>
      <c r="DI16" s="2" t="s">
        <v>141</v>
      </c>
      <c r="DJ16" s="2" t="s">
        <v>157</v>
      </c>
      <c r="DK16" s="2" t="s">
        <v>264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250</v>
      </c>
      <c r="DX16" s="2" t="s">
        <v>265</v>
      </c>
      <c r="DY16" s="2" t="s">
        <v>153</v>
      </c>
      <c r="DZ16" s="2" t="s">
        <v>153</v>
      </c>
      <c r="EA16" s="2" t="s">
        <v>144</v>
      </c>
      <c r="EB16" s="4"/>
      <c r="EC16" s="8"/>
      <c r="ED16" s="4"/>
      <c r="EE16" s="8"/>
      <c r="EF16" s="7"/>
      <c r="EG16" s="7"/>
      <c r="EH16" s="2" t="s">
        <v>151</v>
      </c>
      <c r="EI16" s="2" t="s">
        <v>141</v>
      </c>
      <c r="EJ16" s="2" t="s">
        <v>250</v>
      </c>
      <c r="EK16" s="2" t="s">
        <v>266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151</v>
      </c>
      <c r="EV16" s="2" t="s">
        <v>141</v>
      </c>
      <c r="EW16" s="2" t="s">
        <v>254</v>
      </c>
      <c r="EX16" s="2" t="s">
        <v>267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151</v>
      </c>
      <c r="FI16" s="2" t="s">
        <v>141</v>
      </c>
      <c r="FJ16" s="2" t="s">
        <v>164</v>
      </c>
      <c r="FK16" s="2" t="s">
        <v>177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144</v>
      </c>
      <c r="FV16" s="2" t="s">
        <v>144</v>
      </c>
      <c r="FW16" s="2" t="s">
        <v>144</v>
      </c>
      <c r="FX16" s="2" t="s">
        <v>144</v>
      </c>
      <c r="FY16" s="2" t="s">
        <v>144</v>
      </c>
      <c r="FZ16" s="2" t="s">
        <v>144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151</v>
      </c>
      <c r="IV16" s="2" t="s">
        <v>141</v>
      </c>
      <c r="IW16" s="2" t="s">
        <v>250</v>
      </c>
      <c r="IX16" s="2" t="s">
        <v>268</v>
      </c>
      <c r="IY16" s="2" t="s">
        <v>153</v>
      </c>
      <c r="IZ16" s="2" t="s">
        <v>153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151</v>
      </c>
      <c r="JV16" s="2" t="s">
        <v>141</v>
      </c>
      <c r="JW16" s="2" t="s">
        <v>250</v>
      </c>
      <c r="JX16" s="2" t="s">
        <v>144</v>
      </c>
      <c r="JY16" s="2" t="s">
        <v>153</v>
      </c>
      <c r="JZ16" s="2" t="s">
        <v>153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185</v>
      </c>
      <c r="KV16" s="2" t="s">
        <v>141</v>
      </c>
      <c r="KW16" s="2" t="s">
        <v>144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144</v>
      </c>
      <c r="PC16" s="4"/>
      <c r="PD16" s="4"/>
      <c r="PE16" s="4">
        <v>53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269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242</v>
      </c>
      <c r="G17" s="2" t="s">
        <v>242</v>
      </c>
      <c r="H17" s="2" t="s">
        <v>242</v>
      </c>
      <c r="I17" s="2" t="s">
        <v>138</v>
      </c>
      <c r="J17" s="2" t="s">
        <v>187</v>
      </c>
      <c r="K17" s="2" t="s">
        <v>243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245</v>
      </c>
      <c r="Z17" s="4">
        <v>128</v>
      </c>
      <c r="AA17" s="4">
        <f>=ROUNDDOWN(32,0)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684.55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0.1838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684.55</v>
      </c>
      <c r="BL17" s="2" t="s">
        <v>270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247</v>
      </c>
      <c r="BY17" s="2" t="s">
        <v>153</v>
      </c>
      <c r="BZ17" s="2" t="s">
        <v>153</v>
      </c>
      <c r="CA17" s="2" t="s">
        <v>144</v>
      </c>
      <c r="CB17" s="4">
        <v>1</v>
      </c>
      <c r="CC17" s="8">
        <v>136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248</v>
      </c>
      <c r="CK17" s="2" t="s">
        <v>271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250</v>
      </c>
      <c r="CX17" s="2" t="s">
        <v>263</v>
      </c>
      <c r="CY17" s="2" t="s">
        <v>153</v>
      </c>
      <c r="CZ17" s="2" t="s">
        <v>153</v>
      </c>
      <c r="DA17" s="2" t="s">
        <v>144</v>
      </c>
      <c r="DB17" s="4">
        <v>3</v>
      </c>
      <c r="DC17" s="8">
        <v>548.55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157</v>
      </c>
      <c r="DK17" s="2" t="s">
        <v>268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250</v>
      </c>
      <c r="DX17" s="2" t="s">
        <v>272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250</v>
      </c>
      <c r="EK17" s="2" t="s">
        <v>273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254</v>
      </c>
      <c r="EX17" s="2" t="s">
        <v>274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151</v>
      </c>
      <c r="FI17" s="2" t="s">
        <v>141</v>
      </c>
      <c r="FJ17" s="2" t="s">
        <v>256</v>
      </c>
      <c r="FK17" s="2" t="s">
        <v>275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144</v>
      </c>
      <c r="FV17" s="2" t="s">
        <v>144</v>
      </c>
      <c r="FW17" s="2" t="s">
        <v>144</v>
      </c>
      <c r="FX17" s="2" t="s">
        <v>144</v>
      </c>
      <c r="FY17" s="2" t="s">
        <v>144</v>
      </c>
      <c r="FZ17" s="2" t="s">
        <v>144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151</v>
      </c>
      <c r="IV17" s="2" t="s">
        <v>141</v>
      </c>
      <c r="IW17" s="2" t="s">
        <v>250</v>
      </c>
      <c r="IX17" s="2" t="s">
        <v>144</v>
      </c>
      <c r="IY17" s="2" t="s">
        <v>153</v>
      </c>
      <c r="IZ17" s="2" t="s">
        <v>153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151</v>
      </c>
      <c r="JV17" s="2" t="s">
        <v>141</v>
      </c>
      <c r="JW17" s="2" t="s">
        <v>250</v>
      </c>
      <c r="JX17" s="2" t="s">
        <v>276</v>
      </c>
      <c r="JY17" s="2" t="s">
        <v>153</v>
      </c>
      <c r="JZ17" s="2" t="s">
        <v>153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185</v>
      </c>
      <c r="KV17" s="2" t="s">
        <v>141</v>
      </c>
      <c r="KW17" s="2" t="s">
        <v>144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128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277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242</v>
      </c>
      <c r="G18" s="2" t="s">
        <v>242</v>
      </c>
      <c r="H18" s="2" t="s">
        <v>242</v>
      </c>
      <c r="I18" s="2" t="s">
        <v>138</v>
      </c>
      <c r="J18" s="2" t="s">
        <v>139</v>
      </c>
      <c r="K18" s="2" t="s">
        <v>278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279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148</v>
      </c>
      <c r="Z18" s="4">
        <v>83</v>
      </c>
      <c r="AA18" s="4">
        <f>=ROUNDDOWN(13.8333333333333,0)</f>
      </c>
      <c r="AB18" s="5">
        <v>6</v>
      </c>
      <c r="AC18" s="2" t="s">
        <v>149</v>
      </c>
      <c r="AD18" s="4">
        <v>85</v>
      </c>
      <c r="AE18" s="4">
        <v>85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3</v>
      </c>
      <c r="AQ18" s="8">
        <v>527.93</v>
      </c>
      <c r="AR18" s="4">
        <v>2</v>
      </c>
      <c r="AS18" s="8">
        <v>386.08</v>
      </c>
      <c r="AT18" s="7">
        <v>0.5</v>
      </c>
      <c r="AU18" s="7">
        <v>0.3674</v>
      </c>
      <c r="AV18" s="4">
        <v>11</v>
      </c>
      <c r="AW18" s="8">
        <v>1861.73</v>
      </c>
      <c r="AX18" s="4">
        <v>6</v>
      </c>
      <c r="AY18" s="8">
        <v>1329.84</v>
      </c>
      <c r="AZ18" s="7">
        <v>0.8333</v>
      </c>
      <c r="BA18" s="7">
        <v>0.4</v>
      </c>
      <c r="BB18" s="7">
        <v>0.2836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0.3333</v>
      </c>
      <c r="BJ18" s="4">
        <v>3</v>
      </c>
      <c r="BK18" s="8">
        <v>527.93</v>
      </c>
      <c r="BL18" s="2" t="s">
        <v>280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281</v>
      </c>
      <c r="BY18" s="2" t="s">
        <v>153</v>
      </c>
      <c r="BZ18" s="2" t="s">
        <v>153</v>
      </c>
      <c r="CA18" s="2" t="s">
        <v>144</v>
      </c>
      <c r="CB18" s="4"/>
      <c r="CC18" s="8"/>
      <c r="CD18" s="4"/>
      <c r="CE18" s="8"/>
      <c r="CF18" s="7"/>
      <c r="CG18" s="7"/>
      <c r="CH18" s="2" t="s">
        <v>151</v>
      </c>
      <c r="CI18" s="2" t="s">
        <v>141</v>
      </c>
      <c r="CJ18" s="2" t="s">
        <v>154</v>
      </c>
      <c r="CK18" s="2" t="s">
        <v>282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220.99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148</v>
      </c>
      <c r="CX18" s="2" t="s">
        <v>283</v>
      </c>
      <c r="CY18" s="2" t="s">
        <v>153</v>
      </c>
      <c r="CZ18" s="2" t="s">
        <v>153</v>
      </c>
      <c r="DA18" s="2" t="s">
        <v>144</v>
      </c>
      <c r="DB18" s="4">
        <v>2</v>
      </c>
      <c r="DC18" s="8">
        <v>306.94</v>
      </c>
      <c r="DD18" s="4">
        <v>2</v>
      </c>
      <c r="DE18" s="8">
        <v>386.08</v>
      </c>
      <c r="DF18" s="7"/>
      <c r="DG18" s="7">
        <v>-0.205</v>
      </c>
      <c r="DH18" s="2" t="s">
        <v>151</v>
      </c>
      <c r="DI18" s="2" t="s">
        <v>141</v>
      </c>
      <c r="DJ18" s="2" t="s">
        <v>157</v>
      </c>
      <c r="DK18" s="2" t="s">
        <v>284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151</v>
      </c>
      <c r="DV18" s="2" t="s">
        <v>141</v>
      </c>
      <c r="DW18" s="2" t="s">
        <v>148</v>
      </c>
      <c r="DX18" s="2" t="s">
        <v>285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160</v>
      </c>
      <c r="EK18" s="2" t="s">
        <v>286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162</v>
      </c>
      <c r="EX18" s="2" t="s">
        <v>287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151</v>
      </c>
      <c r="FI18" s="2" t="s">
        <v>141</v>
      </c>
      <c r="FJ18" s="2" t="s">
        <v>288</v>
      </c>
      <c r="FK18" s="2" t="s">
        <v>289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166</v>
      </c>
      <c r="FX18" s="2" t="s">
        <v>144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151</v>
      </c>
      <c r="IV18" s="2" t="s">
        <v>141</v>
      </c>
      <c r="IW18" s="2" t="s">
        <v>168</v>
      </c>
      <c r="IX18" s="2" t="s">
        <v>290</v>
      </c>
      <c r="IY18" s="2" t="s">
        <v>153</v>
      </c>
      <c r="IZ18" s="2" t="s">
        <v>153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151</v>
      </c>
      <c r="JV18" s="2" t="s">
        <v>141</v>
      </c>
      <c r="JW18" s="2" t="s">
        <v>170</v>
      </c>
      <c r="JX18" s="2" t="s">
        <v>144</v>
      </c>
      <c r="JY18" s="2" t="s">
        <v>153</v>
      </c>
      <c r="JZ18" s="2" t="s">
        <v>153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151</v>
      </c>
      <c r="KV18" s="2" t="s">
        <v>171</v>
      </c>
      <c r="KW18" s="2" t="s">
        <v>144</v>
      </c>
      <c r="KX18" s="2" t="s">
        <v>291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>
        <v>83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>
        <v>85</v>
      </c>
    </row>
    <row r="19">
      <c r="A19" s="2" t="s">
        <v>292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242</v>
      </c>
      <c r="G19" s="2" t="s">
        <v>242</v>
      </c>
      <c r="H19" s="2" t="s">
        <v>242</v>
      </c>
      <c r="I19" s="2" t="s">
        <v>138</v>
      </c>
      <c r="J19" s="2" t="s">
        <v>174</v>
      </c>
      <c r="K19" s="2" t="s">
        <v>278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279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148</v>
      </c>
      <c r="Z19" s="4">
        <v>98</v>
      </c>
      <c r="AA19" s="4">
        <f>=ROUNDDOWN(14,0)</f>
      </c>
      <c r="AB19" s="5">
        <v>7</v>
      </c>
      <c r="AC19" s="2" t="s">
        <v>149</v>
      </c>
      <c r="AD19" s="4">
        <v>230</v>
      </c>
      <c r="AE19" s="4">
        <v>230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6</v>
      </c>
      <c r="AQ19" s="8">
        <v>995.52</v>
      </c>
      <c r="AR19" s="4">
        <v>4</v>
      </c>
      <c r="AS19" s="8">
        <v>943.76</v>
      </c>
      <c r="AT19" s="7">
        <v>0.5</v>
      </c>
      <c r="AU19" s="7">
        <v>0.0548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0.5347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6</v>
      </c>
      <c r="BK19" s="8">
        <v>995.52</v>
      </c>
      <c r="BL19" s="2" t="s">
        <v>222</v>
      </c>
      <c r="BM19" s="7">
        <v>1</v>
      </c>
      <c r="BN19" s="7">
        <v>1</v>
      </c>
      <c r="BO19" s="4">
        <v>5</v>
      </c>
      <c r="BP19" s="8">
        <v>845.7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293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149.82</v>
      </c>
      <c r="CD19" s="4"/>
      <c r="CE19" s="8"/>
      <c r="CF19" s="7"/>
      <c r="CG19" s="7"/>
      <c r="CH19" s="2" t="s">
        <v>151</v>
      </c>
      <c r="CI19" s="2" t="s">
        <v>141</v>
      </c>
      <c r="CJ19" s="2" t="s">
        <v>154</v>
      </c>
      <c r="CK19" s="2" t="s">
        <v>155</v>
      </c>
      <c r="CL19" s="2" t="s">
        <v>153</v>
      </c>
      <c r="CM19" s="2" t="s">
        <v>153</v>
      </c>
      <c r="CN19" s="2" t="s">
        <v>144</v>
      </c>
      <c r="CO19" s="4"/>
      <c r="CP19" s="8"/>
      <c r="CQ19" s="4"/>
      <c r="CR19" s="8"/>
      <c r="CS19" s="7"/>
      <c r="CT19" s="7"/>
      <c r="CU19" s="2" t="s">
        <v>151</v>
      </c>
      <c r="CV19" s="2" t="s">
        <v>141</v>
      </c>
      <c r="CW19" s="2" t="s">
        <v>148</v>
      </c>
      <c r="CX19" s="2" t="s">
        <v>205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2</v>
      </c>
      <c r="DE19" s="8">
        <v>463.3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157</v>
      </c>
      <c r="DK19" s="2" t="s">
        <v>252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148</v>
      </c>
      <c r="DX19" s="2" t="s">
        <v>294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160</v>
      </c>
      <c r="EK19" s="2" t="s">
        <v>295</v>
      </c>
      <c r="EL19" s="2" t="s">
        <v>153</v>
      </c>
      <c r="EM19" s="2" t="s">
        <v>153</v>
      </c>
      <c r="EN19" s="2" t="s">
        <v>144</v>
      </c>
      <c r="EO19" s="4"/>
      <c r="EP19" s="8"/>
      <c r="EQ19" s="4">
        <v>2</v>
      </c>
      <c r="ER19" s="8">
        <v>480.46</v>
      </c>
      <c r="ES19" s="7">
        <v>-1</v>
      </c>
      <c r="ET19" s="7">
        <v>-1</v>
      </c>
      <c r="EU19" s="2" t="s">
        <v>151</v>
      </c>
      <c r="EV19" s="2" t="s">
        <v>141</v>
      </c>
      <c r="EW19" s="2" t="s">
        <v>162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151</v>
      </c>
      <c r="FI19" s="2" t="s">
        <v>141</v>
      </c>
      <c r="FJ19" s="2" t="s">
        <v>164</v>
      </c>
      <c r="FK19" s="2" t="s">
        <v>297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166</v>
      </c>
      <c r="FX19" s="2" t="s">
        <v>144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151</v>
      </c>
      <c r="IV19" s="2" t="s">
        <v>141</v>
      </c>
      <c r="IW19" s="2" t="s">
        <v>168</v>
      </c>
      <c r="IX19" s="2" t="s">
        <v>296</v>
      </c>
      <c r="IY19" s="2" t="s">
        <v>153</v>
      </c>
      <c r="IZ19" s="2" t="s">
        <v>153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151</v>
      </c>
      <c r="JV19" s="2" t="s">
        <v>141</v>
      </c>
      <c r="JW19" s="2" t="s">
        <v>170</v>
      </c>
      <c r="JX19" s="2" t="s">
        <v>144</v>
      </c>
      <c r="JY19" s="2" t="s">
        <v>153</v>
      </c>
      <c r="JZ19" s="2" t="s">
        <v>153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185</v>
      </c>
      <c r="KV19" s="2" t="s">
        <v>141</v>
      </c>
      <c r="KW19" s="2" t="s">
        <v>144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>
        <v>98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>
        <v>230</v>
      </c>
    </row>
    <row r="20">
      <c r="A20" s="2" t="s">
        <v>298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242</v>
      </c>
      <c r="G20" s="2" t="s">
        <v>242</v>
      </c>
      <c r="H20" s="2" t="s">
        <v>242</v>
      </c>
      <c r="I20" s="2" t="s">
        <v>138</v>
      </c>
      <c r="J20" s="2" t="s">
        <v>187</v>
      </c>
      <c r="K20" s="2" t="s">
        <v>278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279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148</v>
      </c>
      <c r="Z20" s="4">
        <v>76</v>
      </c>
      <c r="AA20" s="4">
        <f>=ROUNDDOWN(25.3333333333333,0)</f>
      </c>
      <c r="AB20" s="5">
        <v>3</v>
      </c>
      <c r="AC20" s="2" t="s">
        <v>149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2</v>
      </c>
      <c r="AQ20" s="8">
        <v>338.28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0.1817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2</v>
      </c>
      <c r="BK20" s="8">
        <v>338.28</v>
      </c>
      <c r="BL20" s="2" t="s">
        <v>16</v>
      </c>
      <c r="BM20" s="7">
        <v>1</v>
      </c>
      <c r="BN20" s="7">
        <v>1</v>
      </c>
      <c r="BO20" s="4">
        <v>2</v>
      </c>
      <c r="BP20" s="8">
        <v>338.28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267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151</v>
      </c>
      <c r="CI20" s="2" t="s">
        <v>141</v>
      </c>
      <c r="CJ20" s="2" t="s">
        <v>154</v>
      </c>
      <c r="CK20" s="2" t="s">
        <v>190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148</v>
      </c>
      <c r="CX20" s="2" t="s">
        <v>191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299</v>
      </c>
      <c r="DK20" s="2" t="s">
        <v>300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148</v>
      </c>
      <c r="DX20" s="2" t="s">
        <v>180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160</v>
      </c>
      <c r="EK20" s="2" t="s">
        <v>301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288</v>
      </c>
      <c r="EX20" s="2" t="s">
        <v>257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151</v>
      </c>
      <c r="FI20" s="2" t="s">
        <v>141</v>
      </c>
      <c r="FJ20" s="2" t="s">
        <v>288</v>
      </c>
      <c r="FK20" s="2" t="s">
        <v>302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166</v>
      </c>
      <c r="FX20" s="2" t="s">
        <v>144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151</v>
      </c>
      <c r="IV20" s="2" t="s">
        <v>141</v>
      </c>
      <c r="IW20" s="2" t="s">
        <v>168</v>
      </c>
      <c r="IX20" s="2" t="s">
        <v>144</v>
      </c>
      <c r="IY20" s="2" t="s">
        <v>153</v>
      </c>
      <c r="IZ20" s="2" t="s">
        <v>153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151</v>
      </c>
      <c r="JV20" s="2" t="s">
        <v>141</v>
      </c>
      <c r="JW20" s="2" t="s">
        <v>198</v>
      </c>
      <c r="JX20" s="2" t="s">
        <v>144</v>
      </c>
      <c r="JY20" s="2" t="s">
        <v>153</v>
      </c>
      <c r="JZ20" s="2" t="s">
        <v>153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185</v>
      </c>
      <c r="KV20" s="2" t="s">
        <v>141</v>
      </c>
      <c r="KW20" s="2" t="s">
        <v>144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76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100</v>
      </c>
    </row>
    <row r="21">
      <c r="A21" s="2" t="s">
        <v>303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242</v>
      </c>
      <c r="G21" s="2" t="s">
        <v>242</v>
      </c>
      <c r="H21" s="2" t="s">
        <v>242</v>
      </c>
      <c r="I21" s="2" t="s">
        <v>231</v>
      </c>
      <c r="J21" s="2" t="s">
        <v>139</v>
      </c>
      <c r="K21" s="2" t="s">
        <v>304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236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151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151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237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151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305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242</v>
      </c>
      <c r="G22" s="2" t="s">
        <v>242</v>
      </c>
      <c r="H22" s="2" t="s">
        <v>242</v>
      </c>
      <c r="I22" s="2" t="s">
        <v>231</v>
      </c>
      <c r="J22" s="2" t="s">
        <v>174</v>
      </c>
      <c r="K22" s="2" t="s">
        <v>304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236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151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151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237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151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242</v>
      </c>
      <c r="G23" s="2" t="s">
        <v>242</v>
      </c>
      <c r="H23" s="2" t="s">
        <v>242</v>
      </c>
      <c r="I23" s="2" t="s">
        <v>231</v>
      </c>
      <c r="J23" s="2" t="s">
        <v>187</v>
      </c>
      <c r="K23" s="2" t="s">
        <v>304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236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151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151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237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151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307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308</v>
      </c>
      <c r="G24" s="2" t="s">
        <v>308</v>
      </c>
      <c r="H24" s="2" t="s">
        <v>308</v>
      </c>
      <c r="I24" s="2" t="s">
        <v>138</v>
      </c>
      <c r="J24" s="2" t="s">
        <v>174</v>
      </c>
      <c r="K24" s="2" t="s">
        <v>309</v>
      </c>
      <c r="L24" s="3">
        <v>204.28</v>
      </c>
      <c r="M24" s="3">
        <v>214.49</v>
      </c>
      <c r="N24" s="3">
        <v>599.99</v>
      </c>
      <c r="O24" s="2" t="s">
        <v>141</v>
      </c>
      <c r="P24" s="2" t="s">
        <v>310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244</v>
      </c>
      <c r="W24" s="2" t="s">
        <v>147</v>
      </c>
      <c r="X24" s="2" t="s">
        <v>144</v>
      </c>
      <c r="Y24" s="2" t="s">
        <v>175</v>
      </c>
      <c r="Z24" s="4">
        <v>159</v>
      </c>
      <c r="AA24" s="4">
        <f>=ROUNDDOWN(31.8,0)</f>
      </c>
      <c r="AB24" s="5">
        <v>5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5</v>
      </c>
      <c r="AQ24" s="8">
        <v>925.54</v>
      </c>
      <c r="AR24" s="4">
        <v>2</v>
      </c>
      <c r="AS24" s="8">
        <v>471.88</v>
      </c>
      <c r="AT24" s="7">
        <v>1.5</v>
      </c>
      <c r="AU24" s="7">
        <v>0.9614</v>
      </c>
      <c r="AV24" s="4">
        <v>5</v>
      </c>
      <c r="AW24" s="8">
        <v>925.54</v>
      </c>
      <c r="AX24" s="4">
        <v>2</v>
      </c>
      <c r="AY24" s="8">
        <v>471.88</v>
      </c>
      <c r="AZ24" s="7">
        <v>1.5</v>
      </c>
      <c r="BA24" s="7">
        <v>0.9614</v>
      </c>
      <c r="BB24" s="7">
        <v>1</v>
      </c>
      <c r="BC24" s="4">
        <v>5</v>
      </c>
      <c r="BD24" s="8">
        <v>925.54</v>
      </c>
      <c r="BE24" s="4">
        <v>2</v>
      </c>
      <c r="BF24" s="8">
        <v>471.88</v>
      </c>
      <c r="BG24" s="7">
        <v>1.5</v>
      </c>
      <c r="BH24" s="7">
        <v>0.9614</v>
      </c>
      <c r="BI24" s="7">
        <v>1</v>
      </c>
      <c r="BJ24" s="4">
        <v>5</v>
      </c>
      <c r="BK24" s="8">
        <v>925.54</v>
      </c>
      <c r="BL24" s="2" t="s">
        <v>311</v>
      </c>
      <c r="BM24" s="7">
        <v>1</v>
      </c>
      <c r="BN24" s="7">
        <v>1</v>
      </c>
      <c r="BO24" s="4">
        <v>1</v>
      </c>
      <c r="BP24" s="8">
        <v>234.92</v>
      </c>
      <c r="BQ24" s="4"/>
      <c r="BR24" s="8"/>
      <c r="BS24" s="7"/>
      <c r="BT24" s="7"/>
      <c r="BU24" s="2" t="s">
        <v>151</v>
      </c>
      <c r="BV24" s="2" t="s">
        <v>141</v>
      </c>
      <c r="BW24" s="2" t="s">
        <v>144</v>
      </c>
      <c r="BX24" s="2" t="s">
        <v>247</v>
      </c>
      <c r="BY24" s="2" t="s">
        <v>153</v>
      </c>
      <c r="BZ24" s="2" t="s">
        <v>153</v>
      </c>
      <c r="CA24" s="2" t="s">
        <v>144</v>
      </c>
      <c r="CB24" s="4">
        <v>2</v>
      </c>
      <c r="CC24" s="8">
        <v>154.42</v>
      </c>
      <c r="CD24" s="4"/>
      <c r="CE24" s="8"/>
      <c r="CF24" s="7"/>
      <c r="CG24" s="7"/>
      <c r="CH24" s="2" t="s">
        <v>151</v>
      </c>
      <c r="CI24" s="2" t="s">
        <v>141</v>
      </c>
      <c r="CJ24" s="2" t="s">
        <v>154</v>
      </c>
      <c r="CK24" s="2" t="s">
        <v>312</v>
      </c>
      <c r="CL24" s="2" t="s">
        <v>153</v>
      </c>
      <c r="CM24" s="2" t="s">
        <v>153</v>
      </c>
      <c r="CN24" s="2" t="s">
        <v>144</v>
      </c>
      <c r="CO24" s="4">
        <v>1</v>
      </c>
      <c r="CP24" s="8">
        <v>304.55</v>
      </c>
      <c r="CQ24" s="4"/>
      <c r="CR24" s="8"/>
      <c r="CS24" s="7"/>
      <c r="CT24" s="7"/>
      <c r="CU24" s="2" t="s">
        <v>151</v>
      </c>
      <c r="CV24" s="2" t="s">
        <v>141</v>
      </c>
      <c r="CW24" s="2" t="s">
        <v>175</v>
      </c>
      <c r="CX24" s="2" t="s">
        <v>205</v>
      </c>
      <c r="CY24" s="2" t="s">
        <v>153</v>
      </c>
      <c r="CZ24" s="2" t="s">
        <v>153</v>
      </c>
      <c r="DA24" s="2" t="s">
        <v>144</v>
      </c>
      <c r="DB24" s="4">
        <v>1</v>
      </c>
      <c r="DC24" s="8">
        <v>231.65</v>
      </c>
      <c r="DD24" s="4">
        <v>1</v>
      </c>
      <c r="DE24" s="8">
        <v>231.65</v>
      </c>
      <c r="DF24" s="7"/>
      <c r="DG24" s="7"/>
      <c r="DH24" s="2" t="s">
        <v>151</v>
      </c>
      <c r="DI24" s="2" t="s">
        <v>141</v>
      </c>
      <c r="DJ24" s="2" t="s">
        <v>265</v>
      </c>
      <c r="DK24" s="2" t="s">
        <v>313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141</v>
      </c>
      <c r="DW24" s="2" t="s">
        <v>175</v>
      </c>
      <c r="DX24" s="2" t="s">
        <v>314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141</v>
      </c>
      <c r="EJ24" s="2" t="s">
        <v>160</v>
      </c>
      <c r="EK24" s="2" t="s">
        <v>286</v>
      </c>
      <c r="EL24" s="2" t="s">
        <v>153</v>
      </c>
      <c r="EM24" s="2" t="s">
        <v>153</v>
      </c>
      <c r="EN24" s="2" t="s">
        <v>144</v>
      </c>
      <c r="EO24" s="4"/>
      <c r="EP24" s="8"/>
      <c r="EQ24" s="4">
        <v>1</v>
      </c>
      <c r="ER24" s="8">
        <v>240.23</v>
      </c>
      <c r="ES24" s="7">
        <v>-1</v>
      </c>
      <c r="ET24" s="7">
        <v>-1</v>
      </c>
      <c r="EU24" s="2" t="s">
        <v>151</v>
      </c>
      <c r="EV24" s="2" t="s">
        <v>141</v>
      </c>
      <c r="EW24" s="2" t="s">
        <v>162</v>
      </c>
      <c r="EX24" s="2" t="s">
        <v>315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151</v>
      </c>
      <c r="FI24" s="2" t="s">
        <v>141</v>
      </c>
      <c r="FJ24" s="2" t="s">
        <v>164</v>
      </c>
      <c r="FK24" s="2" t="s">
        <v>316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141</v>
      </c>
      <c r="FW24" s="2" t="s">
        <v>166</v>
      </c>
      <c r="FX24" s="2" t="s">
        <v>317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151</v>
      </c>
      <c r="IV24" s="2" t="s">
        <v>141</v>
      </c>
      <c r="IW24" s="2" t="s">
        <v>168</v>
      </c>
      <c r="IX24" s="2" t="s">
        <v>318</v>
      </c>
      <c r="IY24" s="2" t="s">
        <v>153</v>
      </c>
      <c r="IZ24" s="2" t="s">
        <v>153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151</v>
      </c>
      <c r="JV24" s="2" t="s">
        <v>141</v>
      </c>
      <c r="JW24" s="2" t="s">
        <v>170</v>
      </c>
      <c r="JX24" s="2" t="s">
        <v>144</v>
      </c>
      <c r="JY24" s="2" t="s">
        <v>153</v>
      </c>
      <c r="JZ24" s="2" t="s">
        <v>153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159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308</v>
      </c>
      <c r="G25" s="2" t="s">
        <v>308</v>
      </c>
      <c r="H25" s="2" t="s">
        <v>308</v>
      </c>
      <c r="I25" s="2" t="s">
        <v>138</v>
      </c>
      <c r="J25" s="2" t="s">
        <v>187</v>
      </c>
      <c r="K25" s="2" t="s">
        <v>309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244</v>
      </c>
      <c r="W25" s="2" t="s">
        <v>147</v>
      </c>
      <c r="X25" s="2" t="s">
        <v>144</v>
      </c>
      <c r="Y25" s="2" t="s">
        <v>175</v>
      </c>
      <c r="Z25" s="4">
        <v>45</v>
      </c>
      <c r="AA25" s="4">
        <f>=ROUNDDOWN(45,0)</f>
      </c>
      <c r="AB25" s="5">
        <v>1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/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/>
      <c r="BK25" s="8"/>
      <c r="BL25" s="2" t="s">
        <v>144</v>
      </c>
      <c r="BM25" s="7"/>
      <c r="BN25" s="7"/>
      <c r="BO25" s="4"/>
      <c r="BP25" s="8"/>
      <c r="BQ25" s="4"/>
      <c r="BR25" s="8"/>
      <c r="BS25" s="7"/>
      <c r="BT25" s="7"/>
      <c r="BU25" s="2" t="s">
        <v>236</v>
      </c>
      <c r="BV25" s="2" t="s">
        <v>141</v>
      </c>
      <c r="BW25" s="2" t="s">
        <v>144</v>
      </c>
      <c r="BX25" s="2" t="s">
        <v>144</v>
      </c>
      <c r="BY25" s="2" t="s">
        <v>153</v>
      </c>
      <c r="BZ25" s="2" t="s">
        <v>153</v>
      </c>
      <c r="CA25" s="2" t="s">
        <v>144</v>
      </c>
      <c r="CB25" s="4"/>
      <c r="CC25" s="8"/>
      <c r="CD25" s="4"/>
      <c r="CE25" s="8"/>
      <c r="CF25" s="7"/>
      <c r="CG25" s="7"/>
      <c r="CH25" s="2" t="s">
        <v>151</v>
      </c>
      <c r="CI25" s="2" t="s">
        <v>141</v>
      </c>
      <c r="CJ25" s="2" t="s">
        <v>154</v>
      </c>
      <c r="CK25" s="2" t="s">
        <v>320</v>
      </c>
      <c r="CL25" s="2" t="s">
        <v>153</v>
      </c>
      <c r="CM25" s="2" t="s">
        <v>153</v>
      </c>
      <c r="CN25" s="2" t="s">
        <v>144</v>
      </c>
      <c r="CO25" s="4"/>
      <c r="CP25" s="8"/>
      <c r="CQ25" s="4"/>
      <c r="CR25" s="8"/>
      <c r="CS25" s="7"/>
      <c r="CT25" s="7"/>
      <c r="CU25" s="2" t="s">
        <v>151</v>
      </c>
      <c r="CV25" s="2" t="s">
        <v>141</v>
      </c>
      <c r="CW25" s="2" t="s">
        <v>175</v>
      </c>
      <c r="CX25" s="2" t="s">
        <v>169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151</v>
      </c>
      <c r="DI25" s="2" t="s">
        <v>141</v>
      </c>
      <c r="DJ25" s="2" t="s">
        <v>265</v>
      </c>
      <c r="DK25" s="2" t="s">
        <v>321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151</v>
      </c>
      <c r="DV25" s="2" t="s">
        <v>141</v>
      </c>
      <c r="DW25" s="2" t="s">
        <v>175</v>
      </c>
      <c r="DX25" s="2" t="s">
        <v>322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160</v>
      </c>
      <c r="EK25" s="2" t="s">
        <v>258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162</v>
      </c>
      <c r="EX25" s="2" t="s">
        <v>144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151</v>
      </c>
      <c r="FI25" s="2" t="s">
        <v>141</v>
      </c>
      <c r="FJ25" s="2" t="s">
        <v>323</v>
      </c>
      <c r="FK25" s="2" t="s">
        <v>324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166</v>
      </c>
      <c r="FX25" s="2" t="s">
        <v>144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151</v>
      </c>
      <c r="IV25" s="2" t="s">
        <v>141</v>
      </c>
      <c r="IW25" s="2" t="s">
        <v>168</v>
      </c>
      <c r="IX25" s="2" t="s">
        <v>144</v>
      </c>
      <c r="IY25" s="2" t="s">
        <v>153</v>
      </c>
      <c r="IZ25" s="2" t="s">
        <v>153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151</v>
      </c>
      <c r="JV25" s="2" t="s">
        <v>141</v>
      </c>
      <c r="JW25" s="2" t="s">
        <v>198</v>
      </c>
      <c r="JX25" s="2" t="s">
        <v>144</v>
      </c>
      <c r="JY25" s="2" t="s">
        <v>153</v>
      </c>
      <c r="JZ25" s="2" t="s">
        <v>153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45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325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326</v>
      </c>
      <c r="G26" s="2" t="s">
        <v>326</v>
      </c>
      <c r="H26" s="2" t="s">
        <v>326</v>
      </c>
      <c r="I26" s="2" t="s">
        <v>138</v>
      </c>
      <c r="J26" s="2" t="s">
        <v>139</v>
      </c>
      <c r="K26" s="2" t="s">
        <v>232</v>
      </c>
      <c r="L26" s="3">
        <v>170.23</v>
      </c>
      <c r="M26" s="3">
        <v>178.74</v>
      </c>
      <c r="N26" s="3">
        <v>499.99</v>
      </c>
      <c r="O26" s="2" t="s">
        <v>141</v>
      </c>
      <c r="P26" s="2" t="s">
        <v>310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244</v>
      </c>
      <c r="W26" s="2" t="s">
        <v>147</v>
      </c>
      <c r="X26" s="2" t="s">
        <v>144</v>
      </c>
      <c r="Y26" s="2" t="s">
        <v>205</v>
      </c>
      <c r="Z26" s="4">
        <v>27</v>
      </c>
      <c r="AA26" s="4">
        <f>=ROUNDDOWN(13.5,0)</f>
      </c>
      <c r="AB26" s="5">
        <v>2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64.34</v>
      </c>
      <c r="AR26" s="4">
        <v>2</v>
      </c>
      <c r="AS26" s="8">
        <v>400.38</v>
      </c>
      <c r="AT26" s="7">
        <v>-0.5</v>
      </c>
      <c r="AU26" s="7">
        <v>-0.8393</v>
      </c>
      <c r="AV26" s="4">
        <v>7</v>
      </c>
      <c r="AW26" s="8">
        <v>685.31</v>
      </c>
      <c r="AX26" s="4">
        <v>11</v>
      </c>
      <c r="AY26" s="8">
        <v>2508.12</v>
      </c>
      <c r="AZ26" s="7">
        <v>-0.3636</v>
      </c>
      <c r="BA26" s="7">
        <v>-0.7268</v>
      </c>
      <c r="BB26" s="7">
        <v>0.0939</v>
      </c>
      <c r="BC26" s="4">
        <v>7</v>
      </c>
      <c r="BD26" s="8">
        <v>685.31</v>
      </c>
      <c r="BE26" s="4">
        <v>11</v>
      </c>
      <c r="BF26" s="8">
        <v>2508.12</v>
      </c>
      <c r="BG26" s="7">
        <v>-0.3636</v>
      </c>
      <c r="BH26" s="7">
        <v>-0.7268</v>
      </c>
      <c r="BI26" s="7">
        <v>1</v>
      </c>
      <c r="BJ26" s="4">
        <v>1</v>
      </c>
      <c r="BK26" s="8">
        <v>64.34</v>
      </c>
      <c r="BL26" s="2" t="s">
        <v>327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144</v>
      </c>
      <c r="BX26" s="2" t="s">
        <v>247</v>
      </c>
      <c r="BY26" s="2" t="s">
        <v>153</v>
      </c>
      <c r="BZ26" s="2" t="s">
        <v>153</v>
      </c>
      <c r="CA26" s="2" t="s">
        <v>144</v>
      </c>
      <c r="CB26" s="4">
        <v>1</v>
      </c>
      <c r="CC26" s="8">
        <v>64.34</v>
      </c>
      <c r="CD26" s="4"/>
      <c r="CE26" s="8"/>
      <c r="CF26" s="7"/>
      <c r="CG26" s="7"/>
      <c r="CH26" s="2" t="s">
        <v>151</v>
      </c>
      <c r="CI26" s="2" t="s">
        <v>141</v>
      </c>
      <c r="CJ26" s="2" t="s">
        <v>154</v>
      </c>
      <c r="CK26" s="2" t="s">
        <v>328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151</v>
      </c>
      <c r="CV26" s="2" t="s">
        <v>141</v>
      </c>
      <c r="CW26" s="2" t="s">
        <v>205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271</v>
      </c>
      <c r="DK26" s="2" t="s">
        <v>330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205</v>
      </c>
      <c r="DX26" s="2" t="s">
        <v>331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160</v>
      </c>
      <c r="EK26" s="2" t="s">
        <v>268</v>
      </c>
      <c r="EL26" s="2" t="s">
        <v>153</v>
      </c>
      <c r="EM26" s="2" t="s">
        <v>153</v>
      </c>
      <c r="EN26" s="2" t="s">
        <v>144</v>
      </c>
      <c r="EO26" s="4"/>
      <c r="EP26" s="8"/>
      <c r="EQ26" s="4">
        <v>2</v>
      </c>
      <c r="ER26" s="8">
        <v>400.38</v>
      </c>
      <c r="ES26" s="7">
        <v>-1</v>
      </c>
      <c r="ET26" s="7">
        <v>-1</v>
      </c>
      <c r="EU26" s="2" t="s">
        <v>151</v>
      </c>
      <c r="EV26" s="2" t="s">
        <v>141</v>
      </c>
      <c r="EW26" s="2" t="s">
        <v>162</v>
      </c>
      <c r="EX26" s="2" t="s">
        <v>287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151</v>
      </c>
      <c r="FI26" s="2" t="s">
        <v>141</v>
      </c>
      <c r="FJ26" s="2" t="s">
        <v>164</v>
      </c>
      <c r="FK26" s="2" t="s">
        <v>332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166</v>
      </c>
      <c r="FX26" s="2" t="s">
        <v>333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151</v>
      </c>
      <c r="IV26" s="2" t="s">
        <v>141</v>
      </c>
      <c r="IW26" s="2" t="s">
        <v>168</v>
      </c>
      <c r="IX26" s="2" t="s">
        <v>169</v>
      </c>
      <c r="IY26" s="2" t="s">
        <v>153</v>
      </c>
      <c r="IZ26" s="2" t="s">
        <v>153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151</v>
      </c>
      <c r="JV26" s="2" t="s">
        <v>141</v>
      </c>
      <c r="JW26" s="2" t="s">
        <v>170</v>
      </c>
      <c r="JX26" s="2" t="s">
        <v>265</v>
      </c>
      <c r="JY26" s="2" t="s">
        <v>153</v>
      </c>
      <c r="JZ26" s="2" t="s">
        <v>153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334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326</v>
      </c>
      <c r="G27" s="2" t="s">
        <v>326</v>
      </c>
      <c r="H27" s="2" t="s">
        <v>326</v>
      </c>
      <c r="I27" s="2" t="s">
        <v>138</v>
      </c>
      <c r="J27" s="2" t="s">
        <v>174</v>
      </c>
      <c r="K27" s="2" t="s">
        <v>232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310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244</v>
      </c>
      <c r="W27" s="2" t="s">
        <v>147</v>
      </c>
      <c r="X27" s="2" t="s">
        <v>144</v>
      </c>
      <c r="Y27" s="2" t="s">
        <v>205</v>
      </c>
      <c r="Z27" s="4">
        <v>73</v>
      </c>
      <c r="AA27" s="4">
        <f>=ROUNDDOWN(12.1666666666667,0)</f>
      </c>
      <c r="AB27" s="5">
        <v>6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6</v>
      </c>
      <c r="AQ27" s="8">
        <v>620.97</v>
      </c>
      <c r="AR27" s="4">
        <v>9</v>
      </c>
      <c r="AS27" s="8">
        <v>2107.74</v>
      </c>
      <c r="AT27" s="7">
        <v>-0.3333</v>
      </c>
      <c r="AU27" s="7">
        <v>-0.7054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0.9061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6</v>
      </c>
      <c r="BK27" s="8">
        <v>620.97</v>
      </c>
      <c r="BL27" s="2" t="s">
        <v>335</v>
      </c>
      <c r="BM27" s="7">
        <v>1</v>
      </c>
      <c r="BN27" s="7">
        <v>1</v>
      </c>
      <c r="BO27" s="4">
        <v>1</v>
      </c>
      <c r="BP27" s="8">
        <v>234.92</v>
      </c>
      <c r="BQ27" s="4">
        <v>7</v>
      </c>
      <c r="BR27" s="8">
        <v>1644.44</v>
      </c>
      <c r="BS27" s="7">
        <v>-0.8571</v>
      </c>
      <c r="BT27" s="7">
        <v>-0.8571</v>
      </c>
      <c r="BU27" s="2" t="s">
        <v>151</v>
      </c>
      <c r="BV27" s="2" t="s">
        <v>141</v>
      </c>
      <c r="BW27" s="2" t="s">
        <v>144</v>
      </c>
      <c r="BX27" s="2" t="s">
        <v>247</v>
      </c>
      <c r="BY27" s="2" t="s">
        <v>153</v>
      </c>
      <c r="BZ27" s="2" t="s">
        <v>153</v>
      </c>
      <c r="CA27" s="2" t="s">
        <v>144</v>
      </c>
      <c r="CB27" s="4">
        <v>5</v>
      </c>
      <c r="CC27" s="8">
        <v>386.05</v>
      </c>
      <c r="CD27" s="4"/>
      <c r="CE27" s="8"/>
      <c r="CF27" s="7"/>
      <c r="CG27" s="7"/>
      <c r="CH27" s="2" t="s">
        <v>151</v>
      </c>
      <c r="CI27" s="2" t="s">
        <v>141</v>
      </c>
      <c r="CJ27" s="2" t="s">
        <v>154</v>
      </c>
      <c r="CK27" s="2" t="s">
        <v>336</v>
      </c>
      <c r="CL27" s="2" t="s">
        <v>153</v>
      </c>
      <c r="CM27" s="2" t="s">
        <v>153</v>
      </c>
      <c r="CN27" s="2" t="s">
        <v>144</v>
      </c>
      <c r="CO27" s="4"/>
      <c r="CP27" s="8"/>
      <c r="CQ27" s="4"/>
      <c r="CR27" s="8"/>
      <c r="CS27" s="7"/>
      <c r="CT27" s="7"/>
      <c r="CU27" s="2" t="s">
        <v>151</v>
      </c>
      <c r="CV27" s="2" t="s">
        <v>141</v>
      </c>
      <c r="CW27" s="2" t="s">
        <v>205</v>
      </c>
      <c r="CX27" s="2" t="s">
        <v>226</v>
      </c>
      <c r="CY27" s="2" t="s">
        <v>153</v>
      </c>
      <c r="CZ27" s="2" t="s">
        <v>153</v>
      </c>
      <c r="DA27" s="2" t="s">
        <v>144</v>
      </c>
      <c r="DB27" s="4"/>
      <c r="DC27" s="8"/>
      <c r="DD27" s="4">
        <v>2</v>
      </c>
      <c r="DE27" s="8">
        <v>463.3</v>
      </c>
      <c r="DF27" s="7">
        <v>-1</v>
      </c>
      <c r="DG27" s="7">
        <v>-1</v>
      </c>
      <c r="DH27" s="2" t="s">
        <v>151</v>
      </c>
      <c r="DI27" s="2" t="s">
        <v>141</v>
      </c>
      <c r="DJ27" s="2" t="s">
        <v>271</v>
      </c>
      <c r="DK27" s="2" t="s">
        <v>337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141</v>
      </c>
      <c r="DW27" s="2" t="s">
        <v>205</v>
      </c>
      <c r="DX27" s="2" t="s">
        <v>338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141</v>
      </c>
      <c r="EJ27" s="2" t="s">
        <v>160</v>
      </c>
      <c r="EK27" s="2" t="s">
        <v>339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141</v>
      </c>
      <c r="EW27" s="2" t="s">
        <v>162</v>
      </c>
      <c r="EX27" s="2" t="s">
        <v>287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151</v>
      </c>
      <c r="FI27" s="2" t="s">
        <v>141</v>
      </c>
      <c r="FJ27" s="2" t="s">
        <v>164</v>
      </c>
      <c r="FK27" s="2" t="s">
        <v>333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141</v>
      </c>
      <c r="FW27" s="2" t="s">
        <v>166</v>
      </c>
      <c r="FX27" s="2" t="s">
        <v>340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151</v>
      </c>
      <c r="IV27" s="2" t="s">
        <v>141</v>
      </c>
      <c r="IW27" s="2" t="s">
        <v>168</v>
      </c>
      <c r="IX27" s="2" t="s">
        <v>341</v>
      </c>
      <c r="IY27" s="2" t="s">
        <v>153</v>
      </c>
      <c r="IZ27" s="2" t="s">
        <v>153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151</v>
      </c>
      <c r="JV27" s="2" t="s">
        <v>141</v>
      </c>
      <c r="JW27" s="2" t="s">
        <v>170</v>
      </c>
      <c r="JX27" s="2" t="s">
        <v>342</v>
      </c>
      <c r="JY27" s="2" t="s">
        <v>153</v>
      </c>
      <c r="JZ27" s="2" t="s">
        <v>153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73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343</v>
      </c>
      <c r="B28" s="2" t="s">
        <v>133</v>
      </c>
      <c r="C28" s="2" t="s">
        <v>134</v>
      </c>
      <c r="D28" s="2" t="s">
        <v>344</v>
      </c>
      <c r="E28" s="2" t="s">
        <v>345</v>
      </c>
      <c r="F28" s="2" t="s">
        <v>346</v>
      </c>
      <c r="G28" s="2" t="s">
        <v>346</v>
      </c>
      <c r="H28" s="2" t="s">
        <v>346</v>
      </c>
      <c r="I28" s="2" t="s">
        <v>347</v>
      </c>
      <c r="J28" s="2" t="s">
        <v>348</v>
      </c>
      <c r="K28" s="2" t="s">
        <v>349</v>
      </c>
      <c r="L28" s="3">
        <v>37.83</v>
      </c>
      <c r="M28" s="3">
        <v>39.72</v>
      </c>
      <c r="N28" s="3">
        <v>124.99</v>
      </c>
      <c r="O28" s="2" t="s">
        <v>141</v>
      </c>
      <c r="P28" s="2" t="s">
        <v>279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350</v>
      </c>
      <c r="V28" s="2" t="s">
        <v>351</v>
      </c>
      <c r="W28" s="2" t="s">
        <v>147</v>
      </c>
      <c r="X28" s="2" t="s">
        <v>144</v>
      </c>
      <c r="Y28" s="2" t="s">
        <v>180</v>
      </c>
      <c r="Z28" s="4">
        <v>51</v>
      </c>
      <c r="AA28" s="4">
        <f>=ROUNDDOWN(23.1818181818182,0)</f>
      </c>
      <c r="AB28" s="5">
        <v>2.2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</v>
      </c>
      <c r="AQ28" s="8">
        <v>186.91</v>
      </c>
      <c r="AR28" s="4">
        <v>1</v>
      </c>
      <c r="AS28" s="8">
        <v>40.03</v>
      </c>
      <c r="AT28" s="7">
        <v>2</v>
      </c>
      <c r="AU28" s="7">
        <v>3.6692</v>
      </c>
      <c r="AV28" s="4">
        <v>3</v>
      </c>
      <c r="AW28" s="8">
        <v>186.91</v>
      </c>
      <c r="AX28" s="4">
        <v>1</v>
      </c>
      <c r="AY28" s="8">
        <v>40.03</v>
      </c>
      <c r="AZ28" s="7">
        <v>2</v>
      </c>
      <c r="BA28" s="7">
        <v>3.6692</v>
      </c>
      <c r="BB28" s="7">
        <v>1</v>
      </c>
      <c r="BC28" s="4">
        <v>8</v>
      </c>
      <c r="BD28" s="8">
        <v>430.75</v>
      </c>
      <c r="BE28" s="4">
        <v>8</v>
      </c>
      <c r="BF28" s="8">
        <v>317.38</v>
      </c>
      <c r="BG28" s="7" t="s">
        <v>144</v>
      </c>
      <c r="BH28" s="7">
        <v>0.3572</v>
      </c>
      <c r="BI28" s="7">
        <v>0.4339</v>
      </c>
      <c r="BJ28" s="4">
        <v>3</v>
      </c>
      <c r="BK28" s="8">
        <v>186.91</v>
      </c>
      <c r="BL28" s="2" t="s">
        <v>352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141</v>
      </c>
      <c r="BW28" s="2" t="s">
        <v>144</v>
      </c>
      <c r="BX28" s="2" t="s">
        <v>353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151</v>
      </c>
      <c r="CI28" s="2" t="s">
        <v>141</v>
      </c>
      <c r="CJ28" s="2" t="s">
        <v>154</v>
      </c>
      <c r="CK28" s="2" t="s">
        <v>354</v>
      </c>
      <c r="CL28" s="2" t="s">
        <v>153</v>
      </c>
      <c r="CM28" s="2" t="s">
        <v>153</v>
      </c>
      <c r="CN28" s="2" t="s">
        <v>144</v>
      </c>
      <c r="CO28" s="4">
        <v>1</v>
      </c>
      <c r="CP28" s="8">
        <v>92.91</v>
      </c>
      <c r="CQ28" s="4"/>
      <c r="CR28" s="8"/>
      <c r="CS28" s="7"/>
      <c r="CT28" s="7"/>
      <c r="CU28" s="2" t="s">
        <v>151</v>
      </c>
      <c r="CV28" s="2" t="s">
        <v>141</v>
      </c>
      <c r="CW28" s="2" t="s">
        <v>180</v>
      </c>
      <c r="CX28" s="2" t="s">
        <v>331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151</v>
      </c>
      <c r="DI28" s="2" t="s">
        <v>141</v>
      </c>
      <c r="DJ28" s="2" t="s">
        <v>355</v>
      </c>
      <c r="DK28" s="2" t="s">
        <v>330</v>
      </c>
      <c r="DL28" s="2" t="s">
        <v>153</v>
      </c>
      <c r="DM28" s="2" t="s">
        <v>153</v>
      </c>
      <c r="DN28" s="2" t="s">
        <v>144</v>
      </c>
      <c r="DO28" s="4">
        <v>2</v>
      </c>
      <c r="DP28" s="8">
        <v>94</v>
      </c>
      <c r="DQ28" s="4"/>
      <c r="DR28" s="8"/>
      <c r="DS28" s="7"/>
      <c r="DT28" s="7"/>
      <c r="DU28" s="2" t="s">
        <v>151</v>
      </c>
      <c r="DV28" s="2" t="s">
        <v>141</v>
      </c>
      <c r="DW28" s="2" t="s">
        <v>201</v>
      </c>
      <c r="DX28" s="2" t="s">
        <v>180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356</v>
      </c>
      <c r="EK28" s="2" t="s">
        <v>357</v>
      </c>
      <c r="EL28" s="2" t="s">
        <v>153</v>
      </c>
      <c r="EM28" s="2" t="s">
        <v>153</v>
      </c>
      <c r="EN28" s="2" t="s">
        <v>144</v>
      </c>
      <c r="EO28" s="4"/>
      <c r="EP28" s="8"/>
      <c r="EQ28" s="4">
        <v>1</v>
      </c>
      <c r="ER28" s="8">
        <v>40.03</v>
      </c>
      <c r="ES28" s="7">
        <v>-1</v>
      </c>
      <c r="ET28" s="7">
        <v>-1</v>
      </c>
      <c r="EU28" s="2" t="s">
        <v>151</v>
      </c>
      <c r="EV28" s="2" t="s">
        <v>141</v>
      </c>
      <c r="EW28" s="2" t="s">
        <v>162</v>
      </c>
      <c r="EX28" s="2" t="s">
        <v>358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151</v>
      </c>
      <c r="FI28" s="2" t="s">
        <v>141</v>
      </c>
      <c r="FJ28" s="2" t="s">
        <v>224</v>
      </c>
      <c r="FK28" s="2" t="s">
        <v>144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359</v>
      </c>
      <c r="FX28" s="2" t="s">
        <v>360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151</v>
      </c>
      <c r="IV28" s="2" t="s">
        <v>141</v>
      </c>
      <c r="IW28" s="2" t="s">
        <v>361</v>
      </c>
      <c r="IX28" s="2" t="s">
        <v>144</v>
      </c>
      <c r="IY28" s="2" t="s">
        <v>153</v>
      </c>
      <c r="IZ28" s="2" t="s">
        <v>153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151</v>
      </c>
      <c r="JV28" s="2" t="s">
        <v>141</v>
      </c>
      <c r="JW28" s="2" t="s">
        <v>198</v>
      </c>
      <c r="JX28" s="2" t="s">
        <v>144</v>
      </c>
      <c r="JY28" s="2" t="s">
        <v>153</v>
      </c>
      <c r="JZ28" s="2" t="s">
        <v>153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51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362</v>
      </c>
      <c r="B29" s="2" t="s">
        <v>133</v>
      </c>
      <c r="C29" s="2" t="s">
        <v>134</v>
      </c>
      <c r="D29" s="2" t="s">
        <v>344</v>
      </c>
      <c r="E29" s="2" t="s">
        <v>345</v>
      </c>
      <c r="F29" s="2" t="s">
        <v>346</v>
      </c>
      <c r="G29" s="2" t="s">
        <v>346</v>
      </c>
      <c r="H29" s="2" t="s">
        <v>346</v>
      </c>
      <c r="I29" s="2" t="s">
        <v>347</v>
      </c>
      <c r="J29" s="2" t="s">
        <v>348</v>
      </c>
      <c r="K29" s="2" t="s">
        <v>200</v>
      </c>
      <c r="L29" s="3">
        <v>34.04</v>
      </c>
      <c r="M29" s="3">
        <v>35.74</v>
      </c>
      <c r="N29" s="3">
        <v>109.99</v>
      </c>
      <c r="O29" s="2" t="s">
        <v>363</v>
      </c>
      <c r="P29" s="2" t="s">
        <v>310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350</v>
      </c>
      <c r="V29" s="2" t="s">
        <v>351</v>
      </c>
      <c r="W29" s="2" t="s">
        <v>147</v>
      </c>
      <c r="X29" s="2" t="s">
        <v>144</v>
      </c>
      <c r="Y29" s="2" t="s">
        <v>180</v>
      </c>
      <c r="Z29" s="4">
        <v>98</v>
      </c>
      <c r="AA29" s="4">
        <f>=ROUNDDOWN(49,0)</f>
      </c>
      <c r="AB29" s="5">
        <v>2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124.06</v>
      </c>
      <c r="AR29" s="4">
        <v>2</v>
      </c>
      <c r="AS29" s="8">
        <v>80.06</v>
      </c>
      <c r="AT29" s="7">
        <v>0.5</v>
      </c>
      <c r="AU29" s="7">
        <v>0.5496</v>
      </c>
      <c r="AV29" s="4">
        <v>3</v>
      </c>
      <c r="AW29" s="8">
        <v>124.06</v>
      </c>
      <c r="AX29" s="4">
        <v>2</v>
      </c>
      <c r="AY29" s="8">
        <v>80.06</v>
      </c>
      <c r="AZ29" s="7">
        <v>0.5</v>
      </c>
      <c r="BA29" s="7">
        <v>0.5496</v>
      </c>
      <c r="BB29" s="7">
        <v>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>
        <v>0.288</v>
      </c>
      <c r="BJ29" s="4">
        <v>3</v>
      </c>
      <c r="BK29" s="8">
        <v>124.06</v>
      </c>
      <c r="BL29" s="2" t="s">
        <v>364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141</v>
      </c>
      <c r="BW29" s="2" t="s">
        <v>144</v>
      </c>
      <c r="BX29" s="2" t="s">
        <v>274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151</v>
      </c>
      <c r="CI29" s="2" t="s">
        <v>141</v>
      </c>
      <c r="CJ29" s="2" t="s">
        <v>154</v>
      </c>
      <c r="CK29" s="2" t="s">
        <v>365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151</v>
      </c>
      <c r="CV29" s="2" t="s">
        <v>141</v>
      </c>
      <c r="CW29" s="2" t="s">
        <v>180</v>
      </c>
      <c r="CX29" s="2" t="s">
        <v>366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355</v>
      </c>
      <c r="DK29" s="2" t="s">
        <v>367</v>
      </c>
      <c r="DL29" s="2" t="s">
        <v>153</v>
      </c>
      <c r="DM29" s="2" t="s">
        <v>153</v>
      </c>
      <c r="DN29" s="2" t="s">
        <v>144</v>
      </c>
      <c r="DO29" s="4">
        <v>1</v>
      </c>
      <c r="DP29" s="8">
        <v>44</v>
      </c>
      <c r="DQ29" s="4"/>
      <c r="DR29" s="8"/>
      <c r="DS29" s="7"/>
      <c r="DT29" s="7"/>
      <c r="DU29" s="2" t="s">
        <v>151</v>
      </c>
      <c r="DV29" s="2" t="s">
        <v>141</v>
      </c>
      <c r="DW29" s="2" t="s">
        <v>201</v>
      </c>
      <c r="DX29" s="2" t="s">
        <v>368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356</v>
      </c>
      <c r="EK29" s="2" t="s">
        <v>248</v>
      </c>
      <c r="EL29" s="2" t="s">
        <v>153</v>
      </c>
      <c r="EM29" s="2" t="s">
        <v>153</v>
      </c>
      <c r="EN29" s="2" t="s">
        <v>144</v>
      </c>
      <c r="EO29" s="4">
        <v>2</v>
      </c>
      <c r="EP29" s="8">
        <v>80.06</v>
      </c>
      <c r="EQ29" s="4">
        <v>2</v>
      </c>
      <c r="ER29" s="8">
        <v>80.06</v>
      </c>
      <c r="ES29" s="7"/>
      <c r="ET29" s="7"/>
      <c r="EU29" s="2" t="s">
        <v>151</v>
      </c>
      <c r="EV29" s="2" t="s">
        <v>141</v>
      </c>
      <c r="EW29" s="2" t="s">
        <v>162</v>
      </c>
      <c r="EX29" s="2" t="s">
        <v>369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151</v>
      </c>
      <c r="FI29" s="2" t="s">
        <v>141</v>
      </c>
      <c r="FJ29" s="2" t="s">
        <v>224</v>
      </c>
      <c r="FK29" s="2" t="s">
        <v>370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359</v>
      </c>
      <c r="FX29" s="2" t="s">
        <v>371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151</v>
      </c>
      <c r="IV29" s="2" t="s">
        <v>141</v>
      </c>
      <c r="IW29" s="2" t="s">
        <v>361</v>
      </c>
      <c r="IX29" s="2" t="s">
        <v>144</v>
      </c>
      <c r="IY29" s="2" t="s">
        <v>153</v>
      </c>
      <c r="IZ29" s="2" t="s">
        <v>153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151</v>
      </c>
      <c r="JV29" s="2" t="s">
        <v>141</v>
      </c>
      <c r="JW29" s="2" t="s">
        <v>198</v>
      </c>
      <c r="JX29" s="2" t="s">
        <v>144</v>
      </c>
      <c r="JY29" s="2" t="s">
        <v>153</v>
      </c>
      <c r="JZ29" s="2" t="s">
        <v>153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98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372</v>
      </c>
      <c r="B30" s="2" t="s">
        <v>133</v>
      </c>
      <c r="C30" s="2" t="s">
        <v>134</v>
      </c>
      <c r="D30" s="2" t="s">
        <v>344</v>
      </c>
      <c r="E30" s="2" t="s">
        <v>345</v>
      </c>
      <c r="F30" s="2" t="s">
        <v>346</v>
      </c>
      <c r="G30" s="2" t="s">
        <v>346</v>
      </c>
      <c r="H30" s="2" t="s">
        <v>346</v>
      </c>
      <c r="I30" s="2" t="s">
        <v>347</v>
      </c>
      <c r="J30" s="2" t="s">
        <v>348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279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350</v>
      </c>
      <c r="V30" s="2" t="s">
        <v>351</v>
      </c>
      <c r="W30" s="2" t="s">
        <v>147</v>
      </c>
      <c r="X30" s="2" t="s">
        <v>144</v>
      </c>
      <c r="Y30" s="2" t="s">
        <v>180</v>
      </c>
      <c r="Z30" s="4">
        <v>29</v>
      </c>
      <c r="AA30" s="4">
        <f>=ROUNDDOWN(9.66666666666667,0)</f>
      </c>
      <c r="AB30" s="5">
        <v>3</v>
      </c>
      <c r="AC30" s="2" t="s">
        <v>149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</v>
      </c>
      <c r="AQ30" s="8">
        <v>119.78</v>
      </c>
      <c r="AR30" s="4"/>
      <c r="AS30" s="8"/>
      <c r="AT30" s="7"/>
      <c r="AU30" s="7"/>
      <c r="AV30" s="4">
        <v>2</v>
      </c>
      <c r="AW30" s="8">
        <v>119.78</v>
      </c>
      <c r="AX30" s="4"/>
      <c r="AY30" s="8"/>
      <c r="AZ30" s="7"/>
      <c r="BA30" s="7"/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0.2781</v>
      </c>
      <c r="BJ30" s="4">
        <v>2</v>
      </c>
      <c r="BK30" s="8">
        <v>119.78</v>
      </c>
      <c r="BL30" s="2" t="s">
        <v>374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375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151</v>
      </c>
      <c r="CI30" s="2" t="s">
        <v>141</v>
      </c>
      <c r="CJ30" s="2" t="s">
        <v>154</v>
      </c>
      <c r="CK30" s="2" t="s">
        <v>339</v>
      </c>
      <c r="CL30" s="2" t="s">
        <v>153</v>
      </c>
      <c r="CM30" s="2" t="s">
        <v>153</v>
      </c>
      <c r="CN30" s="2" t="s">
        <v>144</v>
      </c>
      <c r="CO30" s="4">
        <v>1</v>
      </c>
      <c r="CP30" s="8">
        <v>72.78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201</v>
      </c>
      <c r="CX30" s="2" t="s">
        <v>376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355</v>
      </c>
      <c r="DK30" s="2" t="s">
        <v>377</v>
      </c>
      <c r="DL30" s="2" t="s">
        <v>153</v>
      </c>
      <c r="DM30" s="2" t="s">
        <v>153</v>
      </c>
      <c r="DN30" s="2" t="s">
        <v>144</v>
      </c>
      <c r="DO30" s="4">
        <v>1</v>
      </c>
      <c r="DP30" s="8">
        <v>47</v>
      </c>
      <c r="DQ30" s="4"/>
      <c r="DR30" s="8"/>
      <c r="DS30" s="7"/>
      <c r="DT30" s="7"/>
      <c r="DU30" s="2" t="s">
        <v>151</v>
      </c>
      <c r="DV30" s="2" t="s">
        <v>141</v>
      </c>
      <c r="DW30" s="2" t="s">
        <v>201</v>
      </c>
      <c r="DX30" s="2" t="s">
        <v>155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356</v>
      </c>
      <c r="EK30" s="2" t="s">
        <v>286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162</v>
      </c>
      <c r="EX30" s="2" t="s">
        <v>287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151</v>
      </c>
      <c r="FI30" s="2" t="s">
        <v>141</v>
      </c>
      <c r="FJ30" s="2" t="s">
        <v>224</v>
      </c>
      <c r="FK30" s="2" t="s">
        <v>378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359</v>
      </c>
      <c r="FX30" s="2" t="s">
        <v>360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151</v>
      </c>
      <c r="IV30" s="2" t="s">
        <v>141</v>
      </c>
      <c r="IW30" s="2" t="s">
        <v>361</v>
      </c>
      <c r="IX30" s="2" t="s">
        <v>144</v>
      </c>
      <c r="IY30" s="2" t="s">
        <v>153</v>
      </c>
      <c r="IZ30" s="2" t="s">
        <v>153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151</v>
      </c>
      <c r="JV30" s="2" t="s">
        <v>141</v>
      </c>
      <c r="JW30" s="2" t="s">
        <v>198</v>
      </c>
      <c r="JX30" s="2" t="s">
        <v>144</v>
      </c>
      <c r="JY30" s="2" t="s">
        <v>153</v>
      </c>
      <c r="JZ30" s="2" t="s">
        <v>153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29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>
        <v>125</v>
      </c>
    </row>
    <row r="31">
      <c r="A31" s="2" t="s">
        <v>379</v>
      </c>
      <c r="B31" s="2" t="s">
        <v>133</v>
      </c>
      <c r="C31" s="2" t="s">
        <v>134</v>
      </c>
      <c r="D31" s="2" t="s">
        <v>344</v>
      </c>
      <c r="E31" s="2" t="s">
        <v>345</v>
      </c>
      <c r="F31" s="2" t="s">
        <v>346</v>
      </c>
      <c r="G31" s="2" t="s">
        <v>346</v>
      </c>
      <c r="H31" s="2" t="s">
        <v>346</v>
      </c>
      <c r="I31" s="2" t="s">
        <v>347</v>
      </c>
      <c r="J31" s="2" t="s">
        <v>348</v>
      </c>
      <c r="K31" s="2" t="s">
        <v>278</v>
      </c>
      <c r="L31" s="3">
        <v>34.04</v>
      </c>
      <c r="M31" s="3">
        <v>35.74</v>
      </c>
      <c r="N31" s="3">
        <v>109.99</v>
      </c>
      <c r="O31" s="2" t="s">
        <v>380</v>
      </c>
      <c r="P31" s="2" t="s">
        <v>310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350</v>
      </c>
      <c r="V31" s="2" t="s">
        <v>351</v>
      </c>
      <c r="W31" s="2" t="s">
        <v>147</v>
      </c>
      <c r="X31" s="2" t="s">
        <v>144</v>
      </c>
      <c r="Y31" s="2" t="s">
        <v>180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3</v>
      </c>
      <c r="AS31" s="8">
        <v>117.23</v>
      </c>
      <c r="AT31" s="7">
        <v>-1</v>
      </c>
      <c r="AU31" s="7">
        <v>-1</v>
      </c>
      <c r="AV31" s="4"/>
      <c r="AW31" s="8"/>
      <c r="AX31" s="4">
        <v>3</v>
      </c>
      <c r="AY31" s="8">
        <v>117.23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381</v>
      </c>
      <c r="BM31" s="7"/>
      <c r="BN31" s="7"/>
      <c r="BO31" s="4"/>
      <c r="BP31" s="8"/>
      <c r="BQ31" s="4"/>
      <c r="BR31" s="8"/>
      <c r="BS31" s="7"/>
      <c r="BT31" s="7"/>
      <c r="BU31" s="2" t="s">
        <v>151</v>
      </c>
      <c r="BV31" s="2" t="s">
        <v>382</v>
      </c>
      <c r="BW31" s="2" t="s">
        <v>144</v>
      </c>
      <c r="BX31" s="2" t="s">
        <v>281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151</v>
      </c>
      <c r="CI31" s="2" t="s">
        <v>382</v>
      </c>
      <c r="CJ31" s="2" t="s">
        <v>154</v>
      </c>
      <c r="CK31" s="2" t="s">
        <v>383</v>
      </c>
      <c r="CL31" s="2" t="s">
        <v>153</v>
      </c>
      <c r="CM31" s="2" t="s">
        <v>153</v>
      </c>
      <c r="CN31" s="2" t="s">
        <v>144</v>
      </c>
      <c r="CO31" s="4"/>
      <c r="CP31" s="8"/>
      <c r="CQ31" s="4"/>
      <c r="CR31" s="8"/>
      <c r="CS31" s="7"/>
      <c r="CT31" s="7"/>
      <c r="CU31" s="2" t="s">
        <v>151</v>
      </c>
      <c r="CV31" s="2" t="s">
        <v>382</v>
      </c>
      <c r="CW31" s="2" t="s">
        <v>201</v>
      </c>
      <c r="CX31" s="2" t="s">
        <v>283</v>
      </c>
      <c r="CY31" s="2" t="s">
        <v>153</v>
      </c>
      <c r="CZ31" s="2" t="s">
        <v>153</v>
      </c>
      <c r="DA31" s="2" t="s">
        <v>144</v>
      </c>
      <c r="DB31" s="4"/>
      <c r="DC31" s="8"/>
      <c r="DD31" s="4">
        <v>2</v>
      </c>
      <c r="DE31" s="8">
        <v>77.2</v>
      </c>
      <c r="DF31" s="7">
        <v>-1</v>
      </c>
      <c r="DG31" s="7">
        <v>-1</v>
      </c>
      <c r="DH31" s="2" t="s">
        <v>151</v>
      </c>
      <c r="DI31" s="2" t="s">
        <v>382</v>
      </c>
      <c r="DJ31" s="2" t="s">
        <v>355</v>
      </c>
      <c r="DK31" s="2" t="s">
        <v>271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151</v>
      </c>
      <c r="DV31" s="2" t="s">
        <v>382</v>
      </c>
      <c r="DW31" s="2" t="s">
        <v>201</v>
      </c>
      <c r="DX31" s="2" t="s">
        <v>368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382</v>
      </c>
      <c r="EJ31" s="2" t="s">
        <v>356</v>
      </c>
      <c r="EK31" s="2" t="s">
        <v>384</v>
      </c>
      <c r="EL31" s="2" t="s">
        <v>153</v>
      </c>
      <c r="EM31" s="2" t="s">
        <v>153</v>
      </c>
      <c r="EN31" s="2" t="s">
        <v>144</v>
      </c>
      <c r="EO31" s="4"/>
      <c r="EP31" s="8"/>
      <c r="EQ31" s="4">
        <v>1</v>
      </c>
      <c r="ER31" s="8">
        <v>40.03</v>
      </c>
      <c r="ES31" s="7">
        <v>-1</v>
      </c>
      <c r="ET31" s="7">
        <v>-1</v>
      </c>
      <c r="EU31" s="2" t="s">
        <v>151</v>
      </c>
      <c r="EV31" s="2" t="s">
        <v>382</v>
      </c>
      <c r="EW31" s="2" t="s">
        <v>162</v>
      </c>
      <c r="EX31" s="2" t="s">
        <v>315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151</v>
      </c>
      <c r="FI31" s="2" t="s">
        <v>382</v>
      </c>
      <c r="FJ31" s="2" t="s">
        <v>224</v>
      </c>
      <c r="FK31" s="2" t="s">
        <v>385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382</v>
      </c>
      <c r="FW31" s="2" t="s">
        <v>359</v>
      </c>
      <c r="FX31" s="2" t="s">
        <v>154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151</v>
      </c>
      <c r="IV31" s="2" t="s">
        <v>382</v>
      </c>
      <c r="IW31" s="2" t="s">
        <v>361</v>
      </c>
      <c r="IX31" s="2" t="s">
        <v>144</v>
      </c>
      <c r="IY31" s="2" t="s">
        <v>153</v>
      </c>
      <c r="IZ31" s="2" t="s">
        <v>153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151</v>
      </c>
      <c r="JV31" s="2" t="s">
        <v>382</v>
      </c>
      <c r="JW31" s="2" t="s">
        <v>198</v>
      </c>
      <c r="JX31" s="2" t="s">
        <v>144</v>
      </c>
      <c r="JY31" s="2" t="s">
        <v>153</v>
      </c>
      <c r="JZ31" s="2" t="s">
        <v>153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386</v>
      </c>
      <c r="B32" s="2" t="s">
        <v>133</v>
      </c>
      <c r="C32" s="2" t="s">
        <v>134</v>
      </c>
      <c r="D32" s="2" t="s">
        <v>344</v>
      </c>
      <c r="E32" s="2" t="s">
        <v>345</v>
      </c>
      <c r="F32" s="2" t="s">
        <v>346</v>
      </c>
      <c r="G32" s="2" t="s">
        <v>346</v>
      </c>
      <c r="H32" s="2" t="s">
        <v>346</v>
      </c>
      <c r="I32" s="2" t="s">
        <v>347</v>
      </c>
      <c r="J32" s="2" t="s">
        <v>348</v>
      </c>
      <c r="K32" s="2" t="s">
        <v>232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279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350</v>
      </c>
      <c r="V32" s="2" t="s">
        <v>351</v>
      </c>
      <c r="W32" s="2" t="s">
        <v>147</v>
      </c>
      <c r="X32" s="2" t="s">
        <v>144</v>
      </c>
      <c r="Y32" s="2" t="s">
        <v>180</v>
      </c>
      <c r="Z32" s="4">
        <v>89</v>
      </c>
      <c r="AA32" s="4">
        <f>=ROUNDDOWN(22.25,0)</f>
      </c>
      <c r="AB32" s="5">
        <v>4</v>
      </c>
      <c r="AC32" s="2" t="s">
        <v>387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80.06</v>
      </c>
      <c r="AT32" s="7">
        <v>-1</v>
      </c>
      <c r="AU32" s="7">
        <v>-1</v>
      </c>
      <c r="AV32" s="4"/>
      <c r="AW32" s="8"/>
      <c r="AX32" s="4">
        <v>2</v>
      </c>
      <c r="AY32" s="8">
        <v>80.06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388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389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154</v>
      </c>
      <c r="CK32" s="2" t="s">
        <v>390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151</v>
      </c>
      <c r="CV32" s="2" t="s">
        <v>141</v>
      </c>
      <c r="CW32" s="2" t="s">
        <v>314</v>
      </c>
      <c r="CX32" s="2" t="s">
        <v>159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171</v>
      </c>
      <c r="DJ32" s="2" t="s">
        <v>355</v>
      </c>
      <c r="DK32" s="2" t="s">
        <v>377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180</v>
      </c>
      <c r="DX32" s="2" t="s">
        <v>155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356</v>
      </c>
      <c r="EK32" s="2" t="s">
        <v>339</v>
      </c>
      <c r="EL32" s="2" t="s">
        <v>153</v>
      </c>
      <c r="EM32" s="2" t="s">
        <v>153</v>
      </c>
      <c r="EN32" s="2" t="s">
        <v>144</v>
      </c>
      <c r="EO32" s="4"/>
      <c r="EP32" s="8"/>
      <c r="EQ32" s="4">
        <v>2</v>
      </c>
      <c r="ER32" s="8">
        <v>80.06</v>
      </c>
      <c r="ES32" s="7">
        <v>-1</v>
      </c>
      <c r="ET32" s="7">
        <v>-1</v>
      </c>
      <c r="EU32" s="2" t="s">
        <v>151</v>
      </c>
      <c r="EV32" s="2" t="s">
        <v>141</v>
      </c>
      <c r="EW32" s="2" t="s">
        <v>162</v>
      </c>
      <c r="EX32" s="2" t="s">
        <v>391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151</v>
      </c>
      <c r="FI32" s="2" t="s">
        <v>141</v>
      </c>
      <c r="FJ32" s="2" t="s">
        <v>224</v>
      </c>
      <c r="FK32" s="2" t="s">
        <v>144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359</v>
      </c>
      <c r="FX32" s="2" t="s">
        <v>392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151</v>
      </c>
      <c r="IV32" s="2" t="s">
        <v>141</v>
      </c>
      <c r="IW32" s="2" t="s">
        <v>361</v>
      </c>
      <c r="IX32" s="2" t="s">
        <v>144</v>
      </c>
      <c r="IY32" s="2" t="s">
        <v>153</v>
      </c>
      <c r="IZ32" s="2" t="s">
        <v>153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151</v>
      </c>
      <c r="JV32" s="2" t="s">
        <v>141</v>
      </c>
      <c r="JW32" s="2" t="s">
        <v>198</v>
      </c>
      <c r="JX32" s="2" t="s">
        <v>144</v>
      </c>
      <c r="JY32" s="2" t="s">
        <v>153</v>
      </c>
      <c r="JZ32" s="2" t="s">
        <v>153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89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>
        <v>125</v>
      </c>
      <c r="PR32" s="4"/>
    </row>
    <row r="33">
      <c r="A33" s="2" t="s">
        <v>393</v>
      </c>
      <c r="B33" s="2" t="s">
        <v>133</v>
      </c>
      <c r="C33" s="2" t="s">
        <v>134</v>
      </c>
      <c r="D33" s="2" t="s">
        <v>344</v>
      </c>
      <c r="E33" s="2" t="s">
        <v>345</v>
      </c>
      <c r="F33" s="2" t="s">
        <v>394</v>
      </c>
      <c r="G33" s="2" t="s">
        <v>394</v>
      </c>
      <c r="H33" s="2" t="s">
        <v>394</v>
      </c>
      <c r="I33" s="2" t="s">
        <v>347</v>
      </c>
      <c r="J33" s="2" t="s">
        <v>395</v>
      </c>
      <c r="K33" s="2" t="s">
        <v>373</v>
      </c>
      <c r="L33" s="3">
        <v>27.69</v>
      </c>
      <c r="M33" s="3">
        <v>29.07</v>
      </c>
      <c r="N33" s="3">
        <v>84.99</v>
      </c>
      <c r="O33" s="2" t="s">
        <v>141</v>
      </c>
      <c r="P33" s="2" t="s">
        <v>279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350</v>
      </c>
      <c r="V33" s="2" t="s">
        <v>244</v>
      </c>
      <c r="W33" s="2" t="s">
        <v>147</v>
      </c>
      <c r="X33" s="2" t="s">
        <v>144</v>
      </c>
      <c r="Y33" s="2" t="s">
        <v>180</v>
      </c>
      <c r="Z33" s="4">
        <v>55</v>
      </c>
      <c r="AA33" s="4">
        <f>=ROUNDDOWN(13.75,0)</f>
      </c>
      <c r="AB33" s="5">
        <v>4</v>
      </c>
      <c r="AC33" s="2" t="s">
        <v>149</v>
      </c>
      <c r="AD33" s="4">
        <v>165</v>
      </c>
      <c r="AE33" s="4">
        <v>165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6</v>
      </c>
      <c r="AQ33" s="8">
        <v>267.34</v>
      </c>
      <c r="AR33" s="4">
        <v>2</v>
      </c>
      <c r="AS33" s="8">
        <v>56.16</v>
      </c>
      <c r="AT33" s="7">
        <v>2</v>
      </c>
      <c r="AU33" s="7">
        <v>3.7603</v>
      </c>
      <c r="AV33" s="4">
        <v>6</v>
      </c>
      <c r="AW33" s="8">
        <v>267.34</v>
      </c>
      <c r="AX33" s="4">
        <v>2</v>
      </c>
      <c r="AY33" s="8">
        <v>56.16</v>
      </c>
      <c r="AZ33" s="7">
        <v>2</v>
      </c>
      <c r="BA33" s="7">
        <v>3.7603</v>
      </c>
      <c r="BB33" s="7">
        <v>1</v>
      </c>
      <c r="BC33" s="4">
        <v>7</v>
      </c>
      <c r="BD33" s="8">
        <v>324.86</v>
      </c>
      <c r="BE33" s="4">
        <v>4</v>
      </c>
      <c r="BF33" s="8">
        <v>192.14</v>
      </c>
      <c r="BG33" s="7">
        <v>0.75</v>
      </c>
      <c r="BH33" s="7">
        <v>0.6907</v>
      </c>
      <c r="BI33" s="7">
        <v>0.8229</v>
      </c>
      <c r="BJ33" s="4">
        <v>6</v>
      </c>
      <c r="BK33" s="8">
        <v>267.34</v>
      </c>
      <c r="BL33" s="2" t="s">
        <v>396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228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154</v>
      </c>
      <c r="CK33" s="2" t="s">
        <v>290</v>
      </c>
      <c r="CL33" s="2" t="s">
        <v>153</v>
      </c>
      <c r="CM33" s="2" t="s">
        <v>153</v>
      </c>
      <c r="CN33" s="2" t="s">
        <v>144</v>
      </c>
      <c r="CO33" s="4">
        <v>4</v>
      </c>
      <c r="CP33" s="8">
        <v>201.56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201</v>
      </c>
      <c r="CX33" s="2" t="s">
        <v>283</v>
      </c>
      <c r="CY33" s="2" t="s">
        <v>153</v>
      </c>
      <c r="CZ33" s="2" t="s">
        <v>153</v>
      </c>
      <c r="DA33" s="2" t="s">
        <v>144</v>
      </c>
      <c r="DB33" s="4"/>
      <c r="DC33" s="8"/>
      <c r="DD33" s="4">
        <v>2</v>
      </c>
      <c r="DE33" s="8">
        <v>56.16</v>
      </c>
      <c r="DF33" s="7">
        <v>-1</v>
      </c>
      <c r="DG33" s="7">
        <v>-1</v>
      </c>
      <c r="DH33" s="2" t="s">
        <v>151</v>
      </c>
      <c r="DI33" s="2" t="s">
        <v>171</v>
      </c>
      <c r="DJ33" s="2" t="s">
        <v>355</v>
      </c>
      <c r="DK33" s="2" t="s">
        <v>397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201</v>
      </c>
      <c r="DX33" s="2" t="s">
        <v>398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356</v>
      </c>
      <c r="EK33" s="2" t="s">
        <v>399</v>
      </c>
      <c r="EL33" s="2" t="s">
        <v>153</v>
      </c>
      <c r="EM33" s="2" t="s">
        <v>153</v>
      </c>
      <c r="EN33" s="2" t="s">
        <v>144</v>
      </c>
      <c r="EO33" s="4">
        <v>2</v>
      </c>
      <c r="EP33" s="8">
        <v>65.78</v>
      </c>
      <c r="EQ33" s="4"/>
      <c r="ER33" s="8"/>
      <c r="ES33" s="7"/>
      <c r="ET33" s="7"/>
      <c r="EU33" s="2" t="s">
        <v>151</v>
      </c>
      <c r="EV33" s="2" t="s">
        <v>141</v>
      </c>
      <c r="EW33" s="2" t="s">
        <v>162</v>
      </c>
      <c r="EX33" s="2" t="s">
        <v>287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151</v>
      </c>
      <c r="FI33" s="2" t="s">
        <v>141</v>
      </c>
      <c r="FJ33" s="2" t="s">
        <v>224</v>
      </c>
      <c r="FK33" s="2" t="s">
        <v>400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359</v>
      </c>
      <c r="FX33" s="2" t="s">
        <v>360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151</v>
      </c>
      <c r="IV33" s="2" t="s">
        <v>141</v>
      </c>
      <c r="IW33" s="2" t="s">
        <v>361</v>
      </c>
      <c r="IX33" s="2" t="s">
        <v>144</v>
      </c>
      <c r="IY33" s="2" t="s">
        <v>153</v>
      </c>
      <c r="IZ33" s="2" t="s">
        <v>153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151</v>
      </c>
      <c r="JV33" s="2" t="s">
        <v>141</v>
      </c>
      <c r="JW33" s="2" t="s">
        <v>198</v>
      </c>
      <c r="JX33" s="2" t="s">
        <v>401</v>
      </c>
      <c r="JY33" s="2" t="s">
        <v>153</v>
      </c>
      <c r="JZ33" s="2" t="s">
        <v>153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55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165</v>
      </c>
    </row>
    <row r="34">
      <c r="A34" s="2" t="s">
        <v>402</v>
      </c>
      <c r="B34" s="2" t="s">
        <v>133</v>
      </c>
      <c r="C34" s="2" t="s">
        <v>134</v>
      </c>
      <c r="D34" s="2" t="s">
        <v>344</v>
      </c>
      <c r="E34" s="2" t="s">
        <v>345</v>
      </c>
      <c r="F34" s="2" t="s">
        <v>394</v>
      </c>
      <c r="G34" s="2" t="s">
        <v>394</v>
      </c>
      <c r="H34" s="2" t="s">
        <v>394</v>
      </c>
      <c r="I34" s="2" t="s">
        <v>347</v>
      </c>
      <c r="J34" s="2" t="s">
        <v>395</v>
      </c>
      <c r="K34" s="2" t="s">
        <v>349</v>
      </c>
      <c r="L34" s="3">
        <v>27.69</v>
      </c>
      <c r="M34" s="3">
        <v>29.07</v>
      </c>
      <c r="N34" s="3">
        <v>84.99</v>
      </c>
      <c r="O34" s="2" t="s">
        <v>141</v>
      </c>
      <c r="P34" s="2" t="s">
        <v>279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350</v>
      </c>
      <c r="V34" s="2" t="s">
        <v>244</v>
      </c>
      <c r="W34" s="2" t="s">
        <v>147</v>
      </c>
      <c r="X34" s="2" t="s">
        <v>144</v>
      </c>
      <c r="Y34" s="2" t="s">
        <v>180</v>
      </c>
      <c r="Z34" s="4">
        <v>104</v>
      </c>
      <c r="AA34" s="4">
        <f>=ROUNDDOWN(80,0)</f>
      </c>
      <c r="AB34" s="5">
        <v>1.3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</v>
      </c>
      <c r="AQ34" s="8">
        <v>57.52</v>
      </c>
      <c r="AR34" s="4"/>
      <c r="AS34" s="8"/>
      <c r="AT34" s="7"/>
      <c r="AU34" s="7"/>
      <c r="AV34" s="4">
        <v>1</v>
      </c>
      <c r="AW34" s="8">
        <v>57.52</v>
      </c>
      <c r="AX34" s="4"/>
      <c r="AY34" s="8"/>
      <c r="AZ34" s="7"/>
      <c r="BA34" s="7"/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0.1771</v>
      </c>
      <c r="BJ34" s="4">
        <v>1</v>
      </c>
      <c r="BK34" s="8">
        <v>57.52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228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154</v>
      </c>
      <c r="CK34" s="2" t="s">
        <v>282</v>
      </c>
      <c r="CL34" s="2" t="s">
        <v>153</v>
      </c>
      <c r="CM34" s="2" t="s">
        <v>153</v>
      </c>
      <c r="CN34" s="2" t="s">
        <v>144</v>
      </c>
      <c r="CO34" s="4">
        <v>1</v>
      </c>
      <c r="CP34" s="8">
        <v>57.52</v>
      </c>
      <c r="CQ34" s="4"/>
      <c r="CR34" s="8"/>
      <c r="CS34" s="7"/>
      <c r="CT34" s="7"/>
      <c r="CU34" s="2" t="s">
        <v>151</v>
      </c>
      <c r="CV34" s="2" t="s">
        <v>141</v>
      </c>
      <c r="CW34" s="2" t="s">
        <v>201</v>
      </c>
      <c r="CX34" s="2" t="s">
        <v>403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171</v>
      </c>
      <c r="DJ34" s="2" t="s">
        <v>355</v>
      </c>
      <c r="DK34" s="2" t="s">
        <v>404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151</v>
      </c>
      <c r="DV34" s="2" t="s">
        <v>141</v>
      </c>
      <c r="DW34" s="2" t="s">
        <v>201</v>
      </c>
      <c r="DX34" s="2" t="s">
        <v>314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356</v>
      </c>
      <c r="EK34" s="2" t="s">
        <v>264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151</v>
      </c>
      <c r="EV34" s="2" t="s">
        <v>141</v>
      </c>
      <c r="EW34" s="2" t="s">
        <v>162</v>
      </c>
      <c r="EX34" s="2" t="s">
        <v>405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151</v>
      </c>
      <c r="FI34" s="2" t="s">
        <v>141</v>
      </c>
      <c r="FJ34" s="2" t="s">
        <v>224</v>
      </c>
      <c r="FK34" s="2" t="s">
        <v>406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359</v>
      </c>
      <c r="FX34" s="2" t="s">
        <v>360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151</v>
      </c>
      <c r="IV34" s="2" t="s">
        <v>141</v>
      </c>
      <c r="IW34" s="2" t="s">
        <v>361</v>
      </c>
      <c r="IX34" s="2" t="s">
        <v>144</v>
      </c>
      <c r="IY34" s="2" t="s">
        <v>153</v>
      </c>
      <c r="IZ34" s="2" t="s">
        <v>153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151</v>
      </c>
      <c r="JV34" s="2" t="s">
        <v>141</v>
      </c>
      <c r="JW34" s="2" t="s">
        <v>198</v>
      </c>
      <c r="JX34" s="2" t="s">
        <v>144</v>
      </c>
      <c r="JY34" s="2" t="s">
        <v>153</v>
      </c>
      <c r="JZ34" s="2" t="s">
        <v>153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104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407</v>
      </c>
      <c r="B35" s="2" t="s">
        <v>133</v>
      </c>
      <c r="C35" s="2" t="s">
        <v>134</v>
      </c>
      <c r="D35" s="2" t="s">
        <v>344</v>
      </c>
      <c r="E35" s="2" t="s">
        <v>345</v>
      </c>
      <c r="F35" s="2" t="s">
        <v>394</v>
      </c>
      <c r="G35" s="2" t="s">
        <v>394</v>
      </c>
      <c r="H35" s="2" t="s">
        <v>394</v>
      </c>
      <c r="I35" s="2" t="s">
        <v>347</v>
      </c>
      <c r="J35" s="2" t="s">
        <v>395</v>
      </c>
      <c r="K35" s="2" t="s">
        <v>200</v>
      </c>
      <c r="L35" s="3">
        <v>24.76</v>
      </c>
      <c r="M35" s="3">
        <v>26</v>
      </c>
      <c r="N35" s="3">
        <v>79.99</v>
      </c>
      <c r="O35" s="2" t="s">
        <v>408</v>
      </c>
      <c r="P35" s="2" t="s">
        <v>310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350</v>
      </c>
      <c r="V35" s="2" t="s">
        <v>244</v>
      </c>
      <c r="W35" s="2" t="s">
        <v>147</v>
      </c>
      <c r="X35" s="2" t="s">
        <v>144</v>
      </c>
      <c r="Y35" s="2" t="s">
        <v>180</v>
      </c>
      <c r="Z35" s="4"/>
      <c r="AA35" s="4">
        <f>=ROUNDDOWN({0},0)</f>
      </c>
      <c r="AB35" s="5">
        <v>3</v>
      </c>
      <c r="AC35" s="2" t="s">
        <v>144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2</v>
      </c>
      <c r="AS35" s="8">
        <v>135.98</v>
      </c>
      <c r="AT35" s="7">
        <v>-1</v>
      </c>
      <c r="AU35" s="7">
        <v>-1</v>
      </c>
      <c r="AV35" s="4"/>
      <c r="AW35" s="8"/>
      <c r="AX35" s="4">
        <v>2</v>
      </c>
      <c r="AY35" s="8">
        <v>135.98</v>
      </c>
      <c r="AZ35" s="7">
        <v>-1</v>
      </c>
      <c r="BA35" s="7">
        <v>-1</v>
      </c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18</v>
      </c>
      <c r="BM35" s="7"/>
      <c r="BN35" s="7"/>
      <c r="BO35" s="4"/>
      <c r="BP35" s="8"/>
      <c r="BQ35" s="4"/>
      <c r="BR35" s="8"/>
      <c r="BS35" s="7"/>
      <c r="BT35" s="7"/>
      <c r="BU35" s="2" t="s">
        <v>151</v>
      </c>
      <c r="BV35" s="2" t="s">
        <v>382</v>
      </c>
      <c r="BW35" s="2" t="s">
        <v>144</v>
      </c>
      <c r="BX35" s="2" t="s">
        <v>409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382</v>
      </c>
      <c r="CJ35" s="2" t="s">
        <v>154</v>
      </c>
      <c r="CK35" s="2" t="s">
        <v>162</v>
      </c>
      <c r="CL35" s="2" t="s">
        <v>153</v>
      </c>
      <c r="CM35" s="2" t="s">
        <v>153</v>
      </c>
      <c r="CN35" s="2" t="s">
        <v>144</v>
      </c>
      <c r="CO35" s="4"/>
      <c r="CP35" s="8"/>
      <c r="CQ35" s="4">
        <v>2</v>
      </c>
      <c r="CR35" s="8">
        <v>135.98</v>
      </c>
      <c r="CS35" s="7">
        <v>-1</v>
      </c>
      <c r="CT35" s="7">
        <v>-1</v>
      </c>
      <c r="CU35" s="2" t="s">
        <v>151</v>
      </c>
      <c r="CV35" s="2" t="s">
        <v>382</v>
      </c>
      <c r="CW35" s="2" t="s">
        <v>201</v>
      </c>
      <c r="CX35" s="2" t="s">
        <v>205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382</v>
      </c>
      <c r="DJ35" s="2" t="s">
        <v>355</v>
      </c>
      <c r="DK35" s="2" t="s">
        <v>254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382</v>
      </c>
      <c r="DW35" s="2" t="s">
        <v>201</v>
      </c>
      <c r="DX35" s="2" t="s">
        <v>226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151</v>
      </c>
      <c r="EI35" s="2" t="s">
        <v>382</v>
      </c>
      <c r="EJ35" s="2" t="s">
        <v>356</v>
      </c>
      <c r="EK35" s="2" t="s">
        <v>410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382</v>
      </c>
      <c r="EW35" s="2" t="s">
        <v>162</v>
      </c>
      <c r="EX35" s="2" t="s">
        <v>287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151</v>
      </c>
      <c r="FI35" s="2" t="s">
        <v>382</v>
      </c>
      <c r="FJ35" s="2" t="s">
        <v>224</v>
      </c>
      <c r="FK35" s="2" t="s">
        <v>411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382</v>
      </c>
      <c r="FW35" s="2" t="s">
        <v>359</v>
      </c>
      <c r="FX35" s="2" t="s">
        <v>144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151</v>
      </c>
      <c r="IV35" s="2" t="s">
        <v>382</v>
      </c>
      <c r="IW35" s="2" t="s">
        <v>361</v>
      </c>
      <c r="IX35" s="2" t="s">
        <v>144</v>
      </c>
      <c r="IY35" s="2" t="s">
        <v>153</v>
      </c>
      <c r="IZ35" s="2" t="s">
        <v>153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151</v>
      </c>
      <c r="JV35" s="2" t="s">
        <v>382</v>
      </c>
      <c r="JW35" s="2" t="s">
        <v>198</v>
      </c>
      <c r="JX35" s="2" t="s">
        <v>144</v>
      </c>
      <c r="JY35" s="2" t="s">
        <v>153</v>
      </c>
      <c r="JZ35" s="2" t="s">
        <v>153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412</v>
      </c>
      <c r="B36" s="2" t="s">
        <v>133</v>
      </c>
      <c r="C36" s="2" t="s">
        <v>134</v>
      </c>
      <c r="D36" s="2" t="s">
        <v>344</v>
      </c>
      <c r="E36" s="2" t="s">
        <v>345</v>
      </c>
      <c r="F36" s="2" t="s">
        <v>413</v>
      </c>
      <c r="G36" s="2" t="s">
        <v>413</v>
      </c>
      <c r="H36" s="2" t="s">
        <v>413</v>
      </c>
      <c r="I36" s="2" t="s">
        <v>414</v>
      </c>
      <c r="J36" s="2" t="s">
        <v>415</v>
      </c>
      <c r="K36" s="2" t="s">
        <v>349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279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350</v>
      </c>
      <c r="V36" s="2" t="s">
        <v>244</v>
      </c>
      <c r="W36" s="2" t="s">
        <v>147</v>
      </c>
      <c r="X36" s="2" t="s">
        <v>144</v>
      </c>
      <c r="Y36" s="2" t="s">
        <v>175</v>
      </c>
      <c r="Z36" s="4">
        <v>144</v>
      </c>
      <c r="AA36" s="4">
        <f>=ROUNDDOWN(72,0)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95.09</v>
      </c>
      <c r="AR36" s="4"/>
      <c r="AS36" s="8"/>
      <c r="AT36" s="7"/>
      <c r="AU36" s="7"/>
      <c r="AV36" s="4">
        <v>2</v>
      </c>
      <c r="AW36" s="8">
        <v>95.09</v>
      </c>
      <c r="AX36" s="4"/>
      <c r="AY36" s="8"/>
      <c r="AZ36" s="7"/>
      <c r="BA36" s="7"/>
      <c r="BB36" s="7">
        <v>1</v>
      </c>
      <c r="BC36" s="4">
        <v>4</v>
      </c>
      <c r="BD36" s="8">
        <v>181.73</v>
      </c>
      <c r="BE36" s="4">
        <v>6</v>
      </c>
      <c r="BF36" s="8">
        <v>252.69</v>
      </c>
      <c r="BG36" s="7">
        <v>-0.3333</v>
      </c>
      <c r="BH36" s="7">
        <v>-0.2808</v>
      </c>
      <c r="BI36" s="7">
        <v>0.5232</v>
      </c>
      <c r="BJ36" s="4">
        <v>2</v>
      </c>
      <c r="BK36" s="8">
        <v>95.09</v>
      </c>
      <c r="BL36" s="2" t="s">
        <v>416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211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151</v>
      </c>
      <c r="CI36" s="2" t="s">
        <v>141</v>
      </c>
      <c r="CJ36" s="2" t="s">
        <v>166</v>
      </c>
      <c r="CK36" s="2" t="s">
        <v>312</v>
      </c>
      <c r="CL36" s="2" t="s">
        <v>153</v>
      </c>
      <c r="CM36" s="2" t="s">
        <v>153</v>
      </c>
      <c r="CN36" s="2" t="s">
        <v>144</v>
      </c>
      <c r="CO36" s="4">
        <v>1</v>
      </c>
      <c r="CP36" s="8">
        <v>59.99</v>
      </c>
      <c r="CQ36" s="4"/>
      <c r="CR36" s="8"/>
      <c r="CS36" s="7"/>
      <c r="CT36" s="7"/>
      <c r="CU36" s="2" t="s">
        <v>151</v>
      </c>
      <c r="CV36" s="2" t="s">
        <v>141</v>
      </c>
      <c r="CW36" s="2" t="s">
        <v>201</v>
      </c>
      <c r="CX36" s="2" t="s">
        <v>403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171</v>
      </c>
      <c r="DJ36" s="2" t="s">
        <v>355</v>
      </c>
      <c r="DK36" s="2" t="s">
        <v>417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151</v>
      </c>
      <c r="DV36" s="2" t="s">
        <v>141</v>
      </c>
      <c r="DW36" s="2" t="s">
        <v>201</v>
      </c>
      <c r="DX36" s="2" t="s">
        <v>418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356</v>
      </c>
      <c r="EK36" s="2" t="s">
        <v>271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151</v>
      </c>
      <c r="EV36" s="2" t="s">
        <v>141</v>
      </c>
      <c r="EW36" s="2" t="s">
        <v>162</v>
      </c>
      <c r="EX36" s="2" t="s">
        <v>287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151</v>
      </c>
      <c r="FI36" s="2" t="s">
        <v>141</v>
      </c>
      <c r="FJ36" s="2" t="s">
        <v>224</v>
      </c>
      <c r="FK36" s="2" t="s">
        <v>419</v>
      </c>
      <c r="FL36" s="2" t="s">
        <v>153</v>
      </c>
      <c r="FM36" s="2" t="s">
        <v>153</v>
      </c>
      <c r="FN36" s="2" t="s">
        <v>144</v>
      </c>
      <c r="FO36" s="4">
        <v>1</v>
      </c>
      <c r="FP36" s="8">
        <v>35.1</v>
      </c>
      <c r="FQ36" s="4"/>
      <c r="FR36" s="8"/>
      <c r="FS36" s="7"/>
      <c r="FT36" s="7"/>
      <c r="FU36" s="2" t="s">
        <v>151</v>
      </c>
      <c r="FV36" s="2" t="s">
        <v>141</v>
      </c>
      <c r="FW36" s="2" t="s">
        <v>359</v>
      </c>
      <c r="FX36" s="2" t="s">
        <v>360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151</v>
      </c>
      <c r="IV36" s="2" t="s">
        <v>141</v>
      </c>
      <c r="IW36" s="2" t="s">
        <v>361</v>
      </c>
      <c r="IX36" s="2" t="s">
        <v>420</v>
      </c>
      <c r="IY36" s="2" t="s">
        <v>153</v>
      </c>
      <c r="IZ36" s="2" t="s">
        <v>153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151</v>
      </c>
      <c r="JV36" s="2" t="s">
        <v>141</v>
      </c>
      <c r="JW36" s="2" t="s">
        <v>198</v>
      </c>
      <c r="JX36" s="2" t="s">
        <v>144</v>
      </c>
      <c r="JY36" s="2" t="s">
        <v>153</v>
      </c>
      <c r="JZ36" s="2" t="s">
        <v>153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144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421</v>
      </c>
      <c r="B37" s="2" t="s">
        <v>133</v>
      </c>
      <c r="C37" s="2" t="s">
        <v>134</v>
      </c>
      <c r="D37" s="2" t="s">
        <v>344</v>
      </c>
      <c r="E37" s="2" t="s">
        <v>345</v>
      </c>
      <c r="F37" s="2" t="s">
        <v>413</v>
      </c>
      <c r="G37" s="2" t="s">
        <v>413</v>
      </c>
      <c r="H37" s="2" t="s">
        <v>413</v>
      </c>
      <c r="I37" s="2" t="s">
        <v>414</v>
      </c>
      <c r="J37" s="2" t="s">
        <v>415</v>
      </c>
      <c r="K37" s="2" t="s">
        <v>373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279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350</v>
      </c>
      <c r="V37" s="2" t="s">
        <v>244</v>
      </c>
      <c r="W37" s="2" t="s">
        <v>147</v>
      </c>
      <c r="X37" s="2" t="s">
        <v>144</v>
      </c>
      <c r="Y37" s="2" t="s">
        <v>175</v>
      </c>
      <c r="Z37" s="4">
        <v>81</v>
      </c>
      <c r="AA37" s="4">
        <f>=ROUNDDOWN(27,0)</f>
      </c>
      <c r="AB37" s="5">
        <v>3</v>
      </c>
      <c r="AC37" s="2" t="s">
        <v>149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86.64</v>
      </c>
      <c r="AR37" s="4">
        <v>2</v>
      </c>
      <c r="AS37" s="8">
        <v>120.09</v>
      </c>
      <c r="AT37" s="7"/>
      <c r="AU37" s="7">
        <v>-0.2785</v>
      </c>
      <c r="AV37" s="4">
        <v>2</v>
      </c>
      <c r="AW37" s="8">
        <v>86.64</v>
      </c>
      <c r="AX37" s="4">
        <v>2</v>
      </c>
      <c r="AY37" s="8">
        <v>120.09</v>
      </c>
      <c r="AZ37" s="7"/>
      <c r="BA37" s="7">
        <v>-0.2785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0.4768</v>
      </c>
      <c r="BJ37" s="4">
        <v>2</v>
      </c>
      <c r="BK37" s="8">
        <v>86.64</v>
      </c>
      <c r="BL37" s="2" t="s">
        <v>422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423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166</v>
      </c>
      <c r="CK37" s="2" t="s">
        <v>424</v>
      </c>
      <c r="CL37" s="2" t="s">
        <v>153</v>
      </c>
      <c r="CM37" s="2" t="s">
        <v>153</v>
      </c>
      <c r="CN37" s="2" t="s">
        <v>144</v>
      </c>
      <c r="CO37" s="4">
        <v>1</v>
      </c>
      <c r="CP37" s="8">
        <v>48</v>
      </c>
      <c r="CQ37" s="4">
        <v>1</v>
      </c>
      <c r="CR37" s="8">
        <v>84.99</v>
      </c>
      <c r="CS37" s="7"/>
      <c r="CT37" s="7">
        <v>-0.4352</v>
      </c>
      <c r="CU37" s="2" t="s">
        <v>151</v>
      </c>
      <c r="CV37" s="2" t="s">
        <v>141</v>
      </c>
      <c r="CW37" s="2" t="s">
        <v>201</v>
      </c>
      <c r="CX37" s="2" t="s">
        <v>376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171</v>
      </c>
      <c r="DJ37" s="2" t="s">
        <v>355</v>
      </c>
      <c r="DK37" s="2" t="s">
        <v>425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201</v>
      </c>
      <c r="DX37" s="2" t="s">
        <v>426</v>
      </c>
      <c r="DY37" s="2" t="s">
        <v>153</v>
      </c>
      <c r="DZ37" s="2" t="s">
        <v>153</v>
      </c>
      <c r="EA37" s="2" t="s">
        <v>144</v>
      </c>
      <c r="EB37" s="4">
        <v>1</v>
      </c>
      <c r="EC37" s="8">
        <v>38.64</v>
      </c>
      <c r="ED37" s="4"/>
      <c r="EE37" s="8"/>
      <c r="EF37" s="7"/>
      <c r="EG37" s="7"/>
      <c r="EH37" s="2" t="s">
        <v>151</v>
      </c>
      <c r="EI37" s="2" t="s">
        <v>141</v>
      </c>
      <c r="EJ37" s="2" t="s">
        <v>356</v>
      </c>
      <c r="EK37" s="2" t="s">
        <v>427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162</v>
      </c>
      <c r="EX37" s="2" t="s">
        <v>428</v>
      </c>
      <c r="EY37" s="2" t="s">
        <v>153</v>
      </c>
      <c r="EZ37" s="2" t="s">
        <v>153</v>
      </c>
      <c r="FA37" s="2" t="s">
        <v>144</v>
      </c>
      <c r="FB37" s="4"/>
      <c r="FC37" s="8"/>
      <c r="FD37" s="4">
        <v>1</v>
      </c>
      <c r="FE37" s="8">
        <v>35.1</v>
      </c>
      <c r="FF37" s="7">
        <v>-1</v>
      </c>
      <c r="FG37" s="7">
        <v>-1</v>
      </c>
      <c r="FH37" s="2" t="s">
        <v>151</v>
      </c>
      <c r="FI37" s="2" t="s">
        <v>141</v>
      </c>
      <c r="FJ37" s="2" t="s">
        <v>224</v>
      </c>
      <c r="FK37" s="2" t="s">
        <v>429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359</v>
      </c>
      <c r="FX37" s="2" t="s">
        <v>360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151</v>
      </c>
      <c r="IV37" s="2" t="s">
        <v>141</v>
      </c>
      <c r="IW37" s="2" t="s">
        <v>361</v>
      </c>
      <c r="IX37" s="2" t="s">
        <v>144</v>
      </c>
      <c r="IY37" s="2" t="s">
        <v>153</v>
      </c>
      <c r="IZ37" s="2" t="s">
        <v>153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151</v>
      </c>
      <c r="JV37" s="2" t="s">
        <v>141</v>
      </c>
      <c r="JW37" s="2" t="s">
        <v>198</v>
      </c>
      <c r="JX37" s="2" t="s">
        <v>144</v>
      </c>
      <c r="JY37" s="2" t="s">
        <v>153</v>
      </c>
      <c r="JZ37" s="2" t="s">
        <v>153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81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80</v>
      </c>
    </row>
    <row r="38">
      <c r="A38" s="2" t="s">
        <v>430</v>
      </c>
      <c r="B38" s="2" t="s">
        <v>133</v>
      </c>
      <c r="C38" s="2" t="s">
        <v>134</v>
      </c>
      <c r="D38" s="2" t="s">
        <v>344</v>
      </c>
      <c r="E38" s="2" t="s">
        <v>345</v>
      </c>
      <c r="F38" s="2" t="s">
        <v>413</v>
      </c>
      <c r="G38" s="2" t="s">
        <v>413</v>
      </c>
      <c r="H38" s="2" t="s">
        <v>413</v>
      </c>
      <c r="I38" s="2" t="s">
        <v>414</v>
      </c>
      <c r="J38" s="2" t="s">
        <v>415</v>
      </c>
      <c r="K38" s="2" t="s">
        <v>200</v>
      </c>
      <c r="L38" s="3">
        <v>30.95</v>
      </c>
      <c r="M38" s="3">
        <v>32.5</v>
      </c>
      <c r="N38" s="3">
        <v>99.99</v>
      </c>
      <c r="O38" s="2" t="s">
        <v>380</v>
      </c>
      <c r="P38" s="2" t="s">
        <v>310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350</v>
      </c>
      <c r="V38" s="2" t="s">
        <v>244</v>
      </c>
      <c r="W38" s="2" t="s">
        <v>147</v>
      </c>
      <c r="X38" s="2" t="s">
        <v>144</v>
      </c>
      <c r="Y38" s="2" t="s">
        <v>180</v>
      </c>
      <c r="Z38" s="4">
        <v>2</v>
      </c>
      <c r="AA38" s="4">
        <f>=ROUNDDOWN(1,0)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3</v>
      </c>
      <c r="AS38" s="8">
        <v>97.5</v>
      </c>
      <c r="AT38" s="7">
        <v>-1</v>
      </c>
      <c r="AU38" s="7">
        <v>-1</v>
      </c>
      <c r="AV38" s="4"/>
      <c r="AW38" s="8"/>
      <c r="AX38" s="4">
        <v>3</v>
      </c>
      <c r="AY38" s="8">
        <v>97.5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17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144</v>
      </c>
      <c r="BX38" s="2" t="s">
        <v>267</v>
      </c>
      <c r="BY38" s="2" t="s">
        <v>153</v>
      </c>
      <c r="BZ38" s="2" t="s">
        <v>153</v>
      </c>
      <c r="CA38" s="2" t="s">
        <v>144</v>
      </c>
      <c r="CB38" s="4"/>
      <c r="CC38" s="8"/>
      <c r="CD38" s="4">
        <v>3</v>
      </c>
      <c r="CE38" s="8">
        <v>97.5</v>
      </c>
      <c r="CF38" s="7">
        <v>-1</v>
      </c>
      <c r="CG38" s="7">
        <v>-1</v>
      </c>
      <c r="CH38" s="2" t="s">
        <v>151</v>
      </c>
      <c r="CI38" s="2" t="s">
        <v>141</v>
      </c>
      <c r="CJ38" s="2" t="s">
        <v>166</v>
      </c>
      <c r="CK38" s="2" t="s">
        <v>431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141</v>
      </c>
      <c r="CW38" s="2" t="s">
        <v>201</v>
      </c>
      <c r="CX38" s="2" t="s">
        <v>205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141</v>
      </c>
      <c r="DJ38" s="2" t="s">
        <v>355</v>
      </c>
      <c r="DK38" s="2" t="s">
        <v>254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141</v>
      </c>
      <c r="DW38" s="2" t="s">
        <v>201</v>
      </c>
      <c r="DX38" s="2" t="s">
        <v>226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141</v>
      </c>
      <c r="EJ38" s="2" t="s">
        <v>356</v>
      </c>
      <c r="EK38" s="2" t="s">
        <v>286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141</v>
      </c>
      <c r="EW38" s="2" t="s">
        <v>162</v>
      </c>
      <c r="EX38" s="2" t="s">
        <v>432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151</v>
      </c>
      <c r="FI38" s="2" t="s">
        <v>141</v>
      </c>
      <c r="FJ38" s="2" t="s">
        <v>224</v>
      </c>
      <c r="FK38" s="2" t="s">
        <v>370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141</v>
      </c>
      <c r="FW38" s="2" t="s">
        <v>359</v>
      </c>
      <c r="FX38" s="2" t="s">
        <v>144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151</v>
      </c>
      <c r="IV38" s="2" t="s">
        <v>141</v>
      </c>
      <c r="IW38" s="2" t="s">
        <v>361</v>
      </c>
      <c r="IX38" s="2" t="s">
        <v>144</v>
      </c>
      <c r="IY38" s="2" t="s">
        <v>153</v>
      </c>
      <c r="IZ38" s="2" t="s">
        <v>153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151</v>
      </c>
      <c r="JV38" s="2" t="s">
        <v>141</v>
      </c>
      <c r="JW38" s="2" t="s">
        <v>198</v>
      </c>
      <c r="JX38" s="2" t="s">
        <v>144</v>
      </c>
      <c r="JY38" s="2" t="s">
        <v>153</v>
      </c>
      <c r="JZ38" s="2" t="s">
        <v>153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>
        <v>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433</v>
      </c>
      <c r="B39" s="2" t="s">
        <v>133</v>
      </c>
      <c r="C39" s="2" t="s">
        <v>134</v>
      </c>
      <c r="D39" s="2" t="s">
        <v>344</v>
      </c>
      <c r="E39" s="2" t="s">
        <v>345</v>
      </c>
      <c r="F39" s="2" t="s">
        <v>413</v>
      </c>
      <c r="G39" s="2" t="s">
        <v>413</v>
      </c>
      <c r="H39" s="2" t="s">
        <v>413</v>
      </c>
      <c r="I39" s="2" t="s">
        <v>414</v>
      </c>
      <c r="J39" s="2" t="s">
        <v>415</v>
      </c>
      <c r="K39" s="2" t="s">
        <v>278</v>
      </c>
      <c r="L39" s="3">
        <v>30.95</v>
      </c>
      <c r="M39" s="3">
        <v>32.5</v>
      </c>
      <c r="N39" s="3">
        <v>99.99</v>
      </c>
      <c r="O39" s="2" t="s">
        <v>408</v>
      </c>
      <c r="P39" s="2" t="s">
        <v>310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350</v>
      </c>
      <c r="V39" s="2" t="s">
        <v>244</v>
      </c>
      <c r="W39" s="2" t="s">
        <v>147</v>
      </c>
      <c r="X39" s="2" t="s">
        <v>144</v>
      </c>
      <c r="Y39" s="2" t="s">
        <v>175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35.1</v>
      </c>
      <c r="AT39" s="7">
        <v>-1</v>
      </c>
      <c r="AU39" s="7">
        <v>-1</v>
      </c>
      <c r="AV39" s="4"/>
      <c r="AW39" s="8"/>
      <c r="AX39" s="4">
        <v>1</v>
      </c>
      <c r="AY39" s="8">
        <v>35.1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382</v>
      </c>
      <c r="BW39" s="2" t="s">
        <v>144</v>
      </c>
      <c r="BX39" s="2" t="s">
        <v>434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151</v>
      </c>
      <c r="CI39" s="2" t="s">
        <v>382</v>
      </c>
      <c r="CJ39" s="2" t="s">
        <v>166</v>
      </c>
      <c r="CK39" s="2" t="s">
        <v>435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382</v>
      </c>
      <c r="CW39" s="2" t="s">
        <v>201</v>
      </c>
      <c r="CX39" s="2" t="s">
        <v>403</v>
      </c>
      <c r="CY39" s="2" t="s">
        <v>153</v>
      </c>
      <c r="CZ39" s="2" t="s">
        <v>153</v>
      </c>
      <c r="DA39" s="2" t="s">
        <v>144</v>
      </c>
      <c r="DB39" s="4"/>
      <c r="DC39" s="8"/>
      <c r="DD39" s="4">
        <v>1</v>
      </c>
      <c r="DE39" s="8">
        <v>35.1</v>
      </c>
      <c r="DF39" s="7">
        <v>-1</v>
      </c>
      <c r="DG39" s="7">
        <v>-1</v>
      </c>
      <c r="DH39" s="2" t="s">
        <v>151</v>
      </c>
      <c r="DI39" s="2" t="s">
        <v>382</v>
      </c>
      <c r="DJ39" s="2" t="s">
        <v>355</v>
      </c>
      <c r="DK39" s="2" t="s">
        <v>251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382</v>
      </c>
      <c r="DW39" s="2" t="s">
        <v>201</v>
      </c>
      <c r="DX39" s="2" t="s">
        <v>180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382</v>
      </c>
      <c r="EJ39" s="2" t="s">
        <v>356</v>
      </c>
      <c r="EK39" s="2" t="s">
        <v>369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382</v>
      </c>
      <c r="EW39" s="2" t="s">
        <v>162</v>
      </c>
      <c r="EX39" s="2" t="s">
        <v>391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151</v>
      </c>
      <c r="FI39" s="2" t="s">
        <v>382</v>
      </c>
      <c r="FJ39" s="2" t="s">
        <v>224</v>
      </c>
      <c r="FK39" s="2" t="s">
        <v>423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382</v>
      </c>
      <c r="FW39" s="2" t="s">
        <v>359</v>
      </c>
      <c r="FX39" s="2" t="s">
        <v>144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151</v>
      </c>
      <c r="IV39" s="2" t="s">
        <v>382</v>
      </c>
      <c r="IW39" s="2" t="s">
        <v>361</v>
      </c>
      <c r="IX39" s="2" t="s">
        <v>144</v>
      </c>
      <c r="IY39" s="2" t="s">
        <v>153</v>
      </c>
      <c r="IZ39" s="2" t="s">
        <v>153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151</v>
      </c>
      <c r="JV39" s="2" t="s">
        <v>382</v>
      </c>
      <c r="JW39" s="2" t="s">
        <v>198</v>
      </c>
      <c r="JX39" s="2" t="s">
        <v>144</v>
      </c>
      <c r="JY39" s="2" t="s">
        <v>153</v>
      </c>
      <c r="JZ39" s="2" t="s">
        <v>153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436</v>
      </c>
      <c r="B40" s="2" t="s">
        <v>133</v>
      </c>
      <c r="C40" s="2" t="s">
        <v>134</v>
      </c>
      <c r="D40" s="2" t="s">
        <v>344</v>
      </c>
      <c r="E40" s="2" t="s">
        <v>345</v>
      </c>
      <c r="F40" s="2" t="s">
        <v>413</v>
      </c>
      <c r="G40" s="2" t="s">
        <v>413</v>
      </c>
      <c r="H40" s="2" t="s">
        <v>413</v>
      </c>
      <c r="I40" s="2" t="s">
        <v>414</v>
      </c>
      <c r="J40" s="2" t="s">
        <v>415</v>
      </c>
      <c r="K40" s="2" t="s">
        <v>232</v>
      </c>
      <c r="L40" s="3">
        <v>34.73</v>
      </c>
      <c r="M40" s="3">
        <v>36.47</v>
      </c>
      <c r="N40" s="3">
        <v>114.99</v>
      </c>
      <c r="O40" s="2" t="s">
        <v>141</v>
      </c>
      <c r="P40" s="2" t="s">
        <v>279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350</v>
      </c>
      <c r="V40" s="2" t="s">
        <v>244</v>
      </c>
      <c r="W40" s="2" t="s">
        <v>147</v>
      </c>
      <c r="X40" s="2" t="s">
        <v>144</v>
      </c>
      <c r="Y40" s="2" t="s">
        <v>180</v>
      </c>
      <c r="Z40" s="4">
        <v>151</v>
      </c>
      <c r="AA40" s="4">
        <f>=ROUNDDOWN(37.75,0)</f>
      </c>
      <c r="AB40" s="5">
        <v>4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144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437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166</v>
      </c>
      <c r="CK40" s="2" t="s">
        <v>438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151</v>
      </c>
      <c r="CV40" s="2" t="s">
        <v>141</v>
      </c>
      <c r="CW40" s="2" t="s">
        <v>201</v>
      </c>
      <c r="CX40" s="2" t="s">
        <v>322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171</v>
      </c>
      <c r="DJ40" s="2" t="s">
        <v>355</v>
      </c>
      <c r="DK40" s="2" t="s">
        <v>330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141</v>
      </c>
      <c r="DW40" s="2" t="s">
        <v>201</v>
      </c>
      <c r="DX40" s="2" t="s">
        <v>439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141</v>
      </c>
      <c r="EJ40" s="2" t="s">
        <v>356</v>
      </c>
      <c r="EK40" s="2" t="s">
        <v>440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141</v>
      </c>
      <c r="EW40" s="2" t="s">
        <v>162</v>
      </c>
      <c r="EX40" s="2" t="s">
        <v>369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151</v>
      </c>
      <c r="FI40" s="2" t="s">
        <v>141</v>
      </c>
      <c r="FJ40" s="2" t="s">
        <v>224</v>
      </c>
      <c r="FK40" s="2" t="s">
        <v>441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359</v>
      </c>
      <c r="FX40" s="2" t="s">
        <v>144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151</v>
      </c>
      <c r="IV40" s="2" t="s">
        <v>141</v>
      </c>
      <c r="IW40" s="2" t="s">
        <v>361</v>
      </c>
      <c r="IX40" s="2" t="s">
        <v>144</v>
      </c>
      <c r="IY40" s="2" t="s">
        <v>153</v>
      </c>
      <c r="IZ40" s="2" t="s">
        <v>153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151</v>
      </c>
      <c r="JV40" s="2" t="s">
        <v>141</v>
      </c>
      <c r="JW40" s="2" t="s">
        <v>198</v>
      </c>
      <c r="JX40" s="2" t="s">
        <v>144</v>
      </c>
      <c r="JY40" s="2" t="s">
        <v>153</v>
      </c>
      <c r="JZ40" s="2" t="s">
        <v>153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151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442</v>
      </c>
      <c r="B41" s="2" t="s">
        <v>133</v>
      </c>
      <c r="C41" s="2" t="s">
        <v>134</v>
      </c>
      <c r="D41" s="2" t="s">
        <v>443</v>
      </c>
      <c r="E41" s="2" t="s">
        <v>444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139</v>
      </c>
      <c r="K41" s="2" t="s">
        <v>447</v>
      </c>
      <c r="L41" s="3">
        <v>85.12</v>
      </c>
      <c r="M41" s="3">
        <v>89.38</v>
      </c>
      <c r="N41" s="3">
        <v>249.99</v>
      </c>
      <c r="O41" s="2" t="s">
        <v>141</v>
      </c>
      <c r="P41" s="2" t="s">
        <v>310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448</v>
      </c>
      <c r="V41" s="2" t="s">
        <v>351</v>
      </c>
      <c r="W41" s="2" t="s">
        <v>147</v>
      </c>
      <c r="X41" s="2" t="s">
        <v>144</v>
      </c>
      <c r="Y41" s="2" t="s">
        <v>201</v>
      </c>
      <c r="Z41" s="4">
        <v>31</v>
      </c>
      <c r="AA41" s="4">
        <f>=ROUNDDOWN(31,0)</f>
      </c>
      <c r="AB41" s="5">
        <v>1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141.22</v>
      </c>
      <c r="AR41" s="4"/>
      <c r="AS41" s="8"/>
      <c r="AT41" s="7"/>
      <c r="AU41" s="7"/>
      <c r="AV41" s="4">
        <v>7</v>
      </c>
      <c r="AW41" s="8">
        <v>512.45</v>
      </c>
      <c r="AX41" s="4">
        <v>2</v>
      </c>
      <c r="AY41" s="8">
        <v>235.95</v>
      </c>
      <c r="AZ41" s="7">
        <v>2.5</v>
      </c>
      <c r="BA41" s="7">
        <v>1.1719</v>
      </c>
      <c r="BB41" s="7">
        <v>0.2756</v>
      </c>
      <c r="BC41" s="4">
        <v>10</v>
      </c>
      <c r="BD41" s="8">
        <v>898.43</v>
      </c>
      <c r="BE41" s="4">
        <v>5</v>
      </c>
      <c r="BF41" s="8">
        <v>819.26</v>
      </c>
      <c r="BG41" s="7">
        <v>1</v>
      </c>
      <c r="BH41" s="7">
        <v>0.0966</v>
      </c>
      <c r="BI41" s="7">
        <v>0.5704</v>
      </c>
      <c r="BJ41" s="4">
        <v>2</v>
      </c>
      <c r="BK41" s="8">
        <v>141.22</v>
      </c>
      <c r="BL41" s="2" t="s">
        <v>449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236</v>
      </c>
      <c r="BV41" s="2" t="s">
        <v>141</v>
      </c>
      <c r="BW41" s="2" t="s">
        <v>144</v>
      </c>
      <c r="BX41" s="2" t="s">
        <v>144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44.69</v>
      </c>
      <c r="CD41" s="4"/>
      <c r="CE41" s="8"/>
      <c r="CF41" s="7"/>
      <c r="CG41" s="7"/>
      <c r="CH41" s="2" t="s">
        <v>151</v>
      </c>
      <c r="CI41" s="2" t="s">
        <v>141</v>
      </c>
      <c r="CJ41" s="2" t="s">
        <v>154</v>
      </c>
      <c r="CK41" s="2" t="s">
        <v>282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151</v>
      </c>
      <c r="CV41" s="2" t="s">
        <v>141</v>
      </c>
      <c r="CW41" s="2" t="s">
        <v>180</v>
      </c>
      <c r="CX41" s="2" t="s">
        <v>450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451</v>
      </c>
      <c r="DK41" s="2" t="s">
        <v>268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201</v>
      </c>
      <c r="DX41" s="2" t="s">
        <v>452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160</v>
      </c>
      <c r="EK41" s="2" t="s">
        <v>250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162</v>
      </c>
      <c r="EX41" s="2" t="s">
        <v>391</v>
      </c>
      <c r="EY41" s="2" t="s">
        <v>153</v>
      </c>
      <c r="EZ41" s="2" t="s">
        <v>153</v>
      </c>
      <c r="FA41" s="2" t="s">
        <v>144</v>
      </c>
      <c r="FB41" s="4">
        <v>1</v>
      </c>
      <c r="FC41" s="8">
        <v>96.53</v>
      </c>
      <c r="FD41" s="4"/>
      <c r="FE41" s="8"/>
      <c r="FF41" s="7"/>
      <c r="FG41" s="7"/>
      <c r="FH41" s="2" t="s">
        <v>151</v>
      </c>
      <c r="FI41" s="2" t="s">
        <v>141</v>
      </c>
      <c r="FJ41" s="2" t="s">
        <v>453</v>
      </c>
      <c r="FK41" s="2" t="s">
        <v>332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166</v>
      </c>
      <c r="FX41" s="2" t="s">
        <v>454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151</v>
      </c>
      <c r="IV41" s="2" t="s">
        <v>141</v>
      </c>
      <c r="IW41" s="2" t="s">
        <v>168</v>
      </c>
      <c r="IX41" s="2" t="s">
        <v>268</v>
      </c>
      <c r="IY41" s="2" t="s">
        <v>153</v>
      </c>
      <c r="IZ41" s="2" t="s">
        <v>153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151</v>
      </c>
      <c r="JV41" s="2" t="s">
        <v>141</v>
      </c>
      <c r="JW41" s="2" t="s">
        <v>170</v>
      </c>
      <c r="JX41" s="2" t="s">
        <v>144</v>
      </c>
      <c r="JY41" s="2" t="s">
        <v>153</v>
      </c>
      <c r="JZ41" s="2" t="s">
        <v>153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31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455</v>
      </c>
      <c r="B42" s="2" t="s">
        <v>133</v>
      </c>
      <c r="C42" s="2" t="s">
        <v>134</v>
      </c>
      <c r="D42" s="2" t="s">
        <v>443</v>
      </c>
      <c r="E42" s="2" t="s">
        <v>444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174</v>
      </c>
      <c r="K42" s="2" t="s">
        <v>447</v>
      </c>
      <c r="L42" s="3">
        <v>102.14</v>
      </c>
      <c r="M42" s="3">
        <v>107.25</v>
      </c>
      <c r="N42" s="3">
        <v>299.99</v>
      </c>
      <c r="O42" s="2" t="s">
        <v>141</v>
      </c>
      <c r="P42" s="2" t="s">
        <v>310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448</v>
      </c>
      <c r="V42" s="2" t="s">
        <v>351</v>
      </c>
      <c r="W42" s="2" t="s">
        <v>147</v>
      </c>
      <c r="X42" s="2" t="s">
        <v>144</v>
      </c>
      <c r="Y42" s="2" t="s">
        <v>201</v>
      </c>
      <c r="Z42" s="4">
        <v>86</v>
      </c>
      <c r="AA42" s="4">
        <f>=ROUNDDOWN(23.8888888888889,0)</f>
      </c>
      <c r="AB42" s="5">
        <v>3.6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5</v>
      </c>
      <c r="AQ42" s="8">
        <v>371.23</v>
      </c>
      <c r="AR42" s="4">
        <v>2</v>
      </c>
      <c r="AS42" s="8">
        <v>235.95</v>
      </c>
      <c r="AT42" s="7">
        <v>1.5</v>
      </c>
      <c r="AU42" s="7">
        <v>0.5733</v>
      </c>
      <c r="AV42" s="4" t="s">
        <v>144</v>
      </c>
      <c r="AW42" s="8" t="s">
        <v>144</v>
      </c>
      <c r="AX42" s="4" t="s">
        <v>144</v>
      </c>
      <c r="AY42" s="8" t="s">
        <v>144</v>
      </c>
      <c r="AZ42" s="7" t="s">
        <v>144</v>
      </c>
      <c r="BA42" s="7" t="s">
        <v>144</v>
      </c>
      <c r="BB42" s="7">
        <v>0.7244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 t="s">
        <v>144</v>
      </c>
      <c r="BJ42" s="4">
        <v>5</v>
      </c>
      <c r="BK42" s="8">
        <v>371.23</v>
      </c>
      <c r="BL42" s="2" t="s">
        <v>456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236</v>
      </c>
      <c r="BV42" s="2" t="s">
        <v>141</v>
      </c>
      <c r="BW42" s="2" t="s">
        <v>144</v>
      </c>
      <c r="BX42" s="2" t="s">
        <v>144</v>
      </c>
      <c r="BY42" s="2" t="s">
        <v>153</v>
      </c>
      <c r="BZ42" s="2" t="s">
        <v>153</v>
      </c>
      <c r="CA42" s="2" t="s">
        <v>144</v>
      </c>
      <c r="CB42" s="4">
        <v>3</v>
      </c>
      <c r="CC42" s="8">
        <v>180.17</v>
      </c>
      <c r="CD42" s="4"/>
      <c r="CE42" s="8"/>
      <c r="CF42" s="7"/>
      <c r="CG42" s="7"/>
      <c r="CH42" s="2" t="s">
        <v>151</v>
      </c>
      <c r="CI42" s="2" t="s">
        <v>141</v>
      </c>
      <c r="CJ42" s="2" t="s">
        <v>154</v>
      </c>
      <c r="CK42" s="2" t="s">
        <v>457</v>
      </c>
      <c r="CL42" s="2" t="s">
        <v>153</v>
      </c>
      <c r="CM42" s="2" t="s">
        <v>153</v>
      </c>
      <c r="CN42" s="2" t="s">
        <v>144</v>
      </c>
      <c r="CO42" s="4">
        <v>1</v>
      </c>
      <c r="CP42" s="8">
        <v>118.99</v>
      </c>
      <c r="CQ42" s="4"/>
      <c r="CR42" s="8"/>
      <c r="CS42" s="7"/>
      <c r="CT42" s="7"/>
      <c r="CU42" s="2" t="s">
        <v>151</v>
      </c>
      <c r="CV42" s="2" t="s">
        <v>141</v>
      </c>
      <c r="CW42" s="2" t="s">
        <v>180</v>
      </c>
      <c r="CX42" s="2" t="s">
        <v>458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141</v>
      </c>
      <c r="DJ42" s="2" t="s">
        <v>451</v>
      </c>
      <c r="DK42" s="2" t="s">
        <v>284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141</v>
      </c>
      <c r="DW42" s="2" t="s">
        <v>201</v>
      </c>
      <c r="DX42" s="2" t="s">
        <v>180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141</v>
      </c>
      <c r="EJ42" s="2" t="s">
        <v>160</v>
      </c>
      <c r="EK42" s="2" t="s">
        <v>459</v>
      </c>
      <c r="EL42" s="2" t="s">
        <v>153</v>
      </c>
      <c r="EM42" s="2" t="s">
        <v>153</v>
      </c>
      <c r="EN42" s="2" t="s">
        <v>144</v>
      </c>
      <c r="EO42" s="4">
        <v>1</v>
      </c>
      <c r="EP42" s="8">
        <v>72.07</v>
      </c>
      <c r="EQ42" s="4">
        <v>1</v>
      </c>
      <c r="ER42" s="8">
        <v>120.12</v>
      </c>
      <c r="ES42" s="7"/>
      <c r="ET42" s="7">
        <v>-0.4</v>
      </c>
      <c r="EU42" s="2" t="s">
        <v>151</v>
      </c>
      <c r="EV42" s="2" t="s">
        <v>141</v>
      </c>
      <c r="EW42" s="2" t="s">
        <v>162</v>
      </c>
      <c r="EX42" s="2" t="s">
        <v>287</v>
      </c>
      <c r="EY42" s="2" t="s">
        <v>153</v>
      </c>
      <c r="EZ42" s="2" t="s">
        <v>153</v>
      </c>
      <c r="FA42" s="2" t="s">
        <v>144</v>
      </c>
      <c r="FB42" s="4"/>
      <c r="FC42" s="8"/>
      <c r="FD42" s="4">
        <v>1</v>
      </c>
      <c r="FE42" s="8">
        <v>115.83</v>
      </c>
      <c r="FF42" s="7">
        <v>-1</v>
      </c>
      <c r="FG42" s="7">
        <v>-1</v>
      </c>
      <c r="FH42" s="2" t="s">
        <v>151</v>
      </c>
      <c r="FI42" s="2" t="s">
        <v>141</v>
      </c>
      <c r="FJ42" s="2" t="s">
        <v>453</v>
      </c>
      <c r="FK42" s="2" t="s">
        <v>183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141</v>
      </c>
      <c r="FW42" s="2" t="s">
        <v>166</v>
      </c>
      <c r="FX42" s="2" t="s">
        <v>360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151</v>
      </c>
      <c r="IV42" s="2" t="s">
        <v>141</v>
      </c>
      <c r="IW42" s="2" t="s">
        <v>168</v>
      </c>
      <c r="IX42" s="2" t="s">
        <v>460</v>
      </c>
      <c r="IY42" s="2" t="s">
        <v>153</v>
      </c>
      <c r="IZ42" s="2" t="s">
        <v>153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151</v>
      </c>
      <c r="JV42" s="2" t="s">
        <v>141</v>
      </c>
      <c r="JW42" s="2" t="s">
        <v>170</v>
      </c>
      <c r="JX42" s="2" t="s">
        <v>144</v>
      </c>
      <c r="JY42" s="2" t="s">
        <v>153</v>
      </c>
      <c r="JZ42" s="2" t="s">
        <v>153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86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461</v>
      </c>
      <c r="B43" s="2" t="s">
        <v>133</v>
      </c>
      <c r="C43" s="2" t="s">
        <v>134</v>
      </c>
      <c r="D43" s="2" t="s">
        <v>443</v>
      </c>
      <c r="E43" s="2" t="s">
        <v>444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139</v>
      </c>
      <c r="K43" s="2" t="s">
        <v>462</v>
      </c>
      <c r="L43" s="3">
        <v>85.12</v>
      </c>
      <c r="M43" s="3">
        <v>89.38</v>
      </c>
      <c r="N43" s="3">
        <v>249.99</v>
      </c>
      <c r="O43" s="2" t="s">
        <v>141</v>
      </c>
      <c r="P43" s="2" t="s">
        <v>310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448</v>
      </c>
      <c r="V43" s="2" t="s">
        <v>351</v>
      </c>
      <c r="W43" s="2" t="s">
        <v>147</v>
      </c>
      <c r="X43" s="2" t="s">
        <v>144</v>
      </c>
      <c r="Y43" s="2" t="s">
        <v>201</v>
      </c>
      <c r="Z43" s="4">
        <v>136</v>
      </c>
      <c r="AA43" s="4">
        <f>=ROUNDDOWN(123.636363636364,0)</f>
      </c>
      <c r="AB43" s="5">
        <v>1.1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119.99</v>
      </c>
      <c r="AR43" s="4">
        <v>1</v>
      </c>
      <c r="AS43" s="8">
        <v>212.49</v>
      </c>
      <c r="AT43" s="7"/>
      <c r="AU43" s="7">
        <v>-0.4353</v>
      </c>
      <c r="AV43" s="4">
        <v>3</v>
      </c>
      <c r="AW43" s="8">
        <v>385.98</v>
      </c>
      <c r="AX43" s="4">
        <v>3</v>
      </c>
      <c r="AY43" s="8">
        <v>583.31</v>
      </c>
      <c r="AZ43" s="7" t="s">
        <v>144</v>
      </c>
      <c r="BA43" s="7">
        <v>-0.3383</v>
      </c>
      <c r="BB43" s="7">
        <v>0.3109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>
        <v>0.4296</v>
      </c>
      <c r="BJ43" s="4">
        <v>1</v>
      </c>
      <c r="BK43" s="8">
        <v>119.99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463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154</v>
      </c>
      <c r="CK43" s="2" t="s">
        <v>464</v>
      </c>
      <c r="CL43" s="2" t="s">
        <v>153</v>
      </c>
      <c r="CM43" s="2" t="s">
        <v>153</v>
      </c>
      <c r="CN43" s="2" t="s">
        <v>144</v>
      </c>
      <c r="CO43" s="4">
        <v>1</v>
      </c>
      <c r="CP43" s="8">
        <v>119.99</v>
      </c>
      <c r="CQ43" s="4">
        <v>1</v>
      </c>
      <c r="CR43" s="8">
        <v>212.49</v>
      </c>
      <c r="CS43" s="7"/>
      <c r="CT43" s="7">
        <v>-0.4353</v>
      </c>
      <c r="CU43" s="2" t="s">
        <v>151</v>
      </c>
      <c r="CV43" s="2" t="s">
        <v>141</v>
      </c>
      <c r="CW43" s="2" t="s">
        <v>180</v>
      </c>
      <c r="CX43" s="2" t="s">
        <v>331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451</v>
      </c>
      <c r="DK43" s="2" t="s">
        <v>295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201</v>
      </c>
      <c r="DX43" s="2" t="s">
        <v>418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160</v>
      </c>
      <c r="EK43" s="2" t="s">
        <v>465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162</v>
      </c>
      <c r="EX43" s="2" t="s">
        <v>432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151</v>
      </c>
      <c r="FI43" s="2" t="s">
        <v>141</v>
      </c>
      <c r="FJ43" s="2" t="s">
        <v>453</v>
      </c>
      <c r="FK43" s="2" t="s">
        <v>466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166</v>
      </c>
      <c r="FX43" s="2" t="s">
        <v>144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151</v>
      </c>
      <c r="IV43" s="2" t="s">
        <v>141</v>
      </c>
      <c r="IW43" s="2" t="s">
        <v>168</v>
      </c>
      <c r="IX43" s="2" t="s">
        <v>467</v>
      </c>
      <c r="IY43" s="2" t="s">
        <v>153</v>
      </c>
      <c r="IZ43" s="2" t="s">
        <v>153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151</v>
      </c>
      <c r="JV43" s="2" t="s">
        <v>141</v>
      </c>
      <c r="JW43" s="2" t="s">
        <v>198</v>
      </c>
      <c r="JX43" s="2" t="s">
        <v>144</v>
      </c>
      <c r="JY43" s="2" t="s">
        <v>153</v>
      </c>
      <c r="JZ43" s="2" t="s">
        <v>153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136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468</v>
      </c>
      <c r="B44" s="2" t="s">
        <v>133</v>
      </c>
      <c r="C44" s="2" t="s">
        <v>134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174</v>
      </c>
      <c r="K44" s="2" t="s">
        <v>462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310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448</v>
      </c>
      <c r="V44" s="2" t="s">
        <v>351</v>
      </c>
      <c r="W44" s="2" t="s">
        <v>147</v>
      </c>
      <c r="X44" s="2" t="s">
        <v>144</v>
      </c>
      <c r="Y44" s="2" t="s">
        <v>201</v>
      </c>
      <c r="Z44" s="4">
        <v>135</v>
      </c>
      <c r="AA44" s="4">
        <f>=ROUNDDOWN(61.3636363636364,0)</f>
      </c>
      <c r="AB44" s="5">
        <v>2.2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265.99</v>
      </c>
      <c r="AR44" s="4">
        <v>2</v>
      </c>
      <c r="AS44" s="8">
        <v>370.82</v>
      </c>
      <c r="AT44" s="7"/>
      <c r="AU44" s="7">
        <v>-0.2827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0.6891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265.99</v>
      </c>
      <c r="BL44" s="2" t="s">
        <v>469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141</v>
      </c>
      <c r="BW44" s="2" t="s">
        <v>144</v>
      </c>
      <c r="BX44" s="2" t="s">
        <v>470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154</v>
      </c>
      <c r="CK44" s="2" t="s">
        <v>354</v>
      </c>
      <c r="CL44" s="2" t="s">
        <v>153</v>
      </c>
      <c r="CM44" s="2" t="s">
        <v>153</v>
      </c>
      <c r="CN44" s="2" t="s">
        <v>144</v>
      </c>
      <c r="CO44" s="4">
        <v>1</v>
      </c>
      <c r="CP44" s="8">
        <v>139.99</v>
      </c>
      <c r="CQ44" s="4">
        <v>1</v>
      </c>
      <c r="CR44" s="8">
        <v>254.99</v>
      </c>
      <c r="CS44" s="7"/>
      <c r="CT44" s="7">
        <v>-0.451</v>
      </c>
      <c r="CU44" s="2" t="s">
        <v>151</v>
      </c>
      <c r="CV44" s="2" t="s">
        <v>141</v>
      </c>
      <c r="CW44" s="2" t="s">
        <v>180</v>
      </c>
      <c r="CX44" s="2" t="s">
        <v>471</v>
      </c>
      <c r="CY44" s="2" t="s">
        <v>153</v>
      </c>
      <c r="CZ44" s="2" t="s">
        <v>153</v>
      </c>
      <c r="DA44" s="2" t="s">
        <v>144</v>
      </c>
      <c r="DB44" s="4"/>
      <c r="DC44" s="8"/>
      <c r="DD44" s="4">
        <v>1</v>
      </c>
      <c r="DE44" s="8">
        <v>115.83</v>
      </c>
      <c r="DF44" s="7">
        <v>-1</v>
      </c>
      <c r="DG44" s="7">
        <v>-1</v>
      </c>
      <c r="DH44" s="2" t="s">
        <v>151</v>
      </c>
      <c r="DI44" s="2" t="s">
        <v>141</v>
      </c>
      <c r="DJ44" s="2" t="s">
        <v>451</v>
      </c>
      <c r="DK44" s="2" t="s">
        <v>318</v>
      </c>
      <c r="DL44" s="2" t="s">
        <v>153</v>
      </c>
      <c r="DM44" s="2" t="s">
        <v>153</v>
      </c>
      <c r="DN44" s="2" t="s">
        <v>144</v>
      </c>
      <c r="DO44" s="4">
        <v>1</v>
      </c>
      <c r="DP44" s="8">
        <v>126</v>
      </c>
      <c r="DQ44" s="4"/>
      <c r="DR44" s="8"/>
      <c r="DS44" s="7"/>
      <c r="DT44" s="7"/>
      <c r="DU44" s="2" t="s">
        <v>151</v>
      </c>
      <c r="DV44" s="2" t="s">
        <v>141</v>
      </c>
      <c r="DW44" s="2" t="s">
        <v>201</v>
      </c>
      <c r="DX44" s="2" t="s">
        <v>179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160</v>
      </c>
      <c r="EK44" s="2" t="s">
        <v>271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162</v>
      </c>
      <c r="EX44" s="2" t="s">
        <v>472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151</v>
      </c>
      <c r="FI44" s="2" t="s">
        <v>141</v>
      </c>
      <c r="FJ44" s="2" t="s">
        <v>453</v>
      </c>
      <c r="FK44" s="2" t="s">
        <v>473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166</v>
      </c>
      <c r="FX44" s="2" t="s">
        <v>360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151</v>
      </c>
      <c r="IV44" s="2" t="s">
        <v>141</v>
      </c>
      <c r="IW44" s="2" t="s">
        <v>168</v>
      </c>
      <c r="IX44" s="2" t="s">
        <v>460</v>
      </c>
      <c r="IY44" s="2" t="s">
        <v>153</v>
      </c>
      <c r="IZ44" s="2" t="s">
        <v>153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151</v>
      </c>
      <c r="JV44" s="2" t="s">
        <v>141</v>
      </c>
      <c r="JW44" s="2" t="s">
        <v>198</v>
      </c>
      <c r="JX44" s="2" t="s">
        <v>144</v>
      </c>
      <c r="JY44" s="2" t="s">
        <v>153</v>
      </c>
      <c r="JZ44" s="2" t="s">
        <v>153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135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474</v>
      </c>
      <c r="B45" s="2" t="s">
        <v>133</v>
      </c>
      <c r="C45" s="2" t="s">
        <v>134</v>
      </c>
      <c r="D45" s="2" t="s">
        <v>475</v>
      </c>
      <c r="E45" s="2" t="s">
        <v>476</v>
      </c>
      <c r="F45" s="2" t="s">
        <v>477</v>
      </c>
      <c r="G45" s="2" t="s">
        <v>477</v>
      </c>
      <c r="H45" s="2" t="s">
        <v>477</v>
      </c>
      <c r="I45" s="2" t="s">
        <v>478</v>
      </c>
      <c r="J45" s="2" t="s">
        <v>479</v>
      </c>
      <c r="K45" s="2" t="s">
        <v>232</v>
      </c>
      <c r="L45" s="3">
        <v>26.68</v>
      </c>
      <c r="M45" s="3">
        <v>28.01</v>
      </c>
      <c r="N45" s="3">
        <v>89.99</v>
      </c>
      <c r="O45" s="2" t="s">
        <v>141</v>
      </c>
      <c r="P45" s="2" t="s">
        <v>279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350</v>
      </c>
      <c r="V45" s="2" t="s">
        <v>480</v>
      </c>
      <c r="W45" s="2" t="s">
        <v>147</v>
      </c>
      <c r="X45" s="2" t="s">
        <v>144</v>
      </c>
      <c r="Y45" s="2" t="s">
        <v>175</v>
      </c>
      <c r="Z45" s="4">
        <v>182</v>
      </c>
      <c r="AA45" s="4">
        <f>=ROUNDDOWN(45.5,0)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30.52</v>
      </c>
      <c r="AR45" s="4"/>
      <c r="AS45" s="8"/>
      <c r="AT45" s="7"/>
      <c r="AU45" s="7"/>
      <c r="AV45" s="4">
        <v>1</v>
      </c>
      <c r="AW45" s="8">
        <v>30.52</v>
      </c>
      <c r="AX45" s="4"/>
      <c r="AY45" s="8"/>
      <c r="AZ45" s="7"/>
      <c r="BA45" s="7"/>
      <c r="BB45" s="7">
        <v>1</v>
      </c>
      <c r="BC45" s="4">
        <v>1</v>
      </c>
      <c r="BD45" s="8">
        <v>30.52</v>
      </c>
      <c r="BE45" s="4">
        <v>5</v>
      </c>
      <c r="BF45" s="8">
        <v>143.52</v>
      </c>
      <c r="BG45" s="7">
        <v>-0.8</v>
      </c>
      <c r="BH45" s="7">
        <v>-0.7873</v>
      </c>
      <c r="BI45" s="7">
        <v>1</v>
      </c>
      <c r="BJ45" s="4">
        <v>1</v>
      </c>
      <c r="BK45" s="8">
        <v>30.52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154</v>
      </c>
      <c r="CK45" s="2" t="s">
        <v>481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201</v>
      </c>
      <c r="CX45" s="2" t="s">
        <v>322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141</v>
      </c>
      <c r="DJ45" s="2" t="s">
        <v>355</v>
      </c>
      <c r="DK45" s="2" t="s">
        <v>330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175</v>
      </c>
      <c r="DX45" s="2" t="s">
        <v>398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160</v>
      </c>
      <c r="EK45" s="2" t="s">
        <v>365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382</v>
      </c>
      <c r="EW45" s="2" t="s">
        <v>162</v>
      </c>
      <c r="EX45" s="2" t="s">
        <v>482</v>
      </c>
      <c r="EY45" s="2" t="s">
        <v>153</v>
      </c>
      <c r="EZ45" s="2" t="s">
        <v>153</v>
      </c>
      <c r="FA45" s="2" t="s">
        <v>144</v>
      </c>
      <c r="FB45" s="4">
        <v>1</v>
      </c>
      <c r="FC45" s="8">
        <v>30.52</v>
      </c>
      <c r="FD45" s="4"/>
      <c r="FE45" s="8"/>
      <c r="FF45" s="7"/>
      <c r="FG45" s="7"/>
      <c r="FH45" s="2" t="s">
        <v>151</v>
      </c>
      <c r="FI45" s="2" t="s">
        <v>141</v>
      </c>
      <c r="FJ45" s="2" t="s">
        <v>164</v>
      </c>
      <c r="FK45" s="2" t="s">
        <v>483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359</v>
      </c>
      <c r="FX45" s="2" t="s">
        <v>144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151</v>
      </c>
      <c r="IV45" s="2" t="s">
        <v>141</v>
      </c>
      <c r="IW45" s="2" t="s">
        <v>361</v>
      </c>
      <c r="IX45" s="2" t="s">
        <v>484</v>
      </c>
      <c r="IY45" s="2" t="s">
        <v>153</v>
      </c>
      <c r="IZ45" s="2" t="s">
        <v>153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151</v>
      </c>
      <c r="JV45" s="2" t="s">
        <v>141</v>
      </c>
      <c r="JW45" s="2" t="s">
        <v>198</v>
      </c>
      <c r="JX45" s="2" t="s">
        <v>144</v>
      </c>
      <c r="JY45" s="2" t="s">
        <v>153</v>
      </c>
      <c r="JZ45" s="2" t="s">
        <v>153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182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485</v>
      </c>
      <c r="B46" s="2" t="s">
        <v>133</v>
      </c>
      <c r="C46" s="2" t="s">
        <v>134</v>
      </c>
      <c r="D46" s="2" t="s">
        <v>475</v>
      </c>
      <c r="E46" s="2" t="s">
        <v>476</v>
      </c>
      <c r="F46" s="2" t="s">
        <v>477</v>
      </c>
      <c r="G46" s="2" t="s">
        <v>477</v>
      </c>
      <c r="H46" s="2" t="s">
        <v>477</v>
      </c>
      <c r="I46" s="2" t="s">
        <v>478</v>
      </c>
      <c r="J46" s="2" t="s">
        <v>479</v>
      </c>
      <c r="K46" s="2" t="s">
        <v>200</v>
      </c>
      <c r="L46" s="3">
        <v>24.76</v>
      </c>
      <c r="M46" s="3">
        <v>26</v>
      </c>
      <c r="N46" s="3">
        <v>79.99</v>
      </c>
      <c r="O46" s="2" t="s">
        <v>363</v>
      </c>
      <c r="P46" s="2" t="s">
        <v>310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350</v>
      </c>
      <c r="V46" s="2" t="s">
        <v>480</v>
      </c>
      <c r="W46" s="2" t="s">
        <v>147</v>
      </c>
      <c r="X46" s="2" t="s">
        <v>144</v>
      </c>
      <c r="Y46" s="2" t="s">
        <v>175</v>
      </c>
      <c r="Z46" s="4">
        <v>106</v>
      </c>
      <c r="AA46" s="4">
        <f>=ROUNDDOWN(117.777777777778,0)</f>
      </c>
      <c r="AB46" s="5">
        <v>0.9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144</v>
      </c>
      <c r="BX46" s="2" t="s">
        <v>486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141</v>
      </c>
      <c r="CJ46" s="2" t="s">
        <v>154</v>
      </c>
      <c r="CK46" s="2" t="s">
        <v>487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151</v>
      </c>
      <c r="CV46" s="2" t="s">
        <v>141</v>
      </c>
      <c r="CW46" s="2" t="s">
        <v>175</v>
      </c>
      <c r="CX46" s="2" t="s">
        <v>205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151</v>
      </c>
      <c r="DI46" s="2" t="s">
        <v>141</v>
      </c>
      <c r="DJ46" s="2" t="s">
        <v>355</v>
      </c>
      <c r="DK46" s="2" t="s">
        <v>369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141</v>
      </c>
      <c r="DW46" s="2" t="s">
        <v>175</v>
      </c>
      <c r="DX46" s="2" t="s">
        <v>226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141</v>
      </c>
      <c r="EJ46" s="2" t="s">
        <v>160</v>
      </c>
      <c r="EK46" s="2" t="s">
        <v>340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382</v>
      </c>
      <c r="EW46" s="2" t="s">
        <v>162</v>
      </c>
      <c r="EX46" s="2" t="s">
        <v>488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151</v>
      </c>
      <c r="FI46" s="2" t="s">
        <v>141</v>
      </c>
      <c r="FJ46" s="2" t="s">
        <v>164</v>
      </c>
      <c r="FK46" s="2" t="s">
        <v>289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141</v>
      </c>
      <c r="FW46" s="2" t="s">
        <v>359</v>
      </c>
      <c r="FX46" s="2" t="s">
        <v>144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151</v>
      </c>
      <c r="IV46" s="2" t="s">
        <v>141</v>
      </c>
      <c r="IW46" s="2" t="s">
        <v>361</v>
      </c>
      <c r="IX46" s="2" t="s">
        <v>144</v>
      </c>
      <c r="IY46" s="2" t="s">
        <v>153</v>
      </c>
      <c r="IZ46" s="2" t="s">
        <v>153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151</v>
      </c>
      <c r="JV46" s="2" t="s">
        <v>141</v>
      </c>
      <c r="JW46" s="2" t="s">
        <v>198</v>
      </c>
      <c r="JX46" s="2" t="s">
        <v>144</v>
      </c>
      <c r="JY46" s="2" t="s">
        <v>153</v>
      </c>
      <c r="JZ46" s="2" t="s">
        <v>153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106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489</v>
      </c>
      <c r="B47" s="2" t="s">
        <v>133</v>
      </c>
      <c r="C47" s="2" t="s">
        <v>134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278</v>
      </c>
      <c r="L47" s="3">
        <v>24.76</v>
      </c>
      <c r="M47" s="3">
        <v>26</v>
      </c>
      <c r="N47" s="3">
        <v>79.99</v>
      </c>
      <c r="O47" s="2" t="s">
        <v>363</v>
      </c>
      <c r="P47" s="2" t="s">
        <v>310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350</v>
      </c>
      <c r="V47" s="2" t="s">
        <v>480</v>
      </c>
      <c r="W47" s="2" t="s">
        <v>147</v>
      </c>
      <c r="X47" s="2" t="s">
        <v>144</v>
      </c>
      <c r="Y47" s="2" t="s">
        <v>175</v>
      </c>
      <c r="Z47" s="4">
        <v>58</v>
      </c>
      <c r="AA47" s="4">
        <f>=ROUNDDOWN(116,0)</f>
      </c>
      <c r="AB47" s="5">
        <v>0.5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3</v>
      </c>
      <c r="AS47" s="8">
        <v>87.36</v>
      </c>
      <c r="AT47" s="7">
        <v>-1</v>
      </c>
      <c r="AU47" s="7">
        <v>-1</v>
      </c>
      <c r="AV47" s="4"/>
      <c r="AW47" s="8"/>
      <c r="AX47" s="4">
        <v>3</v>
      </c>
      <c r="AY47" s="8">
        <v>87.36</v>
      </c>
      <c r="AZ47" s="7">
        <v>-1</v>
      </c>
      <c r="BA47" s="7">
        <v>-1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144</v>
      </c>
      <c r="BX47" s="2" t="s">
        <v>144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141</v>
      </c>
      <c r="CJ47" s="2" t="s">
        <v>154</v>
      </c>
      <c r="CK47" s="2" t="s">
        <v>365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141</v>
      </c>
      <c r="CW47" s="2" t="s">
        <v>201</v>
      </c>
      <c r="CX47" s="2" t="s">
        <v>179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141</v>
      </c>
      <c r="DJ47" s="2" t="s">
        <v>355</v>
      </c>
      <c r="DK47" s="2" t="s">
        <v>490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141</v>
      </c>
      <c r="DW47" s="2" t="s">
        <v>175</v>
      </c>
      <c r="DX47" s="2" t="s">
        <v>180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141</v>
      </c>
      <c r="EJ47" s="2" t="s">
        <v>160</v>
      </c>
      <c r="EK47" s="2" t="s">
        <v>365</v>
      </c>
      <c r="EL47" s="2" t="s">
        <v>153</v>
      </c>
      <c r="EM47" s="2" t="s">
        <v>153</v>
      </c>
      <c r="EN47" s="2" t="s">
        <v>144</v>
      </c>
      <c r="EO47" s="4"/>
      <c r="EP47" s="8"/>
      <c r="EQ47" s="4">
        <v>3</v>
      </c>
      <c r="ER47" s="8">
        <v>87.36</v>
      </c>
      <c r="ES47" s="7">
        <v>-1</v>
      </c>
      <c r="ET47" s="7">
        <v>-1</v>
      </c>
      <c r="EU47" s="2" t="s">
        <v>151</v>
      </c>
      <c r="EV47" s="2" t="s">
        <v>382</v>
      </c>
      <c r="EW47" s="2" t="s">
        <v>162</v>
      </c>
      <c r="EX47" s="2" t="s">
        <v>369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151</v>
      </c>
      <c r="FI47" s="2" t="s">
        <v>141</v>
      </c>
      <c r="FJ47" s="2" t="s">
        <v>164</v>
      </c>
      <c r="FK47" s="2" t="s">
        <v>144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141</v>
      </c>
      <c r="FW47" s="2" t="s">
        <v>359</v>
      </c>
      <c r="FX47" s="2" t="s">
        <v>144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151</v>
      </c>
      <c r="IV47" s="2" t="s">
        <v>141</v>
      </c>
      <c r="IW47" s="2" t="s">
        <v>361</v>
      </c>
      <c r="IX47" s="2" t="s">
        <v>144</v>
      </c>
      <c r="IY47" s="2" t="s">
        <v>153</v>
      </c>
      <c r="IZ47" s="2" t="s">
        <v>153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151</v>
      </c>
      <c r="JV47" s="2" t="s">
        <v>141</v>
      </c>
      <c r="JW47" s="2" t="s">
        <v>198</v>
      </c>
      <c r="JX47" s="2" t="s">
        <v>144</v>
      </c>
      <c r="JY47" s="2" t="s">
        <v>153</v>
      </c>
      <c r="JZ47" s="2" t="s">
        <v>153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58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491</v>
      </c>
      <c r="B48" s="2" t="s">
        <v>133</v>
      </c>
      <c r="C48" s="2" t="s">
        <v>134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373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279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350</v>
      </c>
      <c r="V48" s="2" t="s">
        <v>480</v>
      </c>
      <c r="W48" s="2" t="s">
        <v>147</v>
      </c>
      <c r="X48" s="2" t="s">
        <v>144</v>
      </c>
      <c r="Y48" s="2" t="s">
        <v>175</v>
      </c>
      <c r="Z48" s="4">
        <v>5</v>
      </c>
      <c r="AA48" s="4">
        <f>=ROUNDDOWN(1,0)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/>
      <c r="AQ48" s="8"/>
      <c r="AR48" s="4">
        <v>2</v>
      </c>
      <c r="AS48" s="8">
        <v>56.16</v>
      </c>
      <c r="AT48" s="7">
        <v>-1</v>
      </c>
      <c r="AU48" s="7">
        <v>-1</v>
      </c>
      <c r="AV48" s="4"/>
      <c r="AW48" s="8"/>
      <c r="AX48" s="4">
        <v>2</v>
      </c>
      <c r="AY48" s="8">
        <v>56.16</v>
      </c>
      <c r="AZ48" s="7">
        <v>-1</v>
      </c>
      <c r="BA48" s="7">
        <v>-1</v>
      </c>
      <c r="BB48" s="7"/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211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151</v>
      </c>
      <c r="CI48" s="2" t="s">
        <v>141</v>
      </c>
      <c r="CJ48" s="2" t="s">
        <v>154</v>
      </c>
      <c r="CK48" s="2" t="s">
        <v>431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141</v>
      </c>
      <c r="CW48" s="2" t="s">
        <v>201</v>
      </c>
      <c r="CX48" s="2" t="s">
        <v>283</v>
      </c>
      <c r="CY48" s="2" t="s">
        <v>153</v>
      </c>
      <c r="CZ48" s="2" t="s">
        <v>153</v>
      </c>
      <c r="DA48" s="2" t="s">
        <v>144</v>
      </c>
      <c r="DB48" s="4"/>
      <c r="DC48" s="8"/>
      <c r="DD48" s="4">
        <v>2</v>
      </c>
      <c r="DE48" s="8">
        <v>56.16</v>
      </c>
      <c r="DF48" s="7">
        <v>-1</v>
      </c>
      <c r="DG48" s="7">
        <v>-1</v>
      </c>
      <c r="DH48" s="2" t="s">
        <v>151</v>
      </c>
      <c r="DI48" s="2" t="s">
        <v>141</v>
      </c>
      <c r="DJ48" s="2" t="s">
        <v>355</v>
      </c>
      <c r="DK48" s="2" t="s">
        <v>397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141</v>
      </c>
      <c r="DW48" s="2" t="s">
        <v>175</v>
      </c>
      <c r="DX48" s="2" t="s">
        <v>492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141</v>
      </c>
      <c r="EJ48" s="2" t="s">
        <v>160</v>
      </c>
      <c r="EK48" s="2" t="s">
        <v>206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382</v>
      </c>
      <c r="EW48" s="2" t="s">
        <v>162</v>
      </c>
      <c r="EX48" s="2" t="s">
        <v>369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151</v>
      </c>
      <c r="FI48" s="2" t="s">
        <v>141</v>
      </c>
      <c r="FJ48" s="2" t="s">
        <v>164</v>
      </c>
      <c r="FK48" s="2" t="s">
        <v>267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359</v>
      </c>
      <c r="FX48" s="2" t="s">
        <v>493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151</v>
      </c>
      <c r="IV48" s="2" t="s">
        <v>141</v>
      </c>
      <c r="IW48" s="2" t="s">
        <v>361</v>
      </c>
      <c r="IX48" s="2" t="s">
        <v>494</v>
      </c>
      <c r="IY48" s="2" t="s">
        <v>153</v>
      </c>
      <c r="IZ48" s="2" t="s">
        <v>153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151</v>
      </c>
      <c r="JV48" s="2" t="s">
        <v>141</v>
      </c>
      <c r="JW48" s="2" t="s">
        <v>198</v>
      </c>
      <c r="JX48" s="2" t="s">
        <v>144</v>
      </c>
      <c r="JY48" s="2" t="s">
        <v>153</v>
      </c>
      <c r="JZ48" s="2" t="s">
        <v>153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495</v>
      </c>
      <c r="B49" s="2" t="s">
        <v>133</v>
      </c>
      <c r="C49" s="2" t="s">
        <v>134</v>
      </c>
      <c r="D49" s="2" t="s">
        <v>475</v>
      </c>
      <c r="E49" s="2" t="s">
        <v>476</v>
      </c>
      <c r="F49" s="2" t="s">
        <v>496</v>
      </c>
      <c r="G49" s="2" t="s">
        <v>496</v>
      </c>
      <c r="H49" s="2" t="s">
        <v>496</v>
      </c>
      <c r="I49" s="2" t="s">
        <v>478</v>
      </c>
      <c r="J49" s="2" t="s">
        <v>479</v>
      </c>
      <c r="K49" s="2" t="s">
        <v>349</v>
      </c>
      <c r="L49" s="3">
        <v>24.76</v>
      </c>
      <c r="M49" s="3">
        <v>26</v>
      </c>
      <c r="N49" s="3">
        <v>79.99</v>
      </c>
      <c r="O49" s="2" t="s">
        <v>363</v>
      </c>
      <c r="P49" s="2" t="s">
        <v>310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350</v>
      </c>
      <c r="V49" s="2" t="s">
        <v>244</v>
      </c>
      <c r="W49" s="2" t="s">
        <v>147</v>
      </c>
      <c r="X49" s="2" t="s">
        <v>144</v>
      </c>
      <c r="Y49" s="2" t="s">
        <v>175</v>
      </c>
      <c r="Z49" s="4">
        <v>56</v>
      </c>
      <c r="AA49" s="4">
        <f>=ROUNDDOWN(32.9411764705882,0)</f>
      </c>
      <c r="AB49" s="5">
        <v>1.7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2</v>
      </c>
      <c r="AQ49" s="8">
        <v>25.48</v>
      </c>
      <c r="AR49" s="4"/>
      <c r="AS49" s="8"/>
      <c r="AT49" s="7"/>
      <c r="AU49" s="7"/>
      <c r="AV49" s="4">
        <v>2</v>
      </c>
      <c r="AW49" s="8">
        <v>25.48</v>
      </c>
      <c r="AX49" s="4"/>
      <c r="AY49" s="8"/>
      <c r="AZ49" s="7"/>
      <c r="BA49" s="7"/>
      <c r="BB49" s="7">
        <v>1</v>
      </c>
      <c r="BC49" s="4">
        <v>2</v>
      </c>
      <c r="BD49" s="8">
        <v>25.48</v>
      </c>
      <c r="BE49" s="4">
        <v>2</v>
      </c>
      <c r="BF49" s="8">
        <v>54.6</v>
      </c>
      <c r="BG49" s="7" t="s">
        <v>144</v>
      </c>
      <c r="BH49" s="7">
        <v>-0.5333</v>
      </c>
      <c r="BI49" s="7">
        <v>1</v>
      </c>
      <c r="BJ49" s="4">
        <v>2</v>
      </c>
      <c r="BK49" s="8">
        <v>25.48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497</v>
      </c>
      <c r="BY49" s="2" t="s">
        <v>153</v>
      </c>
      <c r="BZ49" s="2" t="s">
        <v>153</v>
      </c>
      <c r="CA49" s="2" t="s">
        <v>144</v>
      </c>
      <c r="CB49" s="4">
        <v>2</v>
      </c>
      <c r="CC49" s="8">
        <v>25.48</v>
      </c>
      <c r="CD49" s="4"/>
      <c r="CE49" s="8"/>
      <c r="CF49" s="7"/>
      <c r="CG49" s="7"/>
      <c r="CH49" s="2" t="s">
        <v>151</v>
      </c>
      <c r="CI49" s="2" t="s">
        <v>141</v>
      </c>
      <c r="CJ49" s="2" t="s">
        <v>154</v>
      </c>
      <c r="CK49" s="2" t="s">
        <v>312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175</v>
      </c>
      <c r="CX49" s="2" t="s">
        <v>376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355</v>
      </c>
      <c r="DK49" s="2" t="s">
        <v>144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141</v>
      </c>
      <c r="DW49" s="2" t="s">
        <v>175</v>
      </c>
      <c r="DX49" s="2" t="s">
        <v>179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141</v>
      </c>
      <c r="EJ49" s="2" t="s">
        <v>160</v>
      </c>
      <c r="EK49" s="2" t="s">
        <v>498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162</v>
      </c>
      <c r="EX49" s="2" t="s">
        <v>482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151</v>
      </c>
      <c r="FI49" s="2" t="s">
        <v>141</v>
      </c>
      <c r="FJ49" s="2" t="s">
        <v>164</v>
      </c>
      <c r="FK49" s="2" t="s">
        <v>499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359</v>
      </c>
      <c r="FX49" s="2" t="s">
        <v>144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151</v>
      </c>
      <c r="IV49" s="2" t="s">
        <v>141</v>
      </c>
      <c r="IW49" s="2" t="s">
        <v>361</v>
      </c>
      <c r="IX49" s="2" t="s">
        <v>500</v>
      </c>
      <c r="IY49" s="2" t="s">
        <v>153</v>
      </c>
      <c r="IZ49" s="2" t="s">
        <v>153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151</v>
      </c>
      <c r="JV49" s="2" t="s">
        <v>141</v>
      </c>
      <c r="JW49" s="2" t="s">
        <v>198</v>
      </c>
      <c r="JX49" s="2" t="s">
        <v>144</v>
      </c>
      <c r="JY49" s="2" t="s">
        <v>153</v>
      </c>
      <c r="JZ49" s="2" t="s">
        <v>153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56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501</v>
      </c>
      <c r="B50" s="2" t="s">
        <v>133</v>
      </c>
      <c r="C50" s="2" t="s">
        <v>134</v>
      </c>
      <c r="D50" s="2" t="s">
        <v>475</v>
      </c>
      <c r="E50" s="2" t="s">
        <v>476</v>
      </c>
      <c r="F50" s="2" t="s">
        <v>496</v>
      </c>
      <c r="G50" s="2" t="s">
        <v>496</v>
      </c>
      <c r="H50" s="2" t="s">
        <v>496</v>
      </c>
      <c r="I50" s="2" t="s">
        <v>478</v>
      </c>
      <c r="J50" s="2" t="s">
        <v>479</v>
      </c>
      <c r="K50" s="2" t="s">
        <v>447</v>
      </c>
      <c r="L50" s="3">
        <v>24.76</v>
      </c>
      <c r="M50" s="3">
        <v>26</v>
      </c>
      <c r="N50" s="3">
        <v>79.99</v>
      </c>
      <c r="O50" s="2" t="s">
        <v>380</v>
      </c>
      <c r="P50" s="2" t="s">
        <v>310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350</v>
      </c>
      <c r="V50" s="2" t="s">
        <v>244</v>
      </c>
      <c r="W50" s="2" t="s">
        <v>147</v>
      </c>
      <c r="X50" s="2" t="s">
        <v>144</v>
      </c>
      <c r="Y50" s="2" t="s">
        <v>175</v>
      </c>
      <c r="Z50" s="4">
        <v>2</v>
      </c>
      <c r="AA50" s="4">
        <f>=ROUNDDOWN(0.5,0)</f>
      </c>
      <c r="AB50" s="5">
        <v>4</v>
      </c>
      <c r="AC50" s="2" t="s">
        <v>144</v>
      </c>
      <c r="AD50" s="4"/>
      <c r="AE50" s="4"/>
      <c r="AF50" s="6">
        <v>65</v>
      </c>
      <c r="AG50" s="6"/>
      <c r="AH50" s="7">
        <v>0.2857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2</v>
      </c>
      <c r="AS50" s="8">
        <v>54.6</v>
      </c>
      <c r="AT50" s="7">
        <v>-1</v>
      </c>
      <c r="AU50" s="7">
        <v>-1</v>
      </c>
      <c r="AV50" s="4"/>
      <c r="AW50" s="8"/>
      <c r="AX50" s="4">
        <v>2</v>
      </c>
      <c r="AY50" s="8">
        <v>54.6</v>
      </c>
      <c r="AZ50" s="7">
        <v>-1</v>
      </c>
      <c r="BA50" s="7">
        <v>-1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382</v>
      </c>
      <c r="BW50" s="2" t="s">
        <v>144</v>
      </c>
      <c r="BX50" s="2" t="s">
        <v>502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382</v>
      </c>
      <c r="CJ50" s="2" t="s">
        <v>154</v>
      </c>
      <c r="CK50" s="2" t="s">
        <v>328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382</v>
      </c>
      <c r="CW50" s="2" t="s">
        <v>175</v>
      </c>
      <c r="CX50" s="2" t="s">
        <v>331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151</v>
      </c>
      <c r="DI50" s="2" t="s">
        <v>382</v>
      </c>
      <c r="DJ50" s="2" t="s">
        <v>355</v>
      </c>
      <c r="DK50" s="2" t="s">
        <v>144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382</v>
      </c>
      <c r="DW50" s="2" t="s">
        <v>175</v>
      </c>
      <c r="DX50" s="2" t="s">
        <v>180</v>
      </c>
      <c r="DY50" s="2" t="s">
        <v>153</v>
      </c>
      <c r="DZ50" s="2" t="s">
        <v>153</v>
      </c>
      <c r="EA50" s="2" t="s">
        <v>144</v>
      </c>
      <c r="EB50" s="4"/>
      <c r="EC50" s="8"/>
      <c r="ED50" s="4">
        <v>2</v>
      </c>
      <c r="EE50" s="8">
        <v>54.6</v>
      </c>
      <c r="EF50" s="7">
        <v>-1</v>
      </c>
      <c r="EG50" s="7">
        <v>-1</v>
      </c>
      <c r="EH50" s="2" t="s">
        <v>151</v>
      </c>
      <c r="EI50" s="2" t="s">
        <v>382</v>
      </c>
      <c r="EJ50" s="2" t="s">
        <v>160</v>
      </c>
      <c r="EK50" s="2" t="s">
        <v>258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382</v>
      </c>
      <c r="EW50" s="2" t="s">
        <v>162</v>
      </c>
      <c r="EX50" s="2" t="s">
        <v>315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151</v>
      </c>
      <c r="FI50" s="2" t="s">
        <v>382</v>
      </c>
      <c r="FJ50" s="2" t="s">
        <v>164</v>
      </c>
      <c r="FK50" s="2" t="s">
        <v>484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382</v>
      </c>
      <c r="FW50" s="2" t="s">
        <v>359</v>
      </c>
      <c r="FX50" s="2" t="s">
        <v>503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151</v>
      </c>
      <c r="IV50" s="2" t="s">
        <v>382</v>
      </c>
      <c r="IW50" s="2" t="s">
        <v>361</v>
      </c>
      <c r="IX50" s="2" t="s">
        <v>144</v>
      </c>
      <c r="IY50" s="2" t="s">
        <v>153</v>
      </c>
      <c r="IZ50" s="2" t="s">
        <v>153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151</v>
      </c>
      <c r="JV50" s="2" t="s">
        <v>382</v>
      </c>
      <c r="JW50" s="2" t="s">
        <v>198</v>
      </c>
      <c r="JX50" s="2" t="s">
        <v>144</v>
      </c>
      <c r="JY50" s="2" t="s">
        <v>153</v>
      </c>
      <c r="JZ50" s="2" t="s">
        <v>153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504</v>
      </c>
      <c r="B51" s="2" t="s">
        <v>133</v>
      </c>
      <c r="C51" s="2" t="s">
        <v>134</v>
      </c>
      <c r="D51" s="2" t="s">
        <v>475</v>
      </c>
      <c r="E51" s="2" t="s">
        <v>476</v>
      </c>
      <c r="F51" s="2" t="s">
        <v>137</v>
      </c>
      <c r="G51" s="2" t="s">
        <v>144</v>
      </c>
      <c r="H51" s="2" t="s">
        <v>144</v>
      </c>
      <c r="I51" s="2" t="s">
        <v>505</v>
      </c>
      <c r="J51" s="2" t="s">
        <v>506</v>
      </c>
      <c r="K51" s="2" t="s">
        <v>232</v>
      </c>
      <c r="L51" s="3">
        <v>30.86</v>
      </c>
      <c r="M51" s="3">
        <v>32.4</v>
      </c>
      <c r="N51" s="3">
        <v>89.99</v>
      </c>
      <c r="O51" s="2" t="s">
        <v>141</v>
      </c>
      <c r="P51" s="2" t="s">
        <v>233</v>
      </c>
      <c r="Q51" s="2" t="s">
        <v>143</v>
      </c>
      <c r="R51" s="2" t="s">
        <v>144</v>
      </c>
      <c r="S51" s="2" t="s">
        <v>144</v>
      </c>
      <c r="T51" s="2" t="s">
        <v>234</v>
      </c>
      <c r="U51" s="2" t="s">
        <v>350</v>
      </c>
      <c r="V51" s="2" t="s">
        <v>235</v>
      </c>
      <c r="W51" s="2" t="s">
        <v>144</v>
      </c>
      <c r="X51" s="2" t="s">
        <v>144</v>
      </c>
      <c r="Y51" s="2" t="s">
        <v>144</v>
      </c>
      <c r="Z51" s="4"/>
      <c r="AA51" s="4">
        <f>=ROUNDDOWN({0},0)</f>
      </c>
      <c r="AB51" s="5">
        <v>5</v>
      </c>
      <c r="AC51" s="2" t="s">
        <v>387</v>
      </c>
      <c r="AD51" s="4">
        <v>208</v>
      </c>
      <c r="AE51" s="4">
        <v>208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144</v>
      </c>
      <c r="BW51" s="2" t="s">
        <v>144</v>
      </c>
      <c r="BX51" s="2" t="s">
        <v>144</v>
      </c>
      <c r="BY51" s="2" t="s">
        <v>144</v>
      </c>
      <c r="BZ51" s="2" t="s">
        <v>144</v>
      </c>
      <c r="CA51" s="2" t="s">
        <v>144</v>
      </c>
      <c r="CB51" s="4"/>
      <c r="CC51" s="8"/>
      <c r="CD51" s="4"/>
      <c r="CE51" s="8"/>
      <c r="CF51" s="7"/>
      <c r="CG51" s="7"/>
      <c r="CH51" s="2" t="s">
        <v>144</v>
      </c>
      <c r="CI51" s="2" t="s">
        <v>144</v>
      </c>
      <c r="CJ51" s="2" t="s">
        <v>144</v>
      </c>
      <c r="CK51" s="2" t="s">
        <v>144</v>
      </c>
      <c r="CL51" s="2" t="s">
        <v>144</v>
      </c>
      <c r="CM51" s="2" t="s">
        <v>144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144</v>
      </c>
      <c r="CX51" s="2" t="s">
        <v>144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144</v>
      </c>
      <c r="DI51" s="2" t="s">
        <v>144</v>
      </c>
      <c r="DJ51" s="2" t="s">
        <v>144</v>
      </c>
      <c r="DK51" s="2" t="s">
        <v>144</v>
      </c>
      <c r="DL51" s="2" t="s">
        <v>144</v>
      </c>
      <c r="DM51" s="2" t="s">
        <v>144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141</v>
      </c>
      <c r="DW51" s="2" t="s">
        <v>144</v>
      </c>
      <c r="DX51" s="2" t="s">
        <v>144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144</v>
      </c>
      <c r="EI51" s="2" t="s">
        <v>144</v>
      </c>
      <c r="EJ51" s="2" t="s">
        <v>144</v>
      </c>
      <c r="EK51" s="2" t="s">
        <v>144</v>
      </c>
      <c r="EL51" s="2" t="s">
        <v>144</v>
      </c>
      <c r="EM51" s="2" t="s">
        <v>144</v>
      </c>
      <c r="EN51" s="2" t="s">
        <v>144</v>
      </c>
      <c r="EO51" s="4"/>
      <c r="EP51" s="8"/>
      <c r="EQ51" s="4"/>
      <c r="ER51" s="8"/>
      <c r="ES51" s="7"/>
      <c r="ET51" s="7"/>
      <c r="EU51" s="2" t="s">
        <v>144</v>
      </c>
      <c r="EV51" s="2" t="s">
        <v>144</v>
      </c>
      <c r="EW51" s="2" t="s">
        <v>144</v>
      </c>
      <c r="EX51" s="2" t="s">
        <v>144</v>
      </c>
      <c r="EY51" s="2" t="s">
        <v>144</v>
      </c>
      <c r="EZ51" s="2" t="s">
        <v>144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144</v>
      </c>
      <c r="FV51" s="2" t="s">
        <v>144</v>
      </c>
      <c r="FW51" s="2" t="s">
        <v>144</v>
      </c>
      <c r="FX51" s="2" t="s">
        <v>144</v>
      </c>
      <c r="FY51" s="2" t="s">
        <v>144</v>
      </c>
      <c r="FZ51" s="2" t="s">
        <v>144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151</v>
      </c>
      <c r="JV51" s="2" t="s">
        <v>141</v>
      </c>
      <c r="JW51" s="2" t="s">
        <v>144</v>
      </c>
      <c r="JX51" s="2" t="s">
        <v>144</v>
      </c>
      <c r="JY51" s="2" t="s">
        <v>153</v>
      </c>
      <c r="JZ51" s="2" t="s">
        <v>153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>
        <v>208</v>
      </c>
      <c r="PR51" s="4"/>
    </row>
    <row r="52">
      <c r="A52" s="16" t="s">
        <v>507</v>
      </c>
      <c r="B52" s="9" t="s">
        <v>144</v>
      </c>
      <c r="C52" s="9" t="s">
        <v>144</v>
      </c>
      <c r="D52" s="9" t="s">
        <v>144</v>
      </c>
      <c r="E52" s="9" t="s">
        <v>144</v>
      </c>
      <c r="F52" s="9" t="s">
        <v>144</v>
      </c>
      <c r="G52" s="9" t="s">
        <v>144</v>
      </c>
      <c r="H52" s="9" t="s">
        <v>144</v>
      </c>
      <c r="I52" s="9" t="s">
        <v>144</v>
      </c>
      <c r="J52" s="9" t="s">
        <v>144</v>
      </c>
      <c r="K52" s="9" t="s">
        <v>144</v>
      </c>
      <c r="L52" s="10"/>
      <c r="M52" s="10"/>
      <c r="N52" s="10"/>
      <c r="O52" s="9" t="s">
        <v>144</v>
      </c>
      <c r="P52" s="9" t="s">
        <v>144</v>
      </c>
      <c r="Q52" s="9" t="s">
        <v>144</v>
      </c>
      <c r="R52" s="9" t="s">
        <v>144</v>
      </c>
      <c r="S52" s="9" t="s">
        <v>144</v>
      </c>
      <c r="T52" s="9" t="s">
        <v>144</v>
      </c>
      <c r="U52" s="9" t="s">
        <v>144</v>
      </c>
      <c r="V52" s="9" t="s">
        <v>144</v>
      </c>
      <c r="W52" s="9" t="s">
        <v>144</v>
      </c>
      <c r="X52" s="9" t="s">
        <v>144</v>
      </c>
      <c r="Y52" s="9" t="s">
        <v>144</v>
      </c>
      <c r="Z52" s="11">
        <v>3359</v>
      </c>
      <c r="AA52" s="11">
        <f>=ROUNDDOWN({0},0)</f>
      </c>
      <c r="AB52" s="12">
        <v>230</v>
      </c>
      <c r="AC52" s="9" t="s">
        <v>144</v>
      </c>
      <c r="AD52" s="11"/>
      <c r="AE52" s="11">
        <v>4485</v>
      </c>
      <c r="AF52" s="13"/>
      <c r="AG52" s="13"/>
      <c r="AH52" s="14"/>
      <c r="AI52" s="11"/>
      <c r="AJ52" s="11">
        <f>=ROUNDDOWN({0},0)</f>
      </c>
      <c r="AK52" s="12"/>
      <c r="AL52" s="9" t="s">
        <v>144</v>
      </c>
      <c r="AM52" s="11"/>
      <c r="AN52" s="11"/>
      <c r="AO52" s="14"/>
      <c r="AP52" s="11">
        <v>120</v>
      </c>
      <c r="AQ52" s="15">
        <v>16291.42</v>
      </c>
      <c r="AR52" s="11">
        <v>84</v>
      </c>
      <c r="AS52" s="15">
        <v>13878.02</v>
      </c>
      <c r="AT52" s="14">
        <v>0.4286</v>
      </c>
      <c r="AU52" s="14">
        <v>0.1739</v>
      </c>
      <c r="AV52" s="11">
        <v>120</v>
      </c>
      <c r="AW52" s="15">
        <v>16291.42</v>
      </c>
      <c r="AX52" s="11">
        <v>84</v>
      </c>
      <c r="AY52" s="15">
        <v>13878.02</v>
      </c>
      <c r="AZ52" s="14">
        <v>0.4286</v>
      </c>
      <c r="BA52" s="14">
        <v>0.1739</v>
      </c>
      <c r="BB52" s="14"/>
      <c r="BC52" s="11">
        <v>120</v>
      </c>
      <c r="BD52" s="15">
        <v>16291.42</v>
      </c>
      <c r="BE52" s="11">
        <v>84</v>
      </c>
      <c r="BF52" s="15">
        <v>13878.02</v>
      </c>
      <c r="BG52" s="14">
        <v>0.4286</v>
      </c>
      <c r="BH52" s="14">
        <v>0.1739</v>
      </c>
      <c r="BI52" s="14"/>
      <c r="BJ52" s="11"/>
      <c r="BK52" s="15"/>
      <c r="BL52" s="9" t="s">
        <v>144</v>
      </c>
      <c r="BM52" s="14"/>
      <c r="BN52" s="14"/>
      <c r="BO52" s="11">
        <v>28</v>
      </c>
      <c r="BP52" s="15">
        <v>4501.14</v>
      </c>
      <c r="BQ52" s="11">
        <v>19</v>
      </c>
      <c r="BR52" s="15">
        <v>4306.84</v>
      </c>
      <c r="BS52" s="14">
        <v>0.4737</v>
      </c>
      <c r="BT52" s="14">
        <v>0.0451</v>
      </c>
      <c r="BU52" s="9" t="s">
        <v>144</v>
      </c>
      <c r="BV52" s="9" t="s">
        <v>144</v>
      </c>
      <c r="BW52" s="9" t="s">
        <v>144</v>
      </c>
      <c r="BX52" s="9" t="s">
        <v>144</v>
      </c>
      <c r="BY52" s="9" t="s">
        <v>144</v>
      </c>
      <c r="BZ52" s="9" t="s">
        <v>144</v>
      </c>
      <c r="CA52" s="9" t="s">
        <v>144</v>
      </c>
      <c r="CB52" s="11">
        <v>36</v>
      </c>
      <c r="CC52" s="15">
        <v>3994.38</v>
      </c>
      <c r="CD52" s="11">
        <v>9</v>
      </c>
      <c r="CE52" s="15">
        <v>1237.87</v>
      </c>
      <c r="CF52" s="14">
        <v>3</v>
      </c>
      <c r="CG52" s="14">
        <v>2.2268</v>
      </c>
      <c r="CH52" s="9" t="s">
        <v>144</v>
      </c>
      <c r="CI52" s="9" t="s">
        <v>144</v>
      </c>
      <c r="CJ52" s="9" t="s">
        <v>144</v>
      </c>
      <c r="CK52" s="9" t="s">
        <v>144</v>
      </c>
      <c r="CL52" s="9" t="s">
        <v>144</v>
      </c>
      <c r="CM52" s="9" t="s">
        <v>144</v>
      </c>
      <c r="CN52" s="9" t="s">
        <v>144</v>
      </c>
      <c r="CO52" s="11">
        <v>22</v>
      </c>
      <c r="CP52" s="15">
        <v>3545.19</v>
      </c>
      <c r="CQ52" s="11">
        <v>6</v>
      </c>
      <c r="CR52" s="15">
        <v>1198.44</v>
      </c>
      <c r="CS52" s="14">
        <v>2.6667</v>
      </c>
      <c r="CT52" s="14">
        <v>1.9582</v>
      </c>
      <c r="CU52" s="9" t="s">
        <v>144</v>
      </c>
      <c r="CV52" s="9" t="s">
        <v>144</v>
      </c>
      <c r="CW52" s="9" t="s">
        <v>144</v>
      </c>
      <c r="CX52" s="9" t="s">
        <v>144</v>
      </c>
      <c r="CY52" s="9" t="s">
        <v>144</v>
      </c>
      <c r="CZ52" s="9" t="s">
        <v>144</v>
      </c>
      <c r="DA52" s="9" t="s">
        <v>144</v>
      </c>
      <c r="DB52" s="11">
        <v>19</v>
      </c>
      <c r="DC52" s="15">
        <v>3284.18</v>
      </c>
      <c r="DD52" s="11">
        <v>24</v>
      </c>
      <c r="DE52" s="15">
        <v>3776.58</v>
      </c>
      <c r="DF52" s="14">
        <v>-0.2083</v>
      </c>
      <c r="DG52" s="14">
        <v>-0.1304</v>
      </c>
      <c r="DH52" s="9" t="s">
        <v>144</v>
      </c>
      <c r="DI52" s="9" t="s">
        <v>144</v>
      </c>
      <c r="DJ52" s="9" t="s">
        <v>144</v>
      </c>
      <c r="DK52" s="9" t="s">
        <v>144</v>
      </c>
      <c r="DL52" s="9" t="s">
        <v>144</v>
      </c>
      <c r="DM52" s="9" t="s">
        <v>144</v>
      </c>
      <c r="DN52" s="9" t="s">
        <v>144</v>
      </c>
      <c r="DO52" s="11">
        <v>5</v>
      </c>
      <c r="DP52" s="15">
        <v>311</v>
      </c>
      <c r="DQ52" s="11"/>
      <c r="DR52" s="15"/>
      <c r="DS52" s="14"/>
      <c r="DT52" s="14"/>
      <c r="DU52" s="9" t="s">
        <v>144</v>
      </c>
      <c r="DV52" s="9" t="s">
        <v>144</v>
      </c>
      <c r="DW52" s="9" t="s">
        <v>144</v>
      </c>
      <c r="DX52" s="9" t="s">
        <v>144</v>
      </c>
      <c r="DY52" s="9" t="s">
        <v>144</v>
      </c>
      <c r="DZ52" s="9" t="s">
        <v>144</v>
      </c>
      <c r="EA52" s="9" t="s">
        <v>144</v>
      </c>
      <c r="EB52" s="11">
        <v>2</v>
      </c>
      <c r="EC52" s="15">
        <v>275.47</v>
      </c>
      <c r="ED52" s="11">
        <v>6</v>
      </c>
      <c r="EE52" s="15">
        <v>917.94</v>
      </c>
      <c r="EF52" s="14">
        <v>-0.6667</v>
      </c>
      <c r="EG52" s="14">
        <v>-0.6999</v>
      </c>
      <c r="EH52" s="9" t="s">
        <v>144</v>
      </c>
      <c r="EI52" s="9" t="s">
        <v>144</v>
      </c>
      <c r="EJ52" s="9" t="s">
        <v>144</v>
      </c>
      <c r="EK52" s="9" t="s">
        <v>144</v>
      </c>
      <c r="EL52" s="9" t="s">
        <v>144</v>
      </c>
      <c r="EM52" s="9" t="s">
        <v>144</v>
      </c>
      <c r="EN52" s="9" t="s">
        <v>144</v>
      </c>
      <c r="EO52" s="11">
        <v>5</v>
      </c>
      <c r="EP52" s="15">
        <v>217.91</v>
      </c>
      <c r="EQ52" s="11">
        <v>18</v>
      </c>
      <c r="ER52" s="15">
        <v>2289.42</v>
      </c>
      <c r="ES52" s="14">
        <v>-0.7222</v>
      </c>
      <c r="ET52" s="14">
        <v>-0.9048</v>
      </c>
      <c r="EU52" s="9" t="s">
        <v>144</v>
      </c>
      <c r="EV52" s="9" t="s">
        <v>144</v>
      </c>
      <c r="EW52" s="9" t="s">
        <v>144</v>
      </c>
      <c r="EX52" s="9" t="s">
        <v>144</v>
      </c>
      <c r="EY52" s="9" t="s">
        <v>144</v>
      </c>
      <c r="EZ52" s="9" t="s">
        <v>144</v>
      </c>
      <c r="FA52" s="9" t="s">
        <v>144</v>
      </c>
      <c r="FB52" s="11">
        <v>2</v>
      </c>
      <c r="FC52" s="15">
        <v>127.05</v>
      </c>
      <c r="FD52" s="11">
        <v>2</v>
      </c>
      <c r="FE52" s="15">
        <v>150.93</v>
      </c>
      <c r="FF52" s="14"/>
      <c r="FG52" s="14">
        <v>-0.1582</v>
      </c>
      <c r="FH52" s="9" t="s">
        <v>144</v>
      </c>
      <c r="FI52" s="9" t="s">
        <v>144</v>
      </c>
      <c r="FJ52" s="9" t="s">
        <v>144</v>
      </c>
      <c r="FK52" s="9" t="s">
        <v>144</v>
      </c>
      <c r="FL52" s="9" t="s">
        <v>144</v>
      </c>
      <c r="FM52" s="9" t="s">
        <v>144</v>
      </c>
      <c r="FN52" s="9" t="s">
        <v>144</v>
      </c>
      <c r="FO52" s="11">
        <v>1</v>
      </c>
      <c r="FP52" s="15">
        <v>35.1</v>
      </c>
      <c r="FQ52" s="11"/>
      <c r="FR52" s="15"/>
      <c r="FS52" s="14"/>
      <c r="FT52" s="14"/>
      <c r="FU52" s="9" t="s">
        <v>144</v>
      </c>
      <c r="FV52" s="9" t="s">
        <v>144</v>
      </c>
      <c r="FW52" s="9" t="s">
        <v>144</v>
      </c>
      <c r="FX52" s="9" t="s">
        <v>144</v>
      </c>
      <c r="FY52" s="9" t="s">
        <v>144</v>
      </c>
      <c r="FZ52" s="9" t="s">
        <v>144</v>
      </c>
      <c r="GA52" s="9" t="s">
        <v>144</v>
      </c>
      <c r="GB52" s="11"/>
      <c r="GC52" s="15"/>
      <c r="GD52" s="11"/>
      <c r="GE52" s="15"/>
      <c r="GF52" s="14"/>
      <c r="GG52" s="14"/>
      <c r="GH52" s="9" t="s">
        <v>144</v>
      </c>
      <c r="GI52" s="9" t="s">
        <v>144</v>
      </c>
      <c r="GJ52" s="9" t="s">
        <v>144</v>
      </c>
      <c r="GK52" s="9" t="s">
        <v>144</v>
      </c>
      <c r="GL52" s="9" t="s">
        <v>144</v>
      </c>
      <c r="GM52" s="9" t="s">
        <v>144</v>
      </c>
      <c r="GN52" s="9" t="s">
        <v>144</v>
      </c>
      <c r="GO52" s="11"/>
      <c r="GP52" s="15"/>
      <c r="GQ52" s="11"/>
      <c r="GR52" s="15"/>
      <c r="GS52" s="14"/>
      <c r="GT52" s="14"/>
      <c r="GU52" s="9" t="s">
        <v>144</v>
      </c>
      <c r="GV52" s="9" t="s">
        <v>144</v>
      </c>
      <c r="GW52" s="9" t="s">
        <v>144</v>
      </c>
      <c r="GX52" s="9" t="s">
        <v>144</v>
      </c>
      <c r="GY52" s="9" t="s">
        <v>144</v>
      </c>
      <c r="GZ52" s="9" t="s">
        <v>144</v>
      </c>
      <c r="HA52" s="9" t="s">
        <v>144</v>
      </c>
      <c r="HB52" s="11"/>
      <c r="HC52" s="15"/>
      <c r="HD52" s="11"/>
      <c r="HE52" s="15"/>
      <c r="HF52" s="14"/>
      <c r="HG52" s="14"/>
      <c r="HH52" s="9" t="s">
        <v>144</v>
      </c>
      <c r="HI52" s="9" t="s">
        <v>144</v>
      </c>
      <c r="HJ52" s="9" t="s">
        <v>144</v>
      </c>
      <c r="HK52" s="9" t="s">
        <v>144</v>
      </c>
      <c r="HL52" s="9" t="s">
        <v>144</v>
      </c>
      <c r="HM52" s="9" t="s">
        <v>144</v>
      </c>
      <c r="HN52" s="9" t="s">
        <v>144</v>
      </c>
      <c r="HO52" s="11"/>
      <c r="HP52" s="15"/>
      <c r="HQ52" s="11"/>
      <c r="HR52" s="15"/>
      <c r="HS52" s="14"/>
      <c r="HT52" s="14"/>
      <c r="HU52" s="9" t="s">
        <v>144</v>
      </c>
      <c r="HV52" s="9" t="s">
        <v>144</v>
      </c>
      <c r="HW52" s="9" t="s">
        <v>144</v>
      </c>
      <c r="HX52" s="9" t="s">
        <v>144</v>
      </c>
      <c r="HY52" s="9" t="s">
        <v>144</v>
      </c>
      <c r="HZ52" s="9" t="s">
        <v>144</v>
      </c>
      <c r="IA52" s="9" t="s">
        <v>144</v>
      </c>
      <c r="IB52" s="11"/>
      <c r="IC52" s="15"/>
      <c r="ID52" s="11"/>
      <c r="IE52" s="15"/>
      <c r="IF52" s="14"/>
      <c r="IG52" s="14"/>
      <c r="IH52" s="9" t="s">
        <v>144</v>
      </c>
      <c r="II52" s="9" t="s">
        <v>144</v>
      </c>
      <c r="IJ52" s="9" t="s">
        <v>144</v>
      </c>
      <c r="IK52" s="9" t="s">
        <v>144</v>
      </c>
      <c r="IL52" s="9" t="s">
        <v>144</v>
      </c>
      <c r="IM52" s="9" t="s">
        <v>144</v>
      </c>
      <c r="IN52" s="9" t="s">
        <v>144</v>
      </c>
      <c r="IO52" s="11"/>
      <c r="IP52" s="15"/>
      <c r="IQ52" s="11"/>
      <c r="IR52" s="15"/>
      <c r="IS52" s="14"/>
      <c r="IT52" s="14"/>
      <c r="IU52" s="9" t="s">
        <v>144</v>
      </c>
      <c r="IV52" s="9" t="s">
        <v>144</v>
      </c>
      <c r="IW52" s="9" t="s">
        <v>144</v>
      </c>
      <c r="IX52" s="9" t="s">
        <v>144</v>
      </c>
      <c r="IY52" s="9" t="s">
        <v>144</v>
      </c>
      <c r="IZ52" s="9" t="s">
        <v>144</v>
      </c>
      <c r="JA52" s="9" t="s">
        <v>144</v>
      </c>
      <c r="JB52" s="11"/>
      <c r="JC52" s="15"/>
      <c r="JD52" s="11"/>
      <c r="JE52" s="15"/>
      <c r="JF52" s="14"/>
      <c r="JG52" s="14"/>
      <c r="JH52" s="9" t="s">
        <v>144</v>
      </c>
      <c r="JI52" s="9" t="s">
        <v>144</v>
      </c>
      <c r="JJ52" s="9" t="s">
        <v>144</v>
      </c>
      <c r="JK52" s="9" t="s">
        <v>144</v>
      </c>
      <c r="JL52" s="9" t="s">
        <v>144</v>
      </c>
      <c r="JM52" s="9" t="s">
        <v>144</v>
      </c>
      <c r="JN52" s="9" t="s">
        <v>144</v>
      </c>
      <c r="JO52" s="11"/>
      <c r="JP52" s="15"/>
      <c r="JQ52" s="11"/>
      <c r="JR52" s="15"/>
      <c r="JS52" s="14"/>
      <c r="JT52" s="14"/>
      <c r="JU52" s="9" t="s">
        <v>144</v>
      </c>
      <c r="JV52" s="9" t="s">
        <v>144</v>
      </c>
      <c r="JW52" s="9" t="s">
        <v>144</v>
      </c>
      <c r="JX52" s="9" t="s">
        <v>144</v>
      </c>
      <c r="JY52" s="9" t="s">
        <v>144</v>
      </c>
      <c r="JZ52" s="9" t="s">
        <v>144</v>
      </c>
      <c r="KA52" s="9" t="s">
        <v>144</v>
      </c>
      <c r="KB52" s="11"/>
      <c r="KC52" s="15"/>
      <c r="KD52" s="11"/>
      <c r="KE52" s="15"/>
      <c r="KF52" s="14"/>
      <c r="KG52" s="14"/>
      <c r="KH52" s="9" t="s">
        <v>144</v>
      </c>
      <c r="KI52" s="9" t="s">
        <v>144</v>
      </c>
      <c r="KJ52" s="9" t="s">
        <v>144</v>
      </c>
      <c r="KK52" s="9" t="s">
        <v>144</v>
      </c>
      <c r="KL52" s="9" t="s">
        <v>144</v>
      </c>
      <c r="KM52" s="9" t="s">
        <v>144</v>
      </c>
      <c r="KN52" s="9" t="s">
        <v>144</v>
      </c>
      <c r="KO52" s="11"/>
      <c r="KP52" s="15"/>
      <c r="KQ52" s="11"/>
      <c r="KR52" s="15"/>
      <c r="KS52" s="14"/>
      <c r="KT52" s="14"/>
      <c r="KU52" s="9" t="s">
        <v>144</v>
      </c>
      <c r="KV52" s="9" t="s">
        <v>144</v>
      </c>
      <c r="KW52" s="9" t="s">
        <v>144</v>
      </c>
      <c r="KX52" s="9" t="s">
        <v>144</v>
      </c>
      <c r="KY52" s="9" t="s">
        <v>144</v>
      </c>
      <c r="KZ52" s="9" t="s">
        <v>144</v>
      </c>
      <c r="LA52" s="9" t="s">
        <v>144</v>
      </c>
      <c r="LB52" s="11"/>
      <c r="LC52" s="15"/>
      <c r="LD52" s="11"/>
      <c r="LE52" s="15"/>
      <c r="LF52" s="14"/>
      <c r="LG52" s="14"/>
      <c r="LH52" s="9" t="s">
        <v>144</v>
      </c>
      <c r="LI52" s="9" t="s">
        <v>144</v>
      </c>
      <c r="LJ52" s="9" t="s">
        <v>144</v>
      </c>
      <c r="LK52" s="9" t="s">
        <v>144</v>
      </c>
      <c r="LL52" s="9" t="s">
        <v>144</v>
      </c>
      <c r="LM52" s="9" t="s">
        <v>144</v>
      </c>
      <c r="LN52" s="9" t="s">
        <v>144</v>
      </c>
      <c r="LO52" s="11"/>
      <c r="LP52" s="15"/>
      <c r="LQ52" s="11"/>
      <c r="LR52" s="15"/>
      <c r="LS52" s="14"/>
      <c r="LT52" s="14"/>
      <c r="LU52" s="9" t="s">
        <v>144</v>
      </c>
      <c r="LV52" s="9" t="s">
        <v>144</v>
      </c>
      <c r="LW52" s="9" t="s">
        <v>144</v>
      </c>
      <c r="LX52" s="9" t="s">
        <v>144</v>
      </c>
      <c r="LY52" s="9" t="s">
        <v>144</v>
      </c>
      <c r="LZ52" s="9" t="s">
        <v>144</v>
      </c>
      <c r="MA52" s="9" t="s">
        <v>144</v>
      </c>
      <c r="MB52" s="11"/>
      <c r="MC52" s="15"/>
      <c r="MD52" s="11"/>
      <c r="ME52" s="15"/>
      <c r="MF52" s="14"/>
      <c r="MG52" s="14"/>
      <c r="MH52" s="9" t="s">
        <v>144</v>
      </c>
      <c r="MI52" s="9" t="s">
        <v>144</v>
      </c>
      <c r="MJ52" s="9" t="s">
        <v>144</v>
      </c>
      <c r="MK52" s="9" t="s">
        <v>144</v>
      </c>
      <c r="ML52" s="9" t="s">
        <v>144</v>
      </c>
      <c r="MM52" s="9" t="s">
        <v>144</v>
      </c>
      <c r="MN52" s="9" t="s">
        <v>144</v>
      </c>
      <c r="MO52" s="11"/>
      <c r="MP52" s="15"/>
      <c r="MQ52" s="11"/>
      <c r="MR52" s="15"/>
      <c r="MS52" s="14"/>
      <c r="MT52" s="14"/>
      <c r="MU52" s="9" t="s">
        <v>144</v>
      </c>
      <c r="MV52" s="9" t="s">
        <v>144</v>
      </c>
      <c r="MW52" s="9" t="s">
        <v>144</v>
      </c>
      <c r="MX52" s="9" t="s">
        <v>144</v>
      </c>
      <c r="MY52" s="9" t="s">
        <v>144</v>
      </c>
      <c r="MZ52" s="9" t="s">
        <v>144</v>
      </c>
      <c r="NA52" s="9" t="s">
        <v>144</v>
      </c>
      <c r="NB52" s="11"/>
      <c r="NC52" s="15"/>
      <c r="ND52" s="11"/>
      <c r="NE52" s="15"/>
      <c r="NF52" s="14"/>
      <c r="NG52" s="14"/>
      <c r="NH52" s="9" t="s">
        <v>144</v>
      </c>
      <c r="NI52" s="9" t="s">
        <v>144</v>
      </c>
      <c r="NJ52" s="9" t="s">
        <v>144</v>
      </c>
      <c r="NK52" s="9" t="s">
        <v>144</v>
      </c>
      <c r="NL52" s="9" t="s">
        <v>144</v>
      </c>
      <c r="NM52" s="9" t="s">
        <v>144</v>
      </c>
      <c r="NN52" s="9" t="s">
        <v>144</v>
      </c>
      <c r="NO52" s="11"/>
      <c r="NP52" s="15"/>
      <c r="NQ52" s="11"/>
      <c r="NR52" s="15"/>
      <c r="NS52" s="14"/>
      <c r="NT52" s="14"/>
      <c r="NU52" s="9" t="s">
        <v>144</v>
      </c>
      <c r="NV52" s="9" t="s">
        <v>144</v>
      </c>
      <c r="NW52" s="9" t="s">
        <v>144</v>
      </c>
      <c r="NX52" s="9" t="s">
        <v>144</v>
      </c>
      <c r="NY52" s="9" t="s">
        <v>144</v>
      </c>
      <c r="NZ52" s="9" t="s">
        <v>144</v>
      </c>
      <c r="OA52" s="9" t="s">
        <v>144</v>
      </c>
      <c r="OB52" s="11"/>
      <c r="OC52" s="15"/>
      <c r="OD52" s="11"/>
      <c r="OE52" s="15"/>
      <c r="OF52" s="14"/>
      <c r="OG52" s="14"/>
      <c r="OH52" s="9" t="s">
        <v>144</v>
      </c>
      <c r="OI52" s="9" t="s">
        <v>144</v>
      </c>
      <c r="OJ52" s="9" t="s">
        <v>144</v>
      </c>
      <c r="OK52" s="9" t="s">
        <v>144</v>
      </c>
      <c r="OL52" s="9" t="s">
        <v>144</v>
      </c>
      <c r="OM52" s="9" t="s">
        <v>144</v>
      </c>
      <c r="ON52" s="9" t="s">
        <v>144</v>
      </c>
      <c r="OO52" s="11"/>
      <c r="OP52" s="15"/>
      <c r="OQ52" s="11"/>
      <c r="OR52" s="15"/>
      <c r="OS52" s="14"/>
      <c r="OT52" s="14"/>
      <c r="OU52" s="9" t="s">
        <v>144</v>
      </c>
      <c r="OV52" s="9" t="s">
        <v>144</v>
      </c>
      <c r="OW52" s="9" t="s">
        <v>144</v>
      </c>
      <c r="OX52" s="9" t="s">
        <v>144</v>
      </c>
      <c r="OY52" s="9" t="s">
        <v>144</v>
      </c>
      <c r="OZ52" s="9" t="s">
        <v>144</v>
      </c>
      <c r="PA52" s="9" t="s">
        <v>144</v>
      </c>
      <c r="PB52" s="11">
        <v>3125</v>
      </c>
      <c r="PC52" s="11"/>
      <c r="PD52" s="11"/>
      <c r="PE52" s="11">
        <v>234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>
        <v>333</v>
      </c>
      <c r="PR52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2"/>
    <mergeCell ref="BD28:BD32"/>
    <mergeCell ref="BE28:BE32"/>
    <mergeCell ref="BF28:BF32"/>
    <mergeCell ref="BG28:BG32"/>
    <mergeCell ref="BH28:BH32"/>
    <mergeCell ref="BC33:BC35"/>
    <mergeCell ref="BD33:BD35"/>
    <mergeCell ref="BE33:BE35"/>
    <mergeCell ref="BF33:BF35"/>
    <mergeCell ref="BG33:BG35"/>
    <mergeCell ref="BH33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508</v>
      </c>
      <c r="D2" s="0" t="s">
        <v>509</v>
      </c>
      <c r="E2" s="0" t="s">
        <v>510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511</v>
      </c>
      <c r="J4" s="1" t="s">
        <v>512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513</v>
      </c>
      <c r="P4" s="1" t="s">
        <v>514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515</v>
      </c>
      <c r="F5" s="1" t="s">
        <v>516</v>
      </c>
      <c r="G5" s="1" t="s">
        <v>515</v>
      </c>
      <c r="H5" s="1" t="s">
        <v>516</v>
      </c>
      <c r="I5" s="1" t="s">
        <v>511</v>
      </c>
      <c r="J5" s="1" t="s">
        <v>512</v>
      </c>
      <c r="K5" s="1" t="s">
        <v>517</v>
      </c>
      <c r="L5" s="1" t="s">
        <v>518</v>
      </c>
      <c r="M5" s="1" t="s">
        <v>517</v>
      </c>
      <c r="N5" s="1" t="s">
        <v>518</v>
      </c>
      <c r="O5" s="1" t="s">
        <v>513</v>
      </c>
      <c r="P5" s="1" t="s">
        <v>514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88</v>
      </c>
      <c r="F6" s="8">
        <v>14399.65</v>
      </c>
      <c r="G6" s="4">
        <v>54</v>
      </c>
      <c r="H6" s="8">
        <v>12098.43</v>
      </c>
      <c r="I6" s="7">
        <v>0.6296</v>
      </c>
      <c r="J6" s="7">
        <v>0.1902</v>
      </c>
      <c r="K6" s="4">
        <v>88</v>
      </c>
      <c r="L6" s="8">
        <v>14399.65</v>
      </c>
      <c r="M6" s="4">
        <v>54</v>
      </c>
      <c r="N6" s="8">
        <v>12098.43</v>
      </c>
      <c r="O6" s="7">
        <v>0.6296</v>
      </c>
      <c r="P6" s="7">
        <v>0.1902</v>
      </c>
    </row>
    <row r="7">
      <c r="A7" s="2" t="s">
        <v>133</v>
      </c>
      <c r="B7" s="2" t="s">
        <v>134</v>
      </c>
      <c r="C7" s="2" t="s">
        <v>344</v>
      </c>
      <c r="D7" s="2" t="s">
        <v>345</v>
      </c>
      <c r="E7" s="4">
        <v>19</v>
      </c>
      <c r="F7" s="8">
        <v>937.34</v>
      </c>
      <c r="G7" s="4">
        <v>18</v>
      </c>
      <c r="H7" s="8">
        <v>762.21</v>
      </c>
      <c r="I7" s="7">
        <v>0.0556</v>
      </c>
      <c r="J7" s="7">
        <v>0.2298</v>
      </c>
      <c r="K7" s="4">
        <v>19</v>
      </c>
      <c r="L7" s="8">
        <v>937.34</v>
      </c>
      <c r="M7" s="4">
        <v>18</v>
      </c>
      <c r="N7" s="8">
        <v>762.21</v>
      </c>
      <c r="O7" s="7">
        <v>0.0556</v>
      </c>
      <c r="P7" s="7">
        <v>0.2298</v>
      </c>
    </row>
    <row r="8">
      <c r="A8" s="2" t="s">
        <v>133</v>
      </c>
      <c r="B8" s="2" t="s">
        <v>134</v>
      </c>
      <c r="C8" s="2" t="s">
        <v>443</v>
      </c>
      <c r="D8" s="2" t="s">
        <v>444</v>
      </c>
      <c r="E8" s="4">
        <v>10</v>
      </c>
      <c r="F8" s="8">
        <v>898.43</v>
      </c>
      <c r="G8" s="4">
        <v>5</v>
      </c>
      <c r="H8" s="8">
        <v>819.26</v>
      </c>
      <c r="I8" s="7">
        <v>1</v>
      </c>
      <c r="J8" s="7">
        <v>0.0966</v>
      </c>
      <c r="K8" s="4">
        <v>10</v>
      </c>
      <c r="L8" s="8">
        <v>898.43</v>
      </c>
      <c r="M8" s="4">
        <v>5</v>
      </c>
      <c r="N8" s="8">
        <v>819.26</v>
      </c>
      <c r="O8" s="7">
        <v>1</v>
      </c>
      <c r="P8" s="7">
        <v>0.0966</v>
      </c>
    </row>
    <row r="9">
      <c r="A9" s="2" t="s">
        <v>133</v>
      </c>
      <c r="B9" s="2" t="s">
        <v>134</v>
      </c>
      <c r="C9" s="2" t="s">
        <v>475</v>
      </c>
      <c r="D9" s="2" t="s">
        <v>476</v>
      </c>
      <c r="E9" s="4">
        <v>3</v>
      </c>
      <c r="F9" s="8">
        <v>56</v>
      </c>
      <c r="G9" s="4">
        <v>7</v>
      </c>
      <c r="H9" s="8">
        <v>198.12</v>
      </c>
      <c r="I9" s="7">
        <v>-0.5714</v>
      </c>
      <c r="J9" s="7">
        <v>-0.7173</v>
      </c>
      <c r="K9" s="4">
        <v>3</v>
      </c>
      <c r="L9" s="8">
        <v>56</v>
      </c>
      <c r="M9" s="4">
        <v>7</v>
      </c>
      <c r="N9" s="8">
        <v>198.12</v>
      </c>
      <c r="O9" s="7">
        <v>-0.5714</v>
      </c>
      <c r="P9" s="7">
        <v>-0.7173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508</v>
      </c>
      <c r="D2" s="0" t="s">
        <v>509</v>
      </c>
      <c r="E2" s="0" t="s">
        <v>510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511</v>
      </c>
      <c r="I4" s="1" t="s">
        <v>512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513</v>
      </c>
      <c r="O4" s="1" t="s">
        <v>514</v>
      </c>
    </row>
    <row r="5">
      <c r="A5" s="1" t="s">
        <v>81</v>
      </c>
      <c r="B5" s="1" t="s">
        <v>83</v>
      </c>
      <c r="C5" s="1" t="s">
        <v>84</v>
      </c>
      <c r="D5" s="1" t="s">
        <v>515</v>
      </c>
      <c r="E5" s="1" t="s">
        <v>516</v>
      </c>
      <c r="F5" s="1" t="s">
        <v>515</v>
      </c>
      <c r="G5" s="1" t="s">
        <v>516</v>
      </c>
      <c r="H5" s="1" t="s">
        <v>511</v>
      </c>
      <c r="I5" s="1" t="s">
        <v>512</v>
      </c>
      <c r="J5" s="1" t="s">
        <v>517</v>
      </c>
      <c r="K5" s="1" t="s">
        <v>518</v>
      </c>
      <c r="L5" s="1" t="s">
        <v>517</v>
      </c>
      <c r="M5" s="1" t="s">
        <v>518</v>
      </c>
      <c r="N5" s="1" t="s">
        <v>513</v>
      </c>
      <c r="O5" s="1" t="s">
        <v>514</v>
      </c>
    </row>
    <row r="6">
      <c r="A6" s="2" t="s">
        <v>133</v>
      </c>
      <c r="B6" s="2" t="s">
        <v>135</v>
      </c>
      <c r="C6" s="2" t="s">
        <v>136</v>
      </c>
      <c r="D6" s="4">
        <v>88</v>
      </c>
      <c r="E6" s="8">
        <v>14399.65</v>
      </c>
      <c r="F6" s="4">
        <v>54</v>
      </c>
      <c r="G6" s="8">
        <v>12098.43</v>
      </c>
      <c r="H6" s="7">
        <v>0.6296</v>
      </c>
      <c r="I6" s="7">
        <v>0.1902</v>
      </c>
      <c r="J6" s="4">
        <v>88</v>
      </c>
      <c r="K6" s="8">
        <v>14399.65</v>
      </c>
      <c r="L6" s="4">
        <v>54</v>
      </c>
      <c r="M6" s="8">
        <v>12098.43</v>
      </c>
      <c r="N6" s="7">
        <v>0.6296</v>
      </c>
      <c r="O6" s="7">
        <v>0.1902</v>
      </c>
    </row>
    <row r="7">
      <c r="A7" s="2" t="s">
        <v>133</v>
      </c>
      <c r="B7" s="2" t="s">
        <v>344</v>
      </c>
      <c r="C7" s="2" t="s">
        <v>345</v>
      </c>
      <c r="D7" s="4">
        <v>19</v>
      </c>
      <c r="E7" s="8">
        <v>937.34</v>
      </c>
      <c r="F7" s="4">
        <v>18</v>
      </c>
      <c r="G7" s="8">
        <v>762.21</v>
      </c>
      <c r="H7" s="7">
        <v>0.0556</v>
      </c>
      <c r="I7" s="7">
        <v>0.2298</v>
      </c>
      <c r="J7" s="4">
        <v>19</v>
      </c>
      <c r="K7" s="8">
        <v>937.34</v>
      </c>
      <c r="L7" s="4">
        <v>18</v>
      </c>
      <c r="M7" s="8">
        <v>762.21</v>
      </c>
      <c r="N7" s="7">
        <v>0.0556</v>
      </c>
      <c r="O7" s="7">
        <v>0.2298</v>
      </c>
    </row>
    <row r="8">
      <c r="A8" s="2" t="s">
        <v>133</v>
      </c>
      <c r="B8" s="2" t="s">
        <v>443</v>
      </c>
      <c r="C8" s="2" t="s">
        <v>444</v>
      </c>
      <c r="D8" s="4">
        <v>10</v>
      </c>
      <c r="E8" s="8">
        <v>898.43</v>
      </c>
      <c r="F8" s="4">
        <v>5</v>
      </c>
      <c r="G8" s="8">
        <v>819.26</v>
      </c>
      <c r="H8" s="7">
        <v>1</v>
      </c>
      <c r="I8" s="7">
        <v>0.0966</v>
      </c>
      <c r="J8" s="4">
        <v>10</v>
      </c>
      <c r="K8" s="8">
        <v>898.43</v>
      </c>
      <c r="L8" s="4">
        <v>5</v>
      </c>
      <c r="M8" s="8">
        <v>819.26</v>
      </c>
      <c r="N8" s="7">
        <v>1</v>
      </c>
      <c r="O8" s="7">
        <v>0.0966</v>
      </c>
    </row>
    <row r="9">
      <c r="A9" s="2" t="s">
        <v>133</v>
      </c>
      <c r="B9" s="2" t="s">
        <v>475</v>
      </c>
      <c r="C9" s="2" t="s">
        <v>476</v>
      </c>
      <c r="D9" s="4">
        <v>3</v>
      </c>
      <c r="E9" s="8">
        <v>56</v>
      </c>
      <c r="F9" s="4">
        <v>7</v>
      </c>
      <c r="G9" s="8">
        <v>198.12</v>
      </c>
      <c r="H9" s="7">
        <v>-0.5714</v>
      </c>
      <c r="I9" s="7">
        <v>-0.7173</v>
      </c>
      <c r="J9" s="4">
        <v>3</v>
      </c>
      <c r="K9" s="8">
        <v>56</v>
      </c>
      <c r="L9" s="4">
        <v>7</v>
      </c>
      <c r="M9" s="8">
        <v>198.12</v>
      </c>
      <c r="N9" s="7">
        <v>-0.5714</v>
      </c>
      <c r="O9" s="7">
        <v>-0.7173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