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<sst xmlns="http://schemas.openxmlformats.org/spreadsheetml/2006/main" count="668" uniqueCount="668">
  <si>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</si>
  <si>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</si>
  <si>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</si>
  <si>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</si>
  <si>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</si>
  <si>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</si>
  <si>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</si>
  <si>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</si>
  <si>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</si>
  <si>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</si>
  <si>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</si>
  <si>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</si>
  <si>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</si>
  <si>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</si>
  <si>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</si>
  <si>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</si>
  <si>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</si>
  <si>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</si>
  <si>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</si>
  <si>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</si>
  <si>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MACY02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</si>
  <si>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</si>
  <si>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</si>
  <si>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</si>
  <si>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</si>
  <si>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</si>
  <si>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</si>
  <si>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</si>
  <si>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</si>
  <si>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</si>
  <si>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</si>
  <si>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</si>
  <si>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</si>
  <si>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</si>
  <si>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</si>
  <si>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</si>
  <si>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</si>
  <si>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</si>
  <si>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</si>
  <si>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</si>
  <si>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</si>
  <si>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</si>
  <si>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</si>
  <si>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</si>
  <si>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</si>
  <si>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</si>
  <si>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</si>
  <si>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</si>
  <si>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</si>
  <si>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</si>
  <si>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</si>
  <si>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</si>
  <si>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</si>
  <si>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</si>
  <si>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</si>
  <si>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</si>
  <si>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</si>
  <si>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</si>
  <si>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</si>
  <si>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</si>
  <si>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</si>
  <si>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</si>
  <si>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</si>
  <si>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</si>
  <si>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</si>
  <si>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</si>
  <si>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</si>
  <si>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</si>
  <si>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</si>
  <si>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</si>
  <si>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</si>
  <si>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</si>
  <si>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</si>
  <si>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</si>
  <si>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</si>
  <si>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</si>
  <si>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</si>
  <si>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</si>
  <si>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</si>
  <si>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</si>
  <si>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</si>
  <si>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</si>
  <si>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</si>
  <si>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</si>
  <si>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</si>
  <si>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</si>
  <si>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</si>
  <si>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</si>
  <si>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</si>
  <si>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</si>
  <si>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</si>
  <si>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</si>
  <si>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</si>
  <si>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</si>
  <si>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</si>
  <si>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</si>
  <si>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</si>
  <si>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</si>
  <si>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</si>
  <si>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</si>
  <si>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</si>
  <si>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</si>
  <si>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</si>
  <si>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</si>
  <si>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</si>
  <si>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</si>
  <si>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</si>
  <si>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</si>
  <si>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</si>
  <si>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</si>
  <si>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</si>
  <si>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</si>
  <si>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</si>
  <si>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</si>
  <si>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</si>
  <si>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</si>
  <si>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</si>
  <si>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</si>
  <si>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</si>
  <si>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</si>
  <si>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</si>
  <si>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</si>
  <si>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</si>
  <si>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</si>
  <si>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</si>
  <si>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</si>
  <si>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</si>
  <si>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</si>
  <si>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</si>
  <si>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</si>
  <si>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08/05/2025</t>
  </si>
  <si>
    <t>08/13/2025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</si>
  <si>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</si>
  <si>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</si>
  <si>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</si>
  <si>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</si>
  <si>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</si>
  <si>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</si>
  <si>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</si>
  <si>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</si>
  <si>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</si>
  <si>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</si>
  <si>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</si>
  <si>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</si>
  <si>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</si>
  <si>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</si>
  <si>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</si>
  <si>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</si>
  <si>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</si>
  <si>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8/13/2025</t>
  </si>
  <si>
    <t>AMAZON,CSNSTORES,MACY02,OVERSTOCK01</t>
  </si>
  <si>
    <t>Setup</t>
  </si>
  <si>
    <t>4/24/2024</t>
  </si>
  <si>
    <t>No</t>
  </si>
  <si>
    <t>3/30/2023</t>
  </si>
  <si>
    <t>4/6/2023</t>
  </si>
  <si>
    <t>10/26/2022</t>
  </si>
  <si>
    <t>11/7/2022</t>
  </si>
  <si>
    <t>8/31/2023</t>
  </si>
  <si>
    <t>9/12/2023</t>
  </si>
  <si>
    <t>8/2/2023</t>
  </si>
  <si>
    <t>5/3/2024</t>
  </si>
  <si>
    <t>11/26/2022</t>
  </si>
  <si>
    <t>6/15/2023</t>
  </si>
  <si>
    <t>7/10/2023</t>
  </si>
  <si>
    <t>4/7/2024</t>
  </si>
  <si>
    <t>4/23/2024</t>
  </si>
  <si>
    <t>3/28/2023</t>
  </si>
  <si>
    <t>2/23/2025</t>
  </si>
  <si>
    <t>4/10/2023</t>
  </si>
  <si>
    <t>Temp Discontinued</t>
  </si>
  <si>
    <t>3/6/2025</t>
  </si>
  <si>
    <t>3/20/2023</t>
  </si>
  <si>
    <t>7/1/2024</t>
  </si>
  <si>
    <t>CCL10-0014</t>
  </si>
  <si>
    <t>King</t>
  </si>
  <si>
    <t>5/2/2024</t>
  </si>
  <si>
    <t>4/3/2023</t>
  </si>
  <si>
    <t>11/14/2022</t>
  </si>
  <si>
    <t>9/4/2023</t>
  </si>
  <si>
    <t>11/10/2023</t>
  </si>
  <si>
    <t>11/1/2022</t>
  </si>
  <si>
    <t>7/19/2023</t>
  </si>
  <si>
    <t>5/14/2023</t>
  </si>
  <si>
    <t>Ready To Offer</t>
  </si>
  <si>
    <t>CCL10-0015</t>
  </si>
  <si>
    <t>Cal King</t>
  </si>
  <si>
    <t>DLCROSCILL,JCPENNEY01,MACY02,OVERSTOCK01</t>
  </si>
  <si>
    <t>4/26/2024</t>
  </si>
  <si>
    <t>5/6/2024</t>
  </si>
  <si>
    <t>11/25/2022</t>
  </si>
  <si>
    <t>4/12/2024</t>
  </si>
  <si>
    <t>4/3/2024</t>
  </si>
  <si>
    <t>5/8/2024</t>
  </si>
  <si>
    <t>11/17/2022</t>
  </si>
  <si>
    <t>4/25/2024</t>
  </si>
  <si>
    <t>7/18/2024</t>
  </si>
  <si>
    <t>11/13/2024</t>
  </si>
  <si>
    <t>4/27/2023</t>
  </si>
  <si>
    <t>CCL10-0010</t>
  </si>
  <si>
    <t>Red</t>
  </si>
  <si>
    <t>10/21/2022</t>
  </si>
  <si>
    <t>AMAZON,AMAZONDS,CSNSTORES,DLCROSCILL,JCPENNEY01,MACY02,OVERSTOCK01</t>
  </si>
  <si>
    <t>4/18/2024</t>
  </si>
  <si>
    <t>4/19/2023</t>
  </si>
  <si>
    <t>11/21/2022</t>
  </si>
  <si>
    <t>5/7/2024</t>
  </si>
  <si>
    <t>12/1/2022</t>
  </si>
  <si>
    <t>6/29/2023</t>
  </si>
  <si>
    <t>5/15/2024</t>
  </si>
  <si>
    <t>5/9/2023</t>
  </si>
  <si>
    <t>3/5/2025</t>
  </si>
  <si>
    <t>5/30/2024</t>
  </si>
  <si>
    <t>CCL10-0011</t>
  </si>
  <si>
    <t>10/24/2022</t>
  </si>
  <si>
    <t>AMAZON,DLCROSCILL,JCPENNEY01,MACY02,OLLIIX,OVERSTOCK01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</si>
  <si>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</si>
  <si>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</si>
  <si>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</si>
  <si>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</si>
  <si>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</si>
  <si>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</si>
  <si>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</si>
  <si>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AMAZON,CSNSTORES,OVERSTOCK01</t>
  </si>
  <si>
    <t>4/5/2023</t>
  </si>
  <si>
    <t>6/12/2024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</si>
  <si>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</si>
  <si>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</si>
  <si>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</si>
  <si>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</si>
  <si>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</si>
  <si>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</si>
  <si>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</si>
  <si>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</si>
  <si>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</si>
  <si>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</si>
  <si>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</si>
  <si>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</si>
  <si>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</si>
  <si>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</si>
  <si>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</si>
  <si>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</si>
  <si>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</si>
  <si>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</si>
  <si>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</si>
  <si>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</t>
  </si>
  <si>
    <t>1/5/2024</t>
  </si>
  <si>
    <t>7/27/2023</t>
  </si>
  <si>
    <t>8/8/2023</t>
  </si>
  <si>
    <t>7/25/2023</t>
  </si>
  <si>
    <t>8/21/2023</t>
  </si>
  <si>
    <t>9/29/2023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</si>
  <si>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</si>
  <si>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</si>
  <si>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</si>
  <si>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</si>
  <si>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</si>
  <si>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</si>
  <si>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</si>
  <si>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3/19/2025</t>
  </si>
  <si>
    <t>CCL10-0063</t>
  </si>
  <si>
    <t>AMAZON,CSNSTORES,DLCROSCILL,OVERSTOCK01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</si>
  <si>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</si>
  <si>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</si>
  <si>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</si>
  <si>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</si>
  <si>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</si>
  <si>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</si>
  <si>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</si>
  <si>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CSNSTORES,OVERSTOCK01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</si>
  <si>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</si>
  <si>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</si>
  <si>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</si>
  <si>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</si>
  <si>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</si>
  <si>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</si>
  <si>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</si>
  <si>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</si>
  <si>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B</t>
  </si>
  <si>
    <t>AMAZONDS,OLLIIX,OVERSTOCK01</t>
  </si>
  <si>
    <t>8/16/2024</t>
  </si>
  <si>
    <t>4/17/2023</t>
  </si>
  <si>
    <t>11/30/2022</t>
  </si>
  <si>
    <t>9/6/2023</t>
  </si>
  <si>
    <t>11/21/2023</t>
  </si>
  <si>
    <t>11/11/2022</t>
  </si>
  <si>
    <t>8/28/2023</t>
  </si>
  <si>
    <t>6/6/2024</t>
  </si>
  <si>
    <t>8/13/2024</t>
  </si>
  <si>
    <t>6/12/2023</t>
  </si>
  <si>
    <t>3/10/2025</t>
  </si>
  <si>
    <t>CCL10-0002</t>
  </si>
  <si>
    <t>AMAZON,AMAZONDS,OVERSTOCK01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</si>
  <si>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</si>
  <si>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</si>
  <si>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</si>
  <si>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</si>
  <si>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</si>
  <si>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</si>
  <si>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</si>
  <si>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</si>
  <si>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</si>
  <si>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</si>
  <si>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</si>
  <si>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</si>
  <si>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</si>
  <si>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</si>
  <si>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</si>
  <si>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</si>
  <si>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</si>
  <si>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DLCROSCILL,MACY02,OVERSTOCK01</t>
  </si>
  <si>
    <t>4/28/2023</t>
  </si>
  <si>
    <t>12/13/2022</t>
  </si>
  <si>
    <t>8/15/2023</t>
  </si>
  <si>
    <t>11/8/2022</t>
  </si>
  <si>
    <t>10/9/2024</t>
  </si>
  <si>
    <t>9/25/2024</t>
  </si>
  <si>
    <t>CCL10-0005</t>
  </si>
  <si>
    <t>AMAZON,CSNSTORES,DLCROSCILL,MACY02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</si>
  <si>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</si>
  <si>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</si>
  <si>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</si>
  <si>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</si>
  <si>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</si>
  <si>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</si>
  <si>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</si>
  <si>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</si>
  <si>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</si>
  <si>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</si>
  <si>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</si>
  <si>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</si>
  <si>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</si>
  <si>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</si>
  <si>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</si>
  <si>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</si>
  <si>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</si>
  <si>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</si>
  <si>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</si>
  <si>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</si>
  <si>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</si>
  <si>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</si>
  <si>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AMAZON,CSNSTORES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</si>
  <si>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</si>
  <si>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</si>
  <si>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</si>
  <si>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</si>
  <si>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</si>
  <si>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</si>
  <si>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</si>
  <si>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</si>
  <si>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</si>
  <si>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</si>
  <si>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</si>
  <si>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</si>
  <si>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</si>
  <si>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</si>
  <si>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</si>
  <si>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</si>
  <si>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</si>
  <si>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</si>
  <si>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</si>
  <si>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</si>
  <si>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</si>
  <si>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</si>
  <si>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</si>
  <si>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</si>
  <si>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</si>
  <si>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</si>
  <si>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</si>
  <si>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</si>
  <si>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CSNSTORES,DLCROSCILL,MACY02,OVERSTOCK01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</si>
  <si>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</si>
  <si>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</si>
  <si>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</si>
  <si>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</si>
  <si>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</si>
  <si>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</si>
  <si>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</si>
  <si>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</si>
  <si>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</si>
  <si>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11/24/2023</t>
  </si>
  <si>
    <t>10/31/2022</t>
  </si>
  <si>
    <t>7/7/2023</t>
  </si>
  <si>
    <t>7/25/2024</t>
  </si>
  <si>
    <t>10/3/2023</t>
  </si>
  <si>
    <t>CCL13-0019</t>
  </si>
  <si>
    <t>DLCROSCILL,MACY02</t>
  </si>
  <si>
    <t>1/8/2024</t>
  </si>
  <si>
    <t>4/26/2023</t>
  </si>
  <si>
    <t>3/23/2023</t>
  </si>
  <si>
    <t>11/26/2023</t>
  </si>
  <si>
    <t>5/16/2024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</si>
  <si>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</si>
  <si>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</si>
  <si>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</si>
  <si>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</si>
  <si>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</si>
  <si>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</si>
  <si>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</si>
  <si>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CSNSTORES,JCPENNEY01,MACY02</t>
  </si>
  <si>
    <t>5/29/2023</t>
  </si>
  <si>
    <t>8/3/2023</t>
  </si>
  <si>
    <t>6/21/2023</t>
  </si>
  <si>
    <t>8/28/2024</t>
  </si>
  <si>
    <t>3/20/2024</t>
  </si>
  <si>
    <t>1/10/2023</t>
  </si>
  <si>
    <t>CCL30-0027</t>
  </si>
  <si>
    <t>Gold</t>
  </si>
  <si>
    <t>DLCROSCILL,JCPENNEY01,OVERSTOCK01</t>
  </si>
  <si>
    <t>6/28/2024</t>
  </si>
  <si>
    <t>5/5/2023</t>
  </si>
  <si>
    <t>11/28/2022</t>
  </si>
  <si>
    <t>10/1/2023</t>
  </si>
  <si>
    <t>1/15/2024</t>
  </si>
  <si>
    <t>5/5/2024</t>
  </si>
  <si>
    <t>6/13/2024</t>
  </si>
  <si>
    <t>CCL30-0061</t>
  </si>
  <si>
    <t>9/19/2024</t>
  </si>
  <si>
    <t>6/13/2023</t>
  </si>
  <si>
    <t>11/27/2023</t>
  </si>
  <si>
    <t>1/24/2023</t>
  </si>
  <si>
    <t>2/27/2024</t>
  </si>
  <si>
    <t>11/25/2024</t>
  </si>
  <si>
    <t>CCL30-0028</t>
  </si>
  <si>
    <t>Inactive</t>
  </si>
  <si>
    <t>CSNSTORES,JCPENNEY01</t>
  </si>
  <si>
    <t>8/7/2024</t>
  </si>
  <si>
    <t>5/12/2023</t>
  </si>
  <si>
    <t>12/12/2022</t>
  </si>
  <si>
    <t>CCL30-0026</t>
  </si>
  <si>
    <t>Silver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</si>
  <si>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</si>
  <si>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</si>
  <si>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</si>
  <si>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</si>
  <si>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</si>
  <si>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</si>
  <si>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</si>
  <si>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</si>
  <si>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</si>
  <si>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</si>
  <si>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</si>
  <si>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</si>
  <si>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</si>
  <si>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</si>
  <si>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</si>
  <si>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</si>
  <si>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</si>
  <si>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8/2/2024</t>
  </si>
  <si>
    <t>5/4/2023</t>
  </si>
  <si>
    <t>1/3/2024</t>
  </si>
  <si>
    <t>8/1/2024</t>
  </si>
  <si>
    <t>CCL30-0030</t>
  </si>
  <si>
    <t>DLCROSCILL,OVERSTOCK01</t>
  </si>
  <si>
    <t>9/27/2023</t>
  </si>
  <si>
    <t>12/29/2023</t>
  </si>
  <si>
    <t>11/14/2024</t>
  </si>
  <si>
    <t>CCL30-0036</t>
  </si>
  <si>
    <t>Winchester</t>
  </si>
  <si>
    <t>20x20"</t>
  </si>
  <si>
    <t>10/17/2023</t>
  </si>
  <si>
    <t>8/26/2024</t>
  </si>
  <si>
    <t>CCL30-0038</t>
  </si>
  <si>
    <t>Close-out</t>
  </si>
  <si>
    <t>7/3/2023</t>
  </si>
  <si>
    <t>2/13/2023</t>
  </si>
  <si>
    <t>10/16/2023</t>
  </si>
  <si>
    <t>3/21/2023</t>
  </si>
  <si>
    <t>CCL30-0037</t>
  </si>
  <si>
    <t>6/19/2023</t>
  </si>
  <si>
    <t>8/9/2023</t>
  </si>
  <si>
    <t>7/23/2024</t>
  </si>
  <si>
    <t>CCL30-0035</t>
  </si>
  <si>
    <t>8/5/2025</t>
  </si>
  <si>
    <t>8/19/2024</t>
  </si>
  <si>
    <t>7/14/2023</t>
  </si>
  <si>
    <t>5/10/2024</t>
  </si>
  <si>
    <t>CCL30-0034</t>
  </si>
  <si>
    <t>10/11/2024</t>
  </si>
  <si>
    <t>1/4/2024</t>
  </si>
  <si>
    <t>10/2/2023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</si>
  <si>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</si>
  <si>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</si>
  <si>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</si>
  <si>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</si>
  <si>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</si>
  <si>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</si>
  <si>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</si>
  <si>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</si>
  <si>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5/30/2023</t>
  </si>
  <si>
    <t>11/28/2023</t>
  </si>
  <si>
    <t>3/18/2025</t>
  </si>
  <si>
    <t>2/19/2025</t>
  </si>
  <si>
    <t>CCL11-0023</t>
  </si>
  <si>
    <t>JCPENNEY01,MACY02</t>
  </si>
  <si>
    <t>6/9/2023</t>
  </si>
  <si>
    <t>1/29/2025</t>
  </si>
  <si>
    <t>2/7/2025</t>
  </si>
  <si>
    <t>CCL11-0025</t>
  </si>
  <si>
    <t>CSNSTORES,MACY02</t>
  </si>
  <si>
    <t>5/20/2024</t>
  </si>
  <si>
    <t>CCL11-0024</t>
  </si>
  <si>
    <t>10/4/2024</t>
  </si>
  <si>
    <t>5/15/2023</t>
  </si>
  <si>
    <t>12/12/2023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</si>
  <si>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</si>
  <si>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</si>
  <si>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</si>
  <si>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</si>
  <si>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</si>
  <si>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</si>
  <si>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</si>
  <si>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</si>
  <si>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</si>
  <si>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</si>
  <si>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</si>
  <si>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</si>
  <si>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</si>
  <si>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</si>
  <si>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</si>
  <si>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</si>
  <si>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</si>
  <si>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</si>
  <si>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</si>
  <si>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</si>
  <si>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</si>
  <si>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MACY02,OLLIIX,OVERSTOCK01</t>
  </si>
  <si>
    <t>3/6/2024</t>
  </si>
  <si>
    <t>Offered</t>
  </si>
  <si>
    <t>CHM13-0010</t>
  </si>
  <si>
    <t>King/Cal King</t>
  </si>
  <si>
    <t>1/16/2023</t>
  </si>
  <si>
    <t>11/2/2022</t>
  </si>
  <si>
    <t>6/22/2023</t>
  </si>
  <si>
    <t>CHM11-0011</t>
  </si>
  <si>
    <t>Perla</t>
  </si>
  <si>
    <t>Linen</t>
  </si>
  <si>
    <t>Pieced</t>
  </si>
  <si>
    <t>Modern/Contemporary</t>
  </si>
  <si>
    <t>10/20/2022</t>
  </si>
  <si>
    <t>CSNSTORES,DLCROSCILL,MACY02,OLLIIX</t>
  </si>
  <si>
    <t>7/20/2023</t>
  </si>
  <si>
    <t>12/7/2022</t>
  </si>
  <si>
    <t>10/21/2023</t>
  </si>
  <si>
    <t>12/6/2022</t>
  </si>
  <si>
    <t>4/17/2024</t>
  </si>
  <si>
    <t>CHM11-0012</t>
  </si>
  <si>
    <t>Tan</t>
  </si>
  <si>
    <t>5/11/2023</t>
  </si>
  <si>
    <t>12/4/2023</t>
  </si>
  <si>
    <t>10/13/2023</t>
  </si>
  <si>
    <t>CHM30-0013</t>
  </si>
  <si>
    <t>Canova</t>
  </si>
  <si>
    <t>12x24"</t>
  </si>
  <si>
    <t>White</t>
  </si>
  <si>
    <t>1/18/2023</t>
  </si>
  <si>
    <t>6/26/2023</t>
  </si>
  <si>
    <t>CHM30-0014</t>
  </si>
  <si>
    <t>Florio</t>
  </si>
  <si>
    <t>Figurative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</si>
  <si>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</si>
  <si>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</si>
  <si>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</si>
  <si>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</si>
  <si>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</si>
  <si>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</si>
  <si>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</si>
  <si>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3/17/2023</t>
  </si>
  <si>
    <t>3/18/2024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</si>
  <si>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</si>
  <si>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</si>
  <si>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</si>
  <si>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</si>
  <si>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</si>
  <si>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</si>
  <si>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</si>
  <si>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</si>
  <si>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11/17/2023</t>
  </si>
  <si>
    <t>7/8/2024</t>
  </si>
  <si>
    <t>CHM12-0008</t>
  </si>
  <si>
    <t>9/25/2023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</si>
  <si>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</si>
  <si>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</si>
  <si>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</si>
  <si>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</si>
  <si>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</si>
  <si>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</si>
  <si>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</si>
  <si>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</si>
  <si>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</si>
  <si>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</si>
  <si>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</si>
  <si>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</si>
  <si>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</si>
  <si>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</si>
  <si>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</si>
  <si>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</si>
  <si>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</si>
  <si>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MACY02,OLLIIX</t>
  </si>
  <si>
    <t>CHM12-0005</t>
  </si>
  <si>
    <t>3 Piece Tan Duvet Set</t>
  </si>
  <si>
    <t>CSNSTORES,MACY02,OLLIIX</t>
  </si>
  <si>
    <t>12/5/2022</t>
  </si>
  <si>
    <t>12/4/2022</t>
  </si>
  <si>
    <t>10/31/2023</t>
  </si>
  <si>
    <t>CHM12-0006</t>
  </si>
  <si>
    <t>11/15/2023</t>
  </si>
  <si>
    <t>12/29/2022</t>
  </si>
  <si>
    <t>CCA12-0001</t>
  </si>
  <si>
    <t>Croscill Casual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</si>
  <si>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</si>
  <si>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</si>
  <si>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</si>
  <si>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</si>
  <si>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</si>
  <si>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</si>
  <si>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</si>
  <si>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</si>
  <si>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</si>
  <si>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</si>
  <si>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</si>
  <si>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6/5/2023</t>
  </si>
  <si>
    <t>1/9/2023</t>
  </si>
  <si>
    <t>10/25/2023</t>
  </si>
  <si>
    <t>11/18/2023</t>
  </si>
  <si>
    <t>12/17/2024</t>
  </si>
  <si>
    <t>CCA12-0006</t>
  </si>
  <si>
    <t>3/27/2023</t>
  </si>
  <si>
    <t>5/1/2024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</si>
  <si>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</si>
  <si>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</si>
  <si>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</si>
  <si>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</si>
  <si>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</si>
  <si>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</si>
  <si>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</si>
  <si>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</si>
  <si>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</si>
  <si>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</si>
  <si>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CCA13-0009</t>
  </si>
  <si>
    <t>Gema</t>
  </si>
  <si>
    <t>3 Piece Grey Coverlet Set</t>
  </si>
  <si>
    <t>DLCROSCILL,JCPENNEY01,MACY02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</si>
  <si>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</si>
  <si>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</si>
  <si>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</si>
  <si>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</si>
  <si>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</si>
  <si>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</si>
  <si>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</si>
  <si>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</si>
  <si>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</si>
  <si>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CCA13-0008</t>
  </si>
  <si>
    <t>CCA11-0012</t>
  </si>
  <si>
    <t>6/8/2023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</si>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</sst>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199</v>
      </c>
      <c r="AA6" s="4">
        <f>=ROUNDDOWN(18.0909090909091,0)</f>
      </c>
      <c r="AB6" s="5">
        <v>11</v>
      </c>
      <c r="AC6" s="2" t="s">
        <v>149</v>
      </c>
      <c r="AD6" s="4">
        <v>110</v>
      </c>
      <c r="AE6" s="4">
        <v>110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7</v>
      </c>
      <c r="AQ6" s="8">
        <v>1001.15</v>
      </c>
      <c r="AR6" s="4">
        <v>7</v>
      </c>
      <c r="AS6" s="8">
        <v>1367.6</v>
      </c>
      <c r="AT6" s="7"/>
      <c r="AU6" s="7">
        <v>-0.268</v>
      </c>
      <c r="AV6" s="4">
        <v>16</v>
      </c>
      <c r="AW6" s="8">
        <v>2683.1</v>
      </c>
      <c r="AX6" s="4">
        <v>11</v>
      </c>
      <c r="AY6" s="8">
        <v>2273.88</v>
      </c>
      <c r="AZ6" s="7">
        <v>0.4545</v>
      </c>
      <c r="BA6" s="7">
        <v>0.18</v>
      </c>
      <c r="BB6" s="7">
        <v>0.3731</v>
      </c>
      <c r="BC6" s="4">
        <v>32</v>
      </c>
      <c r="BD6" s="8">
        <v>5357.14</v>
      </c>
      <c r="BE6" s="4">
        <v>19</v>
      </c>
      <c r="BF6" s="8">
        <v>4237.95</v>
      </c>
      <c r="BG6" s="7">
        <v>0.6842</v>
      </c>
      <c r="BH6" s="7">
        <v>0.2641</v>
      </c>
      <c r="BI6" s="7">
        <v>0.5008</v>
      </c>
      <c r="BJ6" s="4">
        <v>7</v>
      </c>
      <c r="BK6" s="8">
        <v>1001.15</v>
      </c>
      <c r="BL6" s="2" t="s">
        <v>150</v>
      </c>
      <c r="BM6" s="7">
        <v>1</v>
      </c>
      <c r="BN6" s="7">
        <v>1</v>
      </c>
      <c r="BO6" s="4">
        <v>5</v>
      </c>
      <c r="BP6" s="8">
        <v>704.8</v>
      </c>
      <c r="BQ6" s="4">
        <v>6</v>
      </c>
      <c r="BR6" s="8">
        <v>1174.56</v>
      </c>
      <c r="BS6" s="7">
        <v>-0.1667</v>
      </c>
      <c r="BT6" s="7">
        <v>-0.3999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1</v>
      </c>
      <c r="CC6" s="8">
        <v>140.35</v>
      </c>
      <c r="CD6" s="4"/>
      <c r="CE6" s="8"/>
      <c r="CF6" s="7"/>
      <c r="CG6" s="7"/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/>
      <c r="CR6" s="8"/>
      <c r="CS6" s="7"/>
      <c r="CT6" s="7"/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1</v>
      </c>
      <c r="DE6" s="8">
        <v>193.04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144</v>
      </c>
      <c r="DO6" s="4">
        <v>1</v>
      </c>
      <c r="DP6" s="8">
        <v>156</v>
      </c>
      <c r="DQ6" s="4"/>
      <c r="DR6" s="8"/>
      <c r="DS6" s="7"/>
      <c r="DT6" s="7"/>
      <c r="DU6" s="2" t="s">
        <v>151</v>
      </c>
      <c r="DV6" s="2" t="s">
        <v>141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156</v>
      </c>
      <c r="EK6" s="2" t="s">
        <v>162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144</v>
      </c>
      <c r="FV6" s="2" t="s">
        <v>144</v>
      </c>
      <c r="FW6" s="2" t="s">
        <v>144</v>
      </c>
      <c r="FX6" s="2" t="s">
        <v>144</v>
      </c>
      <c r="FY6" s="2" t="s">
        <v>144</v>
      </c>
      <c r="FZ6" s="2" t="s">
        <v>144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151</v>
      </c>
      <c r="II6" s="2" t="s">
        <v>141</v>
      </c>
      <c r="IJ6" s="2" t="s">
        <v>167</v>
      </c>
      <c r="IK6" s="2" t="s">
        <v>168</v>
      </c>
      <c r="IL6" s="2" t="s">
        <v>153</v>
      </c>
      <c r="IM6" s="2" t="s">
        <v>153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151</v>
      </c>
      <c r="JI6" s="2" t="s">
        <v>141</v>
      </c>
      <c r="JJ6" s="2" t="s">
        <v>169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151</v>
      </c>
      <c r="KI6" s="2" t="s">
        <v>170</v>
      </c>
      <c r="KJ6" s="2" t="s">
        <v>144</v>
      </c>
      <c r="KK6" s="2" t="s">
        <v>171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141</v>
      </c>
      <c r="KW6" s="2" t="s">
        <v>172</v>
      </c>
      <c r="KX6" s="2" t="s">
        <v>173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199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110</v>
      </c>
    </row>
    <row r="7">
      <c r="A7" s="2" t="s">
        <v>174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175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134</v>
      </c>
      <c r="AA7" s="4">
        <f>=ROUNDDOWN(9.57142857142857,0)</f>
      </c>
      <c r="AB7" s="5">
        <v>14</v>
      </c>
      <c r="AC7" s="2" t="s">
        <v>149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6</v>
      </c>
      <c r="AQ7" s="8">
        <v>1016.64</v>
      </c>
      <c r="AR7" s="4">
        <v>2</v>
      </c>
      <c r="AS7" s="8">
        <v>449.41</v>
      </c>
      <c r="AT7" s="7">
        <v>2</v>
      </c>
      <c r="AU7" s="7">
        <v>1.2622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0.3789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6</v>
      </c>
      <c r="BK7" s="8">
        <v>1016.64</v>
      </c>
      <c r="BL7" s="2" t="s">
        <v>150</v>
      </c>
      <c r="BM7" s="7">
        <v>1</v>
      </c>
      <c r="BN7" s="7">
        <v>1</v>
      </c>
      <c r="BO7" s="4">
        <v>2</v>
      </c>
      <c r="BP7" s="8">
        <v>338.28</v>
      </c>
      <c r="BQ7" s="4">
        <v>1</v>
      </c>
      <c r="BR7" s="8">
        <v>234.92</v>
      </c>
      <c r="BS7" s="7">
        <v>1</v>
      </c>
      <c r="BT7" s="7">
        <v>0.44</v>
      </c>
      <c r="BU7" s="2" t="s">
        <v>151</v>
      </c>
      <c r="BV7" s="2" t="s">
        <v>141</v>
      </c>
      <c r="BW7" s="2" t="s">
        <v>144</v>
      </c>
      <c r="BX7" s="2" t="s">
        <v>176</v>
      </c>
      <c r="BY7" s="2" t="s">
        <v>153</v>
      </c>
      <c r="BZ7" s="2" t="s">
        <v>153</v>
      </c>
      <c r="CA7" s="2" t="s">
        <v>144</v>
      </c>
      <c r="CB7" s="4">
        <v>2</v>
      </c>
      <c r="CC7" s="8">
        <v>313.43</v>
      </c>
      <c r="CD7" s="4">
        <v>1</v>
      </c>
      <c r="CE7" s="8">
        <v>214.49</v>
      </c>
      <c r="CF7" s="7">
        <v>1</v>
      </c>
      <c r="CG7" s="7">
        <v>0.4613</v>
      </c>
      <c r="CH7" s="2" t="s">
        <v>151</v>
      </c>
      <c r="CI7" s="2" t="s">
        <v>141</v>
      </c>
      <c r="CJ7" s="2" t="s">
        <v>154</v>
      </c>
      <c r="CK7" s="2" t="s">
        <v>177</v>
      </c>
      <c r="CL7" s="2" t="s">
        <v>153</v>
      </c>
      <c r="CM7" s="2" t="s">
        <v>153</v>
      </c>
      <c r="CN7" s="2" t="s">
        <v>144</v>
      </c>
      <c r="CO7" s="4"/>
      <c r="CP7" s="8"/>
      <c r="CQ7" s="4"/>
      <c r="CR7" s="8"/>
      <c r="CS7" s="7"/>
      <c r="CT7" s="7"/>
      <c r="CU7" s="2" t="s">
        <v>151</v>
      </c>
      <c r="CV7" s="2" t="s">
        <v>141</v>
      </c>
      <c r="CW7" s="2" t="s">
        <v>156</v>
      </c>
      <c r="CX7" s="2" t="s">
        <v>178</v>
      </c>
      <c r="CY7" s="2" t="s">
        <v>153</v>
      </c>
      <c r="CZ7" s="2" t="s">
        <v>153</v>
      </c>
      <c r="DA7" s="2" t="s">
        <v>144</v>
      </c>
      <c r="DB7" s="4">
        <v>1</v>
      </c>
      <c r="DC7" s="8">
        <v>179.46</v>
      </c>
      <c r="DD7" s="4"/>
      <c r="DE7" s="8"/>
      <c r="DF7" s="7"/>
      <c r="DG7" s="7"/>
      <c r="DH7" s="2" t="s">
        <v>151</v>
      </c>
      <c r="DI7" s="2" t="s">
        <v>141</v>
      </c>
      <c r="DJ7" s="2" t="s">
        <v>158</v>
      </c>
      <c r="DK7" s="2" t="s">
        <v>179</v>
      </c>
      <c r="DL7" s="2" t="s">
        <v>153</v>
      </c>
      <c r="DM7" s="2" t="s">
        <v>153</v>
      </c>
      <c r="DN7" s="2" t="s">
        <v>144</v>
      </c>
      <c r="DO7" s="4">
        <v>1</v>
      </c>
      <c r="DP7" s="8">
        <v>185.47</v>
      </c>
      <c r="DQ7" s="4"/>
      <c r="DR7" s="8"/>
      <c r="DS7" s="7"/>
      <c r="DT7" s="7"/>
      <c r="DU7" s="2" t="s">
        <v>151</v>
      </c>
      <c r="DV7" s="2" t="s">
        <v>141</v>
      </c>
      <c r="DW7" s="2" t="s">
        <v>160</v>
      </c>
      <c r="DX7" s="2" t="s">
        <v>180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151</v>
      </c>
      <c r="EI7" s="2" t="s">
        <v>141</v>
      </c>
      <c r="EJ7" s="2" t="s">
        <v>156</v>
      </c>
      <c r="EK7" s="2" t="s">
        <v>181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151</v>
      </c>
      <c r="EV7" s="2" t="s">
        <v>141</v>
      </c>
      <c r="EW7" s="2" t="s">
        <v>163</v>
      </c>
      <c r="EX7" s="2" t="s">
        <v>182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165</v>
      </c>
      <c r="FK7" s="2" t="s">
        <v>161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144</v>
      </c>
      <c r="FV7" s="2" t="s">
        <v>144</v>
      </c>
      <c r="FW7" s="2" t="s">
        <v>144</v>
      </c>
      <c r="FX7" s="2" t="s">
        <v>144</v>
      </c>
      <c r="FY7" s="2" t="s">
        <v>144</v>
      </c>
      <c r="FZ7" s="2" t="s">
        <v>144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151</v>
      </c>
      <c r="II7" s="2" t="s">
        <v>141</v>
      </c>
      <c r="IJ7" s="2" t="s">
        <v>167</v>
      </c>
      <c r="IK7" s="2" t="s">
        <v>183</v>
      </c>
      <c r="IL7" s="2" t="s">
        <v>153</v>
      </c>
      <c r="IM7" s="2" t="s">
        <v>153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151</v>
      </c>
      <c r="JI7" s="2" t="s">
        <v>141</v>
      </c>
      <c r="JJ7" s="2" t="s">
        <v>169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184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151</v>
      </c>
      <c r="KV7" s="2" t="s">
        <v>141</v>
      </c>
      <c r="KW7" s="2" t="s">
        <v>172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134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71</v>
      </c>
      <c r="AA8" s="4">
        <f>=ROUNDDOWN(17.75,0)</f>
      </c>
      <c r="AB8" s="5">
        <v>4</v>
      </c>
      <c r="AC8" s="2" t="s">
        <v>149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665.31</v>
      </c>
      <c r="AR8" s="4">
        <v>2</v>
      </c>
      <c r="AS8" s="8">
        <v>456.87</v>
      </c>
      <c r="AT8" s="7">
        <v>0.5</v>
      </c>
      <c r="AU8" s="7">
        <v>0.4562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0.248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3</v>
      </c>
      <c r="BK8" s="8">
        <v>665.31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188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299.99</v>
      </c>
      <c r="CQ8" s="4"/>
      <c r="CR8" s="8"/>
      <c r="CS8" s="7"/>
      <c r="CT8" s="7"/>
      <c r="CU8" s="2" t="s">
        <v>151</v>
      </c>
      <c r="CV8" s="2" t="s">
        <v>141</v>
      </c>
      <c r="CW8" s="2" t="s">
        <v>156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151</v>
      </c>
      <c r="DI8" s="2" t="s">
        <v>141</v>
      </c>
      <c r="DJ8" s="2" t="s">
        <v>165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185.66</v>
      </c>
      <c r="DQ8" s="4"/>
      <c r="DR8" s="8"/>
      <c r="DS8" s="7"/>
      <c r="DT8" s="7"/>
      <c r="DU8" s="2" t="s">
        <v>151</v>
      </c>
      <c r="DV8" s="2" t="s">
        <v>141</v>
      </c>
      <c r="DW8" s="2" t="s">
        <v>192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156</v>
      </c>
      <c r="EK8" s="2" t="s">
        <v>194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151</v>
      </c>
      <c r="EV8" s="2" t="s">
        <v>141</v>
      </c>
      <c r="EW8" s="2" t="s">
        <v>192</v>
      </c>
      <c r="EX8" s="2" t="s">
        <v>195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165</v>
      </c>
      <c r="FK8" s="2" t="s">
        <v>196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144</v>
      </c>
      <c r="FV8" s="2" t="s">
        <v>144</v>
      </c>
      <c r="FW8" s="2" t="s">
        <v>144</v>
      </c>
      <c r="FX8" s="2" t="s">
        <v>144</v>
      </c>
      <c r="FY8" s="2" t="s">
        <v>144</v>
      </c>
      <c r="FZ8" s="2" t="s">
        <v>144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151</v>
      </c>
      <c r="II8" s="2" t="s">
        <v>141</v>
      </c>
      <c r="IJ8" s="2" t="s">
        <v>167</v>
      </c>
      <c r="IK8" s="2" t="s">
        <v>197</v>
      </c>
      <c r="IL8" s="2" t="s">
        <v>153</v>
      </c>
      <c r="IM8" s="2" t="s">
        <v>153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151</v>
      </c>
      <c r="JI8" s="2" t="s">
        <v>141</v>
      </c>
      <c r="JJ8" s="2" t="s">
        <v>198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184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151</v>
      </c>
      <c r="KV8" s="2" t="s">
        <v>141</v>
      </c>
      <c r="KW8" s="2" t="s">
        <v>172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71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60</v>
      </c>
    </row>
    <row r="9">
      <c r="A9" s="2" t="s">
        <v>199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>
        <v>90</v>
      </c>
      <c r="AA9" s="4">
        <f>=ROUNDDOWN(8.18181818181818,0)</f>
      </c>
      <c r="AB9" s="5">
        <v>11</v>
      </c>
      <c r="AC9" s="2" t="s">
        <v>149</v>
      </c>
      <c r="AD9" s="4">
        <v>325</v>
      </c>
      <c r="AE9" s="4">
        <v>325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8</v>
      </c>
      <c r="AQ9" s="8">
        <v>1142.11</v>
      </c>
      <c r="AR9" s="4">
        <v>3</v>
      </c>
      <c r="AS9" s="8">
        <v>805.71</v>
      </c>
      <c r="AT9" s="7">
        <v>1.6667</v>
      </c>
      <c r="AU9" s="7">
        <v>0.4175</v>
      </c>
      <c r="AV9" s="4">
        <v>16</v>
      </c>
      <c r="AW9" s="8">
        <v>2674.04</v>
      </c>
      <c r="AX9" s="4">
        <v>8</v>
      </c>
      <c r="AY9" s="8">
        <v>1964.07</v>
      </c>
      <c r="AZ9" s="7">
        <v>1</v>
      </c>
      <c r="BA9" s="7">
        <v>0.3615</v>
      </c>
      <c r="BB9" s="7">
        <v>0.4271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0.4992</v>
      </c>
      <c r="BJ9" s="4">
        <v>8</v>
      </c>
      <c r="BK9" s="8">
        <v>1142.11</v>
      </c>
      <c r="BL9" s="2" t="s">
        <v>202</v>
      </c>
      <c r="BM9" s="7">
        <v>1</v>
      </c>
      <c r="BN9" s="7">
        <v>1</v>
      </c>
      <c r="BO9" s="4">
        <v>6</v>
      </c>
      <c r="BP9" s="8">
        <v>845.76</v>
      </c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203</v>
      </c>
      <c r="BY9" s="2" t="s">
        <v>153</v>
      </c>
      <c r="BZ9" s="2" t="s">
        <v>153</v>
      </c>
      <c r="CA9" s="2" t="s">
        <v>144</v>
      </c>
      <c r="CB9" s="4">
        <v>1</v>
      </c>
      <c r="CC9" s="8">
        <v>140.35</v>
      </c>
      <c r="CD9" s="4"/>
      <c r="CE9" s="8"/>
      <c r="CF9" s="7"/>
      <c r="CG9" s="7"/>
      <c r="CH9" s="2" t="s">
        <v>151</v>
      </c>
      <c r="CI9" s="2" t="s">
        <v>141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1</v>
      </c>
      <c r="CR9" s="8">
        <v>424.99</v>
      </c>
      <c r="CS9" s="7">
        <v>-1</v>
      </c>
      <c r="CT9" s="7">
        <v>-1</v>
      </c>
      <c r="CU9" s="2" t="s">
        <v>151</v>
      </c>
      <c r="CV9" s="2" t="s">
        <v>141</v>
      </c>
      <c r="CW9" s="2" t="s">
        <v>201</v>
      </c>
      <c r="CX9" s="2" t="s">
        <v>205</v>
      </c>
      <c r="CY9" s="2" t="s">
        <v>153</v>
      </c>
      <c r="CZ9" s="2" t="s">
        <v>153</v>
      </c>
      <c r="DA9" s="2" t="s">
        <v>144</v>
      </c>
      <c r="DB9" s="4"/>
      <c r="DC9" s="8"/>
      <c r="DD9" s="4">
        <v>1</v>
      </c>
      <c r="DE9" s="8">
        <v>193.04</v>
      </c>
      <c r="DF9" s="7">
        <v>-1</v>
      </c>
      <c r="DG9" s="7">
        <v>-1</v>
      </c>
      <c r="DH9" s="2" t="s">
        <v>151</v>
      </c>
      <c r="DI9" s="2" t="s">
        <v>141</v>
      </c>
      <c r="DJ9" s="2" t="s">
        <v>158</v>
      </c>
      <c r="DK9" s="2" t="s">
        <v>179</v>
      </c>
      <c r="DL9" s="2" t="s">
        <v>153</v>
      </c>
      <c r="DM9" s="2" t="s">
        <v>153</v>
      </c>
      <c r="DN9" s="2" t="s">
        <v>144</v>
      </c>
      <c r="DO9" s="4">
        <v>1</v>
      </c>
      <c r="DP9" s="8">
        <v>156</v>
      </c>
      <c r="DQ9" s="4"/>
      <c r="DR9" s="8"/>
      <c r="DS9" s="7"/>
      <c r="DT9" s="7"/>
      <c r="DU9" s="2" t="s">
        <v>151</v>
      </c>
      <c r="DV9" s="2" t="s">
        <v>141</v>
      </c>
      <c r="DW9" s="2" t="s">
        <v>160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201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151</v>
      </c>
      <c r="EV9" s="2" t="s">
        <v>141</v>
      </c>
      <c r="EW9" s="2" t="s">
        <v>163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151</v>
      </c>
      <c r="FI9" s="2" t="s">
        <v>141</v>
      </c>
      <c r="FJ9" s="2" t="s">
        <v>165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144</v>
      </c>
      <c r="FV9" s="2" t="s">
        <v>144</v>
      </c>
      <c r="FW9" s="2" t="s">
        <v>144</v>
      </c>
      <c r="FX9" s="2" t="s">
        <v>144</v>
      </c>
      <c r="FY9" s="2" t="s">
        <v>144</v>
      </c>
      <c r="FZ9" s="2" t="s">
        <v>144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151</v>
      </c>
      <c r="II9" s="2" t="s">
        <v>141</v>
      </c>
      <c r="IJ9" s="2" t="s">
        <v>167</v>
      </c>
      <c r="IK9" s="2" t="s">
        <v>210</v>
      </c>
      <c r="IL9" s="2" t="s">
        <v>153</v>
      </c>
      <c r="IM9" s="2" t="s">
        <v>153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151</v>
      </c>
      <c r="JI9" s="2" t="s">
        <v>141</v>
      </c>
      <c r="JJ9" s="2" t="s">
        <v>169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151</v>
      </c>
      <c r="KI9" s="2" t="s">
        <v>170</v>
      </c>
      <c r="KJ9" s="2" t="s">
        <v>144</v>
      </c>
      <c r="KK9" s="2" t="s">
        <v>211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172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90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325</v>
      </c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175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214</v>
      </c>
      <c r="Z10" s="4">
        <v>167</v>
      </c>
      <c r="AA10" s="4">
        <f>=ROUNDDOWN(10.4375,0)</f>
      </c>
      <c r="AB10" s="5">
        <v>16</v>
      </c>
      <c r="AC10" s="2" t="s">
        <v>149</v>
      </c>
      <c r="AD10" s="4">
        <v>500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4</v>
      </c>
      <c r="AQ10" s="8">
        <v>836.57</v>
      </c>
      <c r="AR10" s="4">
        <v>4</v>
      </c>
      <c r="AS10" s="8">
        <v>923.44</v>
      </c>
      <c r="AT10" s="7"/>
      <c r="AU10" s="7">
        <v>-0.0941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0.3128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4</v>
      </c>
      <c r="BK10" s="8">
        <v>836.57</v>
      </c>
      <c r="BL10" s="2" t="s">
        <v>215</v>
      </c>
      <c r="BM10" s="7">
        <v>1</v>
      </c>
      <c r="BN10" s="7">
        <v>1</v>
      </c>
      <c r="BO10" s="4"/>
      <c r="BP10" s="8"/>
      <c r="BQ10" s="4">
        <v>1</v>
      </c>
      <c r="BR10" s="8">
        <v>234.92</v>
      </c>
      <c r="BS10" s="7">
        <v>-1</v>
      </c>
      <c r="BT10" s="7">
        <v>-1</v>
      </c>
      <c r="BU10" s="2" t="s">
        <v>151</v>
      </c>
      <c r="BV10" s="2" t="s">
        <v>141</v>
      </c>
      <c r="BW10" s="2" t="s">
        <v>144</v>
      </c>
      <c r="BX10" s="2" t="s">
        <v>176</v>
      </c>
      <c r="BY10" s="2" t="s">
        <v>153</v>
      </c>
      <c r="BZ10" s="2" t="s">
        <v>153</v>
      </c>
      <c r="CA10" s="2" t="s">
        <v>144</v>
      </c>
      <c r="CB10" s="4"/>
      <c r="CC10" s="8"/>
      <c r="CD10" s="4"/>
      <c r="CE10" s="8"/>
      <c r="CF10" s="7"/>
      <c r="CG10" s="7"/>
      <c r="CH10" s="2" t="s">
        <v>151</v>
      </c>
      <c r="CI10" s="2" t="s">
        <v>141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239.99</v>
      </c>
      <c r="CQ10" s="4"/>
      <c r="CR10" s="8"/>
      <c r="CS10" s="7"/>
      <c r="CT10" s="7"/>
      <c r="CU10" s="2" t="s">
        <v>151</v>
      </c>
      <c r="CV10" s="2" t="s">
        <v>141</v>
      </c>
      <c r="CW10" s="2" t="s">
        <v>214</v>
      </c>
      <c r="CX10" s="2" t="s">
        <v>217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179.46</v>
      </c>
      <c r="DD10" s="4">
        <v>2</v>
      </c>
      <c r="DE10" s="8">
        <v>463.3</v>
      </c>
      <c r="DF10" s="7">
        <v>-0.5</v>
      </c>
      <c r="DG10" s="7">
        <v>-0.6126</v>
      </c>
      <c r="DH10" s="2" t="s">
        <v>151</v>
      </c>
      <c r="DI10" s="2" t="s">
        <v>141</v>
      </c>
      <c r="DJ10" s="2" t="s">
        <v>158</v>
      </c>
      <c r="DK10" s="2" t="s">
        <v>179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185.47</v>
      </c>
      <c r="DQ10" s="4"/>
      <c r="DR10" s="8"/>
      <c r="DS10" s="7"/>
      <c r="DT10" s="7"/>
      <c r="DU10" s="2" t="s">
        <v>151</v>
      </c>
      <c r="DV10" s="2" t="s">
        <v>141</v>
      </c>
      <c r="DW10" s="2" t="s">
        <v>160</v>
      </c>
      <c r="DX10" s="2" t="s">
        <v>218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231.65</v>
      </c>
      <c r="ED10" s="4"/>
      <c r="EE10" s="8"/>
      <c r="EF10" s="7"/>
      <c r="EG10" s="7"/>
      <c r="EH10" s="2" t="s">
        <v>151</v>
      </c>
      <c r="EI10" s="2" t="s">
        <v>141</v>
      </c>
      <c r="EJ10" s="2" t="s">
        <v>214</v>
      </c>
      <c r="EK10" s="2" t="s">
        <v>156</v>
      </c>
      <c r="EL10" s="2" t="s">
        <v>153</v>
      </c>
      <c r="EM10" s="2" t="s">
        <v>153</v>
      </c>
      <c r="EN10" s="2" t="s">
        <v>144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151</v>
      </c>
      <c r="EV10" s="2" t="s">
        <v>141</v>
      </c>
      <c r="EW10" s="2" t="s">
        <v>163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165</v>
      </c>
      <c r="FK10" s="2" t="s">
        <v>220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144</v>
      </c>
      <c r="FV10" s="2" t="s">
        <v>144</v>
      </c>
      <c r="FW10" s="2" t="s">
        <v>144</v>
      </c>
      <c r="FX10" s="2" t="s">
        <v>144</v>
      </c>
      <c r="FY10" s="2" t="s">
        <v>144</v>
      </c>
      <c r="FZ10" s="2" t="s">
        <v>144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151</v>
      </c>
      <c r="II10" s="2" t="s">
        <v>141</v>
      </c>
      <c r="IJ10" s="2" t="s">
        <v>167</v>
      </c>
      <c r="IK10" s="2" t="s">
        <v>221</v>
      </c>
      <c r="IL10" s="2" t="s">
        <v>153</v>
      </c>
      <c r="IM10" s="2" t="s">
        <v>153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151</v>
      </c>
      <c r="JI10" s="2" t="s">
        <v>141</v>
      </c>
      <c r="JJ10" s="2" t="s">
        <v>169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184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172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167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500</v>
      </c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214</v>
      </c>
      <c r="Z11" s="4">
        <v>58</v>
      </c>
      <c r="AA11" s="4">
        <f>=ROUNDDOWN(8.28571428571428,0)</f>
      </c>
      <c r="AB11" s="5">
        <v>7</v>
      </c>
      <c r="AC11" s="2" t="s">
        <v>149</v>
      </c>
      <c r="AD11" s="4">
        <v>205</v>
      </c>
      <c r="AE11" s="4">
        <v>205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695.36</v>
      </c>
      <c r="AR11" s="4">
        <v>1</v>
      </c>
      <c r="AS11" s="8">
        <v>234.92</v>
      </c>
      <c r="AT11" s="7">
        <v>3</v>
      </c>
      <c r="AU11" s="7">
        <v>1.96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695.36</v>
      </c>
      <c r="BL11" s="2" t="s">
        <v>223</v>
      </c>
      <c r="BM11" s="7">
        <v>1</v>
      </c>
      <c r="BN11" s="7">
        <v>1</v>
      </c>
      <c r="BO11" s="4">
        <v>1</v>
      </c>
      <c r="BP11" s="8">
        <v>169.14</v>
      </c>
      <c r="BQ11" s="4">
        <v>1</v>
      </c>
      <c r="BR11" s="8">
        <v>234.92</v>
      </c>
      <c r="BS11" s="7"/>
      <c r="BT11" s="7">
        <v>-0.28</v>
      </c>
      <c r="BU11" s="2" t="s">
        <v>151</v>
      </c>
      <c r="BV11" s="2" t="s">
        <v>141</v>
      </c>
      <c r="BW11" s="2" t="s">
        <v>144</v>
      </c>
      <c r="BX11" s="2" t="s">
        <v>195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166.9</v>
      </c>
      <c r="CD11" s="4"/>
      <c r="CE11" s="8"/>
      <c r="CF11" s="7"/>
      <c r="CG11" s="7"/>
      <c r="CH11" s="2" t="s">
        <v>151</v>
      </c>
      <c r="CI11" s="2" t="s">
        <v>141</v>
      </c>
      <c r="CJ11" s="2" t="s">
        <v>154</v>
      </c>
      <c r="CK11" s="2" t="s">
        <v>224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214</v>
      </c>
      <c r="CX11" s="2" t="s">
        <v>181</v>
      </c>
      <c r="CY11" s="2" t="s">
        <v>153</v>
      </c>
      <c r="CZ11" s="2" t="s">
        <v>153</v>
      </c>
      <c r="DA11" s="2" t="s">
        <v>144</v>
      </c>
      <c r="DB11" s="4">
        <v>2</v>
      </c>
      <c r="DC11" s="8">
        <v>359.32</v>
      </c>
      <c r="DD11" s="4"/>
      <c r="DE11" s="8"/>
      <c r="DF11" s="7"/>
      <c r="DG11" s="7"/>
      <c r="DH11" s="2" t="s">
        <v>151</v>
      </c>
      <c r="DI11" s="2" t="s">
        <v>141</v>
      </c>
      <c r="DJ11" s="2" t="s">
        <v>165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192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214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151</v>
      </c>
      <c r="EV11" s="2" t="s">
        <v>141</v>
      </c>
      <c r="EW11" s="2" t="s">
        <v>192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165</v>
      </c>
      <c r="FK11" s="2" t="s">
        <v>228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144</v>
      </c>
      <c r="FV11" s="2" t="s">
        <v>144</v>
      </c>
      <c r="FW11" s="2" t="s">
        <v>144</v>
      </c>
      <c r="FX11" s="2" t="s">
        <v>144</v>
      </c>
      <c r="FY11" s="2" t="s">
        <v>144</v>
      </c>
      <c r="FZ11" s="2" t="s">
        <v>144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151</v>
      </c>
      <c r="II11" s="2" t="s">
        <v>141</v>
      </c>
      <c r="IJ11" s="2" t="s">
        <v>167</v>
      </c>
      <c r="IK11" s="2" t="s">
        <v>144</v>
      </c>
      <c r="IL11" s="2" t="s">
        <v>153</v>
      </c>
      <c r="IM11" s="2" t="s">
        <v>153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151</v>
      </c>
      <c r="JI11" s="2" t="s">
        <v>141</v>
      </c>
      <c r="JJ11" s="2" t="s">
        <v>198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184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172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58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205</v>
      </c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235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235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170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235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235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151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235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235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235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235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235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235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237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235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151</v>
      </c>
      <c r="JI12" s="2" t="s">
        <v>170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235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235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235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235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235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235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235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235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235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235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235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175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235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235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151</v>
      </c>
      <c r="CV13" s="2" t="s">
        <v>170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235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235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151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235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235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235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235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235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235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237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235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151</v>
      </c>
      <c r="JI13" s="2" t="s">
        <v>170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235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235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235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235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235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235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235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235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235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235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235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235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235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170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235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235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151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235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235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235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235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235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235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237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235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151</v>
      </c>
      <c r="JI14" s="2" t="s">
        <v>170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235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235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235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235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235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235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235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235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235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235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235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138</v>
      </c>
      <c r="J15" s="2" t="s">
        <v>139</v>
      </c>
      <c r="K15" s="2" t="s">
        <v>242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>
        <v>195</v>
      </c>
      <c r="AA15" s="4">
        <f>=ROUNDDOWN(16.25,0)</f>
      </c>
      <c r="AB15" s="5">
        <v>12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8</v>
      </c>
      <c r="AQ15" s="8">
        <v>1254.7</v>
      </c>
      <c r="AR15" s="4"/>
      <c r="AS15" s="8"/>
      <c r="AT15" s="7"/>
      <c r="AU15" s="7"/>
      <c r="AV15" s="4">
        <v>13</v>
      </c>
      <c r="AW15" s="8">
        <v>2110.73</v>
      </c>
      <c r="AX15" s="4">
        <v>6</v>
      </c>
      <c r="AY15" s="8">
        <v>1660.89</v>
      </c>
      <c r="AZ15" s="7">
        <v>1.1667</v>
      </c>
      <c r="BA15" s="7">
        <v>0.2708</v>
      </c>
      <c r="BB15" s="7">
        <v>0.5944</v>
      </c>
      <c r="BC15" s="4">
        <v>22</v>
      </c>
      <c r="BD15" s="8">
        <v>3576.63</v>
      </c>
      <c r="BE15" s="4">
        <v>20</v>
      </c>
      <c r="BF15" s="8">
        <v>4714.32</v>
      </c>
      <c r="BG15" s="7">
        <v>0.1</v>
      </c>
      <c r="BH15" s="7">
        <v>-0.2413</v>
      </c>
      <c r="BI15" s="7">
        <v>0.5901</v>
      </c>
      <c r="BJ15" s="4">
        <v>8</v>
      </c>
      <c r="BK15" s="8">
        <v>1254.7</v>
      </c>
      <c r="BL15" s="2" t="s">
        <v>245</v>
      </c>
      <c r="BM15" s="7">
        <v>1</v>
      </c>
      <c r="BN15" s="7">
        <v>1</v>
      </c>
      <c r="BO15" s="4">
        <v>5</v>
      </c>
      <c r="BP15" s="8">
        <v>704.8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153</v>
      </c>
      <c r="CA15" s="2" t="s">
        <v>144</v>
      </c>
      <c r="CB15" s="4">
        <v>2</v>
      </c>
      <c r="CC15" s="8">
        <v>285.48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247</v>
      </c>
      <c r="CK15" s="2" t="s">
        <v>248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264.42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249</v>
      </c>
      <c r="CX15" s="2" t="s">
        <v>250</v>
      </c>
      <c r="CY15" s="2" t="s">
        <v>153</v>
      </c>
      <c r="CZ15" s="2" t="s">
        <v>153</v>
      </c>
      <c r="DA15" s="2" t="s">
        <v>144</v>
      </c>
      <c r="DB15" s="4"/>
      <c r="DC15" s="8"/>
      <c r="DD15" s="4"/>
      <c r="DE15" s="8"/>
      <c r="DF15" s="7"/>
      <c r="DG15" s="7"/>
      <c r="DH15" s="2" t="s">
        <v>151</v>
      </c>
      <c r="DI15" s="2" t="s">
        <v>141</v>
      </c>
      <c r="DJ15" s="2" t="s">
        <v>158</v>
      </c>
      <c r="DK15" s="2" t="s">
        <v>251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252</v>
      </c>
      <c r="DX15" s="2" t="s">
        <v>253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249</v>
      </c>
      <c r="EK15" s="2" t="s">
        <v>254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249</v>
      </c>
      <c r="EX15" s="2" t="s">
        <v>179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255</v>
      </c>
      <c r="FK15" s="2" t="s">
        <v>256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144</v>
      </c>
      <c r="FV15" s="2" t="s">
        <v>144</v>
      </c>
      <c r="FW15" s="2" t="s">
        <v>144</v>
      </c>
      <c r="FX15" s="2" t="s">
        <v>144</v>
      </c>
      <c r="FY15" s="2" t="s">
        <v>144</v>
      </c>
      <c r="FZ15" s="2" t="s">
        <v>144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151</v>
      </c>
      <c r="II15" s="2" t="s">
        <v>141</v>
      </c>
      <c r="IJ15" s="2" t="s">
        <v>249</v>
      </c>
      <c r="IK15" s="2" t="s">
        <v>257</v>
      </c>
      <c r="IL15" s="2" t="s">
        <v>153</v>
      </c>
      <c r="IM15" s="2" t="s">
        <v>153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151</v>
      </c>
      <c r="JI15" s="2" t="s">
        <v>141</v>
      </c>
      <c r="JJ15" s="2" t="s">
        <v>249</v>
      </c>
      <c r="JK15" s="2" t="s">
        <v>258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151</v>
      </c>
      <c r="KI15" s="2" t="s">
        <v>170</v>
      </c>
      <c r="KJ15" s="2" t="s">
        <v>144</v>
      </c>
      <c r="KK15" s="2" t="s">
        <v>259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195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260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138</v>
      </c>
      <c r="J16" s="2" t="s">
        <v>175</v>
      </c>
      <c r="K16" s="2" t="s">
        <v>242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>
        <v>203</v>
      </c>
      <c r="AA16" s="4">
        <f>=ROUNDDOWN(20.3,0)</f>
      </c>
      <c r="AB16" s="5">
        <v>10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3</v>
      </c>
      <c r="AQ16" s="8">
        <v>503.18</v>
      </c>
      <c r="AR16" s="4">
        <v>6</v>
      </c>
      <c r="AS16" s="8">
        <v>1660.89</v>
      </c>
      <c r="AT16" s="7">
        <v>-0.5</v>
      </c>
      <c r="AU16" s="7">
        <v>-0.697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0.2384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3</v>
      </c>
      <c r="BK16" s="8">
        <v>503.18</v>
      </c>
      <c r="BL16" s="2" t="s">
        <v>261</v>
      </c>
      <c r="BM16" s="7">
        <v>1</v>
      </c>
      <c r="BN16" s="7">
        <v>1</v>
      </c>
      <c r="BO16" s="4"/>
      <c r="BP16" s="8"/>
      <c r="BQ16" s="4">
        <v>3</v>
      </c>
      <c r="BR16" s="8">
        <v>704.76</v>
      </c>
      <c r="BS16" s="7">
        <v>-1</v>
      </c>
      <c r="BT16" s="7">
        <v>-1</v>
      </c>
      <c r="BU16" s="2" t="s">
        <v>151</v>
      </c>
      <c r="BV16" s="2" t="s">
        <v>141</v>
      </c>
      <c r="BW16" s="2" t="s">
        <v>144</v>
      </c>
      <c r="BX16" s="2" t="s">
        <v>246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320.07</v>
      </c>
      <c r="CD16" s="4">
        <v>1</v>
      </c>
      <c r="CE16" s="8">
        <v>214.49</v>
      </c>
      <c r="CF16" s="7">
        <v>1</v>
      </c>
      <c r="CG16" s="7">
        <v>0.4922</v>
      </c>
      <c r="CH16" s="2" t="s">
        <v>151</v>
      </c>
      <c r="CI16" s="2" t="s">
        <v>141</v>
      </c>
      <c r="CJ16" s="2" t="s">
        <v>247</v>
      </c>
      <c r="CK16" s="2" t="s">
        <v>179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1</v>
      </c>
      <c r="CR16" s="8">
        <v>509.99</v>
      </c>
      <c r="CS16" s="7">
        <v>-1</v>
      </c>
      <c r="CT16" s="7">
        <v>-1</v>
      </c>
      <c r="CU16" s="2" t="s">
        <v>151</v>
      </c>
      <c r="CV16" s="2" t="s">
        <v>141</v>
      </c>
      <c r="CW16" s="2" t="s">
        <v>249</v>
      </c>
      <c r="CX16" s="2" t="s">
        <v>262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>
        <v>1</v>
      </c>
      <c r="DE16" s="8">
        <v>231.65</v>
      </c>
      <c r="DF16" s="7"/>
      <c r="DG16" s="7">
        <v>-0.2095</v>
      </c>
      <c r="DH16" s="2" t="s">
        <v>151</v>
      </c>
      <c r="DI16" s="2" t="s">
        <v>141</v>
      </c>
      <c r="DJ16" s="2" t="s">
        <v>158</v>
      </c>
      <c r="DK16" s="2" t="s">
        <v>263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252</v>
      </c>
      <c r="DX16" s="2" t="s">
        <v>264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249</v>
      </c>
      <c r="EK16" s="2" t="s">
        <v>265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249</v>
      </c>
      <c r="EX16" s="2" t="s">
        <v>266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165</v>
      </c>
      <c r="FK16" s="2" t="s">
        <v>176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144</v>
      </c>
      <c r="FV16" s="2" t="s">
        <v>144</v>
      </c>
      <c r="FW16" s="2" t="s">
        <v>144</v>
      </c>
      <c r="FX16" s="2" t="s">
        <v>144</v>
      </c>
      <c r="FY16" s="2" t="s">
        <v>144</v>
      </c>
      <c r="FZ16" s="2" t="s">
        <v>144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151</v>
      </c>
      <c r="II16" s="2" t="s">
        <v>141</v>
      </c>
      <c r="IJ16" s="2" t="s">
        <v>249</v>
      </c>
      <c r="IK16" s="2" t="s">
        <v>267</v>
      </c>
      <c r="IL16" s="2" t="s">
        <v>153</v>
      </c>
      <c r="IM16" s="2" t="s">
        <v>153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151</v>
      </c>
      <c r="JI16" s="2" t="s">
        <v>141</v>
      </c>
      <c r="JJ16" s="2" t="s">
        <v>249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184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150</v>
      </c>
      <c r="PC16" s="4"/>
      <c r="PD16" s="4"/>
      <c r="PE16" s="4">
        <v>53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138</v>
      </c>
      <c r="J17" s="2" t="s">
        <v>186</v>
      </c>
      <c r="K17" s="2" t="s">
        <v>242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>
        <v>130</v>
      </c>
      <c r="AA17" s="4">
        <f>=ROUNDDOWN(21.6666666666667,0)</f>
      </c>
      <c r="AB17" s="5">
        <v>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352.85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0.1672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352.85</v>
      </c>
      <c r="BL17" s="2" t="s">
        <v>269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246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170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247</v>
      </c>
      <c r="CK17" s="2" t="s">
        <v>270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249</v>
      </c>
      <c r="CX17" s="2" t="s">
        <v>262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182.85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158</v>
      </c>
      <c r="DK17" s="2" t="s">
        <v>267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252</v>
      </c>
      <c r="DX17" s="2" t="s">
        <v>271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249</v>
      </c>
      <c r="EK17" s="2" t="s">
        <v>272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249</v>
      </c>
      <c r="EX17" s="2" t="s">
        <v>273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255</v>
      </c>
      <c r="FK17" s="2" t="s">
        <v>274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144</v>
      </c>
      <c r="FV17" s="2" t="s">
        <v>144</v>
      </c>
      <c r="FW17" s="2" t="s">
        <v>144</v>
      </c>
      <c r="FX17" s="2" t="s">
        <v>144</v>
      </c>
      <c r="FY17" s="2" t="s">
        <v>144</v>
      </c>
      <c r="FZ17" s="2" t="s">
        <v>144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151</v>
      </c>
      <c r="II17" s="2" t="s">
        <v>141</v>
      </c>
      <c r="IJ17" s="2" t="s">
        <v>249</v>
      </c>
      <c r="IK17" s="2" t="s">
        <v>144</v>
      </c>
      <c r="IL17" s="2" t="s">
        <v>153</v>
      </c>
      <c r="IM17" s="2" t="s">
        <v>153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151</v>
      </c>
      <c r="JI17" s="2" t="s">
        <v>141</v>
      </c>
      <c r="JJ17" s="2" t="s">
        <v>249</v>
      </c>
      <c r="JK17" s="2" t="s">
        <v>275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184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130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138</v>
      </c>
      <c r="J18" s="2" t="s">
        <v>139</v>
      </c>
      <c r="K18" s="2" t="s">
        <v>277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278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201</v>
      </c>
      <c r="Z18" s="4">
        <v>85</v>
      </c>
      <c r="AA18" s="4">
        <f>=ROUNDDOWN(14.1666666666667,0)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2</v>
      </c>
      <c r="AQ18" s="8">
        <v>281.92</v>
      </c>
      <c r="AR18" s="4">
        <v>8</v>
      </c>
      <c r="AS18" s="8">
        <v>1663.53</v>
      </c>
      <c r="AT18" s="7">
        <v>-0.75</v>
      </c>
      <c r="AU18" s="7">
        <v>-0.8305</v>
      </c>
      <c r="AV18" s="4">
        <v>9</v>
      </c>
      <c r="AW18" s="8">
        <v>1465.9</v>
      </c>
      <c r="AX18" s="4">
        <v>14</v>
      </c>
      <c r="AY18" s="8">
        <v>3053.43</v>
      </c>
      <c r="AZ18" s="7">
        <v>-0.3571</v>
      </c>
      <c r="BA18" s="7">
        <v>-0.5199</v>
      </c>
      <c r="BB18" s="7">
        <v>0.1923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0.4099</v>
      </c>
      <c r="BJ18" s="4">
        <v>2</v>
      </c>
      <c r="BK18" s="8">
        <v>281.92</v>
      </c>
      <c r="BL18" s="2" t="s">
        <v>279</v>
      </c>
      <c r="BM18" s="7">
        <v>1</v>
      </c>
      <c r="BN18" s="7">
        <v>1</v>
      </c>
      <c r="BO18" s="4">
        <v>2</v>
      </c>
      <c r="BP18" s="8">
        <v>281.92</v>
      </c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280</v>
      </c>
      <c r="BY18" s="2" t="s">
        <v>153</v>
      </c>
      <c r="BZ18" s="2" t="s">
        <v>153</v>
      </c>
      <c r="CA18" s="2" t="s">
        <v>144</v>
      </c>
      <c r="CB18" s="4"/>
      <c r="CC18" s="8"/>
      <c r="CD18" s="4"/>
      <c r="CE18" s="8"/>
      <c r="CF18" s="7"/>
      <c r="CG18" s="7"/>
      <c r="CH18" s="2" t="s">
        <v>151</v>
      </c>
      <c r="CI18" s="2" t="s">
        <v>141</v>
      </c>
      <c r="CJ18" s="2" t="s">
        <v>154</v>
      </c>
      <c r="CK18" s="2" t="s">
        <v>281</v>
      </c>
      <c r="CL18" s="2" t="s">
        <v>153</v>
      </c>
      <c r="CM18" s="2" t="s">
        <v>153</v>
      </c>
      <c r="CN18" s="2" t="s">
        <v>144</v>
      </c>
      <c r="CO18" s="4"/>
      <c r="CP18" s="8"/>
      <c r="CQ18" s="4"/>
      <c r="CR18" s="8"/>
      <c r="CS18" s="7"/>
      <c r="CT18" s="7"/>
      <c r="CU18" s="2" t="s">
        <v>151</v>
      </c>
      <c r="CV18" s="2" t="s">
        <v>141</v>
      </c>
      <c r="CW18" s="2" t="s">
        <v>201</v>
      </c>
      <c r="CX18" s="2" t="s">
        <v>282</v>
      </c>
      <c r="CY18" s="2" t="s">
        <v>153</v>
      </c>
      <c r="CZ18" s="2" t="s">
        <v>153</v>
      </c>
      <c r="DA18" s="2" t="s">
        <v>144</v>
      </c>
      <c r="DB18" s="4"/>
      <c r="DC18" s="8"/>
      <c r="DD18" s="4">
        <v>1</v>
      </c>
      <c r="DE18" s="8">
        <v>193.04</v>
      </c>
      <c r="DF18" s="7">
        <v>-1</v>
      </c>
      <c r="DG18" s="7">
        <v>-1</v>
      </c>
      <c r="DH18" s="2" t="s">
        <v>151</v>
      </c>
      <c r="DI18" s="2" t="s">
        <v>141</v>
      </c>
      <c r="DJ18" s="2" t="s">
        <v>158</v>
      </c>
      <c r="DK18" s="2" t="s">
        <v>283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160</v>
      </c>
      <c r="DX18" s="2" t="s">
        <v>284</v>
      </c>
      <c r="DY18" s="2" t="s">
        <v>153</v>
      </c>
      <c r="DZ18" s="2" t="s">
        <v>153</v>
      </c>
      <c r="EA18" s="2" t="s">
        <v>144</v>
      </c>
      <c r="EB18" s="4"/>
      <c r="EC18" s="8"/>
      <c r="ED18" s="4">
        <v>7</v>
      </c>
      <c r="EE18" s="8">
        <v>1470.49</v>
      </c>
      <c r="EF18" s="7">
        <v>-1</v>
      </c>
      <c r="EG18" s="7">
        <v>-1</v>
      </c>
      <c r="EH18" s="2" t="s">
        <v>151</v>
      </c>
      <c r="EI18" s="2" t="s">
        <v>141</v>
      </c>
      <c r="EJ18" s="2" t="s">
        <v>201</v>
      </c>
      <c r="EK18" s="2" t="s">
        <v>285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163</v>
      </c>
      <c r="EX18" s="2" t="s">
        <v>286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287</v>
      </c>
      <c r="FK18" s="2" t="s">
        <v>288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151</v>
      </c>
      <c r="II18" s="2" t="s">
        <v>141</v>
      </c>
      <c r="IJ18" s="2" t="s">
        <v>167</v>
      </c>
      <c r="IK18" s="2" t="s">
        <v>289</v>
      </c>
      <c r="IL18" s="2" t="s">
        <v>153</v>
      </c>
      <c r="IM18" s="2" t="s">
        <v>153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151</v>
      </c>
      <c r="JI18" s="2" t="s">
        <v>141</v>
      </c>
      <c r="JJ18" s="2" t="s">
        <v>169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151</v>
      </c>
      <c r="KI18" s="2" t="s">
        <v>170</v>
      </c>
      <c r="KJ18" s="2" t="s">
        <v>144</v>
      </c>
      <c r="KK18" s="2" t="s">
        <v>290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141</v>
      </c>
      <c r="KW18" s="2" t="s">
        <v>172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>
        <v>85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</row>
    <row r="19">
      <c r="A19" s="2" t="s">
        <v>291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138</v>
      </c>
      <c r="J19" s="2" t="s">
        <v>175</v>
      </c>
      <c r="K19" s="2" t="s">
        <v>277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278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201</v>
      </c>
      <c r="Z19" s="4">
        <v>101</v>
      </c>
      <c r="AA19" s="4">
        <f>=ROUNDDOWN(14.4285714285714,0)</f>
      </c>
      <c r="AB19" s="5">
        <v>7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</v>
      </c>
      <c r="AQ19" s="8">
        <v>1014.84</v>
      </c>
      <c r="AR19" s="4">
        <v>6</v>
      </c>
      <c r="AS19" s="8">
        <v>1389.9</v>
      </c>
      <c r="AT19" s="7"/>
      <c r="AU19" s="7">
        <v>-0.2698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0.6923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</v>
      </c>
      <c r="BK19" s="8">
        <v>1014.84</v>
      </c>
      <c r="BL19" s="2" t="s">
        <v>292</v>
      </c>
      <c r="BM19" s="7">
        <v>1</v>
      </c>
      <c r="BN19" s="7">
        <v>1</v>
      </c>
      <c r="BO19" s="4">
        <v>6</v>
      </c>
      <c r="BP19" s="8">
        <v>1014.84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293</v>
      </c>
      <c r="BY19" s="2" t="s">
        <v>153</v>
      </c>
      <c r="BZ19" s="2" t="s">
        <v>153</v>
      </c>
      <c r="CA19" s="2" t="s">
        <v>144</v>
      </c>
      <c r="CB19" s="4"/>
      <c r="CC19" s="8"/>
      <c r="CD19" s="4"/>
      <c r="CE19" s="8"/>
      <c r="CF19" s="7"/>
      <c r="CG19" s="7"/>
      <c r="CH19" s="2" t="s">
        <v>151</v>
      </c>
      <c r="CI19" s="2" t="s">
        <v>141</v>
      </c>
      <c r="CJ19" s="2" t="s">
        <v>154</v>
      </c>
      <c r="CK19" s="2" t="s">
        <v>204</v>
      </c>
      <c r="CL19" s="2" t="s">
        <v>153</v>
      </c>
      <c r="CM19" s="2" t="s">
        <v>153</v>
      </c>
      <c r="CN19" s="2" t="s">
        <v>144</v>
      </c>
      <c r="CO19" s="4"/>
      <c r="CP19" s="8"/>
      <c r="CQ19" s="4"/>
      <c r="CR19" s="8"/>
      <c r="CS19" s="7"/>
      <c r="CT19" s="7"/>
      <c r="CU19" s="2" t="s">
        <v>151</v>
      </c>
      <c r="CV19" s="2" t="s">
        <v>141</v>
      </c>
      <c r="CW19" s="2" t="s">
        <v>201</v>
      </c>
      <c r="CX19" s="2" t="s">
        <v>157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6</v>
      </c>
      <c r="DE19" s="8">
        <v>1389.9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158</v>
      </c>
      <c r="DK19" s="2" t="s">
        <v>251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160</v>
      </c>
      <c r="DX19" s="2" t="s">
        <v>294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201</v>
      </c>
      <c r="EK19" s="2" t="s">
        <v>295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151</v>
      </c>
      <c r="EV19" s="2" t="s">
        <v>141</v>
      </c>
      <c r="EW19" s="2" t="s">
        <v>163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151</v>
      </c>
      <c r="FI19" s="2" t="s">
        <v>141</v>
      </c>
      <c r="FJ19" s="2" t="s">
        <v>165</v>
      </c>
      <c r="FK19" s="2" t="s">
        <v>297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151</v>
      </c>
      <c r="II19" s="2" t="s">
        <v>141</v>
      </c>
      <c r="IJ19" s="2" t="s">
        <v>167</v>
      </c>
      <c r="IK19" s="2" t="s">
        <v>294</v>
      </c>
      <c r="IL19" s="2" t="s">
        <v>153</v>
      </c>
      <c r="IM19" s="2" t="s">
        <v>153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151</v>
      </c>
      <c r="JI19" s="2" t="s">
        <v>141</v>
      </c>
      <c r="JJ19" s="2" t="s">
        <v>169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184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151</v>
      </c>
      <c r="KV19" s="2" t="s">
        <v>141</v>
      </c>
      <c r="KW19" s="2" t="s">
        <v>172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>
        <v>101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138</v>
      </c>
      <c r="J20" s="2" t="s">
        <v>186</v>
      </c>
      <c r="K20" s="2" t="s">
        <v>277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278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201</v>
      </c>
      <c r="Z20" s="4">
        <v>77</v>
      </c>
      <c r="AA20" s="4">
        <f>=ROUNDDOWN(25.6666666666667,0)</f>
      </c>
      <c r="AB20" s="5">
        <v>3</v>
      </c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</v>
      </c>
      <c r="AQ20" s="8">
        <v>169.14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0.1154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</v>
      </c>
      <c r="BK20" s="8">
        <v>169.14</v>
      </c>
      <c r="BL20" s="2" t="s">
        <v>16</v>
      </c>
      <c r="BM20" s="7">
        <v>1</v>
      </c>
      <c r="BN20" s="7">
        <v>1</v>
      </c>
      <c r="BO20" s="4">
        <v>1</v>
      </c>
      <c r="BP20" s="8">
        <v>169.14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264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154</v>
      </c>
      <c r="CK20" s="2" t="s">
        <v>224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201</v>
      </c>
      <c r="CX20" s="2" t="s">
        <v>181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299</v>
      </c>
      <c r="DK20" s="2" t="s">
        <v>300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287</v>
      </c>
      <c r="DX20" s="2" t="s">
        <v>256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201</v>
      </c>
      <c r="EK20" s="2" t="s">
        <v>156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163</v>
      </c>
      <c r="EX20" s="2" t="s">
        <v>301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287</v>
      </c>
      <c r="FK20" s="2" t="s">
        <v>302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144</v>
      </c>
      <c r="FV20" s="2" t="s">
        <v>144</v>
      </c>
      <c r="FW20" s="2" t="s">
        <v>144</v>
      </c>
      <c r="FX20" s="2" t="s">
        <v>144</v>
      </c>
      <c r="FY20" s="2" t="s">
        <v>144</v>
      </c>
      <c r="FZ20" s="2" t="s">
        <v>144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151</v>
      </c>
      <c r="II20" s="2" t="s">
        <v>141</v>
      </c>
      <c r="IJ20" s="2" t="s">
        <v>167</v>
      </c>
      <c r="IK20" s="2" t="s">
        <v>144</v>
      </c>
      <c r="IL20" s="2" t="s">
        <v>153</v>
      </c>
      <c r="IM20" s="2" t="s">
        <v>153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151</v>
      </c>
      <c r="JI20" s="2" t="s">
        <v>141</v>
      </c>
      <c r="JJ20" s="2" t="s">
        <v>198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184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151</v>
      </c>
      <c r="KV20" s="2" t="s">
        <v>141</v>
      </c>
      <c r="KW20" s="2" t="s">
        <v>172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</row>
    <row r="21">
      <c r="A21" s="2" t="s">
        <v>303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230</v>
      </c>
      <c r="J21" s="2" t="s">
        <v>139</v>
      </c>
      <c r="K21" s="2" t="s">
        <v>304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235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235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151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235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235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235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235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235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235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235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235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151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235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235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235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235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235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235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235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235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235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235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235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305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230</v>
      </c>
      <c r="J22" s="2" t="s">
        <v>175</v>
      </c>
      <c r="K22" s="2" t="s">
        <v>304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235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235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235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151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235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235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235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235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235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235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235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235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151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235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235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235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235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235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235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235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235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235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235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235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230</v>
      </c>
      <c r="J23" s="2" t="s">
        <v>186</v>
      </c>
      <c r="K23" s="2" t="s">
        <v>304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235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235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235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151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235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235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235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235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235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235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235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235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151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235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235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235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235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235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235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235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235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235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235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235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308</v>
      </c>
      <c r="G24" s="2" t="s">
        <v>308</v>
      </c>
      <c r="H24" s="2" t="s">
        <v>308</v>
      </c>
      <c r="I24" s="2" t="s">
        <v>138</v>
      </c>
      <c r="J24" s="2" t="s">
        <v>139</v>
      </c>
      <c r="K24" s="2" t="s">
        <v>231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309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243</v>
      </c>
      <c r="W24" s="2" t="s">
        <v>147</v>
      </c>
      <c r="X24" s="2" t="s">
        <v>144</v>
      </c>
      <c r="Y24" s="2" t="s">
        <v>157</v>
      </c>
      <c r="Z24" s="4">
        <v>29</v>
      </c>
      <c r="AA24" s="4">
        <f>=ROUNDDOWN(14.5,0)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</v>
      </c>
      <c r="AQ24" s="8">
        <v>203.99</v>
      </c>
      <c r="AR24" s="4">
        <v>4</v>
      </c>
      <c r="AS24" s="8">
        <v>1018.41</v>
      </c>
      <c r="AT24" s="7">
        <v>-0.75</v>
      </c>
      <c r="AU24" s="7">
        <v>-0.7997</v>
      </c>
      <c r="AV24" s="4">
        <v>11</v>
      </c>
      <c r="AW24" s="8">
        <v>1672</v>
      </c>
      <c r="AX24" s="4">
        <v>11</v>
      </c>
      <c r="AY24" s="8">
        <v>2668.16</v>
      </c>
      <c r="AZ24" s="7" t="s">
        <v>144</v>
      </c>
      <c r="BA24" s="7">
        <v>-0.3734</v>
      </c>
      <c r="BB24" s="7">
        <v>0.122</v>
      </c>
      <c r="BC24" s="4">
        <v>11</v>
      </c>
      <c r="BD24" s="8">
        <v>1672</v>
      </c>
      <c r="BE24" s="4">
        <v>11</v>
      </c>
      <c r="BF24" s="8">
        <v>2668.16</v>
      </c>
      <c r="BG24" s="7" t="s">
        <v>144</v>
      </c>
      <c r="BH24" s="7">
        <v>-0.3734</v>
      </c>
      <c r="BI24" s="7">
        <v>1</v>
      </c>
      <c r="BJ24" s="4">
        <v>1</v>
      </c>
      <c r="BK24" s="8">
        <v>203.99</v>
      </c>
      <c r="BL24" s="2" t="s">
        <v>310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141</v>
      </c>
      <c r="BW24" s="2" t="s">
        <v>144</v>
      </c>
      <c r="BX24" s="2" t="s">
        <v>246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141</v>
      </c>
      <c r="CJ24" s="2" t="s">
        <v>154</v>
      </c>
      <c r="CK24" s="2" t="s">
        <v>311</v>
      </c>
      <c r="CL24" s="2" t="s">
        <v>153</v>
      </c>
      <c r="CM24" s="2" t="s">
        <v>153</v>
      </c>
      <c r="CN24" s="2" t="s">
        <v>144</v>
      </c>
      <c r="CO24" s="4">
        <v>1</v>
      </c>
      <c r="CP24" s="8">
        <v>203.99</v>
      </c>
      <c r="CQ24" s="4">
        <v>1</v>
      </c>
      <c r="CR24" s="8">
        <v>424.99</v>
      </c>
      <c r="CS24" s="7"/>
      <c r="CT24" s="7">
        <v>-0.52</v>
      </c>
      <c r="CU24" s="2" t="s">
        <v>151</v>
      </c>
      <c r="CV24" s="2" t="s">
        <v>141</v>
      </c>
      <c r="CW24" s="2" t="s">
        <v>157</v>
      </c>
      <c r="CX24" s="2" t="s">
        <v>312</v>
      </c>
      <c r="CY24" s="2" t="s">
        <v>153</v>
      </c>
      <c r="CZ24" s="2" t="s">
        <v>153</v>
      </c>
      <c r="DA24" s="2" t="s">
        <v>144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151</v>
      </c>
      <c r="DI24" s="2" t="s">
        <v>141</v>
      </c>
      <c r="DJ24" s="2" t="s">
        <v>270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>
        <v>2</v>
      </c>
      <c r="DR24" s="8">
        <v>400.38</v>
      </c>
      <c r="DS24" s="7">
        <v>-1</v>
      </c>
      <c r="DT24" s="7">
        <v>-1</v>
      </c>
      <c r="DU24" s="2" t="s">
        <v>151</v>
      </c>
      <c r="DV24" s="2" t="s">
        <v>141</v>
      </c>
      <c r="DW24" s="2" t="s">
        <v>160</v>
      </c>
      <c r="DX24" s="2" t="s">
        <v>284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157</v>
      </c>
      <c r="EK24" s="2" t="s">
        <v>314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141</v>
      </c>
      <c r="EW24" s="2" t="s">
        <v>163</v>
      </c>
      <c r="EX24" s="2" t="s">
        <v>267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165</v>
      </c>
      <c r="FK24" s="2" t="s">
        <v>315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144</v>
      </c>
      <c r="FV24" s="2" t="s">
        <v>144</v>
      </c>
      <c r="FW24" s="2" t="s">
        <v>144</v>
      </c>
      <c r="FX24" s="2" t="s">
        <v>144</v>
      </c>
      <c r="FY24" s="2" t="s">
        <v>144</v>
      </c>
      <c r="FZ24" s="2" t="s">
        <v>144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151</v>
      </c>
      <c r="II24" s="2" t="s">
        <v>141</v>
      </c>
      <c r="IJ24" s="2" t="s">
        <v>167</v>
      </c>
      <c r="IK24" s="2" t="s">
        <v>210</v>
      </c>
      <c r="IL24" s="2" t="s">
        <v>153</v>
      </c>
      <c r="IM24" s="2" t="s">
        <v>153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151</v>
      </c>
      <c r="JI24" s="2" t="s">
        <v>141</v>
      </c>
      <c r="JJ24" s="2" t="s">
        <v>169</v>
      </c>
      <c r="JK24" s="2" t="s">
        <v>265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141</v>
      </c>
      <c r="KW24" s="2" t="s">
        <v>172</v>
      </c>
      <c r="KX24" s="2" t="s">
        <v>316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29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317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308</v>
      </c>
      <c r="G25" s="2" t="s">
        <v>308</v>
      </c>
      <c r="H25" s="2" t="s">
        <v>308</v>
      </c>
      <c r="I25" s="2" t="s">
        <v>138</v>
      </c>
      <c r="J25" s="2" t="s">
        <v>175</v>
      </c>
      <c r="K25" s="2" t="s">
        <v>231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309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243</v>
      </c>
      <c r="W25" s="2" t="s">
        <v>147</v>
      </c>
      <c r="X25" s="2" t="s">
        <v>144</v>
      </c>
      <c r="Y25" s="2" t="s">
        <v>157</v>
      </c>
      <c r="Z25" s="4">
        <v>79</v>
      </c>
      <c r="AA25" s="4">
        <f>=ROUNDDOWN(13.1666666666667,0)</f>
      </c>
      <c r="AB25" s="5">
        <v>6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10</v>
      </c>
      <c r="AQ25" s="8">
        <v>1468.01</v>
      </c>
      <c r="AR25" s="4">
        <v>7</v>
      </c>
      <c r="AS25" s="8">
        <v>1649.75</v>
      </c>
      <c r="AT25" s="7">
        <v>0.4286</v>
      </c>
      <c r="AU25" s="7">
        <v>-0.1102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0.878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10</v>
      </c>
      <c r="BK25" s="8">
        <v>1468.01</v>
      </c>
      <c r="BL25" s="2" t="s">
        <v>318</v>
      </c>
      <c r="BM25" s="7">
        <v>1</v>
      </c>
      <c r="BN25" s="7">
        <v>1</v>
      </c>
      <c r="BO25" s="4">
        <v>3</v>
      </c>
      <c r="BP25" s="8">
        <v>704.76</v>
      </c>
      <c r="BQ25" s="4">
        <v>6</v>
      </c>
      <c r="BR25" s="8">
        <v>1409.52</v>
      </c>
      <c r="BS25" s="7">
        <v>-0.5</v>
      </c>
      <c r="BT25" s="7">
        <v>-0.5</v>
      </c>
      <c r="BU25" s="2" t="s">
        <v>151</v>
      </c>
      <c r="BV25" s="2" t="s">
        <v>141</v>
      </c>
      <c r="BW25" s="2" t="s">
        <v>144</v>
      </c>
      <c r="BX25" s="2" t="s">
        <v>246</v>
      </c>
      <c r="BY25" s="2" t="s">
        <v>153</v>
      </c>
      <c r="BZ25" s="2" t="s">
        <v>153</v>
      </c>
      <c r="CA25" s="2" t="s">
        <v>144</v>
      </c>
      <c r="CB25" s="4">
        <v>6</v>
      </c>
      <c r="CC25" s="8">
        <v>463.26</v>
      </c>
      <c r="CD25" s="4"/>
      <c r="CE25" s="8"/>
      <c r="CF25" s="7"/>
      <c r="CG25" s="7"/>
      <c r="CH25" s="2" t="s">
        <v>151</v>
      </c>
      <c r="CI25" s="2" t="s">
        <v>141</v>
      </c>
      <c r="CJ25" s="2" t="s">
        <v>154</v>
      </c>
      <c r="CK25" s="2" t="s">
        <v>319</v>
      </c>
      <c r="CL25" s="2" t="s">
        <v>153</v>
      </c>
      <c r="CM25" s="2" t="s">
        <v>153</v>
      </c>
      <c r="CN25" s="2" t="s">
        <v>144</v>
      </c>
      <c r="CO25" s="4">
        <v>1</v>
      </c>
      <c r="CP25" s="8">
        <v>299.99</v>
      </c>
      <c r="CQ25" s="4"/>
      <c r="CR25" s="8"/>
      <c r="CS25" s="7"/>
      <c r="CT25" s="7"/>
      <c r="CU25" s="2" t="s">
        <v>151</v>
      </c>
      <c r="CV25" s="2" t="s">
        <v>141</v>
      </c>
      <c r="CW25" s="2" t="s">
        <v>157</v>
      </c>
      <c r="CX25" s="2" t="s">
        <v>194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270</v>
      </c>
      <c r="DK25" s="2" t="s">
        <v>320</v>
      </c>
      <c r="DL25" s="2" t="s">
        <v>153</v>
      </c>
      <c r="DM25" s="2" t="s">
        <v>153</v>
      </c>
      <c r="DN25" s="2" t="s">
        <v>144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151</v>
      </c>
      <c r="DV25" s="2" t="s">
        <v>141</v>
      </c>
      <c r="DW25" s="2" t="s">
        <v>160</v>
      </c>
      <c r="DX25" s="2" t="s">
        <v>284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157</v>
      </c>
      <c r="EK25" s="2" t="s">
        <v>321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163</v>
      </c>
      <c r="EX25" s="2" t="s">
        <v>322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165</v>
      </c>
      <c r="FK25" s="2" t="s">
        <v>316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144</v>
      </c>
      <c r="FV25" s="2" t="s">
        <v>144</v>
      </c>
      <c r="FW25" s="2" t="s">
        <v>144</v>
      </c>
      <c r="FX25" s="2" t="s">
        <v>144</v>
      </c>
      <c r="FY25" s="2" t="s">
        <v>144</v>
      </c>
      <c r="FZ25" s="2" t="s">
        <v>144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151</v>
      </c>
      <c r="II25" s="2" t="s">
        <v>141</v>
      </c>
      <c r="IJ25" s="2" t="s">
        <v>167</v>
      </c>
      <c r="IK25" s="2" t="s">
        <v>323</v>
      </c>
      <c r="IL25" s="2" t="s">
        <v>153</v>
      </c>
      <c r="IM25" s="2" t="s">
        <v>153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151</v>
      </c>
      <c r="JI25" s="2" t="s">
        <v>141</v>
      </c>
      <c r="JJ25" s="2" t="s">
        <v>169</v>
      </c>
      <c r="JK25" s="2" t="s">
        <v>324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172</v>
      </c>
      <c r="KX25" s="2" t="s">
        <v>325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79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308</v>
      </c>
      <c r="G26" s="2" t="s">
        <v>308</v>
      </c>
      <c r="H26" s="2" t="s">
        <v>308</v>
      </c>
      <c r="I26" s="2" t="s">
        <v>138</v>
      </c>
      <c r="J26" s="2" t="s">
        <v>186</v>
      </c>
      <c r="K26" s="2" t="s">
        <v>231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309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243</v>
      </c>
      <c r="W26" s="2" t="s">
        <v>147</v>
      </c>
      <c r="X26" s="2" t="s">
        <v>144</v>
      </c>
      <c r="Y26" s="2" t="s">
        <v>157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235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151</v>
      </c>
      <c r="CI26" s="2" t="s">
        <v>141</v>
      </c>
      <c r="CJ26" s="2" t="s">
        <v>154</v>
      </c>
      <c r="CK26" s="2" t="s">
        <v>327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157</v>
      </c>
      <c r="CX26" s="2" t="s">
        <v>328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270</v>
      </c>
      <c r="DK26" s="2" t="s">
        <v>250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160</v>
      </c>
      <c r="DX26" s="2" t="s">
        <v>196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157</v>
      </c>
      <c r="EK26" s="2" t="s">
        <v>329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163</v>
      </c>
      <c r="EX26" s="2" t="s">
        <v>301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302</v>
      </c>
      <c r="FK26" s="2" t="s">
        <v>330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144</v>
      </c>
      <c r="FV26" s="2" t="s">
        <v>144</v>
      </c>
      <c r="FW26" s="2" t="s">
        <v>144</v>
      </c>
      <c r="FX26" s="2" t="s">
        <v>144</v>
      </c>
      <c r="FY26" s="2" t="s">
        <v>144</v>
      </c>
      <c r="FZ26" s="2" t="s">
        <v>144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151</v>
      </c>
      <c r="II26" s="2" t="s">
        <v>141</v>
      </c>
      <c r="IJ26" s="2" t="s">
        <v>167</v>
      </c>
      <c r="IK26" s="2" t="s">
        <v>144</v>
      </c>
      <c r="IL26" s="2" t="s">
        <v>153</v>
      </c>
      <c r="IM26" s="2" t="s">
        <v>153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151</v>
      </c>
      <c r="JI26" s="2" t="s">
        <v>141</v>
      </c>
      <c r="JJ26" s="2" t="s">
        <v>198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141</v>
      </c>
      <c r="KW26" s="2" t="s">
        <v>172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331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332</v>
      </c>
      <c r="G27" s="2" t="s">
        <v>332</v>
      </c>
      <c r="H27" s="2" t="s">
        <v>332</v>
      </c>
      <c r="I27" s="2" t="s">
        <v>138</v>
      </c>
      <c r="J27" s="2" t="s">
        <v>139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309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243</v>
      </c>
      <c r="W27" s="2" t="s">
        <v>147</v>
      </c>
      <c r="X27" s="2" t="s">
        <v>144</v>
      </c>
      <c r="Y27" s="2" t="s">
        <v>214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6</v>
      </c>
      <c r="AW27" s="8">
        <v>778.68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>
        <v>6</v>
      </c>
      <c r="BD27" s="8">
        <v>778.68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>
        <v>1</v>
      </c>
      <c r="BJ27" s="4"/>
      <c r="BK27" s="8"/>
      <c r="BL27" s="2" t="s">
        <v>144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335</v>
      </c>
      <c r="BW27" s="2" t="s">
        <v>144</v>
      </c>
      <c r="BX27" s="2" t="s">
        <v>246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151</v>
      </c>
      <c r="CI27" s="2" t="s">
        <v>335</v>
      </c>
      <c r="CJ27" s="2" t="s">
        <v>154</v>
      </c>
      <c r="CK27" s="2" t="s">
        <v>155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141</v>
      </c>
      <c r="CW27" s="2" t="s">
        <v>214</v>
      </c>
      <c r="CX27" s="2" t="s">
        <v>314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335</v>
      </c>
      <c r="DJ27" s="2" t="s">
        <v>265</v>
      </c>
      <c r="DK27" s="2" t="s">
        <v>336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335</v>
      </c>
      <c r="DW27" s="2" t="s">
        <v>160</v>
      </c>
      <c r="DX27" s="2" t="s">
        <v>180</v>
      </c>
      <c r="DY27" s="2" t="s">
        <v>337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335</v>
      </c>
      <c r="EJ27" s="2" t="s">
        <v>214</v>
      </c>
      <c r="EK27" s="2" t="s">
        <v>156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335</v>
      </c>
      <c r="EW27" s="2" t="s">
        <v>163</v>
      </c>
      <c r="EX27" s="2" t="s">
        <v>338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335</v>
      </c>
      <c r="FJ27" s="2" t="s">
        <v>165</v>
      </c>
      <c r="FK27" s="2" t="s">
        <v>144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144</v>
      </c>
      <c r="FV27" s="2" t="s">
        <v>144</v>
      </c>
      <c r="FW27" s="2" t="s">
        <v>144</v>
      </c>
      <c r="FX27" s="2" t="s">
        <v>144</v>
      </c>
      <c r="FY27" s="2" t="s">
        <v>144</v>
      </c>
      <c r="FZ27" s="2" t="s">
        <v>144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151</v>
      </c>
      <c r="II27" s="2" t="s">
        <v>335</v>
      </c>
      <c r="IJ27" s="2" t="s">
        <v>167</v>
      </c>
      <c r="IK27" s="2" t="s">
        <v>339</v>
      </c>
      <c r="IL27" s="2" t="s">
        <v>153</v>
      </c>
      <c r="IM27" s="2" t="s">
        <v>153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151</v>
      </c>
      <c r="JI27" s="2" t="s">
        <v>335</v>
      </c>
      <c r="JJ27" s="2" t="s">
        <v>169</v>
      </c>
      <c r="JK27" s="2" t="s">
        <v>144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335</v>
      </c>
      <c r="KW27" s="2" t="s">
        <v>172</v>
      </c>
      <c r="KX27" s="2" t="s">
        <v>144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332</v>
      </c>
      <c r="G28" s="2" t="s">
        <v>332</v>
      </c>
      <c r="H28" s="2" t="s">
        <v>332</v>
      </c>
      <c r="I28" s="2" t="s">
        <v>138</v>
      </c>
      <c r="J28" s="2" t="s">
        <v>175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243</v>
      </c>
      <c r="W28" s="2" t="s">
        <v>147</v>
      </c>
      <c r="X28" s="2" t="s">
        <v>144</v>
      </c>
      <c r="Y28" s="2" t="s">
        <v>214</v>
      </c>
      <c r="Z28" s="4">
        <v>164</v>
      </c>
      <c r="AA28" s="4">
        <f>=ROUNDDOWN(32.8,0)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778.68</v>
      </c>
      <c r="AR28" s="4"/>
      <c r="AS28" s="8"/>
      <c r="AT28" s="7"/>
      <c r="AU28" s="7"/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6</v>
      </c>
      <c r="BK28" s="8">
        <v>778.68</v>
      </c>
      <c r="BL28" s="2" t="s">
        <v>341</v>
      </c>
      <c r="BM28" s="7">
        <v>1</v>
      </c>
      <c r="BN28" s="7">
        <v>1</v>
      </c>
      <c r="BO28" s="4">
        <v>2</v>
      </c>
      <c r="BP28" s="8">
        <v>469.84</v>
      </c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246</v>
      </c>
      <c r="BY28" s="2" t="s">
        <v>153</v>
      </c>
      <c r="BZ28" s="2" t="s">
        <v>153</v>
      </c>
      <c r="CA28" s="2" t="s">
        <v>144</v>
      </c>
      <c r="CB28" s="4">
        <v>4</v>
      </c>
      <c r="CC28" s="8">
        <v>308.84</v>
      </c>
      <c r="CD28" s="4"/>
      <c r="CE28" s="8"/>
      <c r="CF28" s="7"/>
      <c r="CG28" s="7"/>
      <c r="CH28" s="2" t="s">
        <v>151</v>
      </c>
      <c r="CI28" s="2" t="s">
        <v>141</v>
      </c>
      <c r="CJ28" s="2" t="s">
        <v>154</v>
      </c>
      <c r="CK28" s="2" t="s">
        <v>342</v>
      </c>
      <c r="CL28" s="2" t="s">
        <v>153</v>
      </c>
      <c r="CM28" s="2" t="s">
        <v>153</v>
      </c>
      <c r="CN28" s="2" t="s">
        <v>144</v>
      </c>
      <c r="CO28" s="4"/>
      <c r="CP28" s="8"/>
      <c r="CQ28" s="4"/>
      <c r="CR28" s="8"/>
      <c r="CS28" s="7"/>
      <c r="CT28" s="7"/>
      <c r="CU28" s="2" t="s">
        <v>151</v>
      </c>
      <c r="CV28" s="2" t="s">
        <v>141</v>
      </c>
      <c r="CW28" s="2" t="s">
        <v>214</v>
      </c>
      <c r="CX28" s="2" t="s">
        <v>157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265</v>
      </c>
      <c r="DK28" s="2" t="s">
        <v>343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160</v>
      </c>
      <c r="DX28" s="2" t="s">
        <v>344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214</v>
      </c>
      <c r="EK28" s="2" t="s">
        <v>345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163</v>
      </c>
      <c r="EX28" s="2" t="s">
        <v>286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165</v>
      </c>
      <c r="FK28" s="2" t="s">
        <v>346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144</v>
      </c>
      <c r="FV28" s="2" t="s">
        <v>144</v>
      </c>
      <c r="FW28" s="2" t="s">
        <v>144</v>
      </c>
      <c r="FX28" s="2" t="s">
        <v>144</v>
      </c>
      <c r="FY28" s="2" t="s">
        <v>144</v>
      </c>
      <c r="FZ28" s="2" t="s">
        <v>144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151</v>
      </c>
      <c r="II28" s="2" t="s">
        <v>141</v>
      </c>
      <c r="IJ28" s="2" t="s">
        <v>167</v>
      </c>
      <c r="IK28" s="2" t="s">
        <v>347</v>
      </c>
      <c r="IL28" s="2" t="s">
        <v>153</v>
      </c>
      <c r="IM28" s="2" t="s">
        <v>153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151</v>
      </c>
      <c r="JI28" s="2" t="s">
        <v>141</v>
      </c>
      <c r="JJ28" s="2" t="s">
        <v>169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172</v>
      </c>
      <c r="KX28" s="2" t="s">
        <v>348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164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349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332</v>
      </c>
      <c r="G29" s="2" t="s">
        <v>332</v>
      </c>
      <c r="H29" s="2" t="s">
        <v>332</v>
      </c>
      <c r="I29" s="2" t="s">
        <v>138</v>
      </c>
      <c r="J29" s="2" t="s">
        <v>186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309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243</v>
      </c>
      <c r="W29" s="2" t="s">
        <v>147</v>
      </c>
      <c r="X29" s="2" t="s">
        <v>144</v>
      </c>
      <c r="Y29" s="2" t="s">
        <v>214</v>
      </c>
      <c r="Z29" s="4">
        <v>45</v>
      </c>
      <c r="AA29" s="4">
        <f>=ROUNDDOWN(45,0)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235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154</v>
      </c>
      <c r="CK29" s="2" t="s">
        <v>350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141</v>
      </c>
      <c r="CW29" s="2" t="s">
        <v>214</v>
      </c>
      <c r="CX29" s="2" t="s">
        <v>210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265</v>
      </c>
      <c r="DK29" s="2" t="s">
        <v>351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160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214</v>
      </c>
      <c r="EK29" s="2" t="s">
        <v>328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163</v>
      </c>
      <c r="EX29" s="2" t="s">
        <v>257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352</v>
      </c>
      <c r="FK29" s="2" t="s">
        <v>353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144</v>
      </c>
      <c r="FV29" s="2" t="s">
        <v>144</v>
      </c>
      <c r="FW29" s="2" t="s">
        <v>144</v>
      </c>
      <c r="FX29" s="2" t="s">
        <v>144</v>
      </c>
      <c r="FY29" s="2" t="s">
        <v>144</v>
      </c>
      <c r="FZ29" s="2" t="s">
        <v>144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151</v>
      </c>
      <c r="II29" s="2" t="s">
        <v>141</v>
      </c>
      <c r="IJ29" s="2" t="s">
        <v>167</v>
      </c>
      <c r="IK29" s="2" t="s">
        <v>144</v>
      </c>
      <c r="IL29" s="2" t="s">
        <v>153</v>
      </c>
      <c r="IM29" s="2" t="s">
        <v>153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151</v>
      </c>
      <c r="JI29" s="2" t="s">
        <v>141</v>
      </c>
      <c r="JJ29" s="2" t="s">
        <v>198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172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45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354</v>
      </c>
      <c r="B30" s="2" t="s">
        <v>133</v>
      </c>
      <c r="C30" s="2" t="s">
        <v>134</v>
      </c>
      <c r="D30" s="2" t="s">
        <v>355</v>
      </c>
      <c r="E30" s="2" t="s">
        <v>356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139</v>
      </c>
      <c r="K30" s="2" t="s">
        <v>359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309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360</v>
      </c>
      <c r="V30" s="2" t="s">
        <v>361</v>
      </c>
      <c r="W30" s="2" t="s">
        <v>147</v>
      </c>
      <c r="X30" s="2" t="s">
        <v>144</v>
      </c>
      <c r="Y30" s="2" t="s">
        <v>148</v>
      </c>
      <c r="Z30" s="4">
        <v>34</v>
      </c>
      <c r="AA30" s="4">
        <f>=ROUNDDOWN(34,0)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5</v>
      </c>
      <c r="AQ30" s="8">
        <v>380.67</v>
      </c>
      <c r="AR30" s="4">
        <v>1</v>
      </c>
      <c r="AS30" s="8">
        <v>212.49</v>
      </c>
      <c r="AT30" s="7">
        <v>4</v>
      </c>
      <c r="AU30" s="7">
        <v>0.7915</v>
      </c>
      <c r="AV30" s="4">
        <v>9</v>
      </c>
      <c r="AW30" s="8">
        <v>709.75</v>
      </c>
      <c r="AX30" s="4">
        <v>3</v>
      </c>
      <c r="AY30" s="8">
        <v>448.44</v>
      </c>
      <c r="AZ30" s="7">
        <v>2</v>
      </c>
      <c r="BA30" s="7">
        <v>0.5827</v>
      </c>
      <c r="BB30" s="7">
        <v>0.5363</v>
      </c>
      <c r="BC30" s="4">
        <v>12</v>
      </c>
      <c r="BD30" s="8">
        <v>973.89</v>
      </c>
      <c r="BE30" s="4">
        <v>5</v>
      </c>
      <c r="BF30" s="8">
        <v>823.55</v>
      </c>
      <c r="BG30" s="7">
        <v>1.4</v>
      </c>
      <c r="BH30" s="7">
        <v>0.1826</v>
      </c>
      <c r="BI30" s="7">
        <v>0.7288</v>
      </c>
      <c r="BJ30" s="4">
        <v>5</v>
      </c>
      <c r="BK30" s="8">
        <v>380.67</v>
      </c>
      <c r="BL30" s="2" t="s">
        <v>362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235</v>
      </c>
      <c r="BV30" s="2" t="s">
        <v>141</v>
      </c>
      <c r="BW30" s="2" t="s">
        <v>144</v>
      </c>
      <c r="BX30" s="2" t="s">
        <v>144</v>
      </c>
      <c r="BY30" s="2" t="s">
        <v>153</v>
      </c>
      <c r="BZ30" s="2" t="s">
        <v>153</v>
      </c>
      <c r="CA30" s="2" t="s">
        <v>144</v>
      </c>
      <c r="CB30" s="4">
        <v>2</v>
      </c>
      <c r="CC30" s="8">
        <v>44.7</v>
      </c>
      <c r="CD30" s="4"/>
      <c r="CE30" s="8"/>
      <c r="CF30" s="7"/>
      <c r="CG30" s="7"/>
      <c r="CH30" s="2" t="s">
        <v>151</v>
      </c>
      <c r="CI30" s="2" t="s">
        <v>141</v>
      </c>
      <c r="CJ30" s="2" t="s">
        <v>154</v>
      </c>
      <c r="CK30" s="2" t="s">
        <v>281</v>
      </c>
      <c r="CL30" s="2" t="s">
        <v>153</v>
      </c>
      <c r="CM30" s="2" t="s">
        <v>153</v>
      </c>
      <c r="CN30" s="2" t="s">
        <v>144</v>
      </c>
      <c r="CO30" s="4">
        <v>3</v>
      </c>
      <c r="CP30" s="8">
        <v>335.97</v>
      </c>
      <c r="CQ30" s="4">
        <v>1</v>
      </c>
      <c r="CR30" s="8">
        <v>212.49</v>
      </c>
      <c r="CS30" s="7">
        <v>2</v>
      </c>
      <c r="CT30" s="7">
        <v>0.5811</v>
      </c>
      <c r="CU30" s="2" t="s">
        <v>151</v>
      </c>
      <c r="CV30" s="2" t="s">
        <v>141</v>
      </c>
      <c r="CW30" s="2" t="s">
        <v>156</v>
      </c>
      <c r="CX30" s="2" t="s">
        <v>363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364</v>
      </c>
      <c r="DK30" s="2" t="s">
        <v>267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160</v>
      </c>
      <c r="DX30" s="2" t="s">
        <v>365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148</v>
      </c>
      <c r="EK30" s="2" t="s">
        <v>366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163</v>
      </c>
      <c r="EX30" s="2" t="s">
        <v>249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367</v>
      </c>
      <c r="FK30" s="2" t="s">
        <v>315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144</v>
      </c>
      <c r="FV30" s="2" t="s">
        <v>144</v>
      </c>
      <c r="FW30" s="2" t="s">
        <v>144</v>
      </c>
      <c r="FX30" s="2" t="s">
        <v>144</v>
      </c>
      <c r="FY30" s="2" t="s">
        <v>144</v>
      </c>
      <c r="FZ30" s="2" t="s">
        <v>144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151</v>
      </c>
      <c r="II30" s="2" t="s">
        <v>141</v>
      </c>
      <c r="IJ30" s="2" t="s">
        <v>167</v>
      </c>
      <c r="IK30" s="2" t="s">
        <v>267</v>
      </c>
      <c r="IL30" s="2" t="s">
        <v>153</v>
      </c>
      <c r="IM30" s="2" t="s">
        <v>153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151</v>
      </c>
      <c r="JI30" s="2" t="s">
        <v>141</v>
      </c>
      <c r="JJ30" s="2" t="s">
        <v>169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172</v>
      </c>
      <c r="KX30" s="2" t="s">
        <v>368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34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369</v>
      </c>
      <c r="B31" s="2" t="s">
        <v>133</v>
      </c>
      <c r="C31" s="2" t="s">
        <v>134</v>
      </c>
      <c r="D31" s="2" t="s">
        <v>355</v>
      </c>
      <c r="E31" s="2" t="s">
        <v>356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175</v>
      </c>
      <c r="K31" s="2" t="s">
        <v>359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309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360</v>
      </c>
      <c r="V31" s="2" t="s">
        <v>361</v>
      </c>
      <c r="W31" s="2" t="s">
        <v>147</v>
      </c>
      <c r="X31" s="2" t="s">
        <v>144</v>
      </c>
      <c r="Y31" s="2" t="s">
        <v>148</v>
      </c>
      <c r="Z31" s="4">
        <v>89</v>
      </c>
      <c r="AA31" s="4">
        <f>=ROUNDDOWN(26.1764705882353,0)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4</v>
      </c>
      <c r="AQ31" s="8">
        <v>329.08</v>
      </c>
      <c r="AR31" s="4">
        <v>2</v>
      </c>
      <c r="AS31" s="8">
        <v>235.95</v>
      </c>
      <c r="AT31" s="7">
        <v>1</v>
      </c>
      <c r="AU31" s="7">
        <v>0.3947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0.4637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4</v>
      </c>
      <c r="BK31" s="8">
        <v>329.08</v>
      </c>
      <c r="BL31" s="2" t="s">
        <v>370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235</v>
      </c>
      <c r="BV31" s="2" t="s">
        <v>141</v>
      </c>
      <c r="BW31" s="2" t="s">
        <v>144</v>
      </c>
      <c r="BX31" s="2" t="s">
        <v>144</v>
      </c>
      <c r="BY31" s="2" t="s">
        <v>153</v>
      </c>
      <c r="BZ31" s="2" t="s">
        <v>153</v>
      </c>
      <c r="CA31" s="2" t="s">
        <v>144</v>
      </c>
      <c r="CB31" s="4">
        <v>2</v>
      </c>
      <c r="CC31" s="8">
        <v>105.1</v>
      </c>
      <c r="CD31" s="4"/>
      <c r="CE31" s="8"/>
      <c r="CF31" s="7"/>
      <c r="CG31" s="7"/>
      <c r="CH31" s="2" t="s">
        <v>151</v>
      </c>
      <c r="CI31" s="2" t="s">
        <v>141</v>
      </c>
      <c r="CJ31" s="2" t="s">
        <v>154</v>
      </c>
      <c r="CK31" s="2" t="s">
        <v>371</v>
      </c>
      <c r="CL31" s="2" t="s">
        <v>153</v>
      </c>
      <c r="CM31" s="2" t="s">
        <v>153</v>
      </c>
      <c r="CN31" s="2" t="s">
        <v>144</v>
      </c>
      <c r="CO31" s="4">
        <v>2</v>
      </c>
      <c r="CP31" s="8">
        <v>223.98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156</v>
      </c>
      <c r="CX31" s="2" t="s">
        <v>372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151</v>
      </c>
      <c r="DI31" s="2" t="s">
        <v>141</v>
      </c>
      <c r="DJ31" s="2" t="s">
        <v>364</v>
      </c>
      <c r="DK31" s="2" t="s">
        <v>283</v>
      </c>
      <c r="DL31" s="2" t="s">
        <v>153</v>
      </c>
      <c r="DM31" s="2" t="s">
        <v>153</v>
      </c>
      <c r="DN31" s="2" t="s">
        <v>144</v>
      </c>
      <c r="DO31" s="4"/>
      <c r="DP31" s="8"/>
      <c r="DQ31" s="4">
        <v>1</v>
      </c>
      <c r="DR31" s="8">
        <v>120.12</v>
      </c>
      <c r="DS31" s="7">
        <v>-1</v>
      </c>
      <c r="DT31" s="7">
        <v>-1</v>
      </c>
      <c r="DU31" s="2" t="s">
        <v>151</v>
      </c>
      <c r="DV31" s="2" t="s">
        <v>141</v>
      </c>
      <c r="DW31" s="2" t="s">
        <v>160</v>
      </c>
      <c r="DX31" s="2" t="s">
        <v>284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148</v>
      </c>
      <c r="EK31" s="2" t="s">
        <v>156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151</v>
      </c>
      <c r="EV31" s="2" t="s">
        <v>141</v>
      </c>
      <c r="EW31" s="2" t="s">
        <v>163</v>
      </c>
      <c r="EX31" s="2" t="s">
        <v>373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367</v>
      </c>
      <c r="FK31" s="2" t="s">
        <v>220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144</v>
      </c>
      <c r="FV31" s="2" t="s">
        <v>144</v>
      </c>
      <c r="FW31" s="2" t="s">
        <v>144</v>
      </c>
      <c r="FX31" s="2" t="s">
        <v>144</v>
      </c>
      <c r="FY31" s="2" t="s">
        <v>144</v>
      </c>
      <c r="FZ31" s="2" t="s">
        <v>144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151</v>
      </c>
      <c r="II31" s="2" t="s">
        <v>141</v>
      </c>
      <c r="IJ31" s="2" t="s">
        <v>167</v>
      </c>
      <c r="IK31" s="2" t="s">
        <v>374</v>
      </c>
      <c r="IL31" s="2" t="s">
        <v>153</v>
      </c>
      <c r="IM31" s="2" t="s">
        <v>153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151</v>
      </c>
      <c r="JI31" s="2" t="s">
        <v>141</v>
      </c>
      <c r="JJ31" s="2" t="s">
        <v>169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172</v>
      </c>
      <c r="KX31" s="2" t="s">
        <v>375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89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376</v>
      </c>
      <c r="B32" s="2" t="s">
        <v>133</v>
      </c>
      <c r="C32" s="2" t="s">
        <v>134</v>
      </c>
      <c r="D32" s="2" t="s">
        <v>355</v>
      </c>
      <c r="E32" s="2" t="s">
        <v>356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139</v>
      </c>
      <c r="K32" s="2" t="s">
        <v>377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309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360</v>
      </c>
      <c r="V32" s="2" t="s">
        <v>361</v>
      </c>
      <c r="W32" s="2" t="s">
        <v>147</v>
      </c>
      <c r="X32" s="2" t="s">
        <v>144</v>
      </c>
      <c r="Y32" s="2" t="s">
        <v>148</v>
      </c>
      <c r="Z32" s="4">
        <v>136</v>
      </c>
      <c r="AA32" s="4">
        <f>=ROUNDDOWN(123.636363636364,0)</f>
      </c>
      <c r="AB32" s="5">
        <v>1.1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152.16</v>
      </c>
      <c r="AR32" s="4"/>
      <c r="AS32" s="8"/>
      <c r="AT32" s="7"/>
      <c r="AU32" s="7"/>
      <c r="AV32" s="4">
        <v>3</v>
      </c>
      <c r="AW32" s="8">
        <v>264.14</v>
      </c>
      <c r="AX32" s="4">
        <v>2</v>
      </c>
      <c r="AY32" s="8">
        <v>375.11</v>
      </c>
      <c r="AZ32" s="7">
        <v>0.5</v>
      </c>
      <c r="BA32" s="7">
        <v>-0.2958</v>
      </c>
      <c r="BB32" s="7">
        <v>0.5761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0.2712</v>
      </c>
      <c r="BJ32" s="4">
        <v>2</v>
      </c>
      <c r="BK32" s="8">
        <v>152.16</v>
      </c>
      <c r="BL32" s="2" t="s">
        <v>362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378</v>
      </c>
      <c r="BY32" s="2" t="s">
        <v>153</v>
      </c>
      <c r="BZ32" s="2" t="s">
        <v>153</v>
      </c>
      <c r="CA32" s="2" t="s">
        <v>144</v>
      </c>
      <c r="CB32" s="4">
        <v>1</v>
      </c>
      <c r="CC32" s="8">
        <v>32.17</v>
      </c>
      <c r="CD32" s="4"/>
      <c r="CE32" s="8"/>
      <c r="CF32" s="7"/>
      <c r="CG32" s="7"/>
      <c r="CH32" s="2" t="s">
        <v>151</v>
      </c>
      <c r="CI32" s="2" t="s">
        <v>141</v>
      </c>
      <c r="CJ32" s="2" t="s">
        <v>154</v>
      </c>
      <c r="CK32" s="2" t="s">
        <v>379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119.99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156</v>
      </c>
      <c r="CX32" s="2" t="s">
        <v>314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364</v>
      </c>
      <c r="DK32" s="2" t="s">
        <v>296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160</v>
      </c>
      <c r="DX32" s="2" t="s">
        <v>380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148</v>
      </c>
      <c r="EK32" s="2" t="s">
        <v>381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151</v>
      </c>
      <c r="EV32" s="2" t="s">
        <v>141</v>
      </c>
      <c r="EW32" s="2" t="s">
        <v>163</v>
      </c>
      <c r="EX32" s="2" t="s">
        <v>382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367</v>
      </c>
      <c r="FK32" s="2" t="s">
        <v>383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144</v>
      </c>
      <c r="FV32" s="2" t="s">
        <v>144</v>
      </c>
      <c r="FW32" s="2" t="s">
        <v>144</v>
      </c>
      <c r="FX32" s="2" t="s">
        <v>144</v>
      </c>
      <c r="FY32" s="2" t="s">
        <v>144</v>
      </c>
      <c r="FZ32" s="2" t="s">
        <v>144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151</v>
      </c>
      <c r="II32" s="2" t="s">
        <v>141</v>
      </c>
      <c r="IJ32" s="2" t="s">
        <v>167</v>
      </c>
      <c r="IK32" s="2" t="s">
        <v>384</v>
      </c>
      <c r="IL32" s="2" t="s">
        <v>153</v>
      </c>
      <c r="IM32" s="2" t="s">
        <v>153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151</v>
      </c>
      <c r="JI32" s="2" t="s">
        <v>141</v>
      </c>
      <c r="JJ32" s="2" t="s">
        <v>198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172</v>
      </c>
      <c r="KX32" s="2" t="s">
        <v>144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385</v>
      </c>
      <c r="B33" s="2" t="s">
        <v>133</v>
      </c>
      <c r="C33" s="2" t="s">
        <v>134</v>
      </c>
      <c r="D33" s="2" t="s">
        <v>355</v>
      </c>
      <c r="E33" s="2" t="s">
        <v>356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175</v>
      </c>
      <c r="K33" s="2" t="s">
        <v>377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309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360</v>
      </c>
      <c r="V33" s="2" t="s">
        <v>361</v>
      </c>
      <c r="W33" s="2" t="s">
        <v>147</v>
      </c>
      <c r="X33" s="2" t="s">
        <v>144</v>
      </c>
      <c r="Y33" s="2" t="s">
        <v>148</v>
      </c>
      <c r="Z33" s="4">
        <v>135</v>
      </c>
      <c r="AA33" s="4">
        <f>=ROUNDDOWN(61.3636363636364,0)</f>
      </c>
      <c r="AB33" s="5">
        <v>2.2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111.98</v>
      </c>
      <c r="AR33" s="4">
        <v>2</v>
      </c>
      <c r="AS33" s="8">
        <v>375.11</v>
      </c>
      <c r="AT33" s="7">
        <v>-0.5</v>
      </c>
      <c r="AU33" s="7">
        <v>-0.7015</v>
      </c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0.4239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1</v>
      </c>
      <c r="BK33" s="8">
        <v>111.98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387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154</v>
      </c>
      <c r="CK33" s="2" t="s">
        <v>388</v>
      </c>
      <c r="CL33" s="2" t="s">
        <v>153</v>
      </c>
      <c r="CM33" s="2" t="s">
        <v>153</v>
      </c>
      <c r="CN33" s="2" t="s">
        <v>144</v>
      </c>
      <c r="CO33" s="4">
        <v>1</v>
      </c>
      <c r="CP33" s="8">
        <v>111.98</v>
      </c>
      <c r="CQ33" s="4">
        <v>1</v>
      </c>
      <c r="CR33" s="8">
        <v>254.99</v>
      </c>
      <c r="CS33" s="7"/>
      <c r="CT33" s="7">
        <v>-0.5608</v>
      </c>
      <c r="CU33" s="2" t="s">
        <v>151</v>
      </c>
      <c r="CV33" s="2" t="s">
        <v>141</v>
      </c>
      <c r="CW33" s="2" t="s">
        <v>156</v>
      </c>
      <c r="CX33" s="2" t="s">
        <v>389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151</v>
      </c>
      <c r="DI33" s="2" t="s">
        <v>141</v>
      </c>
      <c r="DJ33" s="2" t="s">
        <v>364</v>
      </c>
      <c r="DK33" s="2" t="s">
        <v>347</v>
      </c>
      <c r="DL33" s="2" t="s">
        <v>153</v>
      </c>
      <c r="DM33" s="2" t="s">
        <v>153</v>
      </c>
      <c r="DN33" s="2" t="s">
        <v>144</v>
      </c>
      <c r="DO33" s="4"/>
      <c r="DP33" s="8"/>
      <c r="DQ33" s="4">
        <v>1</v>
      </c>
      <c r="DR33" s="8">
        <v>120.12</v>
      </c>
      <c r="DS33" s="7">
        <v>-1</v>
      </c>
      <c r="DT33" s="7">
        <v>-1</v>
      </c>
      <c r="DU33" s="2" t="s">
        <v>151</v>
      </c>
      <c r="DV33" s="2" t="s">
        <v>141</v>
      </c>
      <c r="DW33" s="2" t="s">
        <v>160</v>
      </c>
      <c r="DX33" s="2" t="s">
        <v>390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148</v>
      </c>
      <c r="EK33" s="2" t="s">
        <v>217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163</v>
      </c>
      <c r="EX33" s="2" t="s">
        <v>270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367</v>
      </c>
      <c r="FK33" s="2" t="s">
        <v>391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144</v>
      </c>
      <c r="FV33" s="2" t="s">
        <v>144</v>
      </c>
      <c r="FW33" s="2" t="s">
        <v>144</v>
      </c>
      <c r="FX33" s="2" t="s">
        <v>144</v>
      </c>
      <c r="FY33" s="2" t="s">
        <v>144</v>
      </c>
      <c r="FZ33" s="2" t="s">
        <v>144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151</v>
      </c>
      <c r="II33" s="2" t="s">
        <v>141</v>
      </c>
      <c r="IJ33" s="2" t="s">
        <v>167</v>
      </c>
      <c r="IK33" s="2" t="s">
        <v>374</v>
      </c>
      <c r="IL33" s="2" t="s">
        <v>153</v>
      </c>
      <c r="IM33" s="2" t="s">
        <v>153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151</v>
      </c>
      <c r="JI33" s="2" t="s">
        <v>141</v>
      </c>
      <c r="JJ33" s="2" t="s">
        <v>198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172</v>
      </c>
      <c r="KX33" s="2" t="s">
        <v>375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135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392</v>
      </c>
      <c r="B34" s="2" t="s">
        <v>133</v>
      </c>
      <c r="C34" s="2" t="s">
        <v>134</v>
      </c>
      <c r="D34" s="2" t="s">
        <v>393</v>
      </c>
      <c r="E34" s="2" t="s">
        <v>394</v>
      </c>
      <c r="F34" s="2" t="s">
        <v>395</v>
      </c>
      <c r="G34" s="2" t="s">
        <v>395</v>
      </c>
      <c r="H34" s="2" t="s">
        <v>395</v>
      </c>
      <c r="I34" s="2" t="s">
        <v>396</v>
      </c>
      <c r="J34" s="2" t="s">
        <v>397</v>
      </c>
      <c r="K34" s="2" t="s">
        <v>140</v>
      </c>
      <c r="L34" s="3">
        <v>30.95</v>
      </c>
      <c r="M34" s="3">
        <v>32.5</v>
      </c>
      <c r="N34" s="3">
        <v>99.99</v>
      </c>
      <c r="O34" s="2" t="s">
        <v>334</v>
      </c>
      <c r="P34" s="2" t="s">
        <v>309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398</v>
      </c>
      <c r="V34" s="2" t="s">
        <v>243</v>
      </c>
      <c r="W34" s="2" t="s">
        <v>147</v>
      </c>
      <c r="X34" s="2" t="s">
        <v>144</v>
      </c>
      <c r="Y34" s="2" t="s">
        <v>156</v>
      </c>
      <c r="Z34" s="4">
        <v>2</v>
      </c>
      <c r="AA34" s="4">
        <f>=ROUNDDOWN(1,0)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11</v>
      </c>
      <c r="AQ34" s="8">
        <v>193.02</v>
      </c>
      <c r="AR34" s="4">
        <v>2</v>
      </c>
      <c r="AS34" s="8">
        <v>70.52</v>
      </c>
      <c r="AT34" s="7">
        <v>4.5</v>
      </c>
      <c r="AU34" s="7">
        <v>1.7371</v>
      </c>
      <c r="AV34" s="4">
        <v>11</v>
      </c>
      <c r="AW34" s="8">
        <v>193.02</v>
      </c>
      <c r="AX34" s="4">
        <v>2</v>
      </c>
      <c r="AY34" s="8">
        <v>70.52</v>
      </c>
      <c r="AZ34" s="7">
        <v>4.5</v>
      </c>
      <c r="BA34" s="7">
        <v>1.7371</v>
      </c>
      <c r="BB34" s="7">
        <v>1</v>
      </c>
      <c r="BC34" s="4">
        <v>16</v>
      </c>
      <c r="BD34" s="8">
        <v>392.85</v>
      </c>
      <c r="BE34" s="4">
        <v>11</v>
      </c>
      <c r="BF34" s="8">
        <v>485.22</v>
      </c>
      <c r="BG34" s="7">
        <v>0.4545</v>
      </c>
      <c r="BH34" s="7">
        <v>-0.1904</v>
      </c>
      <c r="BI34" s="7">
        <v>0.4913</v>
      </c>
      <c r="BJ34" s="4">
        <v>11</v>
      </c>
      <c r="BK34" s="8">
        <v>193.02</v>
      </c>
      <c r="BL34" s="2" t="s">
        <v>399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264</v>
      </c>
      <c r="BY34" s="2" t="s">
        <v>153</v>
      </c>
      <c r="BZ34" s="2" t="s">
        <v>153</v>
      </c>
      <c r="CA34" s="2" t="s">
        <v>144</v>
      </c>
      <c r="CB34" s="4">
        <v>10</v>
      </c>
      <c r="CC34" s="8">
        <v>154.38</v>
      </c>
      <c r="CD34" s="4"/>
      <c r="CE34" s="8"/>
      <c r="CF34" s="7"/>
      <c r="CG34" s="7"/>
      <c r="CH34" s="2" t="s">
        <v>151</v>
      </c>
      <c r="CI34" s="2" t="s">
        <v>141</v>
      </c>
      <c r="CJ34" s="2" t="s">
        <v>172</v>
      </c>
      <c r="CK34" s="2" t="s">
        <v>400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148</v>
      </c>
      <c r="CX34" s="2" t="s">
        <v>157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141</v>
      </c>
      <c r="DJ34" s="2" t="s">
        <v>401</v>
      </c>
      <c r="DK34" s="2" t="s">
        <v>252</v>
      </c>
      <c r="DL34" s="2" t="s">
        <v>153</v>
      </c>
      <c r="DM34" s="2" t="s">
        <v>153</v>
      </c>
      <c r="DN34" s="2" t="s">
        <v>144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151</v>
      </c>
      <c r="DV34" s="2" t="s">
        <v>141</v>
      </c>
      <c r="DW34" s="2" t="s">
        <v>160</v>
      </c>
      <c r="DX34" s="2" t="s">
        <v>380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148</v>
      </c>
      <c r="EK34" s="2" t="s">
        <v>194</v>
      </c>
      <c r="EL34" s="2" t="s">
        <v>153</v>
      </c>
      <c r="EM34" s="2" t="s">
        <v>153</v>
      </c>
      <c r="EN34" s="2" t="s">
        <v>144</v>
      </c>
      <c r="EO34" s="4">
        <v>1</v>
      </c>
      <c r="EP34" s="8">
        <v>38.64</v>
      </c>
      <c r="EQ34" s="4">
        <v>1</v>
      </c>
      <c r="ER34" s="8">
        <v>34.12</v>
      </c>
      <c r="ES34" s="7"/>
      <c r="ET34" s="7">
        <v>0.1325</v>
      </c>
      <c r="EU34" s="2" t="s">
        <v>151</v>
      </c>
      <c r="EV34" s="2" t="s">
        <v>141</v>
      </c>
      <c r="EW34" s="2" t="s">
        <v>402</v>
      </c>
      <c r="EX34" s="2" t="s">
        <v>286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189</v>
      </c>
      <c r="FK34" s="2" t="s">
        <v>403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144</v>
      </c>
      <c r="FV34" s="2" t="s">
        <v>144</v>
      </c>
      <c r="FW34" s="2" t="s">
        <v>144</v>
      </c>
      <c r="FX34" s="2" t="s">
        <v>144</v>
      </c>
      <c r="FY34" s="2" t="s">
        <v>144</v>
      </c>
      <c r="FZ34" s="2" t="s">
        <v>144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151</v>
      </c>
      <c r="II34" s="2" t="s">
        <v>141</v>
      </c>
      <c r="IJ34" s="2" t="s">
        <v>404</v>
      </c>
      <c r="IK34" s="2" t="s">
        <v>144</v>
      </c>
      <c r="IL34" s="2" t="s">
        <v>153</v>
      </c>
      <c r="IM34" s="2" t="s">
        <v>153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151</v>
      </c>
      <c r="JI34" s="2" t="s">
        <v>141</v>
      </c>
      <c r="JJ34" s="2" t="s">
        <v>198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405</v>
      </c>
      <c r="KX34" s="2" t="s">
        <v>144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406</v>
      </c>
      <c r="B35" s="2" t="s">
        <v>133</v>
      </c>
      <c r="C35" s="2" t="s">
        <v>134</v>
      </c>
      <c r="D35" s="2" t="s">
        <v>393</v>
      </c>
      <c r="E35" s="2" t="s">
        <v>394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407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278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398</v>
      </c>
      <c r="V35" s="2" t="s">
        <v>243</v>
      </c>
      <c r="W35" s="2" t="s">
        <v>147</v>
      </c>
      <c r="X35" s="2" t="s">
        <v>144</v>
      </c>
      <c r="Y35" s="2" t="s">
        <v>214</v>
      </c>
      <c r="Z35" s="4">
        <v>85</v>
      </c>
      <c r="AA35" s="4">
        <f>=ROUNDDOWN(28.3333333333333,0)</f>
      </c>
      <c r="AB35" s="5">
        <v>3</v>
      </c>
      <c r="AC35" s="2" t="s">
        <v>149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125.27</v>
      </c>
      <c r="AR35" s="4">
        <v>1</v>
      </c>
      <c r="AS35" s="8">
        <v>35.1</v>
      </c>
      <c r="AT35" s="7">
        <v>2</v>
      </c>
      <c r="AU35" s="7">
        <v>2.5689</v>
      </c>
      <c r="AV35" s="4">
        <v>3</v>
      </c>
      <c r="AW35" s="8">
        <v>125.27</v>
      </c>
      <c r="AX35" s="4">
        <v>1</v>
      </c>
      <c r="AY35" s="8">
        <v>35.1</v>
      </c>
      <c r="AZ35" s="7">
        <v>2</v>
      </c>
      <c r="BA35" s="7">
        <v>2.5689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0.3189</v>
      </c>
      <c r="BJ35" s="4">
        <v>3</v>
      </c>
      <c r="BK35" s="8">
        <v>125.27</v>
      </c>
      <c r="BL35" s="2" t="s">
        <v>408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409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172</v>
      </c>
      <c r="CK35" s="2" t="s">
        <v>410</v>
      </c>
      <c r="CL35" s="2" t="s">
        <v>153</v>
      </c>
      <c r="CM35" s="2" t="s">
        <v>153</v>
      </c>
      <c r="CN35" s="2" t="s">
        <v>144</v>
      </c>
      <c r="CO35" s="4">
        <v>1</v>
      </c>
      <c r="CP35" s="8">
        <v>47.99</v>
      </c>
      <c r="CQ35" s="4"/>
      <c r="CR35" s="8"/>
      <c r="CS35" s="7"/>
      <c r="CT35" s="7"/>
      <c r="CU35" s="2" t="s">
        <v>151</v>
      </c>
      <c r="CV35" s="2" t="s">
        <v>141</v>
      </c>
      <c r="CW35" s="2" t="s">
        <v>148</v>
      </c>
      <c r="CX35" s="2" t="s">
        <v>411</v>
      </c>
      <c r="CY35" s="2" t="s">
        <v>153</v>
      </c>
      <c r="CZ35" s="2" t="s">
        <v>153</v>
      </c>
      <c r="DA35" s="2" t="s">
        <v>144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151</v>
      </c>
      <c r="DI35" s="2" t="s">
        <v>170</v>
      </c>
      <c r="DJ35" s="2" t="s">
        <v>401</v>
      </c>
      <c r="DK35" s="2" t="s">
        <v>412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160</v>
      </c>
      <c r="DX35" s="2" t="s">
        <v>413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148</v>
      </c>
      <c r="EK35" s="2" t="s">
        <v>414</v>
      </c>
      <c r="EL35" s="2" t="s">
        <v>153</v>
      </c>
      <c r="EM35" s="2" t="s">
        <v>153</v>
      </c>
      <c r="EN35" s="2" t="s">
        <v>144</v>
      </c>
      <c r="EO35" s="4">
        <v>2</v>
      </c>
      <c r="EP35" s="8">
        <v>77.28</v>
      </c>
      <c r="EQ35" s="4"/>
      <c r="ER35" s="8"/>
      <c r="ES35" s="7"/>
      <c r="ET35" s="7"/>
      <c r="EU35" s="2" t="s">
        <v>151</v>
      </c>
      <c r="EV35" s="2" t="s">
        <v>141</v>
      </c>
      <c r="EW35" s="2" t="s">
        <v>402</v>
      </c>
      <c r="EX35" s="2" t="s">
        <v>339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189</v>
      </c>
      <c r="FK35" s="2" t="s">
        <v>415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144</v>
      </c>
      <c r="FV35" s="2" t="s">
        <v>144</v>
      </c>
      <c r="FW35" s="2" t="s">
        <v>144</v>
      </c>
      <c r="FX35" s="2" t="s">
        <v>144</v>
      </c>
      <c r="FY35" s="2" t="s">
        <v>144</v>
      </c>
      <c r="FZ35" s="2" t="s">
        <v>144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151</v>
      </c>
      <c r="II35" s="2" t="s">
        <v>141</v>
      </c>
      <c r="IJ35" s="2" t="s">
        <v>404</v>
      </c>
      <c r="IK35" s="2" t="s">
        <v>144</v>
      </c>
      <c r="IL35" s="2" t="s">
        <v>153</v>
      </c>
      <c r="IM35" s="2" t="s">
        <v>153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151</v>
      </c>
      <c r="JI35" s="2" t="s">
        <v>141</v>
      </c>
      <c r="JJ35" s="2" t="s">
        <v>198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405</v>
      </c>
      <c r="KX35" s="2" t="s">
        <v>375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85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80</v>
      </c>
    </row>
    <row r="36">
      <c r="A36" s="2" t="s">
        <v>416</v>
      </c>
      <c r="B36" s="2" t="s">
        <v>133</v>
      </c>
      <c r="C36" s="2" t="s">
        <v>134</v>
      </c>
      <c r="D36" s="2" t="s">
        <v>393</v>
      </c>
      <c r="E36" s="2" t="s">
        <v>394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231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278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398</v>
      </c>
      <c r="V36" s="2" t="s">
        <v>243</v>
      </c>
      <c r="W36" s="2" t="s">
        <v>147</v>
      </c>
      <c r="X36" s="2" t="s">
        <v>144</v>
      </c>
      <c r="Y36" s="2" t="s">
        <v>156</v>
      </c>
      <c r="Z36" s="4">
        <v>151</v>
      </c>
      <c r="AA36" s="4">
        <f>=ROUNDDOWN(37.75,0)</f>
      </c>
      <c r="AB36" s="5">
        <v>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74.56</v>
      </c>
      <c r="AR36" s="4">
        <v>6</v>
      </c>
      <c r="AS36" s="8">
        <v>312.98</v>
      </c>
      <c r="AT36" s="7">
        <v>-0.6667</v>
      </c>
      <c r="AU36" s="7">
        <v>-0.7618</v>
      </c>
      <c r="AV36" s="4">
        <v>2</v>
      </c>
      <c r="AW36" s="8">
        <v>74.56</v>
      </c>
      <c r="AX36" s="4">
        <v>6</v>
      </c>
      <c r="AY36" s="8">
        <v>312.98</v>
      </c>
      <c r="AZ36" s="7">
        <v>-0.6667</v>
      </c>
      <c r="BA36" s="7">
        <v>-0.7618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0.1898</v>
      </c>
      <c r="BJ36" s="4">
        <v>2</v>
      </c>
      <c r="BK36" s="8">
        <v>74.56</v>
      </c>
      <c r="BL36" s="2" t="s">
        <v>370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417</v>
      </c>
      <c r="BY36" s="2" t="s">
        <v>153</v>
      </c>
      <c r="BZ36" s="2" t="s">
        <v>153</v>
      </c>
      <c r="CA36" s="2" t="s">
        <v>144</v>
      </c>
      <c r="CB36" s="4">
        <v>2</v>
      </c>
      <c r="CC36" s="8">
        <v>74.56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172</v>
      </c>
      <c r="CK36" s="2" t="s">
        <v>418</v>
      </c>
      <c r="CL36" s="2" t="s">
        <v>153</v>
      </c>
      <c r="CM36" s="2" t="s">
        <v>153</v>
      </c>
      <c r="CN36" s="2" t="s">
        <v>144</v>
      </c>
      <c r="CO36" s="4"/>
      <c r="CP36" s="8"/>
      <c r="CQ36" s="4">
        <v>2</v>
      </c>
      <c r="CR36" s="8">
        <v>169.98</v>
      </c>
      <c r="CS36" s="7">
        <v>-1</v>
      </c>
      <c r="CT36" s="7">
        <v>-1</v>
      </c>
      <c r="CU36" s="2" t="s">
        <v>151</v>
      </c>
      <c r="CV36" s="2" t="s">
        <v>141</v>
      </c>
      <c r="CW36" s="2" t="s">
        <v>148</v>
      </c>
      <c r="CX36" s="2" t="s">
        <v>328</v>
      </c>
      <c r="CY36" s="2" t="s">
        <v>153</v>
      </c>
      <c r="CZ36" s="2" t="s">
        <v>153</v>
      </c>
      <c r="DA36" s="2" t="s">
        <v>144</v>
      </c>
      <c r="DB36" s="4"/>
      <c r="DC36" s="8"/>
      <c r="DD36" s="4">
        <v>2</v>
      </c>
      <c r="DE36" s="8">
        <v>70.2</v>
      </c>
      <c r="DF36" s="7">
        <v>-1</v>
      </c>
      <c r="DG36" s="7">
        <v>-1</v>
      </c>
      <c r="DH36" s="2" t="s">
        <v>151</v>
      </c>
      <c r="DI36" s="2" t="s">
        <v>170</v>
      </c>
      <c r="DJ36" s="2" t="s">
        <v>401</v>
      </c>
      <c r="DK36" s="2" t="s">
        <v>313</v>
      </c>
      <c r="DL36" s="2" t="s">
        <v>153</v>
      </c>
      <c r="DM36" s="2" t="s">
        <v>153</v>
      </c>
      <c r="DN36" s="2" t="s">
        <v>144</v>
      </c>
      <c r="DO36" s="4"/>
      <c r="DP36" s="8"/>
      <c r="DQ36" s="4">
        <v>2</v>
      </c>
      <c r="DR36" s="8">
        <v>72.8</v>
      </c>
      <c r="DS36" s="7">
        <v>-1</v>
      </c>
      <c r="DT36" s="7">
        <v>-1</v>
      </c>
      <c r="DU36" s="2" t="s">
        <v>151</v>
      </c>
      <c r="DV36" s="2" t="s">
        <v>141</v>
      </c>
      <c r="DW36" s="2" t="s">
        <v>160</v>
      </c>
      <c r="DX36" s="2" t="s">
        <v>419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148</v>
      </c>
      <c r="EK36" s="2" t="s">
        <v>420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402</v>
      </c>
      <c r="EX36" s="2" t="s">
        <v>421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189</v>
      </c>
      <c r="FK36" s="2" t="s">
        <v>422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144</v>
      </c>
      <c r="FV36" s="2" t="s">
        <v>144</v>
      </c>
      <c r="FW36" s="2" t="s">
        <v>144</v>
      </c>
      <c r="FX36" s="2" t="s">
        <v>144</v>
      </c>
      <c r="FY36" s="2" t="s">
        <v>144</v>
      </c>
      <c r="FZ36" s="2" t="s">
        <v>144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151</v>
      </c>
      <c r="II36" s="2" t="s">
        <v>141</v>
      </c>
      <c r="IJ36" s="2" t="s">
        <v>404</v>
      </c>
      <c r="IK36" s="2" t="s">
        <v>144</v>
      </c>
      <c r="IL36" s="2" t="s">
        <v>153</v>
      </c>
      <c r="IM36" s="2" t="s">
        <v>153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151</v>
      </c>
      <c r="JI36" s="2" t="s">
        <v>141</v>
      </c>
      <c r="JJ36" s="2" t="s">
        <v>198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141</v>
      </c>
      <c r="KW36" s="2" t="s">
        <v>405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151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423</v>
      </c>
      <c r="B37" s="2" t="s">
        <v>133</v>
      </c>
      <c r="C37" s="2" t="s">
        <v>134</v>
      </c>
      <c r="D37" s="2" t="s">
        <v>393</v>
      </c>
      <c r="E37" s="2" t="s">
        <v>394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277</v>
      </c>
      <c r="L37" s="3">
        <v>30.95</v>
      </c>
      <c r="M37" s="3">
        <v>32.5</v>
      </c>
      <c r="N37" s="3">
        <v>99.99</v>
      </c>
      <c r="O37" s="2" t="s">
        <v>424</v>
      </c>
      <c r="P37" s="2" t="s">
        <v>309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398</v>
      </c>
      <c r="V37" s="2" t="s">
        <v>243</v>
      </c>
      <c r="W37" s="2" t="s">
        <v>147</v>
      </c>
      <c r="X37" s="2" t="s">
        <v>144</v>
      </c>
      <c r="Y37" s="2" t="s">
        <v>214</v>
      </c>
      <c r="Z37" s="4"/>
      <c r="AA37" s="4">
        <f>=ROUNDDOWN({0},0)</f>
      </c>
      <c r="AB37" s="5">
        <v>0.5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2</v>
      </c>
      <c r="AS37" s="8">
        <v>66.62</v>
      </c>
      <c r="AT37" s="7">
        <v>-1</v>
      </c>
      <c r="AU37" s="7">
        <v>-1</v>
      </c>
      <c r="AV37" s="4"/>
      <c r="AW37" s="8"/>
      <c r="AX37" s="4">
        <v>2</v>
      </c>
      <c r="AY37" s="8">
        <v>66.62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425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335</v>
      </c>
      <c r="BW37" s="2" t="s">
        <v>144</v>
      </c>
      <c r="BX37" s="2" t="s">
        <v>426</v>
      </c>
      <c r="BY37" s="2" t="s">
        <v>153</v>
      </c>
      <c r="BZ37" s="2" t="s">
        <v>153</v>
      </c>
      <c r="CA37" s="2" t="s">
        <v>144</v>
      </c>
      <c r="CB37" s="4"/>
      <c r="CC37" s="8"/>
      <c r="CD37" s="4">
        <v>1</v>
      </c>
      <c r="CE37" s="8">
        <v>32.5</v>
      </c>
      <c r="CF37" s="7">
        <v>-1</v>
      </c>
      <c r="CG37" s="7">
        <v>-1</v>
      </c>
      <c r="CH37" s="2" t="s">
        <v>151</v>
      </c>
      <c r="CI37" s="2" t="s">
        <v>335</v>
      </c>
      <c r="CJ37" s="2" t="s">
        <v>172</v>
      </c>
      <c r="CK37" s="2" t="s">
        <v>427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141</v>
      </c>
      <c r="CW37" s="2" t="s">
        <v>148</v>
      </c>
      <c r="CX37" s="2" t="s">
        <v>428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335</v>
      </c>
      <c r="DJ37" s="2" t="s">
        <v>401</v>
      </c>
      <c r="DK37" s="2" t="s">
        <v>250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335</v>
      </c>
      <c r="DW37" s="2" t="s">
        <v>160</v>
      </c>
      <c r="DX37" s="2" t="s">
        <v>365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335</v>
      </c>
      <c r="EJ37" s="2" t="s">
        <v>148</v>
      </c>
      <c r="EK37" s="2" t="s">
        <v>156</v>
      </c>
      <c r="EL37" s="2" t="s">
        <v>153</v>
      </c>
      <c r="EM37" s="2" t="s">
        <v>153</v>
      </c>
      <c r="EN37" s="2" t="s">
        <v>144</v>
      </c>
      <c r="EO37" s="4"/>
      <c r="EP37" s="8"/>
      <c r="EQ37" s="4">
        <v>1</v>
      </c>
      <c r="ER37" s="8">
        <v>34.12</v>
      </c>
      <c r="ES37" s="7">
        <v>-1</v>
      </c>
      <c r="ET37" s="7">
        <v>-1</v>
      </c>
      <c r="EU37" s="2" t="s">
        <v>151</v>
      </c>
      <c r="EV37" s="2" t="s">
        <v>335</v>
      </c>
      <c r="EW37" s="2" t="s">
        <v>402</v>
      </c>
      <c r="EX37" s="2" t="s">
        <v>419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335</v>
      </c>
      <c r="FJ37" s="2" t="s">
        <v>189</v>
      </c>
      <c r="FK37" s="2" t="s">
        <v>409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144</v>
      </c>
      <c r="FV37" s="2" t="s">
        <v>144</v>
      </c>
      <c r="FW37" s="2" t="s">
        <v>144</v>
      </c>
      <c r="FX37" s="2" t="s">
        <v>144</v>
      </c>
      <c r="FY37" s="2" t="s">
        <v>144</v>
      </c>
      <c r="FZ37" s="2" t="s">
        <v>144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151</v>
      </c>
      <c r="II37" s="2" t="s">
        <v>335</v>
      </c>
      <c r="IJ37" s="2" t="s">
        <v>404</v>
      </c>
      <c r="IK37" s="2" t="s">
        <v>144</v>
      </c>
      <c r="IL37" s="2" t="s">
        <v>153</v>
      </c>
      <c r="IM37" s="2" t="s">
        <v>153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151</v>
      </c>
      <c r="JI37" s="2" t="s">
        <v>335</v>
      </c>
      <c r="JJ37" s="2" t="s">
        <v>198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335</v>
      </c>
      <c r="KW37" s="2" t="s">
        <v>405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429</v>
      </c>
      <c r="B38" s="2" t="s">
        <v>133</v>
      </c>
      <c r="C38" s="2" t="s">
        <v>134</v>
      </c>
      <c r="D38" s="2" t="s">
        <v>393</v>
      </c>
      <c r="E38" s="2" t="s">
        <v>394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430</v>
      </c>
      <c r="L38" s="3">
        <v>34.73</v>
      </c>
      <c r="M38" s="3">
        <v>36.47</v>
      </c>
      <c r="N38" s="3">
        <v>114.99</v>
      </c>
      <c r="O38" s="2" t="s">
        <v>141</v>
      </c>
      <c r="P38" s="2" t="s">
        <v>278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398</v>
      </c>
      <c r="V38" s="2" t="s">
        <v>243</v>
      </c>
      <c r="W38" s="2" t="s">
        <v>147</v>
      </c>
      <c r="X38" s="2" t="s">
        <v>144</v>
      </c>
      <c r="Y38" s="2" t="s">
        <v>214</v>
      </c>
      <c r="Z38" s="4">
        <v>146</v>
      </c>
      <c r="AA38" s="4">
        <f>=ROUNDDOWN(73,0)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144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173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141</v>
      </c>
      <c r="CJ38" s="2" t="s">
        <v>172</v>
      </c>
      <c r="CK38" s="2" t="s">
        <v>342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141</v>
      </c>
      <c r="CW38" s="2" t="s">
        <v>148</v>
      </c>
      <c r="CX38" s="2" t="s">
        <v>428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170</v>
      </c>
      <c r="DJ38" s="2" t="s">
        <v>401</v>
      </c>
      <c r="DK38" s="2" t="s">
        <v>431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160</v>
      </c>
      <c r="DX38" s="2" t="s">
        <v>284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148</v>
      </c>
      <c r="EK38" s="2" t="s">
        <v>381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141</v>
      </c>
      <c r="EW38" s="2" t="s">
        <v>402</v>
      </c>
      <c r="EX38" s="2" t="s">
        <v>270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189</v>
      </c>
      <c r="FK38" s="2" t="s">
        <v>432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144</v>
      </c>
      <c r="FV38" s="2" t="s">
        <v>144</v>
      </c>
      <c r="FW38" s="2" t="s">
        <v>144</v>
      </c>
      <c r="FX38" s="2" t="s">
        <v>144</v>
      </c>
      <c r="FY38" s="2" t="s">
        <v>144</v>
      </c>
      <c r="FZ38" s="2" t="s">
        <v>144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151</v>
      </c>
      <c r="II38" s="2" t="s">
        <v>141</v>
      </c>
      <c r="IJ38" s="2" t="s">
        <v>404</v>
      </c>
      <c r="IK38" s="2" t="s">
        <v>433</v>
      </c>
      <c r="IL38" s="2" t="s">
        <v>153</v>
      </c>
      <c r="IM38" s="2" t="s">
        <v>153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151</v>
      </c>
      <c r="JI38" s="2" t="s">
        <v>141</v>
      </c>
      <c r="JJ38" s="2" t="s">
        <v>198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141</v>
      </c>
      <c r="KW38" s="2" t="s">
        <v>405</v>
      </c>
      <c r="KX38" s="2" t="s">
        <v>375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>
        <v>146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434</v>
      </c>
      <c r="B39" s="2" t="s">
        <v>133</v>
      </c>
      <c r="C39" s="2" t="s">
        <v>134</v>
      </c>
      <c r="D39" s="2" t="s">
        <v>393</v>
      </c>
      <c r="E39" s="2" t="s">
        <v>394</v>
      </c>
      <c r="F39" s="2" t="s">
        <v>435</v>
      </c>
      <c r="G39" s="2" t="s">
        <v>435</v>
      </c>
      <c r="H39" s="2" t="s">
        <v>435</v>
      </c>
      <c r="I39" s="2" t="s">
        <v>436</v>
      </c>
      <c r="J39" s="2" t="s">
        <v>437</v>
      </c>
      <c r="K39" s="2" t="s">
        <v>407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278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398</v>
      </c>
      <c r="V39" s="2" t="s">
        <v>243</v>
      </c>
      <c r="W39" s="2" t="s">
        <v>147</v>
      </c>
      <c r="X39" s="2" t="s">
        <v>144</v>
      </c>
      <c r="Y39" s="2" t="s">
        <v>156</v>
      </c>
      <c r="Z39" s="4">
        <v>58</v>
      </c>
      <c r="AA39" s="4">
        <f>=ROUNDDOWN(14.5,0)</f>
      </c>
      <c r="AB39" s="5">
        <v>4</v>
      </c>
      <c r="AC39" s="2" t="s">
        <v>149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5</v>
      </c>
      <c r="AQ39" s="8">
        <v>176.36</v>
      </c>
      <c r="AR39" s="4"/>
      <c r="AS39" s="8"/>
      <c r="AT39" s="7"/>
      <c r="AU39" s="7"/>
      <c r="AV39" s="4">
        <v>5</v>
      </c>
      <c r="AW39" s="8">
        <v>176.36</v>
      </c>
      <c r="AX39" s="4"/>
      <c r="AY39" s="8"/>
      <c r="AZ39" s="7"/>
      <c r="BA39" s="7"/>
      <c r="BB39" s="7">
        <v>1</v>
      </c>
      <c r="BC39" s="4">
        <v>5</v>
      </c>
      <c r="BD39" s="8">
        <v>176.36</v>
      </c>
      <c r="BE39" s="4">
        <v>5</v>
      </c>
      <c r="BF39" s="8">
        <v>219.44</v>
      </c>
      <c r="BG39" s="7" t="s">
        <v>144</v>
      </c>
      <c r="BH39" s="7">
        <v>-0.1963</v>
      </c>
      <c r="BI39" s="7">
        <v>1</v>
      </c>
      <c r="BJ39" s="4">
        <v>5</v>
      </c>
      <c r="BK39" s="8">
        <v>176.36</v>
      </c>
      <c r="BL39" s="2" t="s">
        <v>386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141</v>
      </c>
      <c r="BW39" s="2" t="s">
        <v>144</v>
      </c>
      <c r="BX39" s="2" t="s">
        <v>196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141</v>
      </c>
      <c r="CJ39" s="2" t="s">
        <v>154</v>
      </c>
      <c r="CK39" s="2" t="s">
        <v>289</v>
      </c>
      <c r="CL39" s="2" t="s">
        <v>153</v>
      </c>
      <c r="CM39" s="2" t="s">
        <v>153</v>
      </c>
      <c r="CN39" s="2" t="s">
        <v>144</v>
      </c>
      <c r="CO39" s="4">
        <v>1</v>
      </c>
      <c r="CP39" s="8">
        <v>44.8</v>
      </c>
      <c r="CQ39" s="4"/>
      <c r="CR39" s="8"/>
      <c r="CS39" s="7"/>
      <c r="CT39" s="7"/>
      <c r="CU39" s="2" t="s">
        <v>151</v>
      </c>
      <c r="CV39" s="2" t="s">
        <v>141</v>
      </c>
      <c r="CW39" s="2" t="s">
        <v>148</v>
      </c>
      <c r="CX39" s="2" t="s">
        <v>282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151</v>
      </c>
      <c r="DI39" s="2" t="s">
        <v>170</v>
      </c>
      <c r="DJ39" s="2" t="s">
        <v>401</v>
      </c>
      <c r="DK39" s="2" t="s">
        <v>438</v>
      </c>
      <c r="DL39" s="2" t="s">
        <v>153</v>
      </c>
      <c r="DM39" s="2" t="s">
        <v>153</v>
      </c>
      <c r="DN39" s="2" t="s">
        <v>144</v>
      </c>
      <c r="DO39" s="4">
        <v>4</v>
      </c>
      <c r="DP39" s="8">
        <v>131.56</v>
      </c>
      <c r="DQ39" s="4"/>
      <c r="DR39" s="8"/>
      <c r="DS39" s="7"/>
      <c r="DT39" s="7"/>
      <c r="DU39" s="2" t="s">
        <v>151</v>
      </c>
      <c r="DV39" s="2" t="s">
        <v>141</v>
      </c>
      <c r="DW39" s="2" t="s">
        <v>160</v>
      </c>
      <c r="DX39" s="2" t="s">
        <v>284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141</v>
      </c>
      <c r="EJ39" s="2" t="s">
        <v>148</v>
      </c>
      <c r="EK39" s="2" t="s">
        <v>439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141</v>
      </c>
      <c r="EW39" s="2" t="s">
        <v>402</v>
      </c>
      <c r="EX39" s="2" t="s">
        <v>440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141</v>
      </c>
      <c r="FJ39" s="2" t="s">
        <v>189</v>
      </c>
      <c r="FK39" s="2" t="s">
        <v>441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144</v>
      </c>
      <c r="FV39" s="2" t="s">
        <v>144</v>
      </c>
      <c r="FW39" s="2" t="s">
        <v>144</v>
      </c>
      <c r="FX39" s="2" t="s">
        <v>144</v>
      </c>
      <c r="FY39" s="2" t="s">
        <v>144</v>
      </c>
      <c r="FZ39" s="2" t="s">
        <v>144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151</v>
      </c>
      <c r="II39" s="2" t="s">
        <v>141</v>
      </c>
      <c r="IJ39" s="2" t="s">
        <v>404</v>
      </c>
      <c r="IK39" s="2" t="s">
        <v>144</v>
      </c>
      <c r="IL39" s="2" t="s">
        <v>153</v>
      </c>
      <c r="IM39" s="2" t="s">
        <v>153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151</v>
      </c>
      <c r="JI39" s="2" t="s">
        <v>141</v>
      </c>
      <c r="JJ39" s="2" t="s">
        <v>198</v>
      </c>
      <c r="JK39" s="2" t="s">
        <v>442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141</v>
      </c>
      <c r="KW39" s="2" t="s">
        <v>405</v>
      </c>
      <c r="KX39" s="2" t="s">
        <v>375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58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165</v>
      </c>
    </row>
    <row r="40">
      <c r="A40" s="2" t="s">
        <v>443</v>
      </c>
      <c r="B40" s="2" t="s">
        <v>133</v>
      </c>
      <c r="C40" s="2" t="s">
        <v>134</v>
      </c>
      <c r="D40" s="2" t="s">
        <v>393</v>
      </c>
      <c r="E40" s="2" t="s">
        <v>394</v>
      </c>
      <c r="F40" s="2" t="s">
        <v>435</v>
      </c>
      <c r="G40" s="2" t="s">
        <v>435</v>
      </c>
      <c r="H40" s="2" t="s">
        <v>435</v>
      </c>
      <c r="I40" s="2" t="s">
        <v>436</v>
      </c>
      <c r="J40" s="2" t="s">
        <v>437</v>
      </c>
      <c r="K40" s="2" t="s">
        <v>140</v>
      </c>
      <c r="L40" s="3">
        <v>24.76</v>
      </c>
      <c r="M40" s="3">
        <v>26</v>
      </c>
      <c r="N40" s="3">
        <v>79.99</v>
      </c>
      <c r="O40" s="2" t="s">
        <v>424</v>
      </c>
      <c r="P40" s="2" t="s">
        <v>309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398</v>
      </c>
      <c r="V40" s="2" t="s">
        <v>243</v>
      </c>
      <c r="W40" s="2" t="s">
        <v>147</v>
      </c>
      <c r="X40" s="2" t="s">
        <v>144</v>
      </c>
      <c r="Y40" s="2" t="s">
        <v>156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144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335</v>
      </c>
      <c r="BW40" s="2" t="s">
        <v>144</v>
      </c>
      <c r="BX40" s="2" t="s">
        <v>444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335</v>
      </c>
      <c r="CJ40" s="2" t="s">
        <v>154</v>
      </c>
      <c r="CK40" s="2" t="s">
        <v>160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148</v>
      </c>
      <c r="CX40" s="2" t="s">
        <v>157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335</v>
      </c>
      <c r="DJ40" s="2" t="s">
        <v>401</v>
      </c>
      <c r="DK40" s="2" t="s">
        <v>252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335</v>
      </c>
      <c r="DW40" s="2" t="s">
        <v>160</v>
      </c>
      <c r="DX40" s="2" t="s">
        <v>284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335</v>
      </c>
      <c r="EJ40" s="2" t="s">
        <v>148</v>
      </c>
      <c r="EK40" s="2" t="s">
        <v>194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335</v>
      </c>
      <c r="EW40" s="2" t="s">
        <v>402</v>
      </c>
      <c r="EX40" s="2" t="s">
        <v>445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335</v>
      </c>
      <c r="FJ40" s="2" t="s">
        <v>189</v>
      </c>
      <c r="FK40" s="2" t="s">
        <v>446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144</v>
      </c>
      <c r="FV40" s="2" t="s">
        <v>144</v>
      </c>
      <c r="FW40" s="2" t="s">
        <v>144</v>
      </c>
      <c r="FX40" s="2" t="s">
        <v>144</v>
      </c>
      <c r="FY40" s="2" t="s">
        <v>144</v>
      </c>
      <c r="FZ40" s="2" t="s">
        <v>144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151</v>
      </c>
      <c r="II40" s="2" t="s">
        <v>335</v>
      </c>
      <c r="IJ40" s="2" t="s">
        <v>404</v>
      </c>
      <c r="IK40" s="2" t="s">
        <v>144</v>
      </c>
      <c r="IL40" s="2" t="s">
        <v>153</v>
      </c>
      <c r="IM40" s="2" t="s">
        <v>153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151</v>
      </c>
      <c r="JI40" s="2" t="s">
        <v>335</v>
      </c>
      <c r="JJ40" s="2" t="s">
        <v>198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335</v>
      </c>
      <c r="KW40" s="2" t="s">
        <v>405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447</v>
      </c>
      <c r="B41" s="2" t="s">
        <v>133</v>
      </c>
      <c r="C41" s="2" t="s">
        <v>134</v>
      </c>
      <c r="D41" s="2" t="s">
        <v>393</v>
      </c>
      <c r="E41" s="2" t="s">
        <v>394</v>
      </c>
      <c r="F41" s="2" t="s">
        <v>435</v>
      </c>
      <c r="G41" s="2" t="s">
        <v>435</v>
      </c>
      <c r="H41" s="2" t="s">
        <v>435</v>
      </c>
      <c r="I41" s="2" t="s">
        <v>436</v>
      </c>
      <c r="J41" s="2" t="s">
        <v>437</v>
      </c>
      <c r="K41" s="2" t="s">
        <v>277</v>
      </c>
      <c r="L41" s="3">
        <v>24.76</v>
      </c>
      <c r="M41" s="3">
        <v>26</v>
      </c>
      <c r="N41" s="3">
        <v>79.99</v>
      </c>
      <c r="O41" s="2" t="s">
        <v>334</v>
      </c>
      <c r="P41" s="2" t="s">
        <v>309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398</v>
      </c>
      <c r="V41" s="2" t="s">
        <v>243</v>
      </c>
      <c r="W41" s="2" t="s">
        <v>147</v>
      </c>
      <c r="X41" s="2" t="s">
        <v>144</v>
      </c>
      <c r="Y41" s="2" t="s">
        <v>156</v>
      </c>
      <c r="Z41" s="4"/>
      <c r="AA41" s="4">
        <f>=ROUNDDOWN({0},0)</f>
      </c>
      <c r="AB41" s="5">
        <v>1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27.3</v>
      </c>
      <c r="AT41" s="7">
        <v>-1</v>
      </c>
      <c r="AU41" s="7">
        <v>-1</v>
      </c>
      <c r="AV41" s="4"/>
      <c r="AW41" s="8"/>
      <c r="AX41" s="4">
        <v>1</v>
      </c>
      <c r="AY41" s="8">
        <v>27.3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335</v>
      </c>
      <c r="BW41" s="2" t="s">
        <v>144</v>
      </c>
      <c r="BX41" s="2" t="s">
        <v>448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335</v>
      </c>
      <c r="CJ41" s="2" t="s">
        <v>154</v>
      </c>
      <c r="CK41" s="2" t="s">
        <v>449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141</v>
      </c>
      <c r="CW41" s="2" t="s">
        <v>148</v>
      </c>
      <c r="CX41" s="2" t="s">
        <v>205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335</v>
      </c>
      <c r="DJ41" s="2" t="s">
        <v>401</v>
      </c>
      <c r="DK41" s="2" t="s">
        <v>450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335</v>
      </c>
      <c r="DW41" s="2" t="s">
        <v>160</v>
      </c>
      <c r="DX41" s="2" t="s">
        <v>365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335</v>
      </c>
      <c r="EJ41" s="2" t="s">
        <v>148</v>
      </c>
      <c r="EK41" s="2" t="s">
        <v>156</v>
      </c>
      <c r="EL41" s="2" t="s">
        <v>153</v>
      </c>
      <c r="EM41" s="2" t="s">
        <v>153</v>
      </c>
      <c r="EN41" s="2" t="s">
        <v>144</v>
      </c>
      <c r="EO41" s="4"/>
      <c r="EP41" s="8"/>
      <c r="EQ41" s="4">
        <v>1</v>
      </c>
      <c r="ER41" s="8">
        <v>27.3</v>
      </c>
      <c r="ES41" s="7">
        <v>-1</v>
      </c>
      <c r="ET41" s="7">
        <v>-1</v>
      </c>
      <c r="EU41" s="2" t="s">
        <v>151</v>
      </c>
      <c r="EV41" s="2" t="s">
        <v>335</v>
      </c>
      <c r="EW41" s="2" t="s">
        <v>402</v>
      </c>
      <c r="EX41" s="2" t="s">
        <v>159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335</v>
      </c>
      <c r="FJ41" s="2" t="s">
        <v>189</v>
      </c>
      <c r="FK41" s="2" t="s">
        <v>451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144</v>
      </c>
      <c r="FV41" s="2" t="s">
        <v>144</v>
      </c>
      <c r="FW41" s="2" t="s">
        <v>144</v>
      </c>
      <c r="FX41" s="2" t="s">
        <v>144</v>
      </c>
      <c r="FY41" s="2" t="s">
        <v>144</v>
      </c>
      <c r="FZ41" s="2" t="s">
        <v>144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151</v>
      </c>
      <c r="II41" s="2" t="s">
        <v>335</v>
      </c>
      <c r="IJ41" s="2" t="s">
        <v>404</v>
      </c>
      <c r="IK41" s="2" t="s">
        <v>144</v>
      </c>
      <c r="IL41" s="2" t="s">
        <v>153</v>
      </c>
      <c r="IM41" s="2" t="s">
        <v>153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151</v>
      </c>
      <c r="JI41" s="2" t="s">
        <v>335</v>
      </c>
      <c r="JJ41" s="2" t="s">
        <v>198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335</v>
      </c>
      <c r="KW41" s="2" t="s">
        <v>405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452</v>
      </c>
      <c r="B42" s="2" t="s">
        <v>133</v>
      </c>
      <c r="C42" s="2" t="s">
        <v>134</v>
      </c>
      <c r="D42" s="2" t="s">
        <v>393</v>
      </c>
      <c r="E42" s="2" t="s">
        <v>394</v>
      </c>
      <c r="F42" s="2" t="s">
        <v>435</v>
      </c>
      <c r="G42" s="2" t="s">
        <v>435</v>
      </c>
      <c r="H42" s="2" t="s">
        <v>435</v>
      </c>
      <c r="I42" s="2" t="s">
        <v>436</v>
      </c>
      <c r="J42" s="2" t="s">
        <v>437</v>
      </c>
      <c r="K42" s="2" t="s">
        <v>430</v>
      </c>
      <c r="L42" s="3">
        <v>27.69</v>
      </c>
      <c r="M42" s="3">
        <v>29.07</v>
      </c>
      <c r="N42" s="3">
        <v>84.99</v>
      </c>
      <c r="O42" s="2" t="s">
        <v>141</v>
      </c>
      <c r="P42" s="2" t="s">
        <v>278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398</v>
      </c>
      <c r="V42" s="2" t="s">
        <v>243</v>
      </c>
      <c r="W42" s="2" t="s">
        <v>147</v>
      </c>
      <c r="X42" s="2" t="s">
        <v>144</v>
      </c>
      <c r="Y42" s="2" t="s">
        <v>156</v>
      </c>
      <c r="Z42" s="4">
        <v>106</v>
      </c>
      <c r="AA42" s="4">
        <f>=ROUNDDOWN(81.5384615384615,0)</f>
      </c>
      <c r="AB42" s="5">
        <v>1.3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4</v>
      </c>
      <c r="AS42" s="8">
        <v>192.14</v>
      </c>
      <c r="AT42" s="7">
        <v>-1</v>
      </c>
      <c r="AU42" s="7">
        <v>-1</v>
      </c>
      <c r="AV42" s="4"/>
      <c r="AW42" s="8"/>
      <c r="AX42" s="4">
        <v>4</v>
      </c>
      <c r="AY42" s="8">
        <v>192.14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453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144</v>
      </c>
      <c r="BX42" s="2" t="s">
        <v>196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141</v>
      </c>
      <c r="CJ42" s="2" t="s">
        <v>154</v>
      </c>
      <c r="CK42" s="2" t="s">
        <v>281</v>
      </c>
      <c r="CL42" s="2" t="s">
        <v>153</v>
      </c>
      <c r="CM42" s="2" t="s">
        <v>153</v>
      </c>
      <c r="CN42" s="2" t="s">
        <v>144</v>
      </c>
      <c r="CO42" s="4"/>
      <c r="CP42" s="8"/>
      <c r="CQ42" s="4">
        <v>2</v>
      </c>
      <c r="CR42" s="8">
        <v>135.98</v>
      </c>
      <c r="CS42" s="7">
        <v>-1</v>
      </c>
      <c r="CT42" s="7">
        <v>-1</v>
      </c>
      <c r="CU42" s="2" t="s">
        <v>151</v>
      </c>
      <c r="CV42" s="2" t="s">
        <v>141</v>
      </c>
      <c r="CW42" s="2" t="s">
        <v>148</v>
      </c>
      <c r="CX42" s="2" t="s">
        <v>428</v>
      </c>
      <c r="CY42" s="2" t="s">
        <v>153</v>
      </c>
      <c r="CZ42" s="2" t="s">
        <v>153</v>
      </c>
      <c r="DA42" s="2" t="s">
        <v>144</v>
      </c>
      <c r="DB42" s="4"/>
      <c r="DC42" s="8"/>
      <c r="DD42" s="4">
        <v>2</v>
      </c>
      <c r="DE42" s="8">
        <v>56.16</v>
      </c>
      <c r="DF42" s="7">
        <v>-1</v>
      </c>
      <c r="DG42" s="7">
        <v>-1</v>
      </c>
      <c r="DH42" s="2" t="s">
        <v>151</v>
      </c>
      <c r="DI42" s="2" t="s">
        <v>170</v>
      </c>
      <c r="DJ42" s="2" t="s">
        <v>401</v>
      </c>
      <c r="DK42" s="2" t="s">
        <v>454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141</v>
      </c>
      <c r="DW42" s="2" t="s">
        <v>160</v>
      </c>
      <c r="DX42" s="2" t="s">
        <v>455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148</v>
      </c>
      <c r="EK42" s="2" t="s">
        <v>345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141</v>
      </c>
      <c r="EW42" s="2" t="s">
        <v>402</v>
      </c>
      <c r="EX42" s="2" t="s">
        <v>263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141</v>
      </c>
      <c r="FJ42" s="2" t="s">
        <v>189</v>
      </c>
      <c r="FK42" s="2" t="s">
        <v>456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144</v>
      </c>
      <c r="FV42" s="2" t="s">
        <v>144</v>
      </c>
      <c r="FW42" s="2" t="s">
        <v>144</v>
      </c>
      <c r="FX42" s="2" t="s">
        <v>144</v>
      </c>
      <c r="FY42" s="2" t="s">
        <v>144</v>
      </c>
      <c r="FZ42" s="2" t="s">
        <v>144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151</v>
      </c>
      <c r="II42" s="2" t="s">
        <v>141</v>
      </c>
      <c r="IJ42" s="2" t="s">
        <v>404</v>
      </c>
      <c r="IK42" s="2" t="s">
        <v>144</v>
      </c>
      <c r="IL42" s="2" t="s">
        <v>153</v>
      </c>
      <c r="IM42" s="2" t="s">
        <v>153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151</v>
      </c>
      <c r="JI42" s="2" t="s">
        <v>141</v>
      </c>
      <c r="JJ42" s="2" t="s">
        <v>198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141</v>
      </c>
      <c r="KW42" s="2" t="s">
        <v>405</v>
      </c>
      <c r="KX42" s="2" t="s">
        <v>375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457</v>
      </c>
      <c r="B43" s="2" t="s">
        <v>133</v>
      </c>
      <c r="C43" s="2" t="s">
        <v>134</v>
      </c>
      <c r="D43" s="2" t="s">
        <v>393</v>
      </c>
      <c r="E43" s="2" t="s">
        <v>394</v>
      </c>
      <c r="F43" s="2" t="s">
        <v>458</v>
      </c>
      <c r="G43" s="2" t="s">
        <v>458</v>
      </c>
      <c r="H43" s="2" t="s">
        <v>458</v>
      </c>
      <c r="I43" s="2" t="s">
        <v>436</v>
      </c>
      <c r="J43" s="2" t="s">
        <v>459</v>
      </c>
      <c r="K43" s="2" t="s">
        <v>407</v>
      </c>
      <c r="L43" s="3">
        <v>37.83</v>
      </c>
      <c r="M43" s="3">
        <v>39.72</v>
      </c>
      <c r="N43" s="3">
        <v>124.99</v>
      </c>
      <c r="O43" s="2" t="s">
        <v>141</v>
      </c>
      <c r="P43" s="2" t="s">
        <v>278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398</v>
      </c>
      <c r="V43" s="2" t="s">
        <v>361</v>
      </c>
      <c r="W43" s="2" t="s">
        <v>147</v>
      </c>
      <c r="X43" s="2" t="s">
        <v>144</v>
      </c>
      <c r="Y43" s="2" t="s">
        <v>156</v>
      </c>
      <c r="Z43" s="4">
        <v>30</v>
      </c>
      <c r="AA43" s="4">
        <f>=ROUNDDOWN(10,0)</f>
      </c>
      <c r="AB43" s="5">
        <v>3</v>
      </c>
      <c r="AC43" s="2" t="s">
        <v>149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72.79</v>
      </c>
      <c r="AR43" s="4"/>
      <c r="AS43" s="8"/>
      <c r="AT43" s="7"/>
      <c r="AU43" s="7"/>
      <c r="AV43" s="4">
        <v>1</v>
      </c>
      <c r="AW43" s="8">
        <v>72.79</v>
      </c>
      <c r="AX43" s="4"/>
      <c r="AY43" s="8"/>
      <c r="AZ43" s="7"/>
      <c r="BA43" s="7"/>
      <c r="BB43" s="7">
        <v>1</v>
      </c>
      <c r="BC43" s="4">
        <v>1</v>
      </c>
      <c r="BD43" s="8">
        <v>72.79</v>
      </c>
      <c r="BE43" s="4">
        <v>5</v>
      </c>
      <c r="BF43" s="8">
        <v>304.21</v>
      </c>
      <c r="BG43" s="7">
        <v>-0.8</v>
      </c>
      <c r="BH43" s="7">
        <v>-0.7607</v>
      </c>
      <c r="BI43" s="7">
        <v>1</v>
      </c>
      <c r="BJ43" s="4">
        <v>1</v>
      </c>
      <c r="BK43" s="8">
        <v>72.79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448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154</v>
      </c>
      <c r="CK43" s="2" t="s">
        <v>322</v>
      </c>
      <c r="CL43" s="2" t="s">
        <v>153</v>
      </c>
      <c r="CM43" s="2" t="s">
        <v>153</v>
      </c>
      <c r="CN43" s="2" t="s">
        <v>144</v>
      </c>
      <c r="CO43" s="4">
        <v>1</v>
      </c>
      <c r="CP43" s="8">
        <v>72.79</v>
      </c>
      <c r="CQ43" s="4"/>
      <c r="CR43" s="8"/>
      <c r="CS43" s="7"/>
      <c r="CT43" s="7"/>
      <c r="CU43" s="2" t="s">
        <v>151</v>
      </c>
      <c r="CV43" s="2" t="s">
        <v>141</v>
      </c>
      <c r="CW43" s="2" t="s">
        <v>148</v>
      </c>
      <c r="CX43" s="2" t="s">
        <v>411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401</v>
      </c>
      <c r="DK43" s="2" t="s">
        <v>460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160</v>
      </c>
      <c r="DX43" s="2" t="s">
        <v>284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148</v>
      </c>
      <c r="EK43" s="2" t="s">
        <v>204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402</v>
      </c>
      <c r="EX43" s="2" t="s">
        <v>286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189</v>
      </c>
      <c r="FK43" s="2" t="s">
        <v>461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144</v>
      </c>
      <c r="FV43" s="2" t="s">
        <v>144</v>
      </c>
      <c r="FW43" s="2" t="s">
        <v>144</v>
      </c>
      <c r="FX43" s="2" t="s">
        <v>144</v>
      </c>
      <c r="FY43" s="2" t="s">
        <v>144</v>
      </c>
      <c r="FZ43" s="2" t="s">
        <v>144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151</v>
      </c>
      <c r="II43" s="2" t="s">
        <v>141</v>
      </c>
      <c r="IJ43" s="2" t="s">
        <v>404</v>
      </c>
      <c r="IK43" s="2" t="s">
        <v>144</v>
      </c>
      <c r="IL43" s="2" t="s">
        <v>153</v>
      </c>
      <c r="IM43" s="2" t="s">
        <v>153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151</v>
      </c>
      <c r="JI43" s="2" t="s">
        <v>141</v>
      </c>
      <c r="JJ43" s="2" t="s">
        <v>198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405</v>
      </c>
      <c r="KX43" s="2" t="s">
        <v>375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30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</row>
    <row r="44">
      <c r="A44" s="2" t="s">
        <v>462</v>
      </c>
      <c r="B44" s="2" t="s">
        <v>133</v>
      </c>
      <c r="C44" s="2" t="s">
        <v>134</v>
      </c>
      <c r="D44" s="2" t="s">
        <v>393</v>
      </c>
      <c r="E44" s="2" t="s">
        <v>394</v>
      </c>
      <c r="F44" s="2" t="s">
        <v>458</v>
      </c>
      <c r="G44" s="2" t="s">
        <v>458</v>
      </c>
      <c r="H44" s="2" t="s">
        <v>458</v>
      </c>
      <c r="I44" s="2" t="s">
        <v>436</v>
      </c>
      <c r="J44" s="2" t="s">
        <v>459</v>
      </c>
      <c r="K44" s="2" t="s">
        <v>140</v>
      </c>
      <c r="L44" s="3">
        <v>34.04</v>
      </c>
      <c r="M44" s="3">
        <v>35.74</v>
      </c>
      <c r="N44" s="3">
        <v>109.99</v>
      </c>
      <c r="O44" s="2" t="s">
        <v>463</v>
      </c>
      <c r="P44" s="2" t="s">
        <v>309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398</v>
      </c>
      <c r="V44" s="2" t="s">
        <v>361</v>
      </c>
      <c r="W44" s="2" t="s">
        <v>147</v>
      </c>
      <c r="X44" s="2" t="s">
        <v>144</v>
      </c>
      <c r="Y44" s="2" t="s">
        <v>156</v>
      </c>
      <c r="Z44" s="4">
        <v>100</v>
      </c>
      <c r="AA44" s="4">
        <f>=ROUNDDOWN(50,0)</f>
      </c>
      <c r="AB44" s="5">
        <v>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/>
      <c r="BJ44" s="4"/>
      <c r="BK44" s="8"/>
      <c r="BL44" s="2" t="s">
        <v>144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271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154</v>
      </c>
      <c r="CK44" s="2" t="s">
        <v>464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156</v>
      </c>
      <c r="CX44" s="2" t="s">
        <v>465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141</v>
      </c>
      <c r="DJ44" s="2" t="s">
        <v>401</v>
      </c>
      <c r="DK44" s="2" t="s">
        <v>466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141</v>
      </c>
      <c r="DW44" s="2" t="s">
        <v>160</v>
      </c>
      <c r="DX44" s="2" t="s">
        <v>419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148</v>
      </c>
      <c r="EK44" s="2" t="s">
        <v>467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402</v>
      </c>
      <c r="EX44" s="2" t="s">
        <v>247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189</v>
      </c>
      <c r="FK44" s="2" t="s">
        <v>403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144</v>
      </c>
      <c r="FV44" s="2" t="s">
        <v>144</v>
      </c>
      <c r="FW44" s="2" t="s">
        <v>144</v>
      </c>
      <c r="FX44" s="2" t="s">
        <v>144</v>
      </c>
      <c r="FY44" s="2" t="s">
        <v>144</v>
      </c>
      <c r="FZ44" s="2" t="s">
        <v>144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151</v>
      </c>
      <c r="II44" s="2" t="s">
        <v>141</v>
      </c>
      <c r="IJ44" s="2" t="s">
        <v>404</v>
      </c>
      <c r="IK44" s="2" t="s">
        <v>144</v>
      </c>
      <c r="IL44" s="2" t="s">
        <v>153</v>
      </c>
      <c r="IM44" s="2" t="s">
        <v>153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151</v>
      </c>
      <c r="JI44" s="2" t="s">
        <v>141</v>
      </c>
      <c r="JJ44" s="2" t="s">
        <v>198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141</v>
      </c>
      <c r="KW44" s="2" t="s">
        <v>405</v>
      </c>
      <c r="KX44" s="2" t="s">
        <v>330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100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468</v>
      </c>
      <c r="B45" s="2" t="s">
        <v>133</v>
      </c>
      <c r="C45" s="2" t="s">
        <v>134</v>
      </c>
      <c r="D45" s="2" t="s">
        <v>393</v>
      </c>
      <c r="E45" s="2" t="s">
        <v>394</v>
      </c>
      <c r="F45" s="2" t="s">
        <v>458</v>
      </c>
      <c r="G45" s="2" t="s">
        <v>458</v>
      </c>
      <c r="H45" s="2" t="s">
        <v>458</v>
      </c>
      <c r="I45" s="2" t="s">
        <v>436</v>
      </c>
      <c r="J45" s="2" t="s">
        <v>459</v>
      </c>
      <c r="K45" s="2" t="s">
        <v>277</v>
      </c>
      <c r="L45" s="3">
        <v>34.04</v>
      </c>
      <c r="M45" s="3">
        <v>35.74</v>
      </c>
      <c r="N45" s="3">
        <v>109.99</v>
      </c>
      <c r="O45" s="2" t="s">
        <v>334</v>
      </c>
      <c r="P45" s="2" t="s">
        <v>309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398</v>
      </c>
      <c r="V45" s="2" t="s">
        <v>361</v>
      </c>
      <c r="W45" s="2" t="s">
        <v>147</v>
      </c>
      <c r="X45" s="2" t="s">
        <v>144</v>
      </c>
      <c r="Y45" s="2" t="s">
        <v>156</v>
      </c>
      <c r="Z45" s="4"/>
      <c r="AA45" s="4">
        <f>=ROUNDDOWN({0},0)</f>
      </c>
      <c r="AB45" s="5">
        <v>2</v>
      </c>
      <c r="AC45" s="2" t="s">
        <v>144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335</v>
      </c>
      <c r="BW45" s="2" t="s">
        <v>144</v>
      </c>
      <c r="BX45" s="2" t="s">
        <v>280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335</v>
      </c>
      <c r="CJ45" s="2" t="s">
        <v>154</v>
      </c>
      <c r="CK45" s="2" t="s">
        <v>469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148</v>
      </c>
      <c r="CX45" s="2" t="s">
        <v>282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335</v>
      </c>
      <c r="DJ45" s="2" t="s">
        <v>401</v>
      </c>
      <c r="DK45" s="2" t="s">
        <v>270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335</v>
      </c>
      <c r="DW45" s="2" t="s">
        <v>160</v>
      </c>
      <c r="DX45" s="2" t="s">
        <v>344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335</v>
      </c>
      <c r="EJ45" s="2" t="s">
        <v>148</v>
      </c>
      <c r="EK45" s="2" t="s">
        <v>467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335</v>
      </c>
      <c r="EW45" s="2" t="s">
        <v>402</v>
      </c>
      <c r="EX45" s="2" t="s">
        <v>470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335</v>
      </c>
      <c r="FJ45" s="2" t="s">
        <v>189</v>
      </c>
      <c r="FK45" s="2" t="s">
        <v>471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151</v>
      </c>
      <c r="II45" s="2" t="s">
        <v>335</v>
      </c>
      <c r="IJ45" s="2" t="s">
        <v>404</v>
      </c>
      <c r="IK45" s="2" t="s">
        <v>144</v>
      </c>
      <c r="IL45" s="2" t="s">
        <v>153</v>
      </c>
      <c r="IM45" s="2" t="s">
        <v>153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151</v>
      </c>
      <c r="JI45" s="2" t="s">
        <v>335</v>
      </c>
      <c r="JJ45" s="2" t="s">
        <v>198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335</v>
      </c>
      <c r="KW45" s="2" t="s">
        <v>405</v>
      </c>
      <c r="KX45" s="2" t="s">
        <v>154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472</v>
      </c>
      <c r="B46" s="2" t="s">
        <v>133</v>
      </c>
      <c r="C46" s="2" t="s">
        <v>134</v>
      </c>
      <c r="D46" s="2" t="s">
        <v>393</v>
      </c>
      <c r="E46" s="2" t="s">
        <v>394</v>
      </c>
      <c r="F46" s="2" t="s">
        <v>458</v>
      </c>
      <c r="G46" s="2" t="s">
        <v>458</v>
      </c>
      <c r="H46" s="2" t="s">
        <v>458</v>
      </c>
      <c r="I46" s="2" t="s">
        <v>436</v>
      </c>
      <c r="J46" s="2" t="s">
        <v>459</v>
      </c>
      <c r="K46" s="2" t="s">
        <v>231</v>
      </c>
      <c r="L46" s="3">
        <v>37.83</v>
      </c>
      <c r="M46" s="3">
        <v>39.72</v>
      </c>
      <c r="N46" s="3">
        <v>124.99</v>
      </c>
      <c r="O46" s="2" t="s">
        <v>141</v>
      </c>
      <c r="P46" s="2" t="s">
        <v>278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398</v>
      </c>
      <c r="V46" s="2" t="s">
        <v>361</v>
      </c>
      <c r="W46" s="2" t="s">
        <v>147</v>
      </c>
      <c r="X46" s="2" t="s">
        <v>144</v>
      </c>
      <c r="Y46" s="2" t="s">
        <v>156</v>
      </c>
      <c r="Z46" s="4">
        <v>89</v>
      </c>
      <c r="AA46" s="4">
        <f>=ROUNDDOWN(22.25,0)</f>
      </c>
      <c r="AB46" s="5">
        <v>4</v>
      </c>
      <c r="AC46" s="2" t="s">
        <v>473</v>
      </c>
      <c r="AD46" s="4">
        <v>125</v>
      </c>
      <c r="AE46" s="4">
        <v>125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4</v>
      </c>
      <c r="AS46" s="8">
        <v>264.18</v>
      </c>
      <c r="AT46" s="7">
        <v>-1</v>
      </c>
      <c r="AU46" s="7">
        <v>-1</v>
      </c>
      <c r="AV46" s="4"/>
      <c r="AW46" s="8"/>
      <c r="AX46" s="4">
        <v>4</v>
      </c>
      <c r="AY46" s="8">
        <v>264.18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453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474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154</v>
      </c>
      <c r="CK46" s="2" t="s">
        <v>475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2</v>
      </c>
      <c r="CR46" s="8">
        <v>186.98</v>
      </c>
      <c r="CS46" s="7">
        <v>-1</v>
      </c>
      <c r="CT46" s="7">
        <v>-1</v>
      </c>
      <c r="CU46" s="2" t="s">
        <v>151</v>
      </c>
      <c r="CV46" s="2" t="s">
        <v>141</v>
      </c>
      <c r="CW46" s="2" t="s">
        <v>345</v>
      </c>
      <c r="CX46" s="2" t="s">
        <v>207</v>
      </c>
      <c r="CY46" s="2" t="s">
        <v>153</v>
      </c>
      <c r="CZ46" s="2" t="s">
        <v>153</v>
      </c>
      <c r="DA46" s="2" t="s">
        <v>144</v>
      </c>
      <c r="DB46" s="4"/>
      <c r="DC46" s="8"/>
      <c r="DD46" s="4">
        <v>2</v>
      </c>
      <c r="DE46" s="8">
        <v>77.2</v>
      </c>
      <c r="DF46" s="7">
        <v>-1</v>
      </c>
      <c r="DG46" s="7">
        <v>-1</v>
      </c>
      <c r="DH46" s="2" t="s">
        <v>151</v>
      </c>
      <c r="DI46" s="2" t="s">
        <v>170</v>
      </c>
      <c r="DJ46" s="2" t="s">
        <v>401</v>
      </c>
      <c r="DK46" s="2" t="s">
        <v>460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160</v>
      </c>
      <c r="DX46" s="2" t="s">
        <v>365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156</v>
      </c>
      <c r="EK46" s="2" t="s">
        <v>204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141</v>
      </c>
      <c r="EW46" s="2" t="s">
        <v>402</v>
      </c>
      <c r="EX46" s="2" t="s">
        <v>322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189</v>
      </c>
      <c r="FK46" s="2" t="s">
        <v>144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151</v>
      </c>
      <c r="II46" s="2" t="s">
        <v>141</v>
      </c>
      <c r="IJ46" s="2" t="s">
        <v>404</v>
      </c>
      <c r="IK46" s="2" t="s">
        <v>144</v>
      </c>
      <c r="IL46" s="2" t="s">
        <v>153</v>
      </c>
      <c r="IM46" s="2" t="s">
        <v>153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151</v>
      </c>
      <c r="JI46" s="2" t="s">
        <v>141</v>
      </c>
      <c r="JJ46" s="2" t="s">
        <v>198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141</v>
      </c>
      <c r="KW46" s="2" t="s">
        <v>405</v>
      </c>
      <c r="KX46" s="2" t="s">
        <v>476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89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125</v>
      </c>
      <c r="PR46" s="4"/>
    </row>
    <row r="47">
      <c r="A47" s="2" t="s">
        <v>477</v>
      </c>
      <c r="B47" s="2" t="s">
        <v>133</v>
      </c>
      <c r="C47" s="2" t="s">
        <v>134</v>
      </c>
      <c r="D47" s="2" t="s">
        <v>393</v>
      </c>
      <c r="E47" s="2" t="s">
        <v>394</v>
      </c>
      <c r="F47" s="2" t="s">
        <v>458</v>
      </c>
      <c r="G47" s="2" t="s">
        <v>458</v>
      </c>
      <c r="H47" s="2" t="s">
        <v>458</v>
      </c>
      <c r="I47" s="2" t="s">
        <v>436</v>
      </c>
      <c r="J47" s="2" t="s">
        <v>459</v>
      </c>
      <c r="K47" s="2" t="s">
        <v>430</v>
      </c>
      <c r="L47" s="3">
        <v>37.83</v>
      </c>
      <c r="M47" s="3">
        <v>39.72</v>
      </c>
      <c r="N47" s="3">
        <v>124.99</v>
      </c>
      <c r="O47" s="2" t="s">
        <v>141</v>
      </c>
      <c r="P47" s="2" t="s">
        <v>278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398</v>
      </c>
      <c r="V47" s="2" t="s">
        <v>361</v>
      </c>
      <c r="W47" s="2" t="s">
        <v>147</v>
      </c>
      <c r="X47" s="2" t="s">
        <v>144</v>
      </c>
      <c r="Y47" s="2" t="s">
        <v>156</v>
      </c>
      <c r="Z47" s="4">
        <v>52</v>
      </c>
      <c r="AA47" s="4">
        <f>=ROUNDDOWN(23.6363636363636,0)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1</v>
      </c>
      <c r="AS47" s="8">
        <v>40.03</v>
      </c>
      <c r="AT47" s="7">
        <v>-1</v>
      </c>
      <c r="AU47" s="7">
        <v>-1</v>
      </c>
      <c r="AV47" s="4"/>
      <c r="AW47" s="8"/>
      <c r="AX47" s="4">
        <v>1</v>
      </c>
      <c r="AY47" s="8">
        <v>40.03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478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141</v>
      </c>
      <c r="CJ47" s="2" t="s">
        <v>154</v>
      </c>
      <c r="CK47" s="2" t="s">
        <v>388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141</v>
      </c>
      <c r="CW47" s="2" t="s">
        <v>156</v>
      </c>
      <c r="CX47" s="2" t="s">
        <v>314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401</v>
      </c>
      <c r="DK47" s="2" t="s">
        <v>313</v>
      </c>
      <c r="DL47" s="2" t="s">
        <v>153</v>
      </c>
      <c r="DM47" s="2" t="s">
        <v>153</v>
      </c>
      <c r="DN47" s="2" t="s">
        <v>144</v>
      </c>
      <c r="DO47" s="4"/>
      <c r="DP47" s="8"/>
      <c r="DQ47" s="4">
        <v>1</v>
      </c>
      <c r="DR47" s="8">
        <v>40.03</v>
      </c>
      <c r="DS47" s="7">
        <v>-1</v>
      </c>
      <c r="DT47" s="7">
        <v>-1</v>
      </c>
      <c r="DU47" s="2" t="s">
        <v>151</v>
      </c>
      <c r="DV47" s="2" t="s">
        <v>141</v>
      </c>
      <c r="DW47" s="2" t="s">
        <v>160</v>
      </c>
      <c r="DX47" s="2" t="s">
        <v>479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148</v>
      </c>
      <c r="EK47" s="2" t="s">
        <v>156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141</v>
      </c>
      <c r="EW47" s="2" t="s">
        <v>402</v>
      </c>
      <c r="EX47" s="2" t="s">
        <v>480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189</v>
      </c>
      <c r="FK47" s="2" t="s">
        <v>144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151</v>
      </c>
      <c r="II47" s="2" t="s">
        <v>141</v>
      </c>
      <c r="IJ47" s="2" t="s">
        <v>404</v>
      </c>
      <c r="IK47" s="2" t="s">
        <v>144</v>
      </c>
      <c r="IL47" s="2" t="s">
        <v>153</v>
      </c>
      <c r="IM47" s="2" t="s">
        <v>153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151</v>
      </c>
      <c r="JI47" s="2" t="s">
        <v>141</v>
      </c>
      <c r="JJ47" s="2" t="s">
        <v>198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151</v>
      </c>
      <c r="KV47" s="2" t="s">
        <v>141</v>
      </c>
      <c r="KW47" s="2" t="s">
        <v>405</v>
      </c>
      <c r="KX47" s="2" t="s">
        <v>375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52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481</v>
      </c>
      <c r="B48" s="2" t="s">
        <v>133</v>
      </c>
      <c r="C48" s="2" t="s">
        <v>134</v>
      </c>
      <c r="D48" s="2" t="s">
        <v>482</v>
      </c>
      <c r="E48" s="2" t="s">
        <v>483</v>
      </c>
      <c r="F48" s="2" t="s">
        <v>484</v>
      </c>
      <c r="G48" s="2" t="s">
        <v>484</v>
      </c>
      <c r="H48" s="2" t="s">
        <v>484</v>
      </c>
      <c r="I48" s="2" t="s">
        <v>485</v>
      </c>
      <c r="J48" s="2" t="s">
        <v>486</v>
      </c>
      <c r="K48" s="2" t="s">
        <v>231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278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398</v>
      </c>
      <c r="V48" s="2" t="s">
        <v>487</v>
      </c>
      <c r="W48" s="2" t="s">
        <v>147</v>
      </c>
      <c r="X48" s="2" t="s">
        <v>144</v>
      </c>
      <c r="Y48" s="2" t="s">
        <v>214</v>
      </c>
      <c r="Z48" s="4">
        <v>183</v>
      </c>
      <c r="AA48" s="4">
        <f>=ROUNDDOWN(45.75,0)</f>
      </c>
      <c r="AB48" s="5">
        <v>4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2</v>
      </c>
      <c r="AQ48" s="8">
        <v>149.87</v>
      </c>
      <c r="AR48" s="4"/>
      <c r="AS48" s="8"/>
      <c r="AT48" s="7"/>
      <c r="AU48" s="7"/>
      <c r="AV48" s="4">
        <v>2</v>
      </c>
      <c r="AW48" s="8">
        <v>149.87</v>
      </c>
      <c r="AX48" s="4"/>
      <c r="AY48" s="8"/>
      <c r="AZ48" s="7"/>
      <c r="BA48" s="7"/>
      <c r="BB48" s="7">
        <v>1</v>
      </c>
      <c r="BC48" s="4">
        <v>9</v>
      </c>
      <c r="BD48" s="8">
        <v>277.15</v>
      </c>
      <c r="BE48" s="4">
        <v>7</v>
      </c>
      <c r="BF48" s="8">
        <v>198.38</v>
      </c>
      <c r="BG48" s="7">
        <v>0.2857</v>
      </c>
      <c r="BH48" s="7">
        <v>0.3971</v>
      </c>
      <c r="BI48" s="7">
        <v>0.5408</v>
      </c>
      <c r="BJ48" s="4">
        <v>2</v>
      </c>
      <c r="BK48" s="8">
        <v>149.87</v>
      </c>
      <c r="BL48" s="2" t="s">
        <v>488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144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141</v>
      </c>
      <c r="CJ48" s="2" t="s">
        <v>154</v>
      </c>
      <c r="CK48" s="2" t="s">
        <v>489</v>
      </c>
      <c r="CL48" s="2" t="s">
        <v>153</v>
      </c>
      <c r="CM48" s="2" t="s">
        <v>153</v>
      </c>
      <c r="CN48" s="2" t="s">
        <v>144</v>
      </c>
      <c r="CO48" s="4">
        <v>1</v>
      </c>
      <c r="CP48" s="8">
        <v>119.35</v>
      </c>
      <c r="CQ48" s="4"/>
      <c r="CR48" s="8"/>
      <c r="CS48" s="7"/>
      <c r="CT48" s="7"/>
      <c r="CU48" s="2" t="s">
        <v>151</v>
      </c>
      <c r="CV48" s="2" t="s">
        <v>141</v>
      </c>
      <c r="CW48" s="2" t="s">
        <v>148</v>
      </c>
      <c r="CX48" s="2" t="s">
        <v>328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401</v>
      </c>
      <c r="DK48" s="2" t="s">
        <v>313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335</v>
      </c>
      <c r="DW48" s="2" t="s">
        <v>160</v>
      </c>
      <c r="DX48" s="2" t="s">
        <v>490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214</v>
      </c>
      <c r="EK48" s="2" t="s">
        <v>439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163</v>
      </c>
      <c r="EX48" s="2" t="s">
        <v>464</v>
      </c>
      <c r="EY48" s="2" t="s">
        <v>153</v>
      </c>
      <c r="EZ48" s="2" t="s">
        <v>153</v>
      </c>
      <c r="FA48" s="2" t="s">
        <v>144</v>
      </c>
      <c r="FB48" s="4">
        <v>1</v>
      </c>
      <c r="FC48" s="8">
        <v>30.52</v>
      </c>
      <c r="FD48" s="4"/>
      <c r="FE48" s="8"/>
      <c r="FF48" s="7"/>
      <c r="FG48" s="7"/>
      <c r="FH48" s="2" t="s">
        <v>151</v>
      </c>
      <c r="FI48" s="2" t="s">
        <v>141</v>
      </c>
      <c r="FJ48" s="2" t="s">
        <v>165</v>
      </c>
      <c r="FK48" s="2" t="s">
        <v>491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151</v>
      </c>
      <c r="II48" s="2" t="s">
        <v>141</v>
      </c>
      <c r="IJ48" s="2" t="s">
        <v>404</v>
      </c>
      <c r="IK48" s="2" t="s">
        <v>492</v>
      </c>
      <c r="IL48" s="2" t="s">
        <v>153</v>
      </c>
      <c r="IM48" s="2" t="s">
        <v>153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151</v>
      </c>
      <c r="JI48" s="2" t="s">
        <v>141</v>
      </c>
      <c r="JJ48" s="2" t="s">
        <v>198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141</v>
      </c>
      <c r="KW48" s="2" t="s">
        <v>405</v>
      </c>
      <c r="KX48" s="2" t="s">
        <v>144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183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493</v>
      </c>
      <c r="B49" s="2" t="s">
        <v>133</v>
      </c>
      <c r="C49" s="2" t="s">
        <v>134</v>
      </c>
      <c r="D49" s="2" t="s">
        <v>482</v>
      </c>
      <c r="E49" s="2" t="s">
        <v>483</v>
      </c>
      <c r="F49" s="2" t="s">
        <v>484</v>
      </c>
      <c r="G49" s="2" t="s">
        <v>484</v>
      </c>
      <c r="H49" s="2" t="s">
        <v>484</v>
      </c>
      <c r="I49" s="2" t="s">
        <v>485</v>
      </c>
      <c r="J49" s="2" t="s">
        <v>486</v>
      </c>
      <c r="K49" s="2" t="s">
        <v>407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278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398</v>
      </c>
      <c r="V49" s="2" t="s">
        <v>487</v>
      </c>
      <c r="W49" s="2" t="s">
        <v>147</v>
      </c>
      <c r="X49" s="2" t="s">
        <v>144</v>
      </c>
      <c r="Y49" s="2" t="s">
        <v>214</v>
      </c>
      <c r="Z49" s="4">
        <v>5</v>
      </c>
      <c r="AA49" s="4">
        <f>=ROUNDDOWN(1,0)</f>
      </c>
      <c r="AB49" s="5">
        <v>5</v>
      </c>
      <c r="AC49" s="2" t="s">
        <v>149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3</v>
      </c>
      <c r="AQ49" s="8">
        <v>88.8</v>
      </c>
      <c r="AR49" s="4">
        <v>2</v>
      </c>
      <c r="AS49" s="8">
        <v>58.24</v>
      </c>
      <c r="AT49" s="7">
        <v>0.5</v>
      </c>
      <c r="AU49" s="7">
        <v>0.5247</v>
      </c>
      <c r="AV49" s="4">
        <v>3</v>
      </c>
      <c r="AW49" s="8">
        <v>88.8</v>
      </c>
      <c r="AX49" s="4">
        <v>2</v>
      </c>
      <c r="AY49" s="8">
        <v>58.24</v>
      </c>
      <c r="AZ49" s="7">
        <v>0.5</v>
      </c>
      <c r="BA49" s="7">
        <v>0.5247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0.3204</v>
      </c>
      <c r="BJ49" s="4">
        <v>3</v>
      </c>
      <c r="BK49" s="8">
        <v>88.8</v>
      </c>
      <c r="BL49" s="2" t="s">
        <v>494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173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154</v>
      </c>
      <c r="CK49" s="2" t="s">
        <v>400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148</v>
      </c>
      <c r="CX49" s="2" t="s">
        <v>282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401</v>
      </c>
      <c r="DK49" s="2" t="s">
        <v>438</v>
      </c>
      <c r="DL49" s="2" t="s">
        <v>153</v>
      </c>
      <c r="DM49" s="2" t="s">
        <v>153</v>
      </c>
      <c r="DN49" s="2" t="s">
        <v>144</v>
      </c>
      <c r="DO49" s="4"/>
      <c r="DP49" s="8"/>
      <c r="DQ49" s="4">
        <v>2</v>
      </c>
      <c r="DR49" s="8">
        <v>58.24</v>
      </c>
      <c r="DS49" s="7">
        <v>-1</v>
      </c>
      <c r="DT49" s="7">
        <v>-1</v>
      </c>
      <c r="DU49" s="2" t="s">
        <v>151</v>
      </c>
      <c r="DV49" s="2" t="s">
        <v>335</v>
      </c>
      <c r="DW49" s="2" t="s">
        <v>160</v>
      </c>
      <c r="DX49" s="2" t="s">
        <v>419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214</v>
      </c>
      <c r="EK49" s="2" t="s">
        <v>495</v>
      </c>
      <c r="EL49" s="2" t="s">
        <v>153</v>
      </c>
      <c r="EM49" s="2" t="s">
        <v>153</v>
      </c>
      <c r="EN49" s="2" t="s">
        <v>144</v>
      </c>
      <c r="EO49" s="4">
        <v>3</v>
      </c>
      <c r="EP49" s="8">
        <v>88.8</v>
      </c>
      <c r="EQ49" s="4"/>
      <c r="ER49" s="8"/>
      <c r="ES49" s="7"/>
      <c r="ET49" s="7"/>
      <c r="EU49" s="2" t="s">
        <v>151</v>
      </c>
      <c r="EV49" s="2" t="s">
        <v>141</v>
      </c>
      <c r="EW49" s="2" t="s">
        <v>163</v>
      </c>
      <c r="EX49" s="2" t="s">
        <v>159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165</v>
      </c>
      <c r="FK49" s="2" t="s">
        <v>264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151</v>
      </c>
      <c r="II49" s="2" t="s">
        <v>141</v>
      </c>
      <c r="IJ49" s="2" t="s">
        <v>404</v>
      </c>
      <c r="IK49" s="2" t="s">
        <v>496</v>
      </c>
      <c r="IL49" s="2" t="s">
        <v>153</v>
      </c>
      <c r="IM49" s="2" t="s">
        <v>153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151</v>
      </c>
      <c r="JI49" s="2" t="s">
        <v>141</v>
      </c>
      <c r="JJ49" s="2" t="s">
        <v>198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405</v>
      </c>
      <c r="KX49" s="2" t="s">
        <v>497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232</v>
      </c>
    </row>
    <row r="50">
      <c r="A50" s="2" t="s">
        <v>498</v>
      </c>
      <c r="B50" s="2" t="s">
        <v>133</v>
      </c>
      <c r="C50" s="2" t="s">
        <v>134</v>
      </c>
      <c r="D50" s="2" t="s">
        <v>482</v>
      </c>
      <c r="E50" s="2" t="s">
        <v>483</v>
      </c>
      <c r="F50" s="2" t="s">
        <v>484</v>
      </c>
      <c r="G50" s="2" t="s">
        <v>484</v>
      </c>
      <c r="H50" s="2" t="s">
        <v>484</v>
      </c>
      <c r="I50" s="2" t="s">
        <v>485</v>
      </c>
      <c r="J50" s="2" t="s">
        <v>486</v>
      </c>
      <c r="K50" s="2" t="s">
        <v>277</v>
      </c>
      <c r="L50" s="3">
        <v>24.76</v>
      </c>
      <c r="M50" s="3">
        <v>26</v>
      </c>
      <c r="N50" s="3">
        <v>79.99</v>
      </c>
      <c r="O50" s="2" t="s">
        <v>463</v>
      </c>
      <c r="P50" s="2" t="s">
        <v>309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398</v>
      </c>
      <c r="V50" s="2" t="s">
        <v>487</v>
      </c>
      <c r="W50" s="2" t="s">
        <v>147</v>
      </c>
      <c r="X50" s="2" t="s">
        <v>144</v>
      </c>
      <c r="Y50" s="2" t="s">
        <v>214</v>
      </c>
      <c r="Z50" s="4">
        <v>58</v>
      </c>
      <c r="AA50" s="4">
        <f>=ROUNDDOWN(116,0)</f>
      </c>
      <c r="AB50" s="5">
        <v>0.5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25.48</v>
      </c>
      <c r="AR50" s="4">
        <v>2</v>
      </c>
      <c r="AS50" s="8">
        <v>58.24</v>
      </c>
      <c r="AT50" s="7"/>
      <c r="AU50" s="7">
        <v>-0.5625</v>
      </c>
      <c r="AV50" s="4">
        <v>2</v>
      </c>
      <c r="AW50" s="8">
        <v>25.48</v>
      </c>
      <c r="AX50" s="4">
        <v>2</v>
      </c>
      <c r="AY50" s="8">
        <v>58.24</v>
      </c>
      <c r="AZ50" s="7"/>
      <c r="BA50" s="7">
        <v>-0.5625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0.0919</v>
      </c>
      <c r="BJ50" s="4">
        <v>2</v>
      </c>
      <c r="BK50" s="8">
        <v>25.48</v>
      </c>
      <c r="BL50" s="2" t="s">
        <v>499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153</v>
      </c>
      <c r="CA50" s="2" t="s">
        <v>144</v>
      </c>
      <c r="CB50" s="4">
        <v>2</v>
      </c>
      <c r="CC50" s="8">
        <v>25.48</v>
      </c>
      <c r="CD50" s="4"/>
      <c r="CE50" s="8"/>
      <c r="CF50" s="7"/>
      <c r="CG50" s="7"/>
      <c r="CH50" s="2" t="s">
        <v>151</v>
      </c>
      <c r="CI50" s="2" t="s">
        <v>141</v>
      </c>
      <c r="CJ50" s="2" t="s">
        <v>154</v>
      </c>
      <c r="CK50" s="2" t="s">
        <v>464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148</v>
      </c>
      <c r="CX50" s="2" t="s">
        <v>217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401</v>
      </c>
      <c r="DK50" s="2" t="s">
        <v>500</v>
      </c>
      <c r="DL50" s="2" t="s">
        <v>153</v>
      </c>
      <c r="DM50" s="2" t="s">
        <v>153</v>
      </c>
      <c r="DN50" s="2" t="s">
        <v>144</v>
      </c>
      <c r="DO50" s="4"/>
      <c r="DP50" s="8"/>
      <c r="DQ50" s="4">
        <v>2</v>
      </c>
      <c r="DR50" s="8">
        <v>58.24</v>
      </c>
      <c r="DS50" s="7">
        <v>-1</v>
      </c>
      <c r="DT50" s="7">
        <v>-1</v>
      </c>
      <c r="DU50" s="2" t="s">
        <v>151</v>
      </c>
      <c r="DV50" s="2" t="s">
        <v>335</v>
      </c>
      <c r="DW50" s="2" t="s">
        <v>160</v>
      </c>
      <c r="DX50" s="2" t="s">
        <v>419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214</v>
      </c>
      <c r="EK50" s="2" t="s">
        <v>156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163</v>
      </c>
      <c r="EX50" s="2" t="s">
        <v>464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165</v>
      </c>
      <c r="FK50" s="2" t="s">
        <v>144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144</v>
      </c>
      <c r="FV50" s="2" t="s">
        <v>144</v>
      </c>
      <c r="FW50" s="2" t="s">
        <v>144</v>
      </c>
      <c r="FX50" s="2" t="s">
        <v>144</v>
      </c>
      <c r="FY50" s="2" t="s">
        <v>144</v>
      </c>
      <c r="FZ50" s="2" t="s">
        <v>144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151</v>
      </c>
      <c r="II50" s="2" t="s">
        <v>141</v>
      </c>
      <c r="IJ50" s="2" t="s">
        <v>404</v>
      </c>
      <c r="IK50" s="2" t="s">
        <v>144</v>
      </c>
      <c r="IL50" s="2" t="s">
        <v>153</v>
      </c>
      <c r="IM50" s="2" t="s">
        <v>153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151</v>
      </c>
      <c r="JI50" s="2" t="s">
        <v>141</v>
      </c>
      <c r="JJ50" s="2" t="s">
        <v>198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405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58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501</v>
      </c>
      <c r="B51" s="2" t="s">
        <v>133</v>
      </c>
      <c r="C51" s="2" t="s">
        <v>134</v>
      </c>
      <c r="D51" s="2" t="s">
        <v>482</v>
      </c>
      <c r="E51" s="2" t="s">
        <v>483</v>
      </c>
      <c r="F51" s="2" t="s">
        <v>484</v>
      </c>
      <c r="G51" s="2" t="s">
        <v>484</v>
      </c>
      <c r="H51" s="2" t="s">
        <v>484</v>
      </c>
      <c r="I51" s="2" t="s">
        <v>485</v>
      </c>
      <c r="J51" s="2" t="s">
        <v>486</v>
      </c>
      <c r="K51" s="2" t="s">
        <v>140</v>
      </c>
      <c r="L51" s="3">
        <v>24.76</v>
      </c>
      <c r="M51" s="3">
        <v>26</v>
      </c>
      <c r="N51" s="3">
        <v>79.99</v>
      </c>
      <c r="O51" s="2" t="s">
        <v>463</v>
      </c>
      <c r="P51" s="2" t="s">
        <v>309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398</v>
      </c>
      <c r="V51" s="2" t="s">
        <v>487</v>
      </c>
      <c r="W51" s="2" t="s">
        <v>147</v>
      </c>
      <c r="X51" s="2" t="s">
        <v>144</v>
      </c>
      <c r="Y51" s="2" t="s">
        <v>214</v>
      </c>
      <c r="Z51" s="4">
        <v>106</v>
      </c>
      <c r="AA51" s="4">
        <f>=ROUNDDOWN(96.3636363636364,0)</f>
      </c>
      <c r="AB51" s="5">
        <v>1.1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13</v>
      </c>
      <c r="AR51" s="4">
        <v>3</v>
      </c>
      <c r="AS51" s="8">
        <v>81.9</v>
      </c>
      <c r="AT51" s="7">
        <v>-0.3333</v>
      </c>
      <c r="AU51" s="7">
        <v>-0.8413</v>
      </c>
      <c r="AV51" s="4">
        <v>2</v>
      </c>
      <c r="AW51" s="8">
        <v>13</v>
      </c>
      <c r="AX51" s="4">
        <v>3</v>
      </c>
      <c r="AY51" s="8">
        <v>81.9</v>
      </c>
      <c r="AZ51" s="7">
        <v>-0.3333</v>
      </c>
      <c r="BA51" s="7">
        <v>-0.8413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0.0469</v>
      </c>
      <c r="BJ51" s="4">
        <v>2</v>
      </c>
      <c r="BK51" s="8">
        <v>13</v>
      </c>
      <c r="BL51" s="2" t="s">
        <v>425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502</v>
      </c>
      <c r="BY51" s="2" t="s">
        <v>153</v>
      </c>
      <c r="BZ51" s="2" t="s">
        <v>153</v>
      </c>
      <c r="CA51" s="2" t="s">
        <v>144</v>
      </c>
      <c r="CB51" s="4">
        <v>2</v>
      </c>
      <c r="CC51" s="8">
        <v>13</v>
      </c>
      <c r="CD51" s="4"/>
      <c r="CE51" s="8"/>
      <c r="CF51" s="7"/>
      <c r="CG51" s="7"/>
      <c r="CH51" s="2" t="s">
        <v>151</v>
      </c>
      <c r="CI51" s="2" t="s">
        <v>141</v>
      </c>
      <c r="CJ51" s="2" t="s">
        <v>154</v>
      </c>
      <c r="CK51" s="2" t="s">
        <v>503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214</v>
      </c>
      <c r="CX51" s="2" t="s">
        <v>157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401</v>
      </c>
      <c r="DK51" s="2" t="s">
        <v>419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335</v>
      </c>
      <c r="DW51" s="2" t="s">
        <v>160</v>
      </c>
      <c r="DX51" s="2" t="s">
        <v>504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214</v>
      </c>
      <c r="EK51" s="2" t="s">
        <v>194</v>
      </c>
      <c r="EL51" s="2" t="s">
        <v>153</v>
      </c>
      <c r="EM51" s="2" t="s">
        <v>153</v>
      </c>
      <c r="EN51" s="2" t="s">
        <v>144</v>
      </c>
      <c r="EO51" s="4"/>
      <c r="EP51" s="8"/>
      <c r="EQ51" s="4">
        <v>3</v>
      </c>
      <c r="ER51" s="8">
        <v>81.9</v>
      </c>
      <c r="ES51" s="7">
        <v>-1</v>
      </c>
      <c r="ET51" s="7">
        <v>-1</v>
      </c>
      <c r="EU51" s="2" t="s">
        <v>151</v>
      </c>
      <c r="EV51" s="2" t="s">
        <v>141</v>
      </c>
      <c r="EW51" s="2" t="s">
        <v>163</v>
      </c>
      <c r="EX51" s="2" t="s">
        <v>325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165</v>
      </c>
      <c r="FK51" s="2" t="s">
        <v>288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151</v>
      </c>
      <c r="II51" s="2" t="s">
        <v>141</v>
      </c>
      <c r="IJ51" s="2" t="s">
        <v>404</v>
      </c>
      <c r="IK51" s="2" t="s">
        <v>144</v>
      </c>
      <c r="IL51" s="2" t="s">
        <v>153</v>
      </c>
      <c r="IM51" s="2" t="s">
        <v>153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151</v>
      </c>
      <c r="JI51" s="2" t="s">
        <v>141</v>
      </c>
      <c r="JJ51" s="2" t="s">
        <v>198</v>
      </c>
      <c r="JK51" s="2" t="s">
        <v>144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405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106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505</v>
      </c>
      <c r="B52" s="2" t="s">
        <v>133</v>
      </c>
      <c r="C52" s="2" t="s">
        <v>134</v>
      </c>
      <c r="D52" s="2" t="s">
        <v>482</v>
      </c>
      <c r="E52" s="2" t="s">
        <v>483</v>
      </c>
      <c r="F52" s="2" t="s">
        <v>137</v>
      </c>
      <c r="G52" s="2" t="s">
        <v>144</v>
      </c>
      <c r="H52" s="2" t="s">
        <v>144</v>
      </c>
      <c r="I52" s="2" t="s">
        <v>506</v>
      </c>
      <c r="J52" s="2" t="s">
        <v>507</v>
      </c>
      <c r="K52" s="2" t="s">
        <v>231</v>
      </c>
      <c r="L52" s="3">
        <v>30.86</v>
      </c>
      <c r="M52" s="3">
        <v>32.4</v>
      </c>
      <c r="N52" s="3">
        <v>89.99</v>
      </c>
      <c r="O52" s="2" t="s">
        <v>141</v>
      </c>
      <c r="P52" s="2" t="s">
        <v>232</v>
      </c>
      <c r="Q52" s="2" t="s">
        <v>143</v>
      </c>
      <c r="R52" s="2" t="s">
        <v>144</v>
      </c>
      <c r="S52" s="2" t="s">
        <v>144</v>
      </c>
      <c r="T52" s="2" t="s">
        <v>233</v>
      </c>
      <c r="U52" s="2" t="s">
        <v>398</v>
      </c>
      <c r="V52" s="2" t="s">
        <v>234</v>
      </c>
      <c r="W52" s="2" t="s">
        <v>144</v>
      </c>
      <c r="X52" s="2" t="s">
        <v>144</v>
      </c>
      <c r="Y52" s="2" t="s">
        <v>144</v>
      </c>
      <c r="Z52" s="4"/>
      <c r="AA52" s="4">
        <f>=ROUNDDOWN({0},0)</f>
      </c>
      <c r="AB52" s="5">
        <v>5</v>
      </c>
      <c r="AC52" s="2" t="s">
        <v>473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144</v>
      </c>
      <c r="BV52" s="2" t="s">
        <v>144</v>
      </c>
      <c r="BW52" s="2" t="s">
        <v>144</v>
      </c>
      <c r="BX52" s="2" t="s">
        <v>144</v>
      </c>
      <c r="BY52" s="2" t="s">
        <v>144</v>
      </c>
      <c r="BZ52" s="2" t="s">
        <v>144</v>
      </c>
      <c r="CA52" s="2" t="s">
        <v>144</v>
      </c>
      <c r="CB52" s="4"/>
      <c r="CC52" s="8"/>
      <c r="CD52" s="4"/>
      <c r="CE52" s="8"/>
      <c r="CF52" s="7"/>
      <c r="CG52" s="7"/>
      <c r="CH52" s="2" t="s">
        <v>144</v>
      </c>
      <c r="CI52" s="2" t="s">
        <v>144</v>
      </c>
      <c r="CJ52" s="2" t="s">
        <v>144</v>
      </c>
      <c r="CK52" s="2" t="s">
        <v>144</v>
      </c>
      <c r="CL52" s="2" t="s">
        <v>144</v>
      </c>
      <c r="CM52" s="2" t="s">
        <v>144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144</v>
      </c>
      <c r="CX52" s="2" t="s">
        <v>144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144</v>
      </c>
      <c r="DI52" s="2" t="s">
        <v>144</v>
      </c>
      <c r="DJ52" s="2" t="s">
        <v>144</v>
      </c>
      <c r="DK52" s="2" t="s">
        <v>144</v>
      </c>
      <c r="DL52" s="2" t="s">
        <v>144</v>
      </c>
      <c r="DM52" s="2" t="s">
        <v>144</v>
      </c>
      <c r="DN52" s="2" t="s">
        <v>144</v>
      </c>
      <c r="DO52" s="4"/>
      <c r="DP52" s="8"/>
      <c r="DQ52" s="4"/>
      <c r="DR52" s="8"/>
      <c r="DS52" s="7"/>
      <c r="DT52" s="7"/>
      <c r="DU52" s="2" t="s">
        <v>144</v>
      </c>
      <c r="DV52" s="2" t="s">
        <v>144</v>
      </c>
      <c r="DW52" s="2" t="s">
        <v>144</v>
      </c>
      <c r="DX52" s="2" t="s">
        <v>144</v>
      </c>
      <c r="DY52" s="2" t="s">
        <v>144</v>
      </c>
      <c r="DZ52" s="2" t="s">
        <v>144</v>
      </c>
      <c r="EA52" s="2" t="s">
        <v>144</v>
      </c>
      <c r="EB52" s="4"/>
      <c r="EC52" s="8"/>
      <c r="ED52" s="4"/>
      <c r="EE52" s="8"/>
      <c r="EF52" s="7"/>
      <c r="EG52" s="7"/>
      <c r="EH52" s="2" t="s">
        <v>151</v>
      </c>
      <c r="EI52" s="2" t="s">
        <v>141</v>
      </c>
      <c r="EJ52" s="2" t="s">
        <v>144</v>
      </c>
      <c r="EK52" s="2" t="s">
        <v>144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144</v>
      </c>
      <c r="EV52" s="2" t="s">
        <v>144</v>
      </c>
      <c r="EW52" s="2" t="s">
        <v>144</v>
      </c>
      <c r="EX52" s="2" t="s">
        <v>144</v>
      </c>
      <c r="EY52" s="2" t="s">
        <v>144</v>
      </c>
      <c r="EZ52" s="2" t="s">
        <v>144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144</v>
      </c>
      <c r="FV52" s="2" t="s">
        <v>144</v>
      </c>
      <c r="FW52" s="2" t="s">
        <v>144</v>
      </c>
      <c r="FX52" s="2" t="s">
        <v>144</v>
      </c>
      <c r="FY52" s="2" t="s">
        <v>144</v>
      </c>
      <c r="FZ52" s="2" t="s">
        <v>144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151</v>
      </c>
      <c r="JI52" s="2" t="s">
        <v>141</v>
      </c>
      <c r="JJ52" s="2" t="s">
        <v>144</v>
      </c>
      <c r="JK52" s="2" t="s">
        <v>144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>
        <v>208</v>
      </c>
      <c r="PR52" s="4"/>
    </row>
    <row r="53">
      <c r="A53" s="2" t="s">
        <v>508</v>
      </c>
      <c r="B53" s="2" t="s">
        <v>133</v>
      </c>
      <c r="C53" s="2" t="s">
        <v>134</v>
      </c>
      <c r="D53" s="2" t="s">
        <v>482</v>
      </c>
      <c r="E53" s="2" t="s">
        <v>483</v>
      </c>
      <c r="F53" s="2" t="s">
        <v>509</v>
      </c>
      <c r="G53" s="2" t="s">
        <v>509</v>
      </c>
      <c r="H53" s="2" t="s">
        <v>509</v>
      </c>
      <c r="I53" s="2" t="s">
        <v>485</v>
      </c>
      <c r="J53" s="2" t="s">
        <v>486</v>
      </c>
      <c r="K53" s="2" t="s">
        <v>359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309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398</v>
      </c>
      <c r="V53" s="2" t="s">
        <v>243</v>
      </c>
      <c r="W53" s="2" t="s">
        <v>147</v>
      </c>
      <c r="X53" s="2" t="s">
        <v>144</v>
      </c>
      <c r="Y53" s="2" t="s">
        <v>214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>
        <v>1</v>
      </c>
      <c r="BF53" s="8">
        <v>67.99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144</v>
      </c>
      <c r="BX53" s="2" t="s">
        <v>510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154</v>
      </c>
      <c r="CK53" s="2" t="s">
        <v>311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214</v>
      </c>
      <c r="CX53" s="2" t="s">
        <v>314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401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141</v>
      </c>
      <c r="DW53" s="2" t="s">
        <v>160</v>
      </c>
      <c r="DX53" s="2" t="s">
        <v>344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335</v>
      </c>
      <c r="EJ53" s="2" t="s">
        <v>214</v>
      </c>
      <c r="EK53" s="2" t="s">
        <v>156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141</v>
      </c>
      <c r="EW53" s="2" t="s">
        <v>163</v>
      </c>
      <c r="EX53" s="2" t="s">
        <v>257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151</v>
      </c>
      <c r="FI53" s="2" t="s">
        <v>141</v>
      </c>
      <c r="FJ53" s="2" t="s">
        <v>165</v>
      </c>
      <c r="FK53" s="2" t="s">
        <v>492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144</v>
      </c>
      <c r="FV53" s="2" t="s">
        <v>144</v>
      </c>
      <c r="FW53" s="2" t="s">
        <v>144</v>
      </c>
      <c r="FX53" s="2" t="s">
        <v>144</v>
      </c>
      <c r="FY53" s="2" t="s">
        <v>144</v>
      </c>
      <c r="FZ53" s="2" t="s">
        <v>144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151</v>
      </c>
      <c r="II53" s="2" t="s">
        <v>141</v>
      </c>
      <c r="IJ53" s="2" t="s">
        <v>404</v>
      </c>
      <c r="IK53" s="2" t="s">
        <v>144</v>
      </c>
      <c r="IL53" s="2" t="s">
        <v>153</v>
      </c>
      <c r="IM53" s="2" t="s">
        <v>153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151</v>
      </c>
      <c r="JI53" s="2" t="s">
        <v>141</v>
      </c>
      <c r="JJ53" s="2" t="s">
        <v>198</v>
      </c>
      <c r="JK53" s="2" t="s">
        <v>144</v>
      </c>
      <c r="JL53" s="2" t="s">
        <v>153</v>
      </c>
      <c r="JM53" s="2" t="s">
        <v>153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151</v>
      </c>
      <c r="KV53" s="2" t="s">
        <v>141</v>
      </c>
      <c r="KW53" s="2" t="s">
        <v>405</v>
      </c>
      <c r="KX53" s="2" t="s">
        <v>511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512</v>
      </c>
      <c r="B54" s="2" t="s">
        <v>133</v>
      </c>
      <c r="C54" s="2" t="s">
        <v>134</v>
      </c>
      <c r="D54" s="2" t="s">
        <v>482</v>
      </c>
      <c r="E54" s="2" t="s">
        <v>483</v>
      </c>
      <c r="F54" s="2" t="s">
        <v>509</v>
      </c>
      <c r="G54" s="2" t="s">
        <v>509</v>
      </c>
      <c r="H54" s="2" t="s">
        <v>509</v>
      </c>
      <c r="I54" s="2" t="s">
        <v>485</v>
      </c>
      <c r="J54" s="2" t="s">
        <v>486</v>
      </c>
      <c r="K54" s="2" t="s">
        <v>430</v>
      </c>
      <c r="L54" s="3">
        <v>24.76</v>
      </c>
      <c r="M54" s="3">
        <v>26</v>
      </c>
      <c r="N54" s="3">
        <v>79.99</v>
      </c>
      <c r="O54" s="2" t="s">
        <v>463</v>
      </c>
      <c r="P54" s="2" t="s">
        <v>309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398</v>
      </c>
      <c r="V54" s="2" t="s">
        <v>243</v>
      </c>
      <c r="W54" s="2" t="s">
        <v>147</v>
      </c>
      <c r="X54" s="2" t="s">
        <v>144</v>
      </c>
      <c r="Y54" s="2" t="s">
        <v>214</v>
      </c>
      <c r="Z54" s="4">
        <v>58</v>
      </c>
      <c r="AA54" s="4">
        <f>=ROUNDDOWN(38.6666666666667,0)</f>
      </c>
      <c r="AB54" s="5">
        <v>1.5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1</v>
      </c>
      <c r="AS54" s="8">
        <v>67.99</v>
      </c>
      <c r="AT54" s="7">
        <v>-1</v>
      </c>
      <c r="AU54" s="7">
        <v>-1</v>
      </c>
      <c r="AV54" s="4"/>
      <c r="AW54" s="8"/>
      <c r="AX54" s="4">
        <v>1</v>
      </c>
      <c r="AY54" s="8">
        <v>67.99</v>
      </c>
      <c r="AZ54" s="7">
        <v>-1</v>
      </c>
      <c r="BA54" s="7">
        <v>-1</v>
      </c>
      <c r="BB54" s="7"/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513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151</v>
      </c>
      <c r="CI54" s="2" t="s">
        <v>141</v>
      </c>
      <c r="CJ54" s="2" t="s">
        <v>154</v>
      </c>
      <c r="CK54" s="2" t="s">
        <v>342</v>
      </c>
      <c r="CL54" s="2" t="s">
        <v>153</v>
      </c>
      <c r="CM54" s="2" t="s">
        <v>153</v>
      </c>
      <c r="CN54" s="2" t="s">
        <v>144</v>
      </c>
      <c r="CO54" s="4"/>
      <c r="CP54" s="8"/>
      <c r="CQ54" s="4">
        <v>1</v>
      </c>
      <c r="CR54" s="8">
        <v>67.99</v>
      </c>
      <c r="CS54" s="7">
        <v>-1</v>
      </c>
      <c r="CT54" s="7">
        <v>-1</v>
      </c>
      <c r="CU54" s="2" t="s">
        <v>151</v>
      </c>
      <c r="CV54" s="2" t="s">
        <v>141</v>
      </c>
      <c r="CW54" s="2" t="s">
        <v>214</v>
      </c>
      <c r="CX54" s="2" t="s">
        <v>411</v>
      </c>
      <c r="CY54" s="2" t="s">
        <v>153</v>
      </c>
      <c r="CZ54" s="2" t="s">
        <v>153</v>
      </c>
      <c r="DA54" s="2" t="s">
        <v>144</v>
      </c>
      <c r="DB54" s="4"/>
      <c r="DC54" s="8"/>
      <c r="DD54" s="4"/>
      <c r="DE54" s="8"/>
      <c r="DF54" s="7"/>
      <c r="DG54" s="7"/>
      <c r="DH54" s="2" t="s">
        <v>151</v>
      </c>
      <c r="DI54" s="2" t="s">
        <v>141</v>
      </c>
      <c r="DJ54" s="2" t="s">
        <v>401</v>
      </c>
      <c r="DK54" s="2" t="s">
        <v>144</v>
      </c>
      <c r="DL54" s="2" t="s">
        <v>153</v>
      </c>
      <c r="DM54" s="2" t="s">
        <v>153</v>
      </c>
      <c r="DN54" s="2" t="s">
        <v>144</v>
      </c>
      <c r="DO54" s="4"/>
      <c r="DP54" s="8"/>
      <c r="DQ54" s="4"/>
      <c r="DR54" s="8"/>
      <c r="DS54" s="7"/>
      <c r="DT54" s="7"/>
      <c r="DU54" s="2" t="s">
        <v>151</v>
      </c>
      <c r="DV54" s="2" t="s">
        <v>141</v>
      </c>
      <c r="DW54" s="2" t="s">
        <v>160</v>
      </c>
      <c r="DX54" s="2" t="s">
        <v>490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151</v>
      </c>
      <c r="EI54" s="2" t="s">
        <v>141</v>
      </c>
      <c r="EJ54" s="2" t="s">
        <v>214</v>
      </c>
      <c r="EK54" s="2" t="s">
        <v>217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151</v>
      </c>
      <c r="EV54" s="2" t="s">
        <v>141</v>
      </c>
      <c r="EW54" s="2" t="s">
        <v>163</v>
      </c>
      <c r="EX54" s="2" t="s">
        <v>514</v>
      </c>
      <c r="EY54" s="2" t="s">
        <v>153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151</v>
      </c>
      <c r="FI54" s="2" t="s">
        <v>141</v>
      </c>
      <c r="FJ54" s="2" t="s">
        <v>165</v>
      </c>
      <c r="FK54" s="2" t="s">
        <v>515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151</v>
      </c>
      <c r="II54" s="2" t="s">
        <v>141</v>
      </c>
      <c r="IJ54" s="2" t="s">
        <v>404</v>
      </c>
      <c r="IK54" s="2" t="s">
        <v>516</v>
      </c>
      <c r="IL54" s="2" t="s">
        <v>153</v>
      </c>
      <c r="IM54" s="2" t="s">
        <v>153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151</v>
      </c>
      <c r="JI54" s="2" t="s">
        <v>141</v>
      </c>
      <c r="JJ54" s="2" t="s">
        <v>198</v>
      </c>
      <c r="JK54" s="2" t="s">
        <v>144</v>
      </c>
      <c r="JL54" s="2" t="s">
        <v>153</v>
      </c>
      <c r="JM54" s="2" t="s">
        <v>153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151</v>
      </c>
      <c r="KV54" s="2" t="s">
        <v>141</v>
      </c>
      <c r="KW54" s="2" t="s">
        <v>405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>
        <v>58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517</v>
      </c>
      <c r="B55" s="2" t="s">
        <v>133</v>
      </c>
      <c r="C55" s="2" t="s">
        <v>518</v>
      </c>
      <c r="D55" s="2" t="s">
        <v>355</v>
      </c>
      <c r="E55" s="2" t="s">
        <v>356</v>
      </c>
      <c r="F55" s="2" t="s">
        <v>519</v>
      </c>
      <c r="G55" s="2" t="s">
        <v>519</v>
      </c>
      <c r="H55" s="2" t="s">
        <v>519</v>
      </c>
      <c r="I55" s="2" t="s">
        <v>520</v>
      </c>
      <c r="J55" s="2" t="s">
        <v>521</v>
      </c>
      <c r="K55" s="2" t="s">
        <v>522</v>
      </c>
      <c r="L55" s="3">
        <v>102.14</v>
      </c>
      <c r="M55" s="3">
        <v>107.25</v>
      </c>
      <c r="N55" s="3">
        <v>299.99</v>
      </c>
      <c r="O55" s="2" t="s">
        <v>141</v>
      </c>
      <c r="P55" s="2" t="s">
        <v>523</v>
      </c>
      <c r="Q55" s="2" t="s">
        <v>143</v>
      </c>
      <c r="R55" s="2" t="s">
        <v>144</v>
      </c>
      <c r="S55" s="2" t="s">
        <v>144</v>
      </c>
      <c r="T55" s="2" t="s">
        <v>524</v>
      </c>
      <c r="U55" s="2" t="s">
        <v>144</v>
      </c>
      <c r="V55" s="2" t="s">
        <v>361</v>
      </c>
      <c r="W55" s="2" t="s">
        <v>234</v>
      </c>
      <c r="X55" s="2" t="s">
        <v>144</v>
      </c>
      <c r="Y55" s="2" t="s">
        <v>525</v>
      </c>
      <c r="Z55" s="4">
        <v>29</v>
      </c>
      <c r="AA55" s="4">
        <f>=ROUNDDOWN(16.1111111111111,0)</f>
      </c>
      <c r="AB55" s="5">
        <v>1.8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2</v>
      </c>
      <c r="AQ55" s="8">
        <v>250.25</v>
      </c>
      <c r="AR55" s="4">
        <v>2</v>
      </c>
      <c r="AS55" s="8">
        <v>235.95</v>
      </c>
      <c r="AT55" s="7"/>
      <c r="AU55" s="7">
        <v>0.0606</v>
      </c>
      <c r="AV55" s="4">
        <v>2</v>
      </c>
      <c r="AW55" s="8">
        <v>250.25</v>
      </c>
      <c r="AX55" s="4">
        <v>8</v>
      </c>
      <c r="AY55" s="8">
        <v>1196.91</v>
      </c>
      <c r="AZ55" s="7">
        <v>-0.75</v>
      </c>
      <c r="BA55" s="7">
        <v>-0.7909</v>
      </c>
      <c r="BB55" s="7">
        <v>1</v>
      </c>
      <c r="BC55" s="4">
        <v>2</v>
      </c>
      <c r="BD55" s="8">
        <v>250.25</v>
      </c>
      <c r="BE55" s="4">
        <v>8</v>
      </c>
      <c r="BF55" s="8">
        <v>1196.91</v>
      </c>
      <c r="BG55" s="7">
        <v>-0.75</v>
      </c>
      <c r="BH55" s="7">
        <v>-0.7909</v>
      </c>
      <c r="BI55" s="7">
        <v>1</v>
      </c>
      <c r="BJ55" s="4">
        <v>2</v>
      </c>
      <c r="BK55" s="8">
        <v>250.25</v>
      </c>
      <c r="BL55" s="2" t="s">
        <v>526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170</v>
      </c>
      <c r="BW55" s="2" t="s">
        <v>144</v>
      </c>
      <c r="BX55" s="2" t="s">
        <v>144</v>
      </c>
      <c r="BY55" s="2" t="s">
        <v>153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151</v>
      </c>
      <c r="CI55" s="2" t="s">
        <v>141</v>
      </c>
      <c r="CJ55" s="2" t="s">
        <v>154</v>
      </c>
      <c r="CK55" s="2" t="s">
        <v>418</v>
      </c>
      <c r="CL55" s="2" t="s">
        <v>153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525</v>
      </c>
      <c r="CX55" s="2" t="s">
        <v>169</v>
      </c>
      <c r="CY55" s="2" t="s">
        <v>153</v>
      </c>
      <c r="CZ55" s="2" t="s">
        <v>153</v>
      </c>
      <c r="DA55" s="2" t="s">
        <v>144</v>
      </c>
      <c r="DB55" s="4"/>
      <c r="DC55" s="8"/>
      <c r="DD55" s="4">
        <v>1</v>
      </c>
      <c r="DE55" s="8">
        <v>115.83</v>
      </c>
      <c r="DF55" s="7">
        <v>-1</v>
      </c>
      <c r="DG55" s="7">
        <v>-1</v>
      </c>
      <c r="DH55" s="2" t="s">
        <v>151</v>
      </c>
      <c r="DI55" s="2" t="s">
        <v>141</v>
      </c>
      <c r="DJ55" s="2" t="s">
        <v>364</v>
      </c>
      <c r="DK55" s="2" t="s">
        <v>267</v>
      </c>
      <c r="DL55" s="2" t="s">
        <v>153</v>
      </c>
      <c r="DM55" s="2" t="s">
        <v>153</v>
      </c>
      <c r="DN55" s="2" t="s">
        <v>144</v>
      </c>
      <c r="DO55" s="4"/>
      <c r="DP55" s="8"/>
      <c r="DQ55" s="4">
        <v>1</v>
      </c>
      <c r="DR55" s="8">
        <v>120.12</v>
      </c>
      <c r="DS55" s="7">
        <v>-1</v>
      </c>
      <c r="DT55" s="7">
        <v>-1</v>
      </c>
      <c r="DU55" s="2" t="s">
        <v>151</v>
      </c>
      <c r="DV55" s="2" t="s">
        <v>141</v>
      </c>
      <c r="DW55" s="2" t="s">
        <v>160</v>
      </c>
      <c r="DX55" s="2" t="s">
        <v>527</v>
      </c>
      <c r="DY55" s="2" t="s">
        <v>153</v>
      </c>
      <c r="DZ55" s="2" t="s">
        <v>153</v>
      </c>
      <c r="EA55" s="2" t="s">
        <v>144</v>
      </c>
      <c r="EB55" s="4">
        <v>2</v>
      </c>
      <c r="EC55" s="8">
        <v>250.25</v>
      </c>
      <c r="ED55" s="4"/>
      <c r="EE55" s="8"/>
      <c r="EF55" s="7"/>
      <c r="EG55" s="7"/>
      <c r="EH55" s="2" t="s">
        <v>151</v>
      </c>
      <c r="EI55" s="2" t="s">
        <v>141</v>
      </c>
      <c r="EJ55" s="2" t="s">
        <v>525</v>
      </c>
      <c r="EK55" s="2" t="s">
        <v>381</v>
      </c>
      <c r="EL55" s="2" t="s">
        <v>153</v>
      </c>
      <c r="EM55" s="2" t="s">
        <v>153</v>
      </c>
      <c r="EN55" s="2" t="s">
        <v>144</v>
      </c>
      <c r="EO55" s="4"/>
      <c r="EP55" s="8"/>
      <c r="EQ55" s="4"/>
      <c r="ER55" s="8"/>
      <c r="ES55" s="7"/>
      <c r="ET55" s="7"/>
      <c r="EU55" s="2" t="s">
        <v>151</v>
      </c>
      <c r="EV55" s="2" t="s">
        <v>141</v>
      </c>
      <c r="EW55" s="2" t="s">
        <v>163</v>
      </c>
      <c r="EX55" s="2" t="s">
        <v>251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528</v>
      </c>
      <c r="FI55" s="2" t="s">
        <v>141</v>
      </c>
      <c r="FJ55" s="2" t="s">
        <v>144</v>
      </c>
      <c r="FK55" s="2" t="s">
        <v>144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144</v>
      </c>
      <c r="FV55" s="2" t="s">
        <v>144</v>
      </c>
      <c r="FW55" s="2" t="s">
        <v>144</v>
      </c>
      <c r="FX55" s="2" t="s">
        <v>144</v>
      </c>
      <c r="FY55" s="2" t="s">
        <v>144</v>
      </c>
      <c r="FZ55" s="2" t="s">
        <v>144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235</v>
      </c>
      <c r="II55" s="2" t="s">
        <v>141</v>
      </c>
      <c r="IJ55" s="2" t="s">
        <v>144</v>
      </c>
      <c r="IK55" s="2" t="s">
        <v>144</v>
      </c>
      <c r="IL55" s="2" t="s">
        <v>153</v>
      </c>
      <c r="IM55" s="2" t="s">
        <v>153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151</v>
      </c>
      <c r="JI55" s="2" t="s">
        <v>141</v>
      </c>
      <c r="JJ55" s="2" t="s">
        <v>198</v>
      </c>
      <c r="JK55" s="2" t="s">
        <v>144</v>
      </c>
      <c r="JL55" s="2" t="s">
        <v>153</v>
      </c>
      <c r="JM55" s="2" t="s">
        <v>153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151</v>
      </c>
      <c r="KV55" s="2" t="s">
        <v>141</v>
      </c>
      <c r="KW55" s="2" t="s">
        <v>172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235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>
        <v>29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529</v>
      </c>
      <c r="B56" s="2" t="s">
        <v>133</v>
      </c>
      <c r="C56" s="2" t="s">
        <v>518</v>
      </c>
      <c r="D56" s="2" t="s">
        <v>355</v>
      </c>
      <c r="E56" s="2" t="s">
        <v>356</v>
      </c>
      <c r="F56" s="2" t="s">
        <v>519</v>
      </c>
      <c r="G56" s="2" t="s">
        <v>519</v>
      </c>
      <c r="H56" s="2" t="s">
        <v>519</v>
      </c>
      <c r="I56" s="2" t="s">
        <v>520</v>
      </c>
      <c r="J56" s="2" t="s">
        <v>530</v>
      </c>
      <c r="K56" s="2" t="s">
        <v>522</v>
      </c>
      <c r="L56" s="3">
        <v>136.19</v>
      </c>
      <c r="M56" s="3">
        <v>143</v>
      </c>
      <c r="N56" s="3">
        <v>399.99</v>
      </c>
      <c r="O56" s="2" t="s">
        <v>141</v>
      </c>
      <c r="P56" s="2" t="s">
        <v>523</v>
      </c>
      <c r="Q56" s="2" t="s">
        <v>143</v>
      </c>
      <c r="R56" s="2" t="s">
        <v>144</v>
      </c>
      <c r="S56" s="2" t="s">
        <v>144</v>
      </c>
      <c r="T56" s="2" t="s">
        <v>524</v>
      </c>
      <c r="U56" s="2" t="s">
        <v>144</v>
      </c>
      <c r="V56" s="2" t="s">
        <v>361</v>
      </c>
      <c r="W56" s="2" t="s">
        <v>234</v>
      </c>
      <c r="X56" s="2" t="s">
        <v>144</v>
      </c>
      <c r="Y56" s="2" t="s">
        <v>525</v>
      </c>
      <c r="Z56" s="4"/>
      <c r="AA56" s="4">
        <f>=ROUNDDOWN({0},0)</f>
      </c>
      <c r="AB56" s="5">
        <v>3.8</v>
      </c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6</v>
      </c>
      <c r="AS56" s="8">
        <v>960.96</v>
      </c>
      <c r="AT56" s="7">
        <v>-1</v>
      </c>
      <c r="AU56" s="7">
        <v>-1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170</v>
      </c>
      <c r="BW56" s="2" t="s">
        <v>144</v>
      </c>
      <c r="BX56" s="2" t="s">
        <v>144</v>
      </c>
      <c r="BY56" s="2" t="s">
        <v>153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151</v>
      </c>
      <c r="CI56" s="2" t="s">
        <v>141</v>
      </c>
      <c r="CJ56" s="2" t="s">
        <v>154</v>
      </c>
      <c r="CK56" s="2" t="s">
        <v>210</v>
      </c>
      <c r="CL56" s="2" t="s">
        <v>153</v>
      </c>
      <c r="CM56" s="2" t="s">
        <v>153</v>
      </c>
      <c r="CN56" s="2" t="s">
        <v>144</v>
      </c>
      <c r="CO56" s="4"/>
      <c r="CP56" s="8"/>
      <c r="CQ56" s="4"/>
      <c r="CR56" s="8"/>
      <c r="CS56" s="7"/>
      <c r="CT56" s="7"/>
      <c r="CU56" s="2" t="s">
        <v>151</v>
      </c>
      <c r="CV56" s="2" t="s">
        <v>141</v>
      </c>
      <c r="CW56" s="2" t="s">
        <v>525</v>
      </c>
      <c r="CX56" s="2" t="s">
        <v>531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151</v>
      </c>
      <c r="DI56" s="2" t="s">
        <v>141</v>
      </c>
      <c r="DJ56" s="2" t="s">
        <v>364</v>
      </c>
      <c r="DK56" s="2" t="s">
        <v>250</v>
      </c>
      <c r="DL56" s="2" t="s">
        <v>153</v>
      </c>
      <c r="DM56" s="2" t="s">
        <v>153</v>
      </c>
      <c r="DN56" s="2" t="s">
        <v>144</v>
      </c>
      <c r="DO56" s="4"/>
      <c r="DP56" s="8"/>
      <c r="DQ56" s="4">
        <v>6</v>
      </c>
      <c r="DR56" s="8">
        <v>960.96</v>
      </c>
      <c r="DS56" s="7">
        <v>-1</v>
      </c>
      <c r="DT56" s="7">
        <v>-1</v>
      </c>
      <c r="DU56" s="2" t="s">
        <v>151</v>
      </c>
      <c r="DV56" s="2" t="s">
        <v>141</v>
      </c>
      <c r="DW56" s="2" t="s">
        <v>160</v>
      </c>
      <c r="DX56" s="2" t="s">
        <v>390</v>
      </c>
      <c r="DY56" s="2" t="s">
        <v>153</v>
      </c>
      <c r="DZ56" s="2" t="s">
        <v>153</v>
      </c>
      <c r="EA56" s="2" t="s">
        <v>144</v>
      </c>
      <c r="EB56" s="4"/>
      <c r="EC56" s="8"/>
      <c r="ED56" s="4"/>
      <c r="EE56" s="8"/>
      <c r="EF56" s="7"/>
      <c r="EG56" s="7"/>
      <c r="EH56" s="2" t="s">
        <v>151</v>
      </c>
      <c r="EI56" s="2" t="s">
        <v>141</v>
      </c>
      <c r="EJ56" s="2" t="s">
        <v>525</v>
      </c>
      <c r="EK56" s="2" t="s">
        <v>532</v>
      </c>
      <c r="EL56" s="2" t="s">
        <v>153</v>
      </c>
      <c r="EM56" s="2" t="s">
        <v>153</v>
      </c>
      <c r="EN56" s="2" t="s">
        <v>144</v>
      </c>
      <c r="EO56" s="4"/>
      <c r="EP56" s="8"/>
      <c r="EQ56" s="4"/>
      <c r="ER56" s="8"/>
      <c r="ES56" s="7"/>
      <c r="ET56" s="7"/>
      <c r="EU56" s="2" t="s">
        <v>151</v>
      </c>
      <c r="EV56" s="2" t="s">
        <v>141</v>
      </c>
      <c r="EW56" s="2" t="s">
        <v>163</v>
      </c>
      <c r="EX56" s="2" t="s">
        <v>533</v>
      </c>
      <c r="EY56" s="2" t="s">
        <v>153</v>
      </c>
      <c r="EZ56" s="2" t="s">
        <v>153</v>
      </c>
      <c r="FA56" s="2" t="s">
        <v>144</v>
      </c>
      <c r="FB56" s="4"/>
      <c r="FC56" s="8"/>
      <c r="FD56" s="4"/>
      <c r="FE56" s="8"/>
      <c r="FF56" s="7"/>
      <c r="FG56" s="7"/>
      <c r="FH56" s="2" t="s">
        <v>528</v>
      </c>
      <c r="FI56" s="2" t="s">
        <v>141</v>
      </c>
      <c r="FJ56" s="2" t="s">
        <v>144</v>
      </c>
      <c r="FK56" s="2" t="s">
        <v>144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144</v>
      </c>
      <c r="FV56" s="2" t="s">
        <v>144</v>
      </c>
      <c r="FW56" s="2" t="s">
        <v>144</v>
      </c>
      <c r="FX56" s="2" t="s">
        <v>144</v>
      </c>
      <c r="FY56" s="2" t="s">
        <v>144</v>
      </c>
      <c r="FZ56" s="2" t="s">
        <v>144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235</v>
      </c>
      <c r="II56" s="2" t="s">
        <v>141</v>
      </c>
      <c r="IJ56" s="2" t="s">
        <v>144</v>
      </c>
      <c r="IK56" s="2" t="s">
        <v>144</v>
      </c>
      <c r="IL56" s="2" t="s">
        <v>153</v>
      </c>
      <c r="IM56" s="2" t="s">
        <v>153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151</v>
      </c>
      <c r="JI56" s="2" t="s">
        <v>141</v>
      </c>
      <c r="JJ56" s="2" t="s">
        <v>198</v>
      </c>
      <c r="JK56" s="2" t="s">
        <v>144</v>
      </c>
      <c r="JL56" s="2" t="s">
        <v>153</v>
      </c>
      <c r="JM56" s="2" t="s">
        <v>153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151</v>
      </c>
      <c r="KV56" s="2" t="s">
        <v>141</v>
      </c>
      <c r="KW56" s="2" t="s">
        <v>172</v>
      </c>
      <c r="KX56" s="2" t="s">
        <v>144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235</v>
      </c>
      <c r="OV56" s="2" t="s">
        <v>141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534</v>
      </c>
      <c r="B57" s="2" t="s">
        <v>133</v>
      </c>
      <c r="C57" s="2" t="s">
        <v>518</v>
      </c>
      <c r="D57" s="2" t="s">
        <v>482</v>
      </c>
      <c r="E57" s="2" t="s">
        <v>483</v>
      </c>
      <c r="F57" s="2" t="s">
        <v>535</v>
      </c>
      <c r="G57" s="2" t="s">
        <v>535</v>
      </c>
      <c r="H57" s="2" t="s">
        <v>535</v>
      </c>
      <c r="I57" s="2" t="s">
        <v>485</v>
      </c>
      <c r="J57" s="2" t="s">
        <v>486</v>
      </c>
      <c r="K57" s="2" t="s">
        <v>377</v>
      </c>
      <c r="L57" s="3">
        <v>21.66</v>
      </c>
      <c r="M57" s="3">
        <v>22.74</v>
      </c>
      <c r="N57" s="3">
        <v>69.99</v>
      </c>
      <c r="O57" s="2" t="s">
        <v>463</v>
      </c>
      <c r="P57" s="2" t="s">
        <v>523</v>
      </c>
      <c r="Q57" s="2" t="s">
        <v>143</v>
      </c>
      <c r="R57" s="2" t="s">
        <v>144</v>
      </c>
      <c r="S57" s="2" t="s">
        <v>144</v>
      </c>
      <c r="T57" s="2" t="s">
        <v>536</v>
      </c>
      <c r="U57" s="2" t="s">
        <v>144</v>
      </c>
      <c r="V57" s="2" t="s">
        <v>537</v>
      </c>
      <c r="W57" s="2" t="s">
        <v>538</v>
      </c>
      <c r="X57" s="2" t="s">
        <v>144</v>
      </c>
      <c r="Y57" s="2" t="s">
        <v>539</v>
      </c>
      <c r="Z57" s="4">
        <v>111</v>
      </c>
      <c r="AA57" s="4">
        <f>=ROUNDDOWN(111,0)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5</v>
      </c>
      <c r="AQ57" s="8">
        <v>85.74</v>
      </c>
      <c r="AR57" s="4">
        <v>9</v>
      </c>
      <c r="AS57" s="8">
        <v>161.41</v>
      </c>
      <c r="AT57" s="7">
        <v>-0.4444</v>
      </c>
      <c r="AU57" s="7">
        <v>-0.4688</v>
      </c>
      <c r="AV57" s="4">
        <v>5</v>
      </c>
      <c r="AW57" s="8">
        <v>85.74</v>
      </c>
      <c r="AX57" s="4">
        <v>9</v>
      </c>
      <c r="AY57" s="8">
        <v>161.41</v>
      </c>
      <c r="AZ57" s="7">
        <v>-0.4444</v>
      </c>
      <c r="BA57" s="7">
        <v>-0.4688</v>
      </c>
      <c r="BB57" s="7">
        <v>1</v>
      </c>
      <c r="BC57" s="4">
        <v>5</v>
      </c>
      <c r="BD57" s="8">
        <v>85.74</v>
      </c>
      <c r="BE57" s="4">
        <v>11</v>
      </c>
      <c r="BF57" s="8">
        <v>186.89</v>
      </c>
      <c r="BG57" s="7">
        <v>-0.5455</v>
      </c>
      <c r="BH57" s="7">
        <v>-0.5412</v>
      </c>
      <c r="BI57" s="7">
        <v>1</v>
      </c>
      <c r="BJ57" s="4">
        <v>5</v>
      </c>
      <c r="BK57" s="8">
        <v>85.74</v>
      </c>
      <c r="BL57" s="2" t="s">
        <v>540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235</v>
      </c>
      <c r="BV57" s="2" t="s">
        <v>141</v>
      </c>
      <c r="BW57" s="2" t="s">
        <v>144</v>
      </c>
      <c r="BX57" s="2" t="s">
        <v>144</v>
      </c>
      <c r="BY57" s="2" t="s">
        <v>153</v>
      </c>
      <c r="BZ57" s="2" t="s">
        <v>153</v>
      </c>
      <c r="CA57" s="2" t="s">
        <v>144</v>
      </c>
      <c r="CB57" s="4">
        <v>2</v>
      </c>
      <c r="CC57" s="8">
        <v>22.74</v>
      </c>
      <c r="CD57" s="4"/>
      <c r="CE57" s="8"/>
      <c r="CF57" s="7"/>
      <c r="CG57" s="7"/>
      <c r="CH57" s="2" t="s">
        <v>151</v>
      </c>
      <c r="CI57" s="2" t="s">
        <v>141</v>
      </c>
      <c r="CJ57" s="2" t="s">
        <v>154</v>
      </c>
      <c r="CK57" s="2" t="s">
        <v>541</v>
      </c>
      <c r="CL57" s="2" t="s">
        <v>153</v>
      </c>
      <c r="CM57" s="2" t="s">
        <v>153</v>
      </c>
      <c r="CN57" s="2" t="s">
        <v>144</v>
      </c>
      <c r="CO57" s="4"/>
      <c r="CP57" s="8"/>
      <c r="CQ57" s="4">
        <v>1</v>
      </c>
      <c r="CR57" s="8">
        <v>59.49</v>
      </c>
      <c r="CS57" s="7">
        <v>-1</v>
      </c>
      <c r="CT57" s="7">
        <v>-1</v>
      </c>
      <c r="CU57" s="2" t="s">
        <v>151</v>
      </c>
      <c r="CV57" s="2" t="s">
        <v>141</v>
      </c>
      <c r="CW57" s="2" t="s">
        <v>539</v>
      </c>
      <c r="CX57" s="2" t="s">
        <v>542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141</v>
      </c>
      <c r="DJ57" s="2" t="s">
        <v>401</v>
      </c>
      <c r="DK57" s="2" t="s">
        <v>543</v>
      </c>
      <c r="DL57" s="2" t="s">
        <v>153</v>
      </c>
      <c r="DM57" s="2" t="s">
        <v>153</v>
      </c>
      <c r="DN57" s="2" t="s">
        <v>144</v>
      </c>
      <c r="DO57" s="4"/>
      <c r="DP57" s="8"/>
      <c r="DQ57" s="4">
        <v>8</v>
      </c>
      <c r="DR57" s="8">
        <v>101.92</v>
      </c>
      <c r="DS57" s="7">
        <v>-1</v>
      </c>
      <c r="DT57" s="7">
        <v>-1</v>
      </c>
      <c r="DU57" s="2" t="s">
        <v>151</v>
      </c>
      <c r="DV57" s="2" t="s">
        <v>141</v>
      </c>
      <c r="DW57" s="2" t="s">
        <v>160</v>
      </c>
      <c r="DX57" s="2" t="s">
        <v>419</v>
      </c>
      <c r="DY57" s="2" t="s">
        <v>337</v>
      </c>
      <c r="DZ57" s="2" t="s">
        <v>153</v>
      </c>
      <c r="EA57" s="2" t="s">
        <v>144</v>
      </c>
      <c r="EB57" s="4">
        <v>3</v>
      </c>
      <c r="EC57" s="8">
        <v>63</v>
      </c>
      <c r="ED57" s="4"/>
      <c r="EE57" s="8"/>
      <c r="EF57" s="7"/>
      <c r="EG57" s="7"/>
      <c r="EH57" s="2" t="s">
        <v>151</v>
      </c>
      <c r="EI57" s="2" t="s">
        <v>141</v>
      </c>
      <c r="EJ57" s="2" t="s">
        <v>539</v>
      </c>
      <c r="EK57" s="2" t="s">
        <v>544</v>
      </c>
      <c r="EL57" s="2" t="s">
        <v>153</v>
      </c>
      <c r="EM57" s="2" t="s">
        <v>153</v>
      </c>
      <c r="EN57" s="2" t="s">
        <v>144</v>
      </c>
      <c r="EO57" s="4"/>
      <c r="EP57" s="8"/>
      <c r="EQ57" s="4"/>
      <c r="ER57" s="8"/>
      <c r="ES57" s="7"/>
      <c r="ET57" s="7"/>
      <c r="EU57" s="2" t="s">
        <v>151</v>
      </c>
      <c r="EV57" s="2" t="s">
        <v>141</v>
      </c>
      <c r="EW57" s="2" t="s">
        <v>163</v>
      </c>
      <c r="EX57" s="2" t="s">
        <v>545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528</v>
      </c>
      <c r="FI57" s="2" t="s">
        <v>141</v>
      </c>
      <c r="FJ57" s="2" t="s">
        <v>144</v>
      </c>
      <c r="FK57" s="2" t="s">
        <v>144</v>
      </c>
      <c r="FL57" s="2" t="s">
        <v>153</v>
      </c>
      <c r="FM57" s="2" t="s">
        <v>153</v>
      </c>
      <c r="FN57" s="2" t="s">
        <v>144</v>
      </c>
      <c r="FO57" s="4"/>
      <c r="FP57" s="8"/>
      <c r="FQ57" s="4"/>
      <c r="FR57" s="8"/>
      <c r="FS57" s="7"/>
      <c r="FT57" s="7"/>
      <c r="FU57" s="2" t="s">
        <v>144</v>
      </c>
      <c r="FV57" s="2" t="s">
        <v>144</v>
      </c>
      <c r="FW57" s="2" t="s">
        <v>144</v>
      </c>
      <c r="FX57" s="2" t="s">
        <v>144</v>
      </c>
      <c r="FY57" s="2" t="s">
        <v>144</v>
      </c>
      <c r="FZ57" s="2" t="s">
        <v>144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235</v>
      </c>
      <c r="II57" s="2" t="s">
        <v>141</v>
      </c>
      <c r="IJ57" s="2" t="s">
        <v>144</v>
      </c>
      <c r="IK57" s="2" t="s">
        <v>144</v>
      </c>
      <c r="IL57" s="2" t="s">
        <v>153</v>
      </c>
      <c r="IM57" s="2" t="s">
        <v>153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151</v>
      </c>
      <c r="JI57" s="2" t="s">
        <v>141</v>
      </c>
      <c r="JJ57" s="2" t="s">
        <v>198</v>
      </c>
      <c r="JK57" s="2" t="s">
        <v>144</v>
      </c>
      <c r="JL57" s="2" t="s">
        <v>153</v>
      </c>
      <c r="JM57" s="2" t="s">
        <v>153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151</v>
      </c>
      <c r="KV57" s="2" t="s">
        <v>141</v>
      </c>
      <c r="KW57" s="2" t="s">
        <v>405</v>
      </c>
      <c r="KX57" s="2" t="s">
        <v>144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235</v>
      </c>
      <c r="OV57" s="2" t="s">
        <v>141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>
        <v>111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546</v>
      </c>
      <c r="B58" s="2" t="s">
        <v>133</v>
      </c>
      <c r="C58" s="2" t="s">
        <v>518</v>
      </c>
      <c r="D58" s="2" t="s">
        <v>482</v>
      </c>
      <c r="E58" s="2" t="s">
        <v>483</v>
      </c>
      <c r="F58" s="2" t="s">
        <v>535</v>
      </c>
      <c r="G58" s="2" t="s">
        <v>535</v>
      </c>
      <c r="H58" s="2" t="s">
        <v>535</v>
      </c>
      <c r="I58" s="2" t="s">
        <v>485</v>
      </c>
      <c r="J58" s="2" t="s">
        <v>486</v>
      </c>
      <c r="K58" s="2" t="s">
        <v>547</v>
      </c>
      <c r="L58" s="3">
        <v>21.66</v>
      </c>
      <c r="M58" s="3">
        <v>22.74</v>
      </c>
      <c r="N58" s="3">
        <v>69.99</v>
      </c>
      <c r="O58" s="2" t="s">
        <v>141</v>
      </c>
      <c r="P58" s="2" t="s">
        <v>523</v>
      </c>
      <c r="Q58" s="2" t="s">
        <v>143</v>
      </c>
      <c r="R58" s="2" t="s">
        <v>144</v>
      </c>
      <c r="S58" s="2" t="s">
        <v>144</v>
      </c>
      <c r="T58" s="2" t="s">
        <v>536</v>
      </c>
      <c r="U58" s="2" t="s">
        <v>144</v>
      </c>
      <c r="V58" s="2" t="s">
        <v>537</v>
      </c>
      <c r="W58" s="2" t="s">
        <v>538</v>
      </c>
      <c r="X58" s="2" t="s">
        <v>144</v>
      </c>
      <c r="Y58" s="2" t="s">
        <v>539</v>
      </c>
      <c r="Z58" s="4"/>
      <c r="AA58" s="4">
        <f>=ROUNDDOWN({0},0)</f>
      </c>
      <c r="AB58" s="5">
        <v>3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2</v>
      </c>
      <c r="AS58" s="8">
        <v>25.48</v>
      </c>
      <c r="AT58" s="7">
        <v>-1</v>
      </c>
      <c r="AU58" s="7">
        <v>-1</v>
      </c>
      <c r="AV58" s="4"/>
      <c r="AW58" s="8"/>
      <c r="AX58" s="4">
        <v>2</v>
      </c>
      <c r="AY58" s="8">
        <v>25.48</v>
      </c>
      <c r="AZ58" s="7">
        <v>-1</v>
      </c>
      <c r="BA58" s="7">
        <v>-1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/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235</v>
      </c>
      <c r="BV58" s="2" t="s">
        <v>335</v>
      </c>
      <c r="BW58" s="2" t="s">
        <v>144</v>
      </c>
      <c r="BX58" s="2" t="s">
        <v>144</v>
      </c>
      <c r="BY58" s="2" t="s">
        <v>153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151</v>
      </c>
      <c r="CI58" s="2" t="s">
        <v>335</v>
      </c>
      <c r="CJ58" s="2" t="s">
        <v>154</v>
      </c>
      <c r="CK58" s="2" t="s">
        <v>548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141</v>
      </c>
      <c r="CW58" s="2" t="s">
        <v>539</v>
      </c>
      <c r="CX58" s="2" t="s">
        <v>205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151</v>
      </c>
      <c r="DI58" s="2" t="s">
        <v>335</v>
      </c>
      <c r="DJ58" s="2" t="s">
        <v>401</v>
      </c>
      <c r="DK58" s="2" t="s">
        <v>549</v>
      </c>
      <c r="DL58" s="2" t="s">
        <v>153</v>
      </c>
      <c r="DM58" s="2" t="s">
        <v>153</v>
      </c>
      <c r="DN58" s="2" t="s">
        <v>144</v>
      </c>
      <c r="DO58" s="4"/>
      <c r="DP58" s="8"/>
      <c r="DQ58" s="4">
        <v>2</v>
      </c>
      <c r="DR58" s="8">
        <v>25.48</v>
      </c>
      <c r="DS58" s="7">
        <v>-1</v>
      </c>
      <c r="DT58" s="7">
        <v>-1</v>
      </c>
      <c r="DU58" s="2" t="s">
        <v>151</v>
      </c>
      <c r="DV58" s="2" t="s">
        <v>335</v>
      </c>
      <c r="DW58" s="2" t="s">
        <v>160</v>
      </c>
      <c r="DX58" s="2" t="s">
        <v>380</v>
      </c>
      <c r="DY58" s="2" t="s">
        <v>337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151</v>
      </c>
      <c r="EI58" s="2" t="s">
        <v>335</v>
      </c>
      <c r="EJ58" s="2" t="s">
        <v>539</v>
      </c>
      <c r="EK58" s="2" t="s">
        <v>194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151</v>
      </c>
      <c r="EV58" s="2" t="s">
        <v>335</v>
      </c>
      <c r="EW58" s="2" t="s">
        <v>163</v>
      </c>
      <c r="EX58" s="2" t="s">
        <v>550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528</v>
      </c>
      <c r="FI58" s="2" t="s">
        <v>335</v>
      </c>
      <c r="FJ58" s="2" t="s">
        <v>144</v>
      </c>
      <c r="FK58" s="2" t="s">
        <v>144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144</v>
      </c>
      <c r="FV58" s="2" t="s">
        <v>144</v>
      </c>
      <c r="FW58" s="2" t="s">
        <v>144</v>
      </c>
      <c r="FX58" s="2" t="s">
        <v>144</v>
      </c>
      <c r="FY58" s="2" t="s">
        <v>144</v>
      </c>
      <c r="FZ58" s="2" t="s">
        <v>144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235</v>
      </c>
      <c r="II58" s="2" t="s">
        <v>335</v>
      </c>
      <c r="IJ58" s="2" t="s">
        <v>144</v>
      </c>
      <c r="IK58" s="2" t="s">
        <v>144</v>
      </c>
      <c r="IL58" s="2" t="s">
        <v>153</v>
      </c>
      <c r="IM58" s="2" t="s">
        <v>153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151</v>
      </c>
      <c r="JI58" s="2" t="s">
        <v>335</v>
      </c>
      <c r="JJ58" s="2" t="s">
        <v>198</v>
      </c>
      <c r="JK58" s="2" t="s">
        <v>144</v>
      </c>
      <c r="JL58" s="2" t="s">
        <v>153</v>
      </c>
      <c r="JM58" s="2" t="s">
        <v>153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151</v>
      </c>
      <c r="KV58" s="2" t="s">
        <v>335</v>
      </c>
      <c r="KW58" s="2" t="s">
        <v>405</v>
      </c>
      <c r="KX58" s="2" t="s">
        <v>144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235</v>
      </c>
      <c r="OV58" s="2" t="s">
        <v>335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551</v>
      </c>
      <c r="B59" s="2" t="s">
        <v>133</v>
      </c>
      <c r="C59" s="2" t="s">
        <v>518</v>
      </c>
      <c r="D59" s="2" t="s">
        <v>393</v>
      </c>
      <c r="E59" s="2" t="s">
        <v>394</v>
      </c>
      <c r="F59" s="2" t="s">
        <v>552</v>
      </c>
      <c r="G59" s="2" t="s">
        <v>552</v>
      </c>
      <c r="H59" s="2" t="s">
        <v>552</v>
      </c>
      <c r="I59" s="2" t="s">
        <v>396</v>
      </c>
      <c r="J59" s="2" t="s">
        <v>553</v>
      </c>
      <c r="K59" s="2" t="s">
        <v>554</v>
      </c>
      <c r="L59" s="3">
        <v>24.76</v>
      </c>
      <c r="M59" s="3">
        <v>26</v>
      </c>
      <c r="N59" s="3">
        <v>79.99</v>
      </c>
      <c r="O59" s="2" t="s">
        <v>463</v>
      </c>
      <c r="P59" s="2" t="s">
        <v>523</v>
      </c>
      <c r="Q59" s="2" t="s">
        <v>143</v>
      </c>
      <c r="R59" s="2" t="s">
        <v>144</v>
      </c>
      <c r="S59" s="2" t="s">
        <v>144</v>
      </c>
      <c r="T59" s="2" t="s">
        <v>524</v>
      </c>
      <c r="U59" s="2" t="s">
        <v>144</v>
      </c>
      <c r="V59" s="2" t="s">
        <v>361</v>
      </c>
      <c r="W59" s="2" t="s">
        <v>234</v>
      </c>
      <c r="X59" s="2" t="s">
        <v>144</v>
      </c>
      <c r="Y59" s="2" t="s">
        <v>539</v>
      </c>
      <c r="Z59" s="4">
        <v>90</v>
      </c>
      <c r="AA59" s="4">
        <f>=ROUNDDOWN(90,0)</f>
      </c>
      <c r="AB59" s="5">
        <v>1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1</v>
      </c>
      <c r="AQ59" s="8">
        <v>27.3</v>
      </c>
      <c r="AR59" s="4">
        <v>2</v>
      </c>
      <c r="AS59" s="8">
        <v>27.56</v>
      </c>
      <c r="AT59" s="7">
        <v>-0.5</v>
      </c>
      <c r="AU59" s="7">
        <v>-0.0094</v>
      </c>
      <c r="AV59" s="4">
        <v>1</v>
      </c>
      <c r="AW59" s="8">
        <v>27.3</v>
      </c>
      <c r="AX59" s="4">
        <v>2</v>
      </c>
      <c r="AY59" s="8">
        <v>27.56</v>
      </c>
      <c r="AZ59" s="7">
        <v>-0.5</v>
      </c>
      <c r="BA59" s="7">
        <v>-0.0094</v>
      </c>
      <c r="BB59" s="7">
        <v>1</v>
      </c>
      <c r="BC59" s="4">
        <v>1</v>
      </c>
      <c r="BD59" s="8">
        <v>27.3</v>
      </c>
      <c r="BE59" s="4">
        <v>2</v>
      </c>
      <c r="BF59" s="8">
        <v>27.56</v>
      </c>
      <c r="BG59" s="7">
        <v>-0.5</v>
      </c>
      <c r="BH59" s="7">
        <v>-0.0094</v>
      </c>
      <c r="BI59" s="7">
        <v>1</v>
      </c>
      <c r="BJ59" s="4">
        <v>1</v>
      </c>
      <c r="BK59" s="8">
        <v>27.3</v>
      </c>
      <c r="BL59" s="2" t="s">
        <v>399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235</v>
      </c>
      <c r="BV59" s="2" t="s">
        <v>141</v>
      </c>
      <c r="BW59" s="2" t="s">
        <v>144</v>
      </c>
      <c r="BX59" s="2" t="s">
        <v>144</v>
      </c>
      <c r="BY59" s="2" t="s">
        <v>153</v>
      </c>
      <c r="BZ59" s="2" t="s">
        <v>153</v>
      </c>
      <c r="CA59" s="2" t="s">
        <v>144</v>
      </c>
      <c r="CB59" s="4"/>
      <c r="CC59" s="8"/>
      <c r="CD59" s="4">
        <v>1</v>
      </c>
      <c r="CE59" s="8">
        <v>13</v>
      </c>
      <c r="CF59" s="7">
        <v>-1</v>
      </c>
      <c r="CG59" s="7">
        <v>-1</v>
      </c>
      <c r="CH59" s="2" t="s">
        <v>151</v>
      </c>
      <c r="CI59" s="2" t="s">
        <v>141</v>
      </c>
      <c r="CJ59" s="2" t="s">
        <v>154</v>
      </c>
      <c r="CK59" s="2" t="s">
        <v>244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151</v>
      </c>
      <c r="CV59" s="2" t="s">
        <v>141</v>
      </c>
      <c r="CW59" s="2" t="s">
        <v>539</v>
      </c>
      <c r="CX59" s="2" t="s">
        <v>555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151</v>
      </c>
      <c r="DI59" s="2" t="s">
        <v>141</v>
      </c>
      <c r="DJ59" s="2" t="s">
        <v>401</v>
      </c>
      <c r="DK59" s="2" t="s">
        <v>267</v>
      </c>
      <c r="DL59" s="2" t="s">
        <v>153</v>
      </c>
      <c r="DM59" s="2" t="s">
        <v>153</v>
      </c>
      <c r="DN59" s="2" t="s">
        <v>144</v>
      </c>
      <c r="DO59" s="4"/>
      <c r="DP59" s="8"/>
      <c r="DQ59" s="4">
        <v>1</v>
      </c>
      <c r="DR59" s="8">
        <v>14.56</v>
      </c>
      <c r="DS59" s="7">
        <v>-1</v>
      </c>
      <c r="DT59" s="7">
        <v>-1</v>
      </c>
      <c r="DU59" s="2" t="s">
        <v>151</v>
      </c>
      <c r="DV59" s="2" t="s">
        <v>141</v>
      </c>
      <c r="DW59" s="2" t="s">
        <v>160</v>
      </c>
      <c r="DX59" s="2" t="s">
        <v>419</v>
      </c>
      <c r="DY59" s="2" t="s">
        <v>337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151</v>
      </c>
      <c r="EI59" s="2" t="s">
        <v>141</v>
      </c>
      <c r="EJ59" s="2" t="s">
        <v>539</v>
      </c>
      <c r="EK59" s="2" t="s">
        <v>381</v>
      </c>
      <c r="EL59" s="2" t="s">
        <v>153</v>
      </c>
      <c r="EM59" s="2" t="s">
        <v>153</v>
      </c>
      <c r="EN59" s="2" t="s">
        <v>144</v>
      </c>
      <c r="EO59" s="4">
        <v>1</v>
      </c>
      <c r="EP59" s="8">
        <v>27.3</v>
      </c>
      <c r="EQ59" s="4"/>
      <c r="ER59" s="8"/>
      <c r="ES59" s="7"/>
      <c r="ET59" s="7"/>
      <c r="EU59" s="2" t="s">
        <v>151</v>
      </c>
      <c r="EV59" s="2" t="s">
        <v>141</v>
      </c>
      <c r="EW59" s="2" t="s">
        <v>402</v>
      </c>
      <c r="EX59" s="2" t="s">
        <v>556</v>
      </c>
      <c r="EY59" s="2" t="s">
        <v>153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528</v>
      </c>
      <c r="FI59" s="2" t="s">
        <v>141</v>
      </c>
      <c r="FJ59" s="2" t="s">
        <v>144</v>
      </c>
      <c r="FK59" s="2" t="s">
        <v>144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144</v>
      </c>
      <c r="FV59" s="2" t="s">
        <v>144</v>
      </c>
      <c r="FW59" s="2" t="s">
        <v>144</v>
      </c>
      <c r="FX59" s="2" t="s">
        <v>144</v>
      </c>
      <c r="FY59" s="2" t="s">
        <v>144</v>
      </c>
      <c r="FZ59" s="2" t="s">
        <v>144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235</v>
      </c>
      <c r="II59" s="2" t="s">
        <v>141</v>
      </c>
      <c r="IJ59" s="2" t="s">
        <v>144</v>
      </c>
      <c r="IK59" s="2" t="s">
        <v>144</v>
      </c>
      <c r="IL59" s="2" t="s">
        <v>153</v>
      </c>
      <c r="IM59" s="2" t="s">
        <v>153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151</v>
      </c>
      <c r="JI59" s="2" t="s">
        <v>141</v>
      </c>
      <c r="JJ59" s="2" t="s">
        <v>198</v>
      </c>
      <c r="JK59" s="2" t="s">
        <v>144</v>
      </c>
      <c r="JL59" s="2" t="s">
        <v>153</v>
      </c>
      <c r="JM59" s="2" t="s">
        <v>153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151</v>
      </c>
      <c r="KV59" s="2" t="s">
        <v>141</v>
      </c>
      <c r="KW59" s="2" t="s">
        <v>405</v>
      </c>
      <c r="KX59" s="2" t="s">
        <v>421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235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>
        <v>90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557</v>
      </c>
      <c r="B60" s="2" t="s">
        <v>133</v>
      </c>
      <c r="C60" s="2" t="s">
        <v>518</v>
      </c>
      <c r="D60" s="2" t="s">
        <v>393</v>
      </c>
      <c r="E60" s="2" t="s">
        <v>394</v>
      </c>
      <c r="F60" s="2" t="s">
        <v>558</v>
      </c>
      <c r="G60" s="2" t="s">
        <v>558</v>
      </c>
      <c r="H60" s="2" t="s">
        <v>558</v>
      </c>
      <c r="I60" s="2" t="s">
        <v>436</v>
      </c>
      <c r="J60" s="2" t="s">
        <v>437</v>
      </c>
      <c r="K60" s="2" t="s">
        <v>554</v>
      </c>
      <c r="L60" s="3">
        <v>21.66</v>
      </c>
      <c r="M60" s="3">
        <v>22.74</v>
      </c>
      <c r="N60" s="3">
        <v>69.99</v>
      </c>
      <c r="O60" s="2" t="s">
        <v>334</v>
      </c>
      <c r="P60" s="2" t="s">
        <v>523</v>
      </c>
      <c r="Q60" s="2" t="s">
        <v>143</v>
      </c>
      <c r="R60" s="2" t="s">
        <v>144</v>
      </c>
      <c r="S60" s="2" t="s">
        <v>144</v>
      </c>
      <c r="T60" s="2" t="s">
        <v>536</v>
      </c>
      <c r="U60" s="2" t="s">
        <v>144</v>
      </c>
      <c r="V60" s="2" t="s">
        <v>559</v>
      </c>
      <c r="W60" s="2" t="s">
        <v>234</v>
      </c>
      <c r="X60" s="2" t="s">
        <v>144</v>
      </c>
      <c r="Y60" s="2" t="s">
        <v>544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9</v>
      </c>
      <c r="AS60" s="8">
        <v>187.06</v>
      </c>
      <c r="AT60" s="7">
        <v>-1</v>
      </c>
      <c r="AU60" s="7">
        <v>-1</v>
      </c>
      <c r="AV60" s="4"/>
      <c r="AW60" s="8"/>
      <c r="AX60" s="4">
        <v>9</v>
      </c>
      <c r="AY60" s="8">
        <v>187.06</v>
      </c>
      <c r="AZ60" s="7">
        <v>-1</v>
      </c>
      <c r="BA60" s="7">
        <v>-1</v>
      </c>
      <c r="BB60" s="7"/>
      <c r="BC60" s="4"/>
      <c r="BD60" s="8"/>
      <c r="BE60" s="4">
        <v>9</v>
      </c>
      <c r="BF60" s="8">
        <v>187.06</v>
      </c>
      <c r="BG60" s="7">
        <v>-1</v>
      </c>
      <c r="BH60" s="7">
        <v>-1</v>
      </c>
      <c r="BI60" s="7"/>
      <c r="BJ60" s="4"/>
      <c r="BK60" s="8"/>
      <c r="BL60" s="2" t="s">
        <v>540</v>
      </c>
      <c r="BM60" s="7"/>
      <c r="BN60" s="7"/>
      <c r="BO60" s="4"/>
      <c r="BP60" s="8"/>
      <c r="BQ60" s="4"/>
      <c r="BR60" s="8"/>
      <c r="BS60" s="7"/>
      <c r="BT60" s="7"/>
      <c r="BU60" s="2" t="s">
        <v>235</v>
      </c>
      <c r="BV60" s="2" t="s">
        <v>335</v>
      </c>
      <c r="BW60" s="2" t="s">
        <v>144</v>
      </c>
      <c r="BX60" s="2" t="s">
        <v>144</v>
      </c>
      <c r="BY60" s="2" t="s">
        <v>153</v>
      </c>
      <c r="BZ60" s="2" t="s">
        <v>153</v>
      </c>
      <c r="CA60" s="2" t="s">
        <v>144</v>
      </c>
      <c r="CB60" s="4"/>
      <c r="CC60" s="8"/>
      <c r="CD60" s="4">
        <v>1</v>
      </c>
      <c r="CE60" s="8">
        <v>11.37</v>
      </c>
      <c r="CF60" s="7">
        <v>-1</v>
      </c>
      <c r="CG60" s="7">
        <v>-1</v>
      </c>
      <c r="CH60" s="2" t="s">
        <v>151</v>
      </c>
      <c r="CI60" s="2" t="s">
        <v>335</v>
      </c>
      <c r="CJ60" s="2" t="s">
        <v>154</v>
      </c>
      <c r="CK60" s="2" t="s">
        <v>198</v>
      </c>
      <c r="CL60" s="2" t="s">
        <v>153</v>
      </c>
      <c r="CM60" s="2" t="s">
        <v>153</v>
      </c>
      <c r="CN60" s="2" t="s">
        <v>144</v>
      </c>
      <c r="CO60" s="4"/>
      <c r="CP60" s="8"/>
      <c r="CQ60" s="4">
        <v>1</v>
      </c>
      <c r="CR60" s="8">
        <v>59.49</v>
      </c>
      <c r="CS60" s="7">
        <v>-1</v>
      </c>
      <c r="CT60" s="7">
        <v>-1</v>
      </c>
      <c r="CU60" s="2" t="s">
        <v>151</v>
      </c>
      <c r="CV60" s="2" t="s">
        <v>335</v>
      </c>
      <c r="CW60" s="2" t="s">
        <v>544</v>
      </c>
      <c r="CX60" s="2" t="s">
        <v>542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151</v>
      </c>
      <c r="DI60" s="2" t="s">
        <v>335</v>
      </c>
      <c r="DJ60" s="2" t="s">
        <v>401</v>
      </c>
      <c r="DK60" s="2" t="s">
        <v>543</v>
      </c>
      <c r="DL60" s="2" t="s">
        <v>153</v>
      </c>
      <c r="DM60" s="2" t="s">
        <v>153</v>
      </c>
      <c r="DN60" s="2" t="s">
        <v>144</v>
      </c>
      <c r="DO60" s="4"/>
      <c r="DP60" s="8"/>
      <c r="DQ60" s="4">
        <v>5</v>
      </c>
      <c r="DR60" s="8">
        <v>63.7</v>
      </c>
      <c r="DS60" s="7">
        <v>-1</v>
      </c>
      <c r="DT60" s="7">
        <v>-1</v>
      </c>
      <c r="DU60" s="2" t="s">
        <v>151</v>
      </c>
      <c r="DV60" s="2" t="s">
        <v>335</v>
      </c>
      <c r="DW60" s="2" t="s">
        <v>160</v>
      </c>
      <c r="DX60" s="2" t="s">
        <v>365</v>
      </c>
      <c r="DY60" s="2" t="s">
        <v>337</v>
      </c>
      <c r="DZ60" s="2" t="s">
        <v>153</v>
      </c>
      <c r="EA60" s="2" t="s">
        <v>144</v>
      </c>
      <c r="EB60" s="4"/>
      <c r="EC60" s="8"/>
      <c r="ED60" s="4">
        <v>2</v>
      </c>
      <c r="EE60" s="8">
        <v>52.5</v>
      </c>
      <c r="EF60" s="7">
        <v>-1</v>
      </c>
      <c r="EG60" s="7">
        <v>-1</v>
      </c>
      <c r="EH60" s="2" t="s">
        <v>151</v>
      </c>
      <c r="EI60" s="2" t="s">
        <v>335</v>
      </c>
      <c r="EJ60" s="2" t="s">
        <v>544</v>
      </c>
      <c r="EK60" s="2" t="s">
        <v>542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151</v>
      </c>
      <c r="EV60" s="2" t="s">
        <v>335</v>
      </c>
      <c r="EW60" s="2" t="s">
        <v>402</v>
      </c>
      <c r="EX60" s="2" t="s">
        <v>182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528</v>
      </c>
      <c r="FI60" s="2" t="s">
        <v>335</v>
      </c>
      <c r="FJ60" s="2" t="s">
        <v>144</v>
      </c>
      <c r="FK60" s="2" t="s">
        <v>144</v>
      </c>
      <c r="FL60" s="2" t="s">
        <v>153</v>
      </c>
      <c r="FM60" s="2" t="s">
        <v>153</v>
      </c>
      <c r="FN60" s="2" t="s">
        <v>144</v>
      </c>
      <c r="FO60" s="4"/>
      <c r="FP60" s="8"/>
      <c r="FQ60" s="4"/>
      <c r="FR60" s="8"/>
      <c r="FS60" s="7"/>
      <c r="FT60" s="7"/>
      <c r="FU60" s="2" t="s">
        <v>144</v>
      </c>
      <c r="FV60" s="2" t="s">
        <v>144</v>
      </c>
      <c r="FW60" s="2" t="s">
        <v>144</v>
      </c>
      <c r="FX60" s="2" t="s">
        <v>144</v>
      </c>
      <c r="FY60" s="2" t="s">
        <v>144</v>
      </c>
      <c r="FZ60" s="2" t="s">
        <v>144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235</v>
      </c>
      <c r="II60" s="2" t="s">
        <v>335</v>
      </c>
      <c r="IJ60" s="2" t="s">
        <v>144</v>
      </c>
      <c r="IK60" s="2" t="s">
        <v>144</v>
      </c>
      <c r="IL60" s="2" t="s">
        <v>153</v>
      </c>
      <c r="IM60" s="2" t="s">
        <v>153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151</v>
      </c>
      <c r="JI60" s="2" t="s">
        <v>335</v>
      </c>
      <c r="JJ60" s="2" t="s">
        <v>198</v>
      </c>
      <c r="JK60" s="2" t="s">
        <v>144</v>
      </c>
      <c r="JL60" s="2" t="s">
        <v>153</v>
      </c>
      <c r="JM60" s="2" t="s">
        <v>153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151</v>
      </c>
      <c r="KV60" s="2" t="s">
        <v>335</v>
      </c>
      <c r="KW60" s="2" t="s">
        <v>405</v>
      </c>
      <c r="KX60" s="2" t="s">
        <v>504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235</v>
      </c>
      <c r="OV60" s="2" t="s">
        <v>335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560</v>
      </c>
      <c r="B61" s="2" t="s">
        <v>133</v>
      </c>
      <c r="C61" s="2" t="s">
        <v>518</v>
      </c>
      <c r="D61" s="2" t="s">
        <v>393</v>
      </c>
      <c r="E61" s="2" t="s">
        <v>394</v>
      </c>
      <c r="F61" s="2" t="s">
        <v>561</v>
      </c>
      <c r="G61" s="2" t="s">
        <v>561</v>
      </c>
      <c r="H61" s="2" t="s">
        <v>561</v>
      </c>
      <c r="I61" s="2" t="s">
        <v>436</v>
      </c>
      <c r="J61" s="2" t="s">
        <v>459</v>
      </c>
      <c r="K61" s="2" t="s">
        <v>377</v>
      </c>
      <c r="L61" s="3">
        <v>24.76</v>
      </c>
      <c r="M61" s="3">
        <v>26</v>
      </c>
      <c r="N61" s="3">
        <v>79.99</v>
      </c>
      <c r="O61" s="2" t="s">
        <v>463</v>
      </c>
      <c r="P61" s="2" t="s">
        <v>523</v>
      </c>
      <c r="Q61" s="2" t="s">
        <v>143</v>
      </c>
      <c r="R61" s="2" t="s">
        <v>144</v>
      </c>
      <c r="S61" s="2" t="s">
        <v>144</v>
      </c>
      <c r="T61" s="2" t="s">
        <v>536</v>
      </c>
      <c r="U61" s="2" t="s">
        <v>144</v>
      </c>
      <c r="V61" s="2" t="s">
        <v>562</v>
      </c>
      <c r="W61" s="2" t="s">
        <v>234</v>
      </c>
      <c r="X61" s="2" t="s">
        <v>144</v>
      </c>
      <c r="Y61" s="2" t="s">
        <v>544</v>
      </c>
      <c r="Z61" s="4">
        <v>108</v>
      </c>
      <c r="AA61" s="4">
        <f>=ROUNDDOWN(108,0)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135.98</v>
      </c>
      <c r="AT61" s="7">
        <v>-1</v>
      </c>
      <c r="AU61" s="7">
        <v>-1</v>
      </c>
      <c r="AV61" s="4"/>
      <c r="AW61" s="8"/>
      <c r="AX61" s="4">
        <v>2</v>
      </c>
      <c r="AY61" s="8">
        <v>135.98</v>
      </c>
      <c r="AZ61" s="7">
        <v>-1</v>
      </c>
      <c r="BA61" s="7">
        <v>-1</v>
      </c>
      <c r="BB61" s="7"/>
      <c r="BC61" s="4" t="s">
        <v>144</v>
      </c>
      <c r="BD61" s="8" t="s">
        <v>144</v>
      </c>
      <c r="BE61" s="4">
        <v>3</v>
      </c>
      <c r="BF61" s="8">
        <v>148.98</v>
      </c>
      <c r="BG61" s="7" t="s">
        <v>144</v>
      </c>
      <c r="BH61" s="7" t="s">
        <v>144</v>
      </c>
      <c r="BI61" s="7"/>
      <c r="BJ61" s="4"/>
      <c r="BK61" s="8"/>
      <c r="BL61" s="2" t="s">
        <v>18</v>
      </c>
      <c r="BM61" s="7"/>
      <c r="BN61" s="7"/>
      <c r="BO61" s="4"/>
      <c r="BP61" s="8"/>
      <c r="BQ61" s="4"/>
      <c r="BR61" s="8"/>
      <c r="BS61" s="7"/>
      <c r="BT61" s="7"/>
      <c r="BU61" s="2" t="s">
        <v>235</v>
      </c>
      <c r="BV61" s="2" t="s">
        <v>141</v>
      </c>
      <c r="BW61" s="2" t="s">
        <v>144</v>
      </c>
      <c r="BX61" s="2" t="s">
        <v>144</v>
      </c>
      <c r="BY61" s="2" t="s">
        <v>153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151</v>
      </c>
      <c r="CI61" s="2" t="s">
        <v>141</v>
      </c>
      <c r="CJ61" s="2" t="s">
        <v>154</v>
      </c>
      <c r="CK61" s="2" t="s">
        <v>445</v>
      </c>
      <c r="CL61" s="2" t="s">
        <v>153</v>
      </c>
      <c r="CM61" s="2" t="s">
        <v>153</v>
      </c>
      <c r="CN61" s="2" t="s">
        <v>144</v>
      </c>
      <c r="CO61" s="4"/>
      <c r="CP61" s="8"/>
      <c r="CQ61" s="4">
        <v>2</v>
      </c>
      <c r="CR61" s="8">
        <v>135.98</v>
      </c>
      <c r="CS61" s="7">
        <v>-1</v>
      </c>
      <c r="CT61" s="7">
        <v>-1</v>
      </c>
      <c r="CU61" s="2" t="s">
        <v>151</v>
      </c>
      <c r="CV61" s="2" t="s">
        <v>141</v>
      </c>
      <c r="CW61" s="2" t="s">
        <v>542</v>
      </c>
      <c r="CX61" s="2" t="s">
        <v>563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141</v>
      </c>
      <c r="DJ61" s="2" t="s">
        <v>401</v>
      </c>
      <c r="DK61" s="2" t="s">
        <v>543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151</v>
      </c>
      <c r="DV61" s="2" t="s">
        <v>141</v>
      </c>
      <c r="DW61" s="2" t="s">
        <v>160</v>
      </c>
      <c r="DX61" s="2" t="s">
        <v>419</v>
      </c>
      <c r="DY61" s="2" t="s">
        <v>337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141</v>
      </c>
      <c r="EJ61" s="2" t="s">
        <v>544</v>
      </c>
      <c r="EK61" s="2" t="s">
        <v>564</v>
      </c>
      <c r="EL61" s="2" t="s">
        <v>153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151</v>
      </c>
      <c r="EV61" s="2" t="s">
        <v>141</v>
      </c>
      <c r="EW61" s="2" t="s">
        <v>402</v>
      </c>
      <c r="EX61" s="2" t="s">
        <v>565</v>
      </c>
      <c r="EY61" s="2" t="s">
        <v>153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528</v>
      </c>
      <c r="FI61" s="2" t="s">
        <v>141</v>
      </c>
      <c r="FJ61" s="2" t="s">
        <v>144</v>
      </c>
      <c r="FK61" s="2" t="s">
        <v>144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144</v>
      </c>
      <c r="FV61" s="2" t="s">
        <v>144</v>
      </c>
      <c r="FW61" s="2" t="s">
        <v>144</v>
      </c>
      <c r="FX61" s="2" t="s">
        <v>144</v>
      </c>
      <c r="FY61" s="2" t="s">
        <v>144</v>
      </c>
      <c r="FZ61" s="2" t="s">
        <v>144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235</v>
      </c>
      <c r="II61" s="2" t="s">
        <v>141</v>
      </c>
      <c r="IJ61" s="2" t="s">
        <v>144</v>
      </c>
      <c r="IK61" s="2" t="s">
        <v>144</v>
      </c>
      <c r="IL61" s="2" t="s">
        <v>153</v>
      </c>
      <c r="IM61" s="2" t="s">
        <v>153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151</v>
      </c>
      <c r="JI61" s="2" t="s">
        <v>141</v>
      </c>
      <c r="JJ61" s="2" t="s">
        <v>198</v>
      </c>
      <c r="JK61" s="2" t="s">
        <v>144</v>
      </c>
      <c r="JL61" s="2" t="s">
        <v>153</v>
      </c>
      <c r="JM61" s="2" t="s">
        <v>153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151</v>
      </c>
      <c r="KV61" s="2" t="s">
        <v>141</v>
      </c>
      <c r="KW61" s="2" t="s">
        <v>405</v>
      </c>
      <c r="KX61" s="2" t="s">
        <v>144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235</v>
      </c>
      <c r="OV61" s="2" t="s">
        <v>141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>
        <v>108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566</v>
      </c>
      <c r="B62" s="2" t="s">
        <v>133</v>
      </c>
      <c r="C62" s="2" t="s">
        <v>518</v>
      </c>
      <c r="D62" s="2" t="s">
        <v>393</v>
      </c>
      <c r="E62" s="2" t="s">
        <v>394</v>
      </c>
      <c r="F62" s="2" t="s">
        <v>561</v>
      </c>
      <c r="G62" s="2" t="s">
        <v>561</v>
      </c>
      <c r="H62" s="2" t="s">
        <v>561</v>
      </c>
      <c r="I62" s="2" t="s">
        <v>436</v>
      </c>
      <c r="J62" s="2" t="s">
        <v>459</v>
      </c>
      <c r="K62" s="2" t="s">
        <v>547</v>
      </c>
      <c r="L62" s="3">
        <v>24.76</v>
      </c>
      <c r="M62" s="3">
        <v>26</v>
      </c>
      <c r="N62" s="3">
        <v>79.99</v>
      </c>
      <c r="O62" s="2" t="s">
        <v>141</v>
      </c>
      <c r="P62" s="2" t="s">
        <v>523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144</v>
      </c>
      <c r="V62" s="2" t="s">
        <v>562</v>
      </c>
      <c r="W62" s="2" t="s">
        <v>234</v>
      </c>
      <c r="X62" s="2" t="s">
        <v>144</v>
      </c>
      <c r="Y62" s="2" t="s">
        <v>544</v>
      </c>
      <c r="Z62" s="4"/>
      <c r="AA62" s="4">
        <f>=ROUNDDOWN({0},0)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</v>
      </c>
      <c r="AS62" s="8">
        <v>13</v>
      </c>
      <c r="AT62" s="7">
        <v>-1</v>
      </c>
      <c r="AU62" s="7">
        <v>-1</v>
      </c>
      <c r="AV62" s="4"/>
      <c r="AW62" s="8"/>
      <c r="AX62" s="4">
        <v>1</v>
      </c>
      <c r="AY62" s="8">
        <v>13</v>
      </c>
      <c r="AZ62" s="7">
        <v>-1</v>
      </c>
      <c r="BA62" s="7">
        <v>-1</v>
      </c>
      <c r="BB62" s="7"/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/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235</v>
      </c>
      <c r="BV62" s="2" t="s">
        <v>141</v>
      </c>
      <c r="BW62" s="2" t="s">
        <v>144</v>
      </c>
      <c r="BX62" s="2" t="s">
        <v>144</v>
      </c>
      <c r="BY62" s="2" t="s">
        <v>153</v>
      </c>
      <c r="BZ62" s="2" t="s">
        <v>153</v>
      </c>
      <c r="CA62" s="2" t="s">
        <v>144</v>
      </c>
      <c r="CB62" s="4"/>
      <c r="CC62" s="8"/>
      <c r="CD62" s="4">
        <v>1</v>
      </c>
      <c r="CE62" s="8">
        <v>13</v>
      </c>
      <c r="CF62" s="7">
        <v>-1</v>
      </c>
      <c r="CG62" s="7">
        <v>-1</v>
      </c>
      <c r="CH62" s="2" t="s">
        <v>151</v>
      </c>
      <c r="CI62" s="2" t="s">
        <v>141</v>
      </c>
      <c r="CJ62" s="2" t="s">
        <v>154</v>
      </c>
      <c r="CK62" s="2" t="s">
        <v>541</v>
      </c>
      <c r="CL62" s="2" t="s">
        <v>153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151</v>
      </c>
      <c r="CV62" s="2" t="s">
        <v>141</v>
      </c>
      <c r="CW62" s="2" t="s">
        <v>542</v>
      </c>
      <c r="CX62" s="2" t="s">
        <v>567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151</v>
      </c>
      <c r="DI62" s="2" t="s">
        <v>141</v>
      </c>
      <c r="DJ62" s="2" t="s">
        <v>401</v>
      </c>
      <c r="DK62" s="2" t="s">
        <v>568</v>
      </c>
      <c r="DL62" s="2" t="s">
        <v>153</v>
      </c>
      <c r="DM62" s="2" t="s">
        <v>153</v>
      </c>
      <c r="DN62" s="2" t="s">
        <v>144</v>
      </c>
      <c r="DO62" s="4"/>
      <c r="DP62" s="8"/>
      <c r="DQ62" s="4"/>
      <c r="DR62" s="8"/>
      <c r="DS62" s="7"/>
      <c r="DT62" s="7"/>
      <c r="DU62" s="2" t="s">
        <v>151</v>
      </c>
      <c r="DV62" s="2" t="s">
        <v>141</v>
      </c>
      <c r="DW62" s="2" t="s">
        <v>160</v>
      </c>
      <c r="DX62" s="2" t="s">
        <v>344</v>
      </c>
      <c r="DY62" s="2" t="s">
        <v>337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151</v>
      </c>
      <c r="EI62" s="2" t="s">
        <v>141</v>
      </c>
      <c r="EJ62" s="2" t="s">
        <v>544</v>
      </c>
      <c r="EK62" s="2" t="s">
        <v>542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151</v>
      </c>
      <c r="EV62" s="2" t="s">
        <v>141</v>
      </c>
      <c r="EW62" s="2" t="s">
        <v>402</v>
      </c>
      <c r="EX62" s="2" t="s">
        <v>454</v>
      </c>
      <c r="EY62" s="2" t="s">
        <v>153</v>
      </c>
      <c r="EZ62" s="2" t="s">
        <v>153</v>
      </c>
      <c r="FA62" s="2" t="s">
        <v>144</v>
      </c>
      <c r="FB62" s="4"/>
      <c r="FC62" s="8"/>
      <c r="FD62" s="4"/>
      <c r="FE62" s="8"/>
      <c r="FF62" s="7"/>
      <c r="FG62" s="7"/>
      <c r="FH62" s="2" t="s">
        <v>528</v>
      </c>
      <c r="FI62" s="2" t="s">
        <v>141</v>
      </c>
      <c r="FJ62" s="2" t="s">
        <v>144</v>
      </c>
      <c r="FK62" s="2" t="s">
        <v>144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144</v>
      </c>
      <c r="FV62" s="2" t="s">
        <v>144</v>
      </c>
      <c r="FW62" s="2" t="s">
        <v>144</v>
      </c>
      <c r="FX62" s="2" t="s">
        <v>144</v>
      </c>
      <c r="FY62" s="2" t="s">
        <v>144</v>
      </c>
      <c r="FZ62" s="2" t="s">
        <v>144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235</v>
      </c>
      <c r="II62" s="2" t="s">
        <v>141</v>
      </c>
      <c r="IJ62" s="2" t="s">
        <v>144</v>
      </c>
      <c r="IK62" s="2" t="s">
        <v>144</v>
      </c>
      <c r="IL62" s="2" t="s">
        <v>153</v>
      </c>
      <c r="IM62" s="2" t="s">
        <v>153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151</v>
      </c>
      <c r="JI62" s="2" t="s">
        <v>141</v>
      </c>
      <c r="JJ62" s="2" t="s">
        <v>198</v>
      </c>
      <c r="JK62" s="2" t="s">
        <v>144</v>
      </c>
      <c r="JL62" s="2" t="s">
        <v>153</v>
      </c>
      <c r="JM62" s="2" t="s">
        <v>153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151</v>
      </c>
      <c r="KV62" s="2" t="s">
        <v>141</v>
      </c>
      <c r="KW62" s="2" t="s">
        <v>405</v>
      </c>
      <c r="KX62" s="2" t="s">
        <v>144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235</v>
      </c>
      <c r="OV62" s="2" t="s">
        <v>141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569</v>
      </c>
      <c r="B63" s="2" t="s">
        <v>133</v>
      </c>
      <c r="C63" s="2" t="s">
        <v>518</v>
      </c>
      <c r="D63" s="2" t="s">
        <v>570</v>
      </c>
      <c r="E63" s="2" t="s">
        <v>571</v>
      </c>
      <c r="F63" s="2" t="s">
        <v>572</v>
      </c>
      <c r="G63" s="2" t="s">
        <v>572</v>
      </c>
      <c r="H63" s="2" t="s">
        <v>572</v>
      </c>
      <c r="I63" s="2" t="s">
        <v>573</v>
      </c>
      <c r="J63" s="2" t="s">
        <v>521</v>
      </c>
      <c r="K63" s="2" t="s">
        <v>574</v>
      </c>
      <c r="L63" s="3">
        <v>102.14</v>
      </c>
      <c r="M63" s="3">
        <v>107.25</v>
      </c>
      <c r="N63" s="3">
        <v>299.99</v>
      </c>
      <c r="O63" s="2" t="s">
        <v>424</v>
      </c>
      <c r="P63" s="2" t="s">
        <v>309</v>
      </c>
      <c r="Q63" s="2" t="s">
        <v>143</v>
      </c>
      <c r="R63" s="2" t="s">
        <v>144</v>
      </c>
      <c r="S63" s="2" t="s">
        <v>144</v>
      </c>
      <c r="T63" s="2" t="s">
        <v>524</v>
      </c>
      <c r="U63" s="2" t="s">
        <v>144</v>
      </c>
      <c r="V63" s="2" t="s">
        <v>575</v>
      </c>
      <c r="W63" s="2" t="s">
        <v>234</v>
      </c>
      <c r="X63" s="2" t="s">
        <v>144</v>
      </c>
      <c r="Y63" s="2" t="s">
        <v>148</v>
      </c>
      <c r="Z63" s="4"/>
      <c r="AA63" s="4">
        <f>=ROUNDDOWN({0},0)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5</v>
      </c>
      <c r="AS63" s="8">
        <v>300.3</v>
      </c>
      <c r="AT63" s="7">
        <v>-1</v>
      </c>
      <c r="AU63" s="7">
        <v>-1</v>
      </c>
      <c r="AV63" s="4" t="s">
        <v>144</v>
      </c>
      <c r="AW63" s="8" t="s">
        <v>144</v>
      </c>
      <c r="AX63" s="4">
        <v>9</v>
      </c>
      <c r="AY63" s="8">
        <v>620.62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>
        <v>9</v>
      </c>
      <c r="BF63" s="8">
        <v>620.62</v>
      </c>
      <c r="BG63" s="7" t="s">
        <v>144</v>
      </c>
      <c r="BH63" s="7" t="s">
        <v>144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235</v>
      </c>
      <c r="BV63" s="2" t="s">
        <v>335</v>
      </c>
      <c r="BW63" s="2" t="s">
        <v>144</v>
      </c>
      <c r="BX63" s="2" t="s">
        <v>144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151</v>
      </c>
      <c r="CI63" s="2" t="s">
        <v>335</v>
      </c>
      <c r="CJ63" s="2" t="s">
        <v>154</v>
      </c>
      <c r="CK63" s="2" t="s">
        <v>266</v>
      </c>
      <c r="CL63" s="2" t="s">
        <v>153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151</v>
      </c>
      <c r="CV63" s="2" t="s">
        <v>335</v>
      </c>
      <c r="CW63" s="2" t="s">
        <v>148</v>
      </c>
      <c r="CX63" s="2" t="s">
        <v>342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151</v>
      </c>
      <c r="DI63" s="2" t="s">
        <v>335</v>
      </c>
      <c r="DJ63" s="2" t="s">
        <v>401</v>
      </c>
      <c r="DK63" s="2" t="s">
        <v>576</v>
      </c>
      <c r="DL63" s="2" t="s">
        <v>153</v>
      </c>
      <c r="DM63" s="2" t="s">
        <v>153</v>
      </c>
      <c r="DN63" s="2" t="s">
        <v>144</v>
      </c>
      <c r="DO63" s="4"/>
      <c r="DP63" s="8"/>
      <c r="DQ63" s="4">
        <v>5</v>
      </c>
      <c r="DR63" s="8">
        <v>300.3</v>
      </c>
      <c r="DS63" s="7">
        <v>-1</v>
      </c>
      <c r="DT63" s="7">
        <v>-1</v>
      </c>
      <c r="DU63" s="2" t="s">
        <v>151</v>
      </c>
      <c r="DV63" s="2" t="s">
        <v>335</v>
      </c>
      <c r="DW63" s="2" t="s">
        <v>160</v>
      </c>
      <c r="DX63" s="2" t="s">
        <v>577</v>
      </c>
      <c r="DY63" s="2" t="s">
        <v>337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151</v>
      </c>
      <c r="EI63" s="2" t="s">
        <v>335</v>
      </c>
      <c r="EJ63" s="2" t="s">
        <v>148</v>
      </c>
      <c r="EK63" s="2" t="s">
        <v>388</v>
      </c>
      <c r="EL63" s="2" t="s">
        <v>153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151</v>
      </c>
      <c r="EV63" s="2" t="s">
        <v>335</v>
      </c>
      <c r="EW63" s="2" t="s">
        <v>163</v>
      </c>
      <c r="EX63" s="2" t="s">
        <v>578</v>
      </c>
      <c r="EY63" s="2" t="s">
        <v>153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528</v>
      </c>
      <c r="FI63" s="2" t="s">
        <v>335</v>
      </c>
      <c r="FJ63" s="2" t="s">
        <v>144</v>
      </c>
      <c r="FK63" s="2" t="s">
        <v>144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144</v>
      </c>
      <c r="FV63" s="2" t="s">
        <v>144</v>
      </c>
      <c r="FW63" s="2" t="s">
        <v>144</v>
      </c>
      <c r="FX63" s="2" t="s">
        <v>144</v>
      </c>
      <c r="FY63" s="2" t="s">
        <v>144</v>
      </c>
      <c r="FZ63" s="2" t="s">
        <v>144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235</v>
      </c>
      <c r="II63" s="2" t="s">
        <v>335</v>
      </c>
      <c r="IJ63" s="2" t="s">
        <v>144</v>
      </c>
      <c r="IK63" s="2" t="s">
        <v>144</v>
      </c>
      <c r="IL63" s="2" t="s">
        <v>153</v>
      </c>
      <c r="IM63" s="2" t="s">
        <v>153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151</v>
      </c>
      <c r="JI63" s="2" t="s">
        <v>335</v>
      </c>
      <c r="JJ63" s="2" t="s">
        <v>198</v>
      </c>
      <c r="JK63" s="2" t="s">
        <v>144</v>
      </c>
      <c r="JL63" s="2" t="s">
        <v>153</v>
      </c>
      <c r="JM63" s="2" t="s">
        <v>153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151</v>
      </c>
      <c r="KV63" s="2" t="s">
        <v>335</v>
      </c>
      <c r="KW63" s="2" t="s">
        <v>172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235</v>
      </c>
      <c r="OV63" s="2" t="s">
        <v>335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579</v>
      </c>
      <c r="B64" s="2" t="s">
        <v>133</v>
      </c>
      <c r="C64" s="2" t="s">
        <v>518</v>
      </c>
      <c r="D64" s="2" t="s">
        <v>570</v>
      </c>
      <c r="E64" s="2" t="s">
        <v>571</v>
      </c>
      <c r="F64" s="2" t="s">
        <v>572</v>
      </c>
      <c r="G64" s="2" t="s">
        <v>572</v>
      </c>
      <c r="H64" s="2" t="s">
        <v>572</v>
      </c>
      <c r="I64" s="2" t="s">
        <v>573</v>
      </c>
      <c r="J64" s="2" t="s">
        <v>530</v>
      </c>
      <c r="K64" s="2" t="s">
        <v>574</v>
      </c>
      <c r="L64" s="3">
        <v>136.19</v>
      </c>
      <c r="M64" s="3">
        <v>143</v>
      </c>
      <c r="N64" s="3">
        <v>399.99</v>
      </c>
      <c r="O64" s="2" t="s">
        <v>334</v>
      </c>
      <c r="P64" s="2" t="s">
        <v>309</v>
      </c>
      <c r="Q64" s="2" t="s">
        <v>143</v>
      </c>
      <c r="R64" s="2" t="s">
        <v>144</v>
      </c>
      <c r="S64" s="2" t="s">
        <v>144</v>
      </c>
      <c r="T64" s="2" t="s">
        <v>524</v>
      </c>
      <c r="U64" s="2" t="s">
        <v>144</v>
      </c>
      <c r="V64" s="2" t="s">
        <v>575</v>
      </c>
      <c r="W64" s="2" t="s">
        <v>234</v>
      </c>
      <c r="X64" s="2" t="s">
        <v>144</v>
      </c>
      <c r="Y64" s="2" t="s">
        <v>148</v>
      </c>
      <c r="Z64" s="4"/>
      <c r="AA64" s="4">
        <f>=ROUNDDOWN({0},0)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4</v>
      </c>
      <c r="AS64" s="8">
        <v>320.32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235</v>
      </c>
      <c r="BV64" s="2" t="s">
        <v>335</v>
      </c>
      <c r="BW64" s="2" t="s">
        <v>144</v>
      </c>
      <c r="BX64" s="2" t="s">
        <v>144</v>
      </c>
      <c r="BY64" s="2" t="s">
        <v>153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151</v>
      </c>
      <c r="CI64" s="2" t="s">
        <v>335</v>
      </c>
      <c r="CJ64" s="2" t="s">
        <v>154</v>
      </c>
      <c r="CK64" s="2" t="s">
        <v>400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151</v>
      </c>
      <c r="CV64" s="2" t="s">
        <v>335</v>
      </c>
      <c r="CW64" s="2" t="s">
        <v>148</v>
      </c>
      <c r="CX64" s="2" t="s">
        <v>157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151</v>
      </c>
      <c r="DI64" s="2" t="s">
        <v>335</v>
      </c>
      <c r="DJ64" s="2" t="s">
        <v>401</v>
      </c>
      <c r="DK64" s="2" t="s">
        <v>454</v>
      </c>
      <c r="DL64" s="2" t="s">
        <v>153</v>
      </c>
      <c r="DM64" s="2" t="s">
        <v>153</v>
      </c>
      <c r="DN64" s="2" t="s">
        <v>144</v>
      </c>
      <c r="DO64" s="4"/>
      <c r="DP64" s="8"/>
      <c r="DQ64" s="4">
        <v>4</v>
      </c>
      <c r="DR64" s="8">
        <v>320.32</v>
      </c>
      <c r="DS64" s="7">
        <v>-1</v>
      </c>
      <c r="DT64" s="7">
        <v>-1</v>
      </c>
      <c r="DU64" s="2" t="s">
        <v>151</v>
      </c>
      <c r="DV64" s="2" t="s">
        <v>335</v>
      </c>
      <c r="DW64" s="2" t="s">
        <v>160</v>
      </c>
      <c r="DX64" s="2" t="s">
        <v>180</v>
      </c>
      <c r="DY64" s="2" t="s">
        <v>337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151</v>
      </c>
      <c r="EI64" s="2" t="s">
        <v>335</v>
      </c>
      <c r="EJ64" s="2" t="s">
        <v>148</v>
      </c>
      <c r="EK64" s="2" t="s">
        <v>381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151</v>
      </c>
      <c r="EV64" s="2" t="s">
        <v>335</v>
      </c>
      <c r="EW64" s="2" t="s">
        <v>163</v>
      </c>
      <c r="EX64" s="2" t="s">
        <v>580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528</v>
      </c>
      <c r="FI64" s="2" t="s">
        <v>335</v>
      </c>
      <c r="FJ64" s="2" t="s">
        <v>144</v>
      </c>
      <c r="FK64" s="2" t="s">
        <v>144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144</v>
      </c>
      <c r="FV64" s="2" t="s">
        <v>144</v>
      </c>
      <c r="FW64" s="2" t="s">
        <v>144</v>
      </c>
      <c r="FX64" s="2" t="s">
        <v>144</v>
      </c>
      <c r="FY64" s="2" t="s">
        <v>144</v>
      </c>
      <c r="FZ64" s="2" t="s">
        <v>144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235</v>
      </c>
      <c r="II64" s="2" t="s">
        <v>335</v>
      </c>
      <c r="IJ64" s="2" t="s">
        <v>144</v>
      </c>
      <c r="IK64" s="2" t="s">
        <v>144</v>
      </c>
      <c r="IL64" s="2" t="s">
        <v>153</v>
      </c>
      <c r="IM64" s="2" t="s">
        <v>153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151</v>
      </c>
      <c r="JI64" s="2" t="s">
        <v>335</v>
      </c>
      <c r="JJ64" s="2" t="s">
        <v>198</v>
      </c>
      <c r="JK64" s="2" t="s">
        <v>144</v>
      </c>
      <c r="JL64" s="2" t="s">
        <v>153</v>
      </c>
      <c r="JM64" s="2" t="s">
        <v>153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151</v>
      </c>
      <c r="KV64" s="2" t="s">
        <v>335</v>
      </c>
      <c r="KW64" s="2" t="s">
        <v>172</v>
      </c>
      <c r="KX64" s="2" t="s">
        <v>581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235</v>
      </c>
      <c r="OV64" s="2" t="s">
        <v>335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582</v>
      </c>
      <c r="B65" s="2" t="s">
        <v>133</v>
      </c>
      <c r="C65" s="2" t="s">
        <v>518</v>
      </c>
      <c r="D65" s="2" t="s">
        <v>570</v>
      </c>
      <c r="E65" s="2" t="s">
        <v>571</v>
      </c>
      <c r="F65" s="2" t="s">
        <v>583</v>
      </c>
      <c r="G65" s="2" t="s">
        <v>583</v>
      </c>
      <c r="H65" s="2" t="s">
        <v>583</v>
      </c>
      <c r="I65" s="2" t="s">
        <v>573</v>
      </c>
      <c r="J65" s="2" t="s">
        <v>521</v>
      </c>
      <c r="K65" s="2" t="s">
        <v>584</v>
      </c>
      <c r="L65" s="3">
        <v>102.14</v>
      </c>
      <c r="M65" s="3">
        <v>107.25</v>
      </c>
      <c r="N65" s="3">
        <v>299.99</v>
      </c>
      <c r="O65" s="2" t="s">
        <v>334</v>
      </c>
      <c r="P65" s="2" t="s">
        <v>309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585</v>
      </c>
      <c r="W65" s="2" t="s">
        <v>234</v>
      </c>
      <c r="X65" s="2" t="s">
        <v>144</v>
      </c>
      <c r="Y65" s="2" t="s">
        <v>148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4</v>
      </c>
      <c r="AS65" s="8">
        <v>233.81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6</v>
      </c>
      <c r="AY65" s="8">
        <v>393.97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>
        <v>6</v>
      </c>
      <c r="BF65" s="8">
        <v>393.97</v>
      </c>
      <c r="BG65" s="7" t="s">
        <v>144</v>
      </c>
      <c r="BH65" s="7" t="s">
        <v>144</v>
      </c>
      <c r="BI65" s="7"/>
      <c r="BJ65" s="4"/>
      <c r="BK65" s="8"/>
      <c r="BL65" s="2" t="s">
        <v>499</v>
      </c>
      <c r="BM65" s="7"/>
      <c r="BN65" s="7"/>
      <c r="BO65" s="4"/>
      <c r="BP65" s="8"/>
      <c r="BQ65" s="4"/>
      <c r="BR65" s="8"/>
      <c r="BS65" s="7"/>
      <c r="BT65" s="7"/>
      <c r="BU65" s="2" t="s">
        <v>235</v>
      </c>
      <c r="BV65" s="2" t="s">
        <v>335</v>
      </c>
      <c r="BW65" s="2" t="s">
        <v>144</v>
      </c>
      <c r="BX65" s="2" t="s">
        <v>144</v>
      </c>
      <c r="BY65" s="2" t="s">
        <v>153</v>
      </c>
      <c r="BZ65" s="2" t="s">
        <v>153</v>
      </c>
      <c r="CA65" s="2" t="s">
        <v>144</v>
      </c>
      <c r="CB65" s="4"/>
      <c r="CC65" s="8"/>
      <c r="CD65" s="4">
        <v>1</v>
      </c>
      <c r="CE65" s="8">
        <v>53.63</v>
      </c>
      <c r="CF65" s="7">
        <v>-1</v>
      </c>
      <c r="CG65" s="7">
        <v>-1</v>
      </c>
      <c r="CH65" s="2" t="s">
        <v>151</v>
      </c>
      <c r="CI65" s="2" t="s">
        <v>335</v>
      </c>
      <c r="CJ65" s="2" t="s">
        <v>154</v>
      </c>
      <c r="CK65" s="2" t="s">
        <v>339</v>
      </c>
      <c r="CL65" s="2" t="s">
        <v>153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151</v>
      </c>
      <c r="CV65" s="2" t="s">
        <v>335</v>
      </c>
      <c r="CW65" s="2" t="s">
        <v>156</v>
      </c>
      <c r="CX65" s="2" t="s">
        <v>205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151</v>
      </c>
      <c r="DI65" s="2" t="s">
        <v>335</v>
      </c>
      <c r="DJ65" s="2" t="s">
        <v>401</v>
      </c>
      <c r="DK65" s="2" t="s">
        <v>586</v>
      </c>
      <c r="DL65" s="2" t="s">
        <v>153</v>
      </c>
      <c r="DM65" s="2" t="s">
        <v>153</v>
      </c>
      <c r="DN65" s="2" t="s">
        <v>144</v>
      </c>
      <c r="DO65" s="4"/>
      <c r="DP65" s="8"/>
      <c r="DQ65" s="4">
        <v>3</v>
      </c>
      <c r="DR65" s="8">
        <v>180.18</v>
      </c>
      <c r="DS65" s="7">
        <v>-1</v>
      </c>
      <c r="DT65" s="7">
        <v>-1</v>
      </c>
      <c r="DU65" s="2" t="s">
        <v>151</v>
      </c>
      <c r="DV65" s="2" t="s">
        <v>335</v>
      </c>
      <c r="DW65" s="2" t="s">
        <v>160</v>
      </c>
      <c r="DX65" s="2" t="s">
        <v>419</v>
      </c>
      <c r="DY65" s="2" t="s">
        <v>337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151</v>
      </c>
      <c r="EI65" s="2" t="s">
        <v>335</v>
      </c>
      <c r="EJ65" s="2" t="s">
        <v>148</v>
      </c>
      <c r="EK65" s="2" t="s">
        <v>587</v>
      </c>
      <c r="EL65" s="2" t="s">
        <v>153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151</v>
      </c>
      <c r="EV65" s="2" t="s">
        <v>335</v>
      </c>
      <c r="EW65" s="2" t="s">
        <v>163</v>
      </c>
      <c r="EX65" s="2" t="s">
        <v>588</v>
      </c>
      <c r="EY65" s="2" t="s">
        <v>153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528</v>
      </c>
      <c r="FI65" s="2" t="s">
        <v>335</v>
      </c>
      <c r="FJ65" s="2" t="s">
        <v>144</v>
      </c>
      <c r="FK65" s="2" t="s">
        <v>144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144</v>
      </c>
      <c r="FV65" s="2" t="s">
        <v>144</v>
      </c>
      <c r="FW65" s="2" t="s">
        <v>144</v>
      </c>
      <c r="FX65" s="2" t="s">
        <v>144</v>
      </c>
      <c r="FY65" s="2" t="s">
        <v>144</v>
      </c>
      <c r="FZ65" s="2" t="s">
        <v>144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235</v>
      </c>
      <c r="II65" s="2" t="s">
        <v>335</v>
      </c>
      <c r="IJ65" s="2" t="s">
        <v>144</v>
      </c>
      <c r="IK65" s="2" t="s">
        <v>144</v>
      </c>
      <c r="IL65" s="2" t="s">
        <v>153</v>
      </c>
      <c r="IM65" s="2" t="s">
        <v>153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151</v>
      </c>
      <c r="JI65" s="2" t="s">
        <v>335</v>
      </c>
      <c r="JJ65" s="2" t="s">
        <v>198</v>
      </c>
      <c r="JK65" s="2" t="s">
        <v>144</v>
      </c>
      <c r="JL65" s="2" t="s">
        <v>153</v>
      </c>
      <c r="JM65" s="2" t="s">
        <v>153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151</v>
      </c>
      <c r="KV65" s="2" t="s">
        <v>335</v>
      </c>
      <c r="KW65" s="2" t="s">
        <v>172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235</v>
      </c>
      <c r="OV65" s="2" t="s">
        <v>335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589</v>
      </c>
      <c r="B66" s="2" t="s">
        <v>133</v>
      </c>
      <c r="C66" s="2" t="s">
        <v>518</v>
      </c>
      <c r="D66" s="2" t="s">
        <v>570</v>
      </c>
      <c r="E66" s="2" t="s">
        <v>571</v>
      </c>
      <c r="F66" s="2" t="s">
        <v>583</v>
      </c>
      <c r="G66" s="2" t="s">
        <v>583</v>
      </c>
      <c r="H66" s="2" t="s">
        <v>583</v>
      </c>
      <c r="I66" s="2" t="s">
        <v>573</v>
      </c>
      <c r="J66" s="2" t="s">
        <v>530</v>
      </c>
      <c r="K66" s="2" t="s">
        <v>584</v>
      </c>
      <c r="L66" s="3">
        <v>136.19</v>
      </c>
      <c r="M66" s="3">
        <v>143</v>
      </c>
      <c r="N66" s="3">
        <v>399.99</v>
      </c>
      <c r="O66" s="2" t="s">
        <v>424</v>
      </c>
      <c r="P66" s="2" t="s">
        <v>309</v>
      </c>
      <c r="Q66" s="2" t="s">
        <v>143</v>
      </c>
      <c r="R66" s="2" t="s">
        <v>144</v>
      </c>
      <c r="S66" s="2" t="s">
        <v>144</v>
      </c>
      <c r="T66" s="2" t="s">
        <v>144</v>
      </c>
      <c r="U66" s="2" t="s">
        <v>144</v>
      </c>
      <c r="V66" s="2" t="s">
        <v>585</v>
      </c>
      <c r="W66" s="2" t="s">
        <v>234</v>
      </c>
      <c r="X66" s="2" t="s">
        <v>144</v>
      </c>
      <c r="Y66" s="2" t="s">
        <v>148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2</v>
      </c>
      <c r="AS66" s="8">
        <v>160.16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20</v>
      </c>
      <c r="BM66" s="7"/>
      <c r="BN66" s="7"/>
      <c r="BO66" s="4"/>
      <c r="BP66" s="8"/>
      <c r="BQ66" s="4"/>
      <c r="BR66" s="8"/>
      <c r="BS66" s="7"/>
      <c r="BT66" s="7"/>
      <c r="BU66" s="2" t="s">
        <v>235</v>
      </c>
      <c r="BV66" s="2" t="s">
        <v>335</v>
      </c>
      <c r="BW66" s="2" t="s">
        <v>144</v>
      </c>
      <c r="BX66" s="2" t="s">
        <v>144</v>
      </c>
      <c r="BY66" s="2" t="s">
        <v>153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151</v>
      </c>
      <c r="CI66" s="2" t="s">
        <v>335</v>
      </c>
      <c r="CJ66" s="2" t="s">
        <v>154</v>
      </c>
      <c r="CK66" s="2" t="s">
        <v>224</v>
      </c>
      <c r="CL66" s="2" t="s">
        <v>153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151</v>
      </c>
      <c r="CV66" s="2" t="s">
        <v>335</v>
      </c>
      <c r="CW66" s="2" t="s">
        <v>148</v>
      </c>
      <c r="CX66" s="2" t="s">
        <v>157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335</v>
      </c>
      <c r="DJ66" s="2" t="s">
        <v>401</v>
      </c>
      <c r="DK66" s="2" t="s">
        <v>470</v>
      </c>
      <c r="DL66" s="2" t="s">
        <v>153</v>
      </c>
      <c r="DM66" s="2" t="s">
        <v>153</v>
      </c>
      <c r="DN66" s="2" t="s">
        <v>144</v>
      </c>
      <c r="DO66" s="4"/>
      <c r="DP66" s="8"/>
      <c r="DQ66" s="4">
        <v>2</v>
      </c>
      <c r="DR66" s="8">
        <v>160.16</v>
      </c>
      <c r="DS66" s="7">
        <v>-1</v>
      </c>
      <c r="DT66" s="7">
        <v>-1</v>
      </c>
      <c r="DU66" s="2" t="s">
        <v>151</v>
      </c>
      <c r="DV66" s="2" t="s">
        <v>335</v>
      </c>
      <c r="DW66" s="2" t="s">
        <v>160</v>
      </c>
      <c r="DX66" s="2" t="s">
        <v>380</v>
      </c>
      <c r="DY66" s="2" t="s">
        <v>337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151</v>
      </c>
      <c r="EI66" s="2" t="s">
        <v>335</v>
      </c>
      <c r="EJ66" s="2" t="s">
        <v>148</v>
      </c>
      <c r="EK66" s="2" t="s">
        <v>194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151</v>
      </c>
      <c r="EV66" s="2" t="s">
        <v>335</v>
      </c>
      <c r="EW66" s="2" t="s">
        <v>163</v>
      </c>
      <c r="EX66" s="2" t="s">
        <v>556</v>
      </c>
      <c r="EY66" s="2" t="s">
        <v>153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528</v>
      </c>
      <c r="FI66" s="2" t="s">
        <v>335</v>
      </c>
      <c r="FJ66" s="2" t="s">
        <v>144</v>
      </c>
      <c r="FK66" s="2" t="s">
        <v>144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144</v>
      </c>
      <c r="FV66" s="2" t="s">
        <v>144</v>
      </c>
      <c r="FW66" s="2" t="s">
        <v>144</v>
      </c>
      <c r="FX66" s="2" t="s">
        <v>144</v>
      </c>
      <c r="FY66" s="2" t="s">
        <v>144</v>
      </c>
      <c r="FZ66" s="2" t="s">
        <v>144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235</v>
      </c>
      <c r="II66" s="2" t="s">
        <v>335</v>
      </c>
      <c r="IJ66" s="2" t="s">
        <v>144</v>
      </c>
      <c r="IK66" s="2" t="s">
        <v>144</v>
      </c>
      <c r="IL66" s="2" t="s">
        <v>153</v>
      </c>
      <c r="IM66" s="2" t="s">
        <v>153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151</v>
      </c>
      <c r="JI66" s="2" t="s">
        <v>335</v>
      </c>
      <c r="JJ66" s="2" t="s">
        <v>198</v>
      </c>
      <c r="JK66" s="2" t="s">
        <v>144</v>
      </c>
      <c r="JL66" s="2" t="s">
        <v>153</v>
      </c>
      <c r="JM66" s="2" t="s">
        <v>153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151</v>
      </c>
      <c r="KV66" s="2" t="s">
        <v>335</v>
      </c>
      <c r="KW66" s="2" t="s">
        <v>172</v>
      </c>
      <c r="KX66" s="2" t="s">
        <v>469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235</v>
      </c>
      <c r="OV66" s="2" t="s">
        <v>335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590</v>
      </c>
      <c r="B67" s="2" t="s">
        <v>133</v>
      </c>
      <c r="C67" s="2" t="s">
        <v>518</v>
      </c>
      <c r="D67" s="2" t="s">
        <v>570</v>
      </c>
      <c r="E67" s="2" t="s">
        <v>571</v>
      </c>
      <c r="F67" s="2" t="s">
        <v>591</v>
      </c>
      <c r="G67" s="2" t="s">
        <v>591</v>
      </c>
      <c r="H67" s="2" t="s">
        <v>591</v>
      </c>
      <c r="I67" s="2" t="s">
        <v>592</v>
      </c>
      <c r="J67" s="2" t="s">
        <v>521</v>
      </c>
      <c r="K67" s="2" t="s">
        <v>593</v>
      </c>
      <c r="L67" s="3">
        <v>102.14</v>
      </c>
      <c r="M67" s="3">
        <v>107.25</v>
      </c>
      <c r="N67" s="3">
        <v>299.99</v>
      </c>
      <c r="O67" s="2" t="s">
        <v>334</v>
      </c>
      <c r="P67" s="2" t="s">
        <v>523</v>
      </c>
      <c r="Q67" s="2" t="s">
        <v>143</v>
      </c>
      <c r="R67" s="2" t="s">
        <v>144</v>
      </c>
      <c r="S67" s="2" t="s">
        <v>144</v>
      </c>
      <c r="T67" s="2" t="s">
        <v>594</v>
      </c>
      <c r="U67" s="2" t="s">
        <v>144</v>
      </c>
      <c r="V67" s="2" t="s">
        <v>361</v>
      </c>
      <c r="W67" s="2" t="s">
        <v>538</v>
      </c>
      <c r="X67" s="2" t="s">
        <v>144</v>
      </c>
      <c r="Y67" s="2" t="s">
        <v>539</v>
      </c>
      <c r="Z67" s="4"/>
      <c r="AA67" s="4">
        <f>=ROUNDDOWN({0},0)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4</v>
      </c>
      <c r="AS67" s="8">
        <v>240.24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11</v>
      </c>
      <c r="AY67" s="8">
        <v>1225.35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>
        <v>28</v>
      </c>
      <c r="BF67" s="8">
        <v>2843.46</v>
      </c>
      <c r="BG67" s="7" t="s">
        <v>144</v>
      </c>
      <c r="BH67" s="7" t="s">
        <v>144</v>
      </c>
      <c r="BI67" s="7"/>
      <c r="BJ67" s="4"/>
      <c r="BK67" s="8"/>
      <c r="BL67" s="2" t="s">
        <v>20</v>
      </c>
      <c r="BM67" s="7"/>
      <c r="BN67" s="7"/>
      <c r="BO67" s="4"/>
      <c r="BP67" s="8"/>
      <c r="BQ67" s="4"/>
      <c r="BR67" s="8"/>
      <c r="BS67" s="7"/>
      <c r="BT67" s="7"/>
      <c r="BU67" s="2" t="s">
        <v>235</v>
      </c>
      <c r="BV67" s="2" t="s">
        <v>335</v>
      </c>
      <c r="BW67" s="2" t="s">
        <v>144</v>
      </c>
      <c r="BX67" s="2" t="s">
        <v>144</v>
      </c>
      <c r="BY67" s="2" t="s">
        <v>153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151</v>
      </c>
      <c r="CI67" s="2" t="s">
        <v>335</v>
      </c>
      <c r="CJ67" s="2" t="s">
        <v>595</v>
      </c>
      <c r="CK67" s="2" t="s">
        <v>219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151</v>
      </c>
      <c r="CV67" s="2" t="s">
        <v>335</v>
      </c>
      <c r="CW67" s="2" t="s">
        <v>539</v>
      </c>
      <c r="CX67" s="2" t="s">
        <v>322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151</v>
      </c>
      <c r="DI67" s="2" t="s">
        <v>335</v>
      </c>
      <c r="DJ67" s="2" t="s">
        <v>401</v>
      </c>
      <c r="DK67" s="2" t="s">
        <v>543</v>
      </c>
      <c r="DL67" s="2" t="s">
        <v>153</v>
      </c>
      <c r="DM67" s="2" t="s">
        <v>153</v>
      </c>
      <c r="DN67" s="2" t="s">
        <v>144</v>
      </c>
      <c r="DO67" s="4"/>
      <c r="DP67" s="8"/>
      <c r="DQ67" s="4">
        <v>4</v>
      </c>
      <c r="DR67" s="8">
        <v>240.24</v>
      </c>
      <c r="DS67" s="7">
        <v>-1</v>
      </c>
      <c r="DT67" s="7">
        <v>-1</v>
      </c>
      <c r="DU67" s="2" t="s">
        <v>151</v>
      </c>
      <c r="DV67" s="2" t="s">
        <v>335</v>
      </c>
      <c r="DW67" s="2" t="s">
        <v>160</v>
      </c>
      <c r="DX67" s="2" t="s">
        <v>419</v>
      </c>
      <c r="DY67" s="2" t="s">
        <v>337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151</v>
      </c>
      <c r="EI67" s="2" t="s">
        <v>335</v>
      </c>
      <c r="EJ67" s="2" t="s">
        <v>539</v>
      </c>
      <c r="EK67" s="2" t="s">
        <v>312</v>
      </c>
      <c r="EL67" s="2" t="s">
        <v>153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151</v>
      </c>
      <c r="EV67" s="2" t="s">
        <v>335</v>
      </c>
      <c r="EW67" s="2" t="s">
        <v>163</v>
      </c>
      <c r="EX67" s="2" t="s">
        <v>596</v>
      </c>
      <c r="EY67" s="2" t="s">
        <v>153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528</v>
      </c>
      <c r="FI67" s="2" t="s">
        <v>335</v>
      </c>
      <c r="FJ67" s="2" t="s">
        <v>144</v>
      </c>
      <c r="FK67" s="2" t="s">
        <v>144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144</v>
      </c>
      <c r="FV67" s="2" t="s">
        <v>144</v>
      </c>
      <c r="FW67" s="2" t="s">
        <v>144</v>
      </c>
      <c r="FX67" s="2" t="s">
        <v>144</v>
      </c>
      <c r="FY67" s="2" t="s">
        <v>144</v>
      </c>
      <c r="FZ67" s="2" t="s">
        <v>144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235</v>
      </c>
      <c r="II67" s="2" t="s">
        <v>335</v>
      </c>
      <c r="IJ67" s="2" t="s">
        <v>144</v>
      </c>
      <c r="IK67" s="2" t="s">
        <v>144</v>
      </c>
      <c r="IL67" s="2" t="s">
        <v>153</v>
      </c>
      <c r="IM67" s="2" t="s">
        <v>153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151</v>
      </c>
      <c r="JI67" s="2" t="s">
        <v>335</v>
      </c>
      <c r="JJ67" s="2" t="s">
        <v>198</v>
      </c>
      <c r="JK67" s="2" t="s">
        <v>144</v>
      </c>
      <c r="JL67" s="2" t="s">
        <v>153</v>
      </c>
      <c r="JM67" s="2" t="s">
        <v>153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151</v>
      </c>
      <c r="KV67" s="2" t="s">
        <v>335</v>
      </c>
      <c r="KW67" s="2" t="s">
        <v>172</v>
      </c>
      <c r="KX67" s="2" t="s">
        <v>144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235</v>
      </c>
      <c r="OV67" s="2" t="s">
        <v>335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597</v>
      </c>
      <c r="B68" s="2" t="s">
        <v>133</v>
      </c>
      <c r="C68" s="2" t="s">
        <v>518</v>
      </c>
      <c r="D68" s="2" t="s">
        <v>570</v>
      </c>
      <c r="E68" s="2" t="s">
        <v>571</v>
      </c>
      <c r="F68" s="2" t="s">
        <v>591</v>
      </c>
      <c r="G68" s="2" t="s">
        <v>591</v>
      </c>
      <c r="H68" s="2" t="s">
        <v>591</v>
      </c>
      <c r="I68" s="2" t="s">
        <v>592</v>
      </c>
      <c r="J68" s="2" t="s">
        <v>530</v>
      </c>
      <c r="K68" s="2" t="s">
        <v>593</v>
      </c>
      <c r="L68" s="3">
        <v>136.19</v>
      </c>
      <c r="M68" s="3">
        <v>143</v>
      </c>
      <c r="N68" s="3">
        <v>399.99</v>
      </c>
      <c r="O68" s="2" t="s">
        <v>141</v>
      </c>
      <c r="P68" s="2" t="s">
        <v>523</v>
      </c>
      <c r="Q68" s="2" t="s">
        <v>143</v>
      </c>
      <c r="R68" s="2" t="s">
        <v>144</v>
      </c>
      <c r="S68" s="2" t="s">
        <v>144</v>
      </c>
      <c r="T68" s="2" t="s">
        <v>594</v>
      </c>
      <c r="U68" s="2" t="s">
        <v>144</v>
      </c>
      <c r="V68" s="2" t="s">
        <v>361</v>
      </c>
      <c r="W68" s="2" t="s">
        <v>538</v>
      </c>
      <c r="X68" s="2" t="s">
        <v>144</v>
      </c>
      <c r="Y68" s="2" t="s">
        <v>539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7</v>
      </c>
      <c r="AS68" s="8">
        <v>985.11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/>
      <c r="BJ68" s="4"/>
      <c r="BK68" s="8"/>
      <c r="BL68" s="2" t="s">
        <v>598</v>
      </c>
      <c r="BM68" s="7"/>
      <c r="BN68" s="7"/>
      <c r="BO68" s="4"/>
      <c r="BP68" s="8"/>
      <c r="BQ68" s="4"/>
      <c r="BR68" s="8"/>
      <c r="BS68" s="7"/>
      <c r="BT68" s="7"/>
      <c r="BU68" s="2" t="s">
        <v>235</v>
      </c>
      <c r="BV68" s="2" t="s">
        <v>141</v>
      </c>
      <c r="BW68" s="2" t="s">
        <v>144</v>
      </c>
      <c r="BX68" s="2" t="s">
        <v>144</v>
      </c>
      <c r="BY68" s="2" t="s">
        <v>153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151</v>
      </c>
      <c r="CI68" s="2" t="s">
        <v>141</v>
      </c>
      <c r="CJ68" s="2" t="s">
        <v>595</v>
      </c>
      <c r="CK68" s="2" t="s">
        <v>388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151</v>
      </c>
      <c r="CV68" s="2" t="s">
        <v>335</v>
      </c>
      <c r="CW68" s="2" t="s">
        <v>539</v>
      </c>
      <c r="CX68" s="2" t="s">
        <v>544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151</v>
      </c>
      <c r="DI68" s="2" t="s">
        <v>141</v>
      </c>
      <c r="DJ68" s="2" t="s">
        <v>401</v>
      </c>
      <c r="DK68" s="2" t="s">
        <v>454</v>
      </c>
      <c r="DL68" s="2" t="s">
        <v>153</v>
      </c>
      <c r="DM68" s="2" t="s">
        <v>153</v>
      </c>
      <c r="DN68" s="2" t="s">
        <v>144</v>
      </c>
      <c r="DO68" s="4"/>
      <c r="DP68" s="8"/>
      <c r="DQ68" s="4">
        <v>2</v>
      </c>
      <c r="DR68" s="8">
        <v>160.16</v>
      </c>
      <c r="DS68" s="7">
        <v>-1</v>
      </c>
      <c r="DT68" s="7">
        <v>-1</v>
      </c>
      <c r="DU68" s="2" t="s">
        <v>151</v>
      </c>
      <c r="DV68" s="2" t="s">
        <v>141</v>
      </c>
      <c r="DW68" s="2" t="s">
        <v>160</v>
      </c>
      <c r="DX68" s="2" t="s">
        <v>252</v>
      </c>
      <c r="DY68" s="2" t="s">
        <v>337</v>
      </c>
      <c r="DZ68" s="2" t="s">
        <v>153</v>
      </c>
      <c r="EA68" s="2" t="s">
        <v>144</v>
      </c>
      <c r="EB68" s="4"/>
      <c r="EC68" s="8"/>
      <c r="ED68" s="4">
        <v>5</v>
      </c>
      <c r="EE68" s="8">
        <v>824.95</v>
      </c>
      <c r="EF68" s="7">
        <v>-1</v>
      </c>
      <c r="EG68" s="7">
        <v>-1</v>
      </c>
      <c r="EH68" s="2" t="s">
        <v>151</v>
      </c>
      <c r="EI68" s="2" t="s">
        <v>335</v>
      </c>
      <c r="EJ68" s="2" t="s">
        <v>539</v>
      </c>
      <c r="EK68" s="2" t="s">
        <v>381</v>
      </c>
      <c r="EL68" s="2" t="s">
        <v>153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151</v>
      </c>
      <c r="EV68" s="2" t="s">
        <v>141</v>
      </c>
      <c r="EW68" s="2" t="s">
        <v>163</v>
      </c>
      <c r="EX68" s="2" t="s">
        <v>283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528</v>
      </c>
      <c r="FI68" s="2" t="s">
        <v>141</v>
      </c>
      <c r="FJ68" s="2" t="s">
        <v>144</v>
      </c>
      <c r="FK68" s="2" t="s">
        <v>144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144</v>
      </c>
      <c r="FV68" s="2" t="s">
        <v>144</v>
      </c>
      <c r="FW68" s="2" t="s">
        <v>144</v>
      </c>
      <c r="FX68" s="2" t="s">
        <v>144</v>
      </c>
      <c r="FY68" s="2" t="s">
        <v>144</v>
      </c>
      <c r="FZ68" s="2" t="s">
        <v>144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235</v>
      </c>
      <c r="II68" s="2" t="s">
        <v>141</v>
      </c>
      <c r="IJ68" s="2" t="s">
        <v>144</v>
      </c>
      <c r="IK68" s="2" t="s">
        <v>144</v>
      </c>
      <c r="IL68" s="2" t="s">
        <v>153</v>
      </c>
      <c r="IM68" s="2" t="s">
        <v>153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151</v>
      </c>
      <c r="JI68" s="2" t="s">
        <v>141</v>
      </c>
      <c r="JJ68" s="2" t="s">
        <v>198</v>
      </c>
      <c r="JK68" s="2" t="s">
        <v>144</v>
      </c>
      <c r="JL68" s="2" t="s">
        <v>153</v>
      </c>
      <c r="JM68" s="2" t="s">
        <v>153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151</v>
      </c>
      <c r="KV68" s="2" t="s">
        <v>141</v>
      </c>
      <c r="KW68" s="2" t="s">
        <v>172</v>
      </c>
      <c r="KX68" s="2" t="s">
        <v>144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235</v>
      </c>
      <c r="OV68" s="2" t="s">
        <v>141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599</v>
      </c>
      <c r="B69" s="2" t="s">
        <v>133</v>
      </c>
      <c r="C69" s="2" t="s">
        <v>518</v>
      </c>
      <c r="D69" s="2" t="s">
        <v>570</v>
      </c>
      <c r="E69" s="2" t="s">
        <v>571</v>
      </c>
      <c r="F69" s="2" t="s">
        <v>591</v>
      </c>
      <c r="G69" s="2" t="s">
        <v>591</v>
      </c>
      <c r="H69" s="2" t="s">
        <v>591</v>
      </c>
      <c r="I69" s="2" t="s">
        <v>600</v>
      </c>
      <c r="J69" s="2" t="s">
        <v>521</v>
      </c>
      <c r="K69" s="2" t="s">
        <v>547</v>
      </c>
      <c r="L69" s="3">
        <v>102.14</v>
      </c>
      <c r="M69" s="3">
        <v>107.25</v>
      </c>
      <c r="N69" s="3">
        <v>299.99</v>
      </c>
      <c r="O69" s="2" t="s">
        <v>334</v>
      </c>
      <c r="P69" s="2" t="s">
        <v>523</v>
      </c>
      <c r="Q69" s="2" t="s">
        <v>143</v>
      </c>
      <c r="R69" s="2" t="s">
        <v>144</v>
      </c>
      <c r="S69" s="2" t="s">
        <v>144</v>
      </c>
      <c r="T69" s="2" t="s">
        <v>594</v>
      </c>
      <c r="U69" s="2" t="s">
        <v>144</v>
      </c>
      <c r="V69" s="2" t="s">
        <v>361</v>
      </c>
      <c r="W69" s="2" t="s">
        <v>538</v>
      </c>
      <c r="X69" s="2" t="s">
        <v>144</v>
      </c>
      <c r="Y69" s="2" t="s">
        <v>539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7</v>
      </c>
      <c r="AS69" s="8">
        <v>477.67</v>
      </c>
      <c r="AT69" s="7">
        <v>-1</v>
      </c>
      <c r="AU69" s="7">
        <v>-1</v>
      </c>
      <c r="AV69" s="4" t="s">
        <v>144</v>
      </c>
      <c r="AW69" s="8" t="s">
        <v>144</v>
      </c>
      <c r="AX69" s="4">
        <v>17</v>
      </c>
      <c r="AY69" s="8">
        <v>1618.11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/>
      <c r="BJ69" s="4"/>
      <c r="BK69" s="8"/>
      <c r="BL69" s="2" t="s">
        <v>601</v>
      </c>
      <c r="BM69" s="7"/>
      <c r="BN69" s="7"/>
      <c r="BO69" s="4"/>
      <c r="BP69" s="8"/>
      <c r="BQ69" s="4"/>
      <c r="BR69" s="8"/>
      <c r="BS69" s="7"/>
      <c r="BT69" s="7"/>
      <c r="BU69" s="2" t="s">
        <v>235</v>
      </c>
      <c r="BV69" s="2" t="s">
        <v>335</v>
      </c>
      <c r="BW69" s="2" t="s">
        <v>144</v>
      </c>
      <c r="BX69" s="2" t="s">
        <v>144</v>
      </c>
      <c r="BY69" s="2" t="s">
        <v>153</v>
      </c>
      <c r="BZ69" s="2" t="s">
        <v>153</v>
      </c>
      <c r="CA69" s="2" t="s">
        <v>144</v>
      </c>
      <c r="CB69" s="4"/>
      <c r="CC69" s="8"/>
      <c r="CD69" s="4">
        <v>1</v>
      </c>
      <c r="CE69" s="8">
        <v>53.63</v>
      </c>
      <c r="CF69" s="7">
        <v>-1</v>
      </c>
      <c r="CG69" s="7">
        <v>-1</v>
      </c>
      <c r="CH69" s="2" t="s">
        <v>151</v>
      </c>
      <c r="CI69" s="2" t="s">
        <v>335</v>
      </c>
      <c r="CJ69" s="2" t="s">
        <v>595</v>
      </c>
      <c r="CK69" s="2" t="s">
        <v>342</v>
      </c>
      <c r="CL69" s="2" t="s">
        <v>153</v>
      </c>
      <c r="CM69" s="2" t="s">
        <v>153</v>
      </c>
      <c r="CN69" s="2" t="s">
        <v>144</v>
      </c>
      <c r="CO69" s="4"/>
      <c r="CP69" s="8"/>
      <c r="CQ69" s="4"/>
      <c r="CR69" s="8"/>
      <c r="CS69" s="7"/>
      <c r="CT69" s="7"/>
      <c r="CU69" s="2" t="s">
        <v>151</v>
      </c>
      <c r="CV69" s="2" t="s">
        <v>335</v>
      </c>
      <c r="CW69" s="2" t="s">
        <v>539</v>
      </c>
      <c r="CX69" s="2" t="s">
        <v>602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151</v>
      </c>
      <c r="DI69" s="2" t="s">
        <v>335</v>
      </c>
      <c r="DJ69" s="2" t="s">
        <v>401</v>
      </c>
      <c r="DK69" s="2" t="s">
        <v>322</v>
      </c>
      <c r="DL69" s="2" t="s">
        <v>153</v>
      </c>
      <c r="DM69" s="2" t="s">
        <v>153</v>
      </c>
      <c r="DN69" s="2" t="s">
        <v>144</v>
      </c>
      <c r="DO69" s="4"/>
      <c r="DP69" s="8"/>
      <c r="DQ69" s="4">
        <v>5</v>
      </c>
      <c r="DR69" s="8">
        <v>300.3</v>
      </c>
      <c r="DS69" s="7">
        <v>-1</v>
      </c>
      <c r="DT69" s="7">
        <v>-1</v>
      </c>
      <c r="DU69" s="2" t="s">
        <v>151</v>
      </c>
      <c r="DV69" s="2" t="s">
        <v>335</v>
      </c>
      <c r="DW69" s="2" t="s">
        <v>160</v>
      </c>
      <c r="DX69" s="2" t="s">
        <v>365</v>
      </c>
      <c r="DY69" s="2" t="s">
        <v>337</v>
      </c>
      <c r="DZ69" s="2" t="s">
        <v>153</v>
      </c>
      <c r="EA69" s="2" t="s">
        <v>144</v>
      </c>
      <c r="EB69" s="4"/>
      <c r="EC69" s="8"/>
      <c r="ED69" s="4">
        <v>1</v>
      </c>
      <c r="EE69" s="8">
        <v>123.74</v>
      </c>
      <c r="EF69" s="7">
        <v>-1</v>
      </c>
      <c r="EG69" s="7">
        <v>-1</v>
      </c>
      <c r="EH69" s="2" t="s">
        <v>151</v>
      </c>
      <c r="EI69" s="2" t="s">
        <v>335</v>
      </c>
      <c r="EJ69" s="2" t="s">
        <v>539</v>
      </c>
      <c r="EK69" s="2" t="s">
        <v>603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151</v>
      </c>
      <c r="EV69" s="2" t="s">
        <v>335</v>
      </c>
      <c r="EW69" s="2" t="s">
        <v>163</v>
      </c>
      <c r="EX69" s="2" t="s">
        <v>604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528</v>
      </c>
      <c r="FI69" s="2" t="s">
        <v>335</v>
      </c>
      <c r="FJ69" s="2" t="s">
        <v>144</v>
      </c>
      <c r="FK69" s="2" t="s">
        <v>144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144</v>
      </c>
      <c r="FV69" s="2" t="s">
        <v>144</v>
      </c>
      <c r="FW69" s="2" t="s">
        <v>144</v>
      </c>
      <c r="FX69" s="2" t="s">
        <v>144</v>
      </c>
      <c r="FY69" s="2" t="s">
        <v>144</v>
      </c>
      <c r="FZ69" s="2" t="s">
        <v>144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235</v>
      </c>
      <c r="II69" s="2" t="s">
        <v>335</v>
      </c>
      <c r="IJ69" s="2" t="s">
        <v>144</v>
      </c>
      <c r="IK69" s="2" t="s">
        <v>144</v>
      </c>
      <c r="IL69" s="2" t="s">
        <v>153</v>
      </c>
      <c r="IM69" s="2" t="s">
        <v>153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151</v>
      </c>
      <c r="JI69" s="2" t="s">
        <v>335</v>
      </c>
      <c r="JJ69" s="2" t="s">
        <v>198</v>
      </c>
      <c r="JK69" s="2" t="s">
        <v>144</v>
      </c>
      <c r="JL69" s="2" t="s">
        <v>153</v>
      </c>
      <c r="JM69" s="2" t="s">
        <v>153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151</v>
      </c>
      <c r="KV69" s="2" t="s">
        <v>335</v>
      </c>
      <c r="KW69" s="2" t="s">
        <v>172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235</v>
      </c>
      <c r="OV69" s="2" t="s">
        <v>335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605</v>
      </c>
      <c r="B70" s="2" t="s">
        <v>133</v>
      </c>
      <c r="C70" s="2" t="s">
        <v>518</v>
      </c>
      <c r="D70" s="2" t="s">
        <v>570</v>
      </c>
      <c r="E70" s="2" t="s">
        <v>571</v>
      </c>
      <c r="F70" s="2" t="s">
        <v>591</v>
      </c>
      <c r="G70" s="2" t="s">
        <v>591</v>
      </c>
      <c r="H70" s="2" t="s">
        <v>591</v>
      </c>
      <c r="I70" s="2" t="s">
        <v>600</v>
      </c>
      <c r="J70" s="2" t="s">
        <v>530</v>
      </c>
      <c r="K70" s="2" t="s">
        <v>547</v>
      </c>
      <c r="L70" s="3">
        <v>136.19</v>
      </c>
      <c r="M70" s="3">
        <v>143</v>
      </c>
      <c r="N70" s="3">
        <v>399.99</v>
      </c>
      <c r="O70" s="2" t="s">
        <v>424</v>
      </c>
      <c r="P70" s="2" t="s">
        <v>523</v>
      </c>
      <c r="Q70" s="2" t="s">
        <v>143</v>
      </c>
      <c r="R70" s="2" t="s">
        <v>144</v>
      </c>
      <c r="S70" s="2" t="s">
        <v>144</v>
      </c>
      <c r="T70" s="2" t="s">
        <v>594</v>
      </c>
      <c r="U70" s="2" t="s">
        <v>144</v>
      </c>
      <c r="V70" s="2" t="s">
        <v>361</v>
      </c>
      <c r="W70" s="2" t="s">
        <v>538</v>
      </c>
      <c r="X70" s="2" t="s">
        <v>144</v>
      </c>
      <c r="Y70" s="2" t="s">
        <v>539</v>
      </c>
      <c r="Z70" s="4"/>
      <c r="AA70" s="4">
        <f>=ROUNDDOWN({0},0)</f>
      </c>
      <c r="AB70" s="5">
        <v>2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10</v>
      </c>
      <c r="AS70" s="8">
        <v>1140.44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598</v>
      </c>
      <c r="BM70" s="7"/>
      <c r="BN70" s="7"/>
      <c r="BO70" s="4"/>
      <c r="BP70" s="8"/>
      <c r="BQ70" s="4"/>
      <c r="BR70" s="8"/>
      <c r="BS70" s="7"/>
      <c r="BT70" s="7"/>
      <c r="BU70" s="2" t="s">
        <v>235</v>
      </c>
      <c r="BV70" s="2" t="s">
        <v>335</v>
      </c>
      <c r="BW70" s="2" t="s">
        <v>144</v>
      </c>
      <c r="BX70" s="2" t="s">
        <v>144</v>
      </c>
      <c r="BY70" s="2" t="s">
        <v>153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151</v>
      </c>
      <c r="CI70" s="2" t="s">
        <v>335</v>
      </c>
      <c r="CJ70" s="2" t="s">
        <v>595</v>
      </c>
      <c r="CK70" s="2" t="s">
        <v>541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335</v>
      </c>
      <c r="CW70" s="2" t="s">
        <v>539</v>
      </c>
      <c r="CX70" s="2" t="s">
        <v>157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151</v>
      </c>
      <c r="DI70" s="2" t="s">
        <v>335</v>
      </c>
      <c r="DJ70" s="2" t="s">
        <v>401</v>
      </c>
      <c r="DK70" s="2" t="s">
        <v>580</v>
      </c>
      <c r="DL70" s="2" t="s">
        <v>153</v>
      </c>
      <c r="DM70" s="2" t="s">
        <v>153</v>
      </c>
      <c r="DN70" s="2" t="s">
        <v>144</v>
      </c>
      <c r="DO70" s="4"/>
      <c r="DP70" s="8"/>
      <c r="DQ70" s="4">
        <v>6</v>
      </c>
      <c r="DR70" s="8">
        <v>480.48</v>
      </c>
      <c r="DS70" s="7">
        <v>-1</v>
      </c>
      <c r="DT70" s="7">
        <v>-1</v>
      </c>
      <c r="DU70" s="2" t="s">
        <v>151</v>
      </c>
      <c r="DV70" s="2" t="s">
        <v>335</v>
      </c>
      <c r="DW70" s="2" t="s">
        <v>160</v>
      </c>
      <c r="DX70" s="2" t="s">
        <v>606</v>
      </c>
      <c r="DY70" s="2" t="s">
        <v>337</v>
      </c>
      <c r="DZ70" s="2" t="s">
        <v>153</v>
      </c>
      <c r="EA70" s="2" t="s">
        <v>144</v>
      </c>
      <c r="EB70" s="4"/>
      <c r="EC70" s="8"/>
      <c r="ED70" s="4">
        <v>4</v>
      </c>
      <c r="EE70" s="8">
        <v>659.96</v>
      </c>
      <c r="EF70" s="7">
        <v>-1</v>
      </c>
      <c r="EG70" s="7">
        <v>-1</v>
      </c>
      <c r="EH70" s="2" t="s">
        <v>151</v>
      </c>
      <c r="EI70" s="2" t="s">
        <v>335</v>
      </c>
      <c r="EJ70" s="2" t="s">
        <v>539</v>
      </c>
      <c r="EK70" s="2" t="s">
        <v>607</v>
      </c>
      <c r="EL70" s="2" t="s">
        <v>153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151</v>
      </c>
      <c r="EV70" s="2" t="s">
        <v>335</v>
      </c>
      <c r="EW70" s="2" t="s">
        <v>163</v>
      </c>
      <c r="EX70" s="2" t="s">
        <v>480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528</v>
      </c>
      <c r="FI70" s="2" t="s">
        <v>335</v>
      </c>
      <c r="FJ70" s="2" t="s">
        <v>144</v>
      </c>
      <c r="FK70" s="2" t="s">
        <v>144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144</v>
      </c>
      <c r="FV70" s="2" t="s">
        <v>144</v>
      </c>
      <c r="FW70" s="2" t="s">
        <v>144</v>
      </c>
      <c r="FX70" s="2" t="s">
        <v>144</v>
      </c>
      <c r="FY70" s="2" t="s">
        <v>144</v>
      </c>
      <c r="FZ70" s="2" t="s">
        <v>144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235</v>
      </c>
      <c r="II70" s="2" t="s">
        <v>335</v>
      </c>
      <c r="IJ70" s="2" t="s">
        <v>144</v>
      </c>
      <c r="IK70" s="2" t="s">
        <v>144</v>
      </c>
      <c r="IL70" s="2" t="s">
        <v>153</v>
      </c>
      <c r="IM70" s="2" t="s">
        <v>153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151</v>
      </c>
      <c r="JI70" s="2" t="s">
        <v>335</v>
      </c>
      <c r="JJ70" s="2" t="s">
        <v>198</v>
      </c>
      <c r="JK70" s="2" t="s">
        <v>144</v>
      </c>
      <c r="JL70" s="2" t="s">
        <v>153</v>
      </c>
      <c r="JM70" s="2" t="s">
        <v>153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151</v>
      </c>
      <c r="KV70" s="2" t="s">
        <v>335</v>
      </c>
      <c r="KW70" s="2" t="s">
        <v>172</v>
      </c>
      <c r="KX70" s="2" t="s">
        <v>144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235</v>
      </c>
      <c r="OV70" s="2" t="s">
        <v>335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608</v>
      </c>
      <c r="B71" s="2" t="s">
        <v>133</v>
      </c>
      <c r="C71" s="2" t="s">
        <v>609</v>
      </c>
      <c r="D71" s="2" t="s">
        <v>570</v>
      </c>
      <c r="E71" s="2" t="s">
        <v>571</v>
      </c>
      <c r="F71" s="2" t="s">
        <v>610</v>
      </c>
      <c r="G71" s="2" t="s">
        <v>610</v>
      </c>
      <c r="H71" s="2" t="s">
        <v>610</v>
      </c>
      <c r="I71" s="2" t="s">
        <v>573</v>
      </c>
      <c r="J71" s="2" t="s">
        <v>521</v>
      </c>
      <c r="K71" s="2" t="s">
        <v>611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523</v>
      </c>
      <c r="Q71" s="2" t="s">
        <v>143</v>
      </c>
      <c r="R71" s="2" t="s">
        <v>144</v>
      </c>
      <c r="S71" s="2" t="s">
        <v>144</v>
      </c>
      <c r="T71" s="2" t="s">
        <v>524</v>
      </c>
      <c r="U71" s="2" t="s">
        <v>144</v>
      </c>
      <c r="V71" s="2" t="s">
        <v>361</v>
      </c>
      <c r="W71" s="2" t="s">
        <v>538</v>
      </c>
      <c r="X71" s="2" t="s">
        <v>144</v>
      </c>
      <c r="Y71" s="2" t="s">
        <v>612</v>
      </c>
      <c r="Z71" s="4">
        <v>7</v>
      </c>
      <c r="AA71" s="4">
        <f>=ROUNDDOWN(2.25806451612903,0)</f>
      </c>
      <c r="AB71" s="5">
        <v>3.1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>
        <v>1</v>
      </c>
      <c r="AQ71" s="8">
        <v>111.98</v>
      </c>
      <c r="AR71" s="4">
        <v>2</v>
      </c>
      <c r="AS71" s="8">
        <v>80.08</v>
      </c>
      <c r="AT71" s="7">
        <v>-0.5</v>
      </c>
      <c r="AU71" s="7">
        <v>0.3984</v>
      </c>
      <c r="AV71" s="4">
        <v>1</v>
      </c>
      <c r="AW71" s="8">
        <v>111.98</v>
      </c>
      <c r="AX71" s="4">
        <v>3</v>
      </c>
      <c r="AY71" s="8">
        <v>130.13</v>
      </c>
      <c r="AZ71" s="7">
        <v>-0.6667</v>
      </c>
      <c r="BA71" s="7">
        <v>-0.1395</v>
      </c>
      <c r="BB71" s="7">
        <v>1</v>
      </c>
      <c r="BC71" s="4">
        <v>1</v>
      </c>
      <c r="BD71" s="8">
        <v>111.98</v>
      </c>
      <c r="BE71" s="4">
        <v>3</v>
      </c>
      <c r="BF71" s="8">
        <v>130.13</v>
      </c>
      <c r="BG71" s="7">
        <v>-0.6667</v>
      </c>
      <c r="BH71" s="7">
        <v>-0.1395</v>
      </c>
      <c r="BI71" s="7">
        <v>1</v>
      </c>
      <c r="BJ71" s="4">
        <v>1</v>
      </c>
      <c r="BK71" s="8">
        <v>111.98</v>
      </c>
      <c r="BL71" s="2" t="s">
        <v>386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235</v>
      </c>
      <c r="BV71" s="2" t="s">
        <v>141</v>
      </c>
      <c r="BW71" s="2" t="s">
        <v>144</v>
      </c>
      <c r="BX71" s="2" t="s">
        <v>144</v>
      </c>
      <c r="BY71" s="2" t="s">
        <v>153</v>
      </c>
      <c r="BZ71" s="2" t="s">
        <v>153</v>
      </c>
      <c r="CA71" s="2" t="s">
        <v>144</v>
      </c>
      <c r="CB71" s="4"/>
      <c r="CC71" s="8"/>
      <c r="CD71" s="4"/>
      <c r="CE71" s="8"/>
      <c r="CF71" s="7"/>
      <c r="CG71" s="7"/>
      <c r="CH71" s="2" t="s">
        <v>151</v>
      </c>
      <c r="CI71" s="2" t="s">
        <v>141</v>
      </c>
      <c r="CJ71" s="2" t="s">
        <v>154</v>
      </c>
      <c r="CK71" s="2" t="s">
        <v>613</v>
      </c>
      <c r="CL71" s="2" t="s">
        <v>153</v>
      </c>
      <c r="CM71" s="2" t="s">
        <v>153</v>
      </c>
      <c r="CN71" s="2" t="s">
        <v>144</v>
      </c>
      <c r="CO71" s="4">
        <v>1</v>
      </c>
      <c r="CP71" s="8">
        <v>111.98</v>
      </c>
      <c r="CQ71" s="4"/>
      <c r="CR71" s="8"/>
      <c r="CS71" s="7"/>
      <c r="CT71" s="7"/>
      <c r="CU71" s="2" t="s">
        <v>151</v>
      </c>
      <c r="CV71" s="2" t="s">
        <v>141</v>
      </c>
      <c r="CW71" s="2" t="s">
        <v>614</v>
      </c>
      <c r="CX71" s="2" t="s">
        <v>532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151</v>
      </c>
      <c r="DI71" s="2" t="s">
        <v>141</v>
      </c>
      <c r="DJ71" s="2" t="s">
        <v>401</v>
      </c>
      <c r="DK71" s="2" t="s">
        <v>221</v>
      </c>
      <c r="DL71" s="2" t="s">
        <v>153</v>
      </c>
      <c r="DM71" s="2" t="s">
        <v>153</v>
      </c>
      <c r="DN71" s="2" t="s">
        <v>144</v>
      </c>
      <c r="DO71" s="4"/>
      <c r="DP71" s="8"/>
      <c r="DQ71" s="4">
        <v>2</v>
      </c>
      <c r="DR71" s="8">
        <v>80.08</v>
      </c>
      <c r="DS71" s="7">
        <v>-1</v>
      </c>
      <c r="DT71" s="7">
        <v>-1</v>
      </c>
      <c r="DU71" s="2" t="s">
        <v>151</v>
      </c>
      <c r="DV71" s="2" t="s">
        <v>141</v>
      </c>
      <c r="DW71" s="2" t="s">
        <v>160</v>
      </c>
      <c r="DX71" s="2" t="s">
        <v>577</v>
      </c>
      <c r="DY71" s="2" t="s">
        <v>337</v>
      </c>
      <c r="DZ71" s="2" t="s">
        <v>153</v>
      </c>
      <c r="EA71" s="2" t="s">
        <v>144</v>
      </c>
      <c r="EB71" s="4"/>
      <c r="EC71" s="8"/>
      <c r="ED71" s="4"/>
      <c r="EE71" s="8"/>
      <c r="EF71" s="7"/>
      <c r="EG71" s="7"/>
      <c r="EH71" s="2" t="s">
        <v>151</v>
      </c>
      <c r="EI71" s="2" t="s">
        <v>141</v>
      </c>
      <c r="EJ71" s="2" t="s">
        <v>612</v>
      </c>
      <c r="EK71" s="2" t="s">
        <v>156</v>
      </c>
      <c r="EL71" s="2" t="s">
        <v>153</v>
      </c>
      <c r="EM71" s="2" t="s">
        <v>153</v>
      </c>
      <c r="EN71" s="2" t="s">
        <v>144</v>
      </c>
      <c r="EO71" s="4"/>
      <c r="EP71" s="8"/>
      <c r="EQ71" s="4"/>
      <c r="ER71" s="8"/>
      <c r="ES71" s="7"/>
      <c r="ET71" s="7"/>
      <c r="EU71" s="2" t="s">
        <v>151</v>
      </c>
      <c r="EV71" s="2" t="s">
        <v>141</v>
      </c>
      <c r="EW71" s="2" t="s">
        <v>163</v>
      </c>
      <c r="EX71" s="2" t="s">
        <v>438</v>
      </c>
      <c r="EY71" s="2" t="s">
        <v>153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528</v>
      </c>
      <c r="FI71" s="2" t="s">
        <v>141</v>
      </c>
      <c r="FJ71" s="2" t="s">
        <v>144</v>
      </c>
      <c r="FK71" s="2" t="s">
        <v>144</v>
      </c>
      <c r="FL71" s="2" t="s">
        <v>153</v>
      </c>
      <c r="FM71" s="2" t="s">
        <v>153</v>
      </c>
      <c r="FN71" s="2" t="s">
        <v>144</v>
      </c>
      <c r="FO71" s="4"/>
      <c r="FP71" s="8"/>
      <c r="FQ71" s="4"/>
      <c r="FR71" s="8"/>
      <c r="FS71" s="7"/>
      <c r="FT71" s="7"/>
      <c r="FU71" s="2" t="s">
        <v>144</v>
      </c>
      <c r="FV71" s="2" t="s">
        <v>144</v>
      </c>
      <c r="FW71" s="2" t="s">
        <v>144</v>
      </c>
      <c r="FX71" s="2" t="s">
        <v>144</v>
      </c>
      <c r="FY71" s="2" t="s">
        <v>144</v>
      </c>
      <c r="FZ71" s="2" t="s">
        <v>144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235</v>
      </c>
      <c r="II71" s="2" t="s">
        <v>141</v>
      </c>
      <c r="IJ71" s="2" t="s">
        <v>144</v>
      </c>
      <c r="IK71" s="2" t="s">
        <v>144</v>
      </c>
      <c r="IL71" s="2" t="s">
        <v>153</v>
      </c>
      <c r="IM71" s="2" t="s">
        <v>153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151</v>
      </c>
      <c r="JI71" s="2" t="s">
        <v>141</v>
      </c>
      <c r="JJ71" s="2" t="s">
        <v>198</v>
      </c>
      <c r="JK71" s="2" t="s">
        <v>144</v>
      </c>
      <c r="JL71" s="2" t="s">
        <v>153</v>
      </c>
      <c r="JM71" s="2" t="s">
        <v>153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151</v>
      </c>
      <c r="KV71" s="2" t="s">
        <v>141</v>
      </c>
      <c r="KW71" s="2" t="s">
        <v>172</v>
      </c>
      <c r="KX71" s="2" t="s">
        <v>144</v>
      </c>
      <c r="KY71" s="2" t="s">
        <v>153</v>
      </c>
      <c r="KZ71" s="2" t="s">
        <v>153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235</v>
      </c>
      <c r="OV71" s="2" t="s">
        <v>141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>
        <v>7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615</v>
      </c>
      <c r="B72" s="2" t="s">
        <v>133</v>
      </c>
      <c r="C72" s="2" t="s">
        <v>609</v>
      </c>
      <c r="D72" s="2" t="s">
        <v>570</v>
      </c>
      <c r="E72" s="2" t="s">
        <v>571</v>
      </c>
      <c r="F72" s="2" t="s">
        <v>610</v>
      </c>
      <c r="G72" s="2" t="s">
        <v>610</v>
      </c>
      <c r="H72" s="2" t="s">
        <v>610</v>
      </c>
      <c r="I72" s="2" t="s">
        <v>573</v>
      </c>
      <c r="J72" s="2" t="s">
        <v>530</v>
      </c>
      <c r="K72" s="2" t="s">
        <v>611</v>
      </c>
      <c r="L72" s="3">
        <v>85.12</v>
      </c>
      <c r="M72" s="3">
        <v>89.38</v>
      </c>
      <c r="N72" s="3">
        <v>249.99</v>
      </c>
      <c r="O72" s="2" t="s">
        <v>141</v>
      </c>
      <c r="P72" s="2" t="s">
        <v>523</v>
      </c>
      <c r="Q72" s="2" t="s">
        <v>143</v>
      </c>
      <c r="R72" s="2" t="s">
        <v>144</v>
      </c>
      <c r="S72" s="2" t="s">
        <v>144</v>
      </c>
      <c r="T72" s="2" t="s">
        <v>524</v>
      </c>
      <c r="U72" s="2" t="s">
        <v>144</v>
      </c>
      <c r="V72" s="2" t="s">
        <v>361</v>
      </c>
      <c r="W72" s="2" t="s">
        <v>538</v>
      </c>
      <c r="X72" s="2" t="s">
        <v>144</v>
      </c>
      <c r="Y72" s="2" t="s">
        <v>612</v>
      </c>
      <c r="Z72" s="4"/>
      <c r="AA72" s="4">
        <f>=ROUNDDOWN({0},0)</f>
      </c>
      <c r="AB72" s="5">
        <v>3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1</v>
      </c>
      <c r="AS72" s="8">
        <v>50.05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235</v>
      </c>
      <c r="BV72" s="2" t="s">
        <v>335</v>
      </c>
      <c r="BW72" s="2" t="s">
        <v>144</v>
      </c>
      <c r="BX72" s="2" t="s">
        <v>144</v>
      </c>
      <c r="BY72" s="2" t="s">
        <v>153</v>
      </c>
      <c r="BZ72" s="2" t="s">
        <v>153</v>
      </c>
      <c r="CA72" s="2" t="s">
        <v>144</v>
      </c>
      <c r="CB72" s="4"/>
      <c r="CC72" s="8"/>
      <c r="CD72" s="4"/>
      <c r="CE72" s="8"/>
      <c r="CF72" s="7"/>
      <c r="CG72" s="7"/>
      <c r="CH72" s="2" t="s">
        <v>151</v>
      </c>
      <c r="CI72" s="2" t="s">
        <v>335</v>
      </c>
      <c r="CJ72" s="2" t="s">
        <v>154</v>
      </c>
      <c r="CK72" s="2" t="s">
        <v>169</v>
      </c>
      <c r="CL72" s="2" t="s">
        <v>153</v>
      </c>
      <c r="CM72" s="2" t="s">
        <v>153</v>
      </c>
      <c r="CN72" s="2" t="s">
        <v>144</v>
      </c>
      <c r="CO72" s="4"/>
      <c r="CP72" s="8"/>
      <c r="CQ72" s="4"/>
      <c r="CR72" s="8"/>
      <c r="CS72" s="7"/>
      <c r="CT72" s="7"/>
      <c r="CU72" s="2" t="s">
        <v>151</v>
      </c>
      <c r="CV72" s="2" t="s">
        <v>141</v>
      </c>
      <c r="CW72" s="2" t="s">
        <v>614</v>
      </c>
      <c r="CX72" s="2" t="s">
        <v>157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335</v>
      </c>
      <c r="DJ72" s="2" t="s">
        <v>401</v>
      </c>
      <c r="DK72" s="2" t="s">
        <v>221</v>
      </c>
      <c r="DL72" s="2" t="s">
        <v>153</v>
      </c>
      <c r="DM72" s="2" t="s">
        <v>153</v>
      </c>
      <c r="DN72" s="2" t="s">
        <v>144</v>
      </c>
      <c r="DO72" s="4"/>
      <c r="DP72" s="8"/>
      <c r="DQ72" s="4">
        <v>1</v>
      </c>
      <c r="DR72" s="8">
        <v>50.05</v>
      </c>
      <c r="DS72" s="7">
        <v>-1</v>
      </c>
      <c r="DT72" s="7">
        <v>-1</v>
      </c>
      <c r="DU72" s="2" t="s">
        <v>151</v>
      </c>
      <c r="DV72" s="2" t="s">
        <v>335</v>
      </c>
      <c r="DW72" s="2" t="s">
        <v>160</v>
      </c>
      <c r="DX72" s="2" t="s">
        <v>380</v>
      </c>
      <c r="DY72" s="2" t="s">
        <v>337</v>
      </c>
      <c r="DZ72" s="2" t="s">
        <v>153</v>
      </c>
      <c r="EA72" s="2" t="s">
        <v>144</v>
      </c>
      <c r="EB72" s="4"/>
      <c r="EC72" s="8"/>
      <c r="ED72" s="4"/>
      <c r="EE72" s="8"/>
      <c r="EF72" s="7"/>
      <c r="EG72" s="7"/>
      <c r="EH72" s="2" t="s">
        <v>151</v>
      </c>
      <c r="EI72" s="2" t="s">
        <v>335</v>
      </c>
      <c r="EJ72" s="2" t="s">
        <v>612</v>
      </c>
      <c r="EK72" s="2" t="s">
        <v>148</v>
      </c>
      <c r="EL72" s="2" t="s">
        <v>153</v>
      </c>
      <c r="EM72" s="2" t="s">
        <v>153</v>
      </c>
      <c r="EN72" s="2" t="s">
        <v>144</v>
      </c>
      <c r="EO72" s="4"/>
      <c r="EP72" s="8"/>
      <c r="EQ72" s="4"/>
      <c r="ER72" s="8"/>
      <c r="ES72" s="7"/>
      <c r="ET72" s="7"/>
      <c r="EU72" s="2" t="s">
        <v>151</v>
      </c>
      <c r="EV72" s="2" t="s">
        <v>335</v>
      </c>
      <c r="EW72" s="2" t="s">
        <v>163</v>
      </c>
      <c r="EX72" s="2" t="s">
        <v>616</v>
      </c>
      <c r="EY72" s="2" t="s">
        <v>153</v>
      </c>
      <c r="EZ72" s="2" t="s">
        <v>153</v>
      </c>
      <c r="FA72" s="2" t="s">
        <v>144</v>
      </c>
      <c r="FB72" s="4"/>
      <c r="FC72" s="8"/>
      <c r="FD72" s="4"/>
      <c r="FE72" s="8"/>
      <c r="FF72" s="7"/>
      <c r="FG72" s="7"/>
      <c r="FH72" s="2" t="s">
        <v>528</v>
      </c>
      <c r="FI72" s="2" t="s">
        <v>335</v>
      </c>
      <c r="FJ72" s="2" t="s">
        <v>144</v>
      </c>
      <c r="FK72" s="2" t="s">
        <v>144</v>
      </c>
      <c r="FL72" s="2" t="s">
        <v>153</v>
      </c>
      <c r="FM72" s="2" t="s">
        <v>153</v>
      </c>
      <c r="FN72" s="2" t="s">
        <v>144</v>
      </c>
      <c r="FO72" s="4"/>
      <c r="FP72" s="8"/>
      <c r="FQ72" s="4"/>
      <c r="FR72" s="8"/>
      <c r="FS72" s="7"/>
      <c r="FT72" s="7"/>
      <c r="FU72" s="2" t="s">
        <v>144</v>
      </c>
      <c r="FV72" s="2" t="s">
        <v>144</v>
      </c>
      <c r="FW72" s="2" t="s">
        <v>144</v>
      </c>
      <c r="FX72" s="2" t="s">
        <v>144</v>
      </c>
      <c r="FY72" s="2" t="s">
        <v>144</v>
      </c>
      <c r="FZ72" s="2" t="s">
        <v>144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235</v>
      </c>
      <c r="II72" s="2" t="s">
        <v>335</v>
      </c>
      <c r="IJ72" s="2" t="s">
        <v>144</v>
      </c>
      <c r="IK72" s="2" t="s">
        <v>144</v>
      </c>
      <c r="IL72" s="2" t="s">
        <v>153</v>
      </c>
      <c r="IM72" s="2" t="s">
        <v>153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151</v>
      </c>
      <c r="JI72" s="2" t="s">
        <v>335</v>
      </c>
      <c r="JJ72" s="2" t="s">
        <v>198</v>
      </c>
      <c r="JK72" s="2" t="s">
        <v>144</v>
      </c>
      <c r="JL72" s="2" t="s">
        <v>153</v>
      </c>
      <c r="JM72" s="2" t="s">
        <v>153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151</v>
      </c>
      <c r="KV72" s="2" t="s">
        <v>335</v>
      </c>
      <c r="KW72" s="2" t="s">
        <v>172</v>
      </c>
      <c r="KX72" s="2" t="s">
        <v>144</v>
      </c>
      <c r="KY72" s="2" t="s">
        <v>153</v>
      </c>
      <c r="KZ72" s="2" t="s">
        <v>153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235</v>
      </c>
      <c r="OV72" s="2" t="s">
        <v>335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617</v>
      </c>
      <c r="B73" s="2" t="s">
        <v>133</v>
      </c>
      <c r="C73" s="2" t="s">
        <v>609</v>
      </c>
      <c r="D73" s="2" t="s">
        <v>570</v>
      </c>
      <c r="E73" s="2" t="s">
        <v>571</v>
      </c>
      <c r="F73" s="2" t="s">
        <v>618</v>
      </c>
      <c r="G73" s="2" t="s">
        <v>618</v>
      </c>
      <c r="H73" s="2" t="s">
        <v>618</v>
      </c>
      <c r="I73" s="2" t="s">
        <v>573</v>
      </c>
      <c r="J73" s="2" t="s">
        <v>521</v>
      </c>
      <c r="K73" s="2" t="s">
        <v>619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309</v>
      </c>
      <c r="Q73" s="2" t="s">
        <v>143</v>
      </c>
      <c r="R73" s="2" t="s">
        <v>144</v>
      </c>
      <c r="S73" s="2" t="s">
        <v>144</v>
      </c>
      <c r="T73" s="2" t="s">
        <v>524</v>
      </c>
      <c r="U73" s="2" t="s">
        <v>144</v>
      </c>
      <c r="V73" s="2" t="s">
        <v>620</v>
      </c>
      <c r="W73" s="2" t="s">
        <v>538</v>
      </c>
      <c r="X73" s="2" t="s">
        <v>144</v>
      </c>
      <c r="Y73" s="2" t="s">
        <v>539</v>
      </c>
      <c r="Z73" s="4">
        <v>35</v>
      </c>
      <c r="AA73" s="4">
        <f>=ROUNDDOWN(8.75,0)</f>
      </c>
      <c r="AB73" s="5">
        <v>4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1</v>
      </c>
      <c r="AQ73" s="8">
        <v>77.21</v>
      </c>
      <c r="AR73" s="4">
        <v>2</v>
      </c>
      <c r="AS73" s="8">
        <v>122.53</v>
      </c>
      <c r="AT73" s="7">
        <v>-0.5</v>
      </c>
      <c r="AU73" s="7">
        <v>-0.3699</v>
      </c>
      <c r="AV73" s="4">
        <v>1</v>
      </c>
      <c r="AW73" s="8">
        <v>77.21</v>
      </c>
      <c r="AX73" s="4">
        <v>14</v>
      </c>
      <c r="AY73" s="8">
        <v>766.92</v>
      </c>
      <c r="AZ73" s="7">
        <v>-0.9286</v>
      </c>
      <c r="BA73" s="7">
        <v>-0.8993</v>
      </c>
      <c r="BB73" s="7">
        <v>1</v>
      </c>
      <c r="BC73" s="4">
        <v>1</v>
      </c>
      <c r="BD73" s="8">
        <v>77.21</v>
      </c>
      <c r="BE73" s="4">
        <v>14</v>
      </c>
      <c r="BF73" s="8">
        <v>766.92</v>
      </c>
      <c r="BG73" s="7">
        <v>-0.9286</v>
      </c>
      <c r="BH73" s="7">
        <v>-0.8993</v>
      </c>
      <c r="BI73" s="7">
        <v>1</v>
      </c>
      <c r="BJ73" s="4">
        <v>1</v>
      </c>
      <c r="BK73" s="8">
        <v>77.21</v>
      </c>
      <c r="BL73" s="2" t="s">
        <v>526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235</v>
      </c>
      <c r="BV73" s="2" t="s">
        <v>141</v>
      </c>
      <c r="BW73" s="2" t="s">
        <v>144</v>
      </c>
      <c r="BX73" s="2" t="s">
        <v>144</v>
      </c>
      <c r="BY73" s="2" t="s">
        <v>153</v>
      </c>
      <c r="BZ73" s="2" t="s">
        <v>153</v>
      </c>
      <c r="CA73" s="2" t="s">
        <v>144</v>
      </c>
      <c r="CB73" s="4"/>
      <c r="CC73" s="8"/>
      <c r="CD73" s="4"/>
      <c r="CE73" s="8"/>
      <c r="CF73" s="7"/>
      <c r="CG73" s="7"/>
      <c r="CH73" s="2" t="s">
        <v>151</v>
      </c>
      <c r="CI73" s="2" t="s">
        <v>141</v>
      </c>
      <c r="CJ73" s="2" t="s">
        <v>154</v>
      </c>
      <c r="CK73" s="2" t="s">
        <v>621</v>
      </c>
      <c r="CL73" s="2" t="s">
        <v>153</v>
      </c>
      <c r="CM73" s="2" t="s">
        <v>153</v>
      </c>
      <c r="CN73" s="2" t="s">
        <v>144</v>
      </c>
      <c r="CO73" s="4"/>
      <c r="CP73" s="8"/>
      <c r="CQ73" s="4"/>
      <c r="CR73" s="8"/>
      <c r="CS73" s="7"/>
      <c r="CT73" s="7"/>
      <c r="CU73" s="2" t="s">
        <v>151</v>
      </c>
      <c r="CV73" s="2" t="s">
        <v>141</v>
      </c>
      <c r="CW73" s="2" t="s">
        <v>539</v>
      </c>
      <c r="CX73" s="2" t="s">
        <v>622</v>
      </c>
      <c r="CY73" s="2" t="s">
        <v>153</v>
      </c>
      <c r="CZ73" s="2" t="s">
        <v>153</v>
      </c>
      <c r="DA73" s="2" t="s">
        <v>144</v>
      </c>
      <c r="DB73" s="4">
        <v>1</v>
      </c>
      <c r="DC73" s="8">
        <v>77.21</v>
      </c>
      <c r="DD73" s="4"/>
      <c r="DE73" s="8"/>
      <c r="DF73" s="7"/>
      <c r="DG73" s="7"/>
      <c r="DH73" s="2" t="s">
        <v>151</v>
      </c>
      <c r="DI73" s="2" t="s">
        <v>141</v>
      </c>
      <c r="DJ73" s="2" t="s">
        <v>401</v>
      </c>
      <c r="DK73" s="2" t="s">
        <v>623</v>
      </c>
      <c r="DL73" s="2" t="s">
        <v>153</v>
      </c>
      <c r="DM73" s="2" t="s">
        <v>153</v>
      </c>
      <c r="DN73" s="2" t="s">
        <v>144</v>
      </c>
      <c r="DO73" s="4"/>
      <c r="DP73" s="8"/>
      <c r="DQ73" s="4">
        <v>1</v>
      </c>
      <c r="DR73" s="8">
        <v>40.04</v>
      </c>
      <c r="DS73" s="7">
        <v>-1</v>
      </c>
      <c r="DT73" s="7">
        <v>-1</v>
      </c>
      <c r="DU73" s="2" t="s">
        <v>151</v>
      </c>
      <c r="DV73" s="2" t="s">
        <v>141</v>
      </c>
      <c r="DW73" s="2" t="s">
        <v>160</v>
      </c>
      <c r="DX73" s="2" t="s">
        <v>624</v>
      </c>
      <c r="DY73" s="2" t="s">
        <v>337</v>
      </c>
      <c r="DZ73" s="2" t="s">
        <v>153</v>
      </c>
      <c r="EA73" s="2" t="s">
        <v>144</v>
      </c>
      <c r="EB73" s="4"/>
      <c r="EC73" s="8"/>
      <c r="ED73" s="4">
        <v>1</v>
      </c>
      <c r="EE73" s="8">
        <v>82.49</v>
      </c>
      <c r="EF73" s="7">
        <v>-1</v>
      </c>
      <c r="EG73" s="7">
        <v>-1</v>
      </c>
      <c r="EH73" s="2" t="s">
        <v>151</v>
      </c>
      <c r="EI73" s="2" t="s">
        <v>141</v>
      </c>
      <c r="EJ73" s="2" t="s">
        <v>539</v>
      </c>
      <c r="EK73" s="2" t="s">
        <v>381</v>
      </c>
      <c r="EL73" s="2" t="s">
        <v>153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151</v>
      </c>
      <c r="EV73" s="2" t="s">
        <v>141</v>
      </c>
      <c r="EW73" s="2" t="s">
        <v>163</v>
      </c>
      <c r="EX73" s="2" t="s">
        <v>244</v>
      </c>
      <c r="EY73" s="2" t="s">
        <v>153</v>
      </c>
      <c r="EZ73" s="2" t="s">
        <v>153</v>
      </c>
      <c r="FA73" s="2" t="s">
        <v>144</v>
      </c>
      <c r="FB73" s="4"/>
      <c r="FC73" s="8"/>
      <c r="FD73" s="4"/>
      <c r="FE73" s="8"/>
      <c r="FF73" s="7"/>
      <c r="FG73" s="7"/>
      <c r="FH73" s="2" t="s">
        <v>528</v>
      </c>
      <c r="FI73" s="2" t="s">
        <v>141</v>
      </c>
      <c r="FJ73" s="2" t="s">
        <v>144</v>
      </c>
      <c r="FK73" s="2" t="s">
        <v>144</v>
      </c>
      <c r="FL73" s="2" t="s">
        <v>153</v>
      </c>
      <c r="FM73" s="2" t="s">
        <v>153</v>
      </c>
      <c r="FN73" s="2" t="s">
        <v>144</v>
      </c>
      <c r="FO73" s="4"/>
      <c r="FP73" s="8"/>
      <c r="FQ73" s="4"/>
      <c r="FR73" s="8"/>
      <c r="FS73" s="7"/>
      <c r="FT73" s="7"/>
      <c r="FU73" s="2" t="s">
        <v>144</v>
      </c>
      <c r="FV73" s="2" t="s">
        <v>144</v>
      </c>
      <c r="FW73" s="2" t="s">
        <v>144</v>
      </c>
      <c r="FX73" s="2" t="s">
        <v>144</v>
      </c>
      <c r="FY73" s="2" t="s">
        <v>144</v>
      </c>
      <c r="FZ73" s="2" t="s">
        <v>144</v>
      </c>
      <c r="GA73" s="2" t="s">
        <v>144</v>
      </c>
      <c r="GB73" s="4"/>
      <c r="GC73" s="8"/>
      <c r="GD73" s="4"/>
      <c r="GE73" s="8"/>
      <c r="GF73" s="7"/>
      <c r="GG73" s="7"/>
      <c r="GH73" s="2" t="s">
        <v>144</v>
      </c>
      <c r="GI73" s="2" t="s">
        <v>144</v>
      </c>
      <c r="GJ73" s="2" t="s">
        <v>144</v>
      </c>
      <c r="GK73" s="2" t="s">
        <v>144</v>
      </c>
      <c r="GL73" s="2" t="s">
        <v>144</v>
      </c>
      <c r="GM73" s="2" t="s">
        <v>144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235</v>
      </c>
      <c r="II73" s="2" t="s">
        <v>141</v>
      </c>
      <c r="IJ73" s="2" t="s">
        <v>144</v>
      </c>
      <c r="IK73" s="2" t="s">
        <v>144</v>
      </c>
      <c r="IL73" s="2" t="s">
        <v>153</v>
      </c>
      <c r="IM73" s="2" t="s">
        <v>153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151</v>
      </c>
      <c r="JI73" s="2" t="s">
        <v>141</v>
      </c>
      <c r="JJ73" s="2" t="s">
        <v>198</v>
      </c>
      <c r="JK73" s="2" t="s">
        <v>625</v>
      </c>
      <c r="JL73" s="2" t="s">
        <v>153</v>
      </c>
      <c r="JM73" s="2" t="s">
        <v>153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151</v>
      </c>
      <c r="KV73" s="2" t="s">
        <v>141</v>
      </c>
      <c r="KW73" s="2" t="s">
        <v>172</v>
      </c>
      <c r="KX73" s="2" t="s">
        <v>144</v>
      </c>
      <c r="KY73" s="2" t="s">
        <v>153</v>
      </c>
      <c r="KZ73" s="2" t="s">
        <v>153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235</v>
      </c>
      <c r="OV73" s="2" t="s">
        <v>141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>
        <v>35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626</v>
      </c>
      <c r="B74" s="2" t="s">
        <v>133</v>
      </c>
      <c r="C74" s="2" t="s">
        <v>609</v>
      </c>
      <c r="D74" s="2" t="s">
        <v>570</v>
      </c>
      <c r="E74" s="2" t="s">
        <v>571</v>
      </c>
      <c r="F74" s="2" t="s">
        <v>618</v>
      </c>
      <c r="G74" s="2" t="s">
        <v>618</v>
      </c>
      <c r="H74" s="2" t="s">
        <v>618</v>
      </c>
      <c r="I74" s="2" t="s">
        <v>573</v>
      </c>
      <c r="J74" s="2" t="s">
        <v>530</v>
      </c>
      <c r="K74" s="2" t="s">
        <v>619</v>
      </c>
      <c r="L74" s="3">
        <v>85.12</v>
      </c>
      <c r="M74" s="3">
        <v>89.38</v>
      </c>
      <c r="N74" s="3">
        <v>249.99</v>
      </c>
      <c r="O74" s="2" t="s">
        <v>141</v>
      </c>
      <c r="P74" s="2" t="s">
        <v>309</v>
      </c>
      <c r="Q74" s="2" t="s">
        <v>143</v>
      </c>
      <c r="R74" s="2" t="s">
        <v>144</v>
      </c>
      <c r="S74" s="2" t="s">
        <v>144</v>
      </c>
      <c r="T74" s="2" t="s">
        <v>524</v>
      </c>
      <c r="U74" s="2" t="s">
        <v>144</v>
      </c>
      <c r="V74" s="2" t="s">
        <v>620</v>
      </c>
      <c r="W74" s="2" t="s">
        <v>538</v>
      </c>
      <c r="X74" s="2" t="s">
        <v>144</v>
      </c>
      <c r="Y74" s="2" t="s">
        <v>539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12</v>
      </c>
      <c r="AS74" s="8">
        <v>644.39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/>
      <c r="BK74" s="8"/>
      <c r="BL74" s="2" t="s">
        <v>494</v>
      </c>
      <c r="BM74" s="7"/>
      <c r="BN74" s="7"/>
      <c r="BO74" s="4"/>
      <c r="BP74" s="8"/>
      <c r="BQ74" s="4"/>
      <c r="BR74" s="8"/>
      <c r="BS74" s="7"/>
      <c r="BT74" s="7"/>
      <c r="BU74" s="2" t="s">
        <v>235</v>
      </c>
      <c r="BV74" s="2" t="s">
        <v>335</v>
      </c>
      <c r="BW74" s="2" t="s">
        <v>144</v>
      </c>
      <c r="BX74" s="2" t="s">
        <v>144</v>
      </c>
      <c r="BY74" s="2" t="s">
        <v>153</v>
      </c>
      <c r="BZ74" s="2" t="s">
        <v>153</v>
      </c>
      <c r="CA74" s="2" t="s">
        <v>144</v>
      </c>
      <c r="CB74" s="4"/>
      <c r="CC74" s="8"/>
      <c r="CD74" s="4"/>
      <c r="CE74" s="8"/>
      <c r="CF74" s="7"/>
      <c r="CG74" s="7"/>
      <c r="CH74" s="2" t="s">
        <v>151</v>
      </c>
      <c r="CI74" s="2" t="s">
        <v>335</v>
      </c>
      <c r="CJ74" s="2" t="s">
        <v>154</v>
      </c>
      <c r="CK74" s="2" t="s">
        <v>621</v>
      </c>
      <c r="CL74" s="2" t="s">
        <v>153</v>
      </c>
      <c r="CM74" s="2" t="s">
        <v>153</v>
      </c>
      <c r="CN74" s="2" t="s">
        <v>144</v>
      </c>
      <c r="CO74" s="4"/>
      <c r="CP74" s="8"/>
      <c r="CQ74" s="4"/>
      <c r="CR74" s="8"/>
      <c r="CS74" s="7"/>
      <c r="CT74" s="7"/>
      <c r="CU74" s="2" t="s">
        <v>151</v>
      </c>
      <c r="CV74" s="2" t="s">
        <v>141</v>
      </c>
      <c r="CW74" s="2" t="s">
        <v>539</v>
      </c>
      <c r="CX74" s="2" t="s">
        <v>157</v>
      </c>
      <c r="CY74" s="2" t="s">
        <v>153</v>
      </c>
      <c r="CZ74" s="2" t="s">
        <v>153</v>
      </c>
      <c r="DA74" s="2" t="s">
        <v>144</v>
      </c>
      <c r="DB74" s="4"/>
      <c r="DC74" s="8"/>
      <c r="DD74" s="4"/>
      <c r="DE74" s="8"/>
      <c r="DF74" s="7"/>
      <c r="DG74" s="7"/>
      <c r="DH74" s="2" t="s">
        <v>151</v>
      </c>
      <c r="DI74" s="2" t="s">
        <v>335</v>
      </c>
      <c r="DJ74" s="2" t="s">
        <v>401</v>
      </c>
      <c r="DK74" s="2" t="s">
        <v>218</v>
      </c>
      <c r="DL74" s="2" t="s">
        <v>153</v>
      </c>
      <c r="DM74" s="2" t="s">
        <v>153</v>
      </c>
      <c r="DN74" s="2" t="s">
        <v>144</v>
      </c>
      <c r="DO74" s="4"/>
      <c r="DP74" s="8"/>
      <c r="DQ74" s="4">
        <v>11</v>
      </c>
      <c r="DR74" s="8">
        <v>550.55</v>
      </c>
      <c r="DS74" s="7">
        <v>-1</v>
      </c>
      <c r="DT74" s="7">
        <v>-1</v>
      </c>
      <c r="DU74" s="2" t="s">
        <v>151</v>
      </c>
      <c r="DV74" s="2" t="s">
        <v>335</v>
      </c>
      <c r="DW74" s="2" t="s">
        <v>160</v>
      </c>
      <c r="DX74" s="2" t="s">
        <v>180</v>
      </c>
      <c r="DY74" s="2" t="s">
        <v>337</v>
      </c>
      <c r="DZ74" s="2" t="s">
        <v>153</v>
      </c>
      <c r="EA74" s="2" t="s">
        <v>144</v>
      </c>
      <c r="EB74" s="4"/>
      <c r="EC74" s="8"/>
      <c r="ED74" s="4"/>
      <c r="EE74" s="8"/>
      <c r="EF74" s="7"/>
      <c r="EG74" s="7"/>
      <c r="EH74" s="2" t="s">
        <v>151</v>
      </c>
      <c r="EI74" s="2" t="s">
        <v>335</v>
      </c>
      <c r="EJ74" s="2" t="s">
        <v>539</v>
      </c>
      <c r="EK74" s="2" t="s">
        <v>627</v>
      </c>
      <c r="EL74" s="2" t="s">
        <v>153</v>
      </c>
      <c r="EM74" s="2" t="s">
        <v>153</v>
      </c>
      <c r="EN74" s="2" t="s">
        <v>144</v>
      </c>
      <c r="EO74" s="4"/>
      <c r="EP74" s="8"/>
      <c r="EQ74" s="4">
        <v>1</v>
      </c>
      <c r="ER74" s="8">
        <v>93.84</v>
      </c>
      <c r="ES74" s="7">
        <v>-1</v>
      </c>
      <c r="ET74" s="7">
        <v>-1</v>
      </c>
      <c r="EU74" s="2" t="s">
        <v>151</v>
      </c>
      <c r="EV74" s="2" t="s">
        <v>335</v>
      </c>
      <c r="EW74" s="2" t="s">
        <v>163</v>
      </c>
      <c r="EX74" s="2" t="s">
        <v>164</v>
      </c>
      <c r="EY74" s="2" t="s">
        <v>153</v>
      </c>
      <c r="EZ74" s="2" t="s">
        <v>153</v>
      </c>
      <c r="FA74" s="2" t="s">
        <v>144</v>
      </c>
      <c r="FB74" s="4"/>
      <c r="FC74" s="8"/>
      <c r="FD74" s="4"/>
      <c r="FE74" s="8"/>
      <c r="FF74" s="7"/>
      <c r="FG74" s="7"/>
      <c r="FH74" s="2" t="s">
        <v>528</v>
      </c>
      <c r="FI74" s="2" t="s">
        <v>335</v>
      </c>
      <c r="FJ74" s="2" t="s">
        <v>144</v>
      </c>
      <c r="FK74" s="2" t="s">
        <v>144</v>
      </c>
      <c r="FL74" s="2" t="s">
        <v>153</v>
      </c>
      <c r="FM74" s="2" t="s">
        <v>153</v>
      </c>
      <c r="FN74" s="2" t="s">
        <v>144</v>
      </c>
      <c r="FO74" s="4"/>
      <c r="FP74" s="8"/>
      <c r="FQ74" s="4"/>
      <c r="FR74" s="8"/>
      <c r="FS74" s="7"/>
      <c r="FT74" s="7"/>
      <c r="FU74" s="2" t="s">
        <v>144</v>
      </c>
      <c r="FV74" s="2" t="s">
        <v>144</v>
      </c>
      <c r="FW74" s="2" t="s">
        <v>144</v>
      </c>
      <c r="FX74" s="2" t="s">
        <v>144</v>
      </c>
      <c r="FY74" s="2" t="s">
        <v>144</v>
      </c>
      <c r="FZ74" s="2" t="s">
        <v>144</v>
      </c>
      <c r="GA74" s="2" t="s">
        <v>144</v>
      </c>
      <c r="GB74" s="4"/>
      <c r="GC74" s="8"/>
      <c r="GD74" s="4"/>
      <c r="GE74" s="8"/>
      <c r="GF74" s="7"/>
      <c r="GG74" s="7"/>
      <c r="GH74" s="2" t="s">
        <v>144</v>
      </c>
      <c r="GI74" s="2" t="s">
        <v>144</v>
      </c>
      <c r="GJ74" s="2" t="s">
        <v>144</v>
      </c>
      <c r="GK74" s="2" t="s">
        <v>144</v>
      </c>
      <c r="GL74" s="2" t="s">
        <v>144</v>
      </c>
      <c r="GM74" s="2" t="s">
        <v>144</v>
      </c>
      <c r="GN74" s="2" t="s">
        <v>144</v>
      </c>
      <c r="GO74" s="4"/>
      <c r="GP74" s="8"/>
      <c r="GQ74" s="4"/>
      <c r="GR74" s="8"/>
      <c r="GS74" s="7"/>
      <c r="GT74" s="7"/>
      <c r="GU74" s="2" t="s">
        <v>144</v>
      </c>
      <c r="GV74" s="2" t="s">
        <v>144</v>
      </c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235</v>
      </c>
      <c r="II74" s="2" t="s">
        <v>335</v>
      </c>
      <c r="IJ74" s="2" t="s">
        <v>144</v>
      </c>
      <c r="IK74" s="2" t="s">
        <v>144</v>
      </c>
      <c r="IL74" s="2" t="s">
        <v>153</v>
      </c>
      <c r="IM74" s="2" t="s">
        <v>153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151</v>
      </c>
      <c r="JI74" s="2" t="s">
        <v>335</v>
      </c>
      <c r="JJ74" s="2" t="s">
        <v>198</v>
      </c>
      <c r="JK74" s="2" t="s">
        <v>628</v>
      </c>
      <c r="JL74" s="2" t="s">
        <v>153</v>
      </c>
      <c r="JM74" s="2" t="s">
        <v>153</v>
      </c>
      <c r="JN74" s="2" t="s">
        <v>144</v>
      </c>
      <c r="JO74" s="4"/>
      <c r="JP74" s="8"/>
      <c r="JQ74" s="4"/>
      <c r="JR74" s="8"/>
      <c r="JS74" s="7"/>
      <c r="JT74" s="7"/>
      <c r="JU74" s="2" t="s">
        <v>144</v>
      </c>
      <c r="JV74" s="2" t="s">
        <v>144</v>
      </c>
      <c r="JW74" s="2" t="s">
        <v>144</v>
      </c>
      <c r="JX74" s="2" t="s">
        <v>144</v>
      </c>
      <c r="JY74" s="2" t="s">
        <v>144</v>
      </c>
      <c r="JZ74" s="2" t="s">
        <v>144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151</v>
      </c>
      <c r="KV74" s="2" t="s">
        <v>335</v>
      </c>
      <c r="KW74" s="2" t="s">
        <v>172</v>
      </c>
      <c r="KX74" s="2" t="s">
        <v>144</v>
      </c>
      <c r="KY74" s="2" t="s">
        <v>153</v>
      </c>
      <c r="KZ74" s="2" t="s">
        <v>153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235</v>
      </c>
      <c r="OV74" s="2" t="s">
        <v>335</v>
      </c>
      <c r="OW74" s="2" t="s">
        <v>144</v>
      </c>
      <c r="OX74" s="2" t="s">
        <v>144</v>
      </c>
      <c r="OY74" s="2" t="s">
        <v>153</v>
      </c>
      <c r="OZ74" s="2" t="s">
        <v>153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629</v>
      </c>
      <c r="B75" s="2" t="s">
        <v>133</v>
      </c>
      <c r="C75" s="2" t="s">
        <v>609</v>
      </c>
      <c r="D75" s="2" t="s">
        <v>570</v>
      </c>
      <c r="E75" s="2" t="s">
        <v>571</v>
      </c>
      <c r="F75" s="2" t="s">
        <v>630</v>
      </c>
      <c r="G75" s="2" t="s">
        <v>630</v>
      </c>
      <c r="H75" s="2" t="s">
        <v>630</v>
      </c>
      <c r="I75" s="2" t="s">
        <v>573</v>
      </c>
      <c r="J75" s="2" t="s">
        <v>521</v>
      </c>
      <c r="K75" s="2" t="s">
        <v>631</v>
      </c>
      <c r="L75" s="3">
        <v>68.09</v>
      </c>
      <c r="M75" s="3">
        <v>71.49</v>
      </c>
      <c r="N75" s="3">
        <v>199.99</v>
      </c>
      <c r="O75" s="2" t="s">
        <v>463</v>
      </c>
      <c r="P75" s="2" t="s">
        <v>523</v>
      </c>
      <c r="Q75" s="2" t="s">
        <v>143</v>
      </c>
      <c r="R75" s="2" t="s">
        <v>144</v>
      </c>
      <c r="S75" s="2" t="s">
        <v>144</v>
      </c>
      <c r="T75" s="2" t="s">
        <v>524</v>
      </c>
      <c r="U75" s="2" t="s">
        <v>144</v>
      </c>
      <c r="V75" s="2" t="s">
        <v>361</v>
      </c>
      <c r="W75" s="2" t="s">
        <v>538</v>
      </c>
      <c r="X75" s="2" t="s">
        <v>144</v>
      </c>
      <c r="Y75" s="2" t="s">
        <v>285</v>
      </c>
      <c r="Z75" s="4">
        <v>167</v>
      </c>
      <c r="AA75" s="4">
        <f>=ROUNDDOWN(167,0)</f>
      </c>
      <c r="AB75" s="5">
        <v>1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1</v>
      </c>
      <c r="AS75" s="8">
        <v>40.04</v>
      </c>
      <c r="AT75" s="7">
        <v>-1</v>
      </c>
      <c r="AU75" s="7">
        <v>-1</v>
      </c>
      <c r="AV75" s="4" t="s">
        <v>144</v>
      </c>
      <c r="AW75" s="8" t="s">
        <v>144</v>
      </c>
      <c r="AX75" s="4">
        <v>3</v>
      </c>
      <c r="AY75" s="8">
        <v>140.14</v>
      </c>
      <c r="AZ75" s="7" t="s">
        <v>144</v>
      </c>
      <c r="BA75" s="7" t="s">
        <v>144</v>
      </c>
      <c r="BB75" s="7"/>
      <c r="BC75" s="4" t="s">
        <v>144</v>
      </c>
      <c r="BD75" s="8" t="s">
        <v>144</v>
      </c>
      <c r="BE75" s="4">
        <v>3</v>
      </c>
      <c r="BF75" s="8">
        <v>140.14</v>
      </c>
      <c r="BG75" s="7" t="s">
        <v>144</v>
      </c>
      <c r="BH75" s="7" t="s">
        <v>144</v>
      </c>
      <c r="BI75" s="7"/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235</v>
      </c>
      <c r="BV75" s="2" t="s">
        <v>141</v>
      </c>
      <c r="BW75" s="2" t="s">
        <v>144</v>
      </c>
      <c r="BX75" s="2" t="s">
        <v>144</v>
      </c>
      <c r="BY75" s="2" t="s">
        <v>153</v>
      </c>
      <c r="BZ75" s="2" t="s">
        <v>153</v>
      </c>
      <c r="CA75" s="2" t="s">
        <v>144</v>
      </c>
      <c r="CB75" s="4"/>
      <c r="CC75" s="8"/>
      <c r="CD75" s="4"/>
      <c r="CE75" s="8"/>
      <c r="CF75" s="7"/>
      <c r="CG75" s="7"/>
      <c r="CH75" s="2" t="s">
        <v>151</v>
      </c>
      <c r="CI75" s="2" t="s">
        <v>141</v>
      </c>
      <c r="CJ75" s="2" t="s">
        <v>154</v>
      </c>
      <c r="CK75" s="2" t="s">
        <v>342</v>
      </c>
      <c r="CL75" s="2" t="s">
        <v>153</v>
      </c>
      <c r="CM75" s="2" t="s">
        <v>153</v>
      </c>
      <c r="CN75" s="2" t="s">
        <v>144</v>
      </c>
      <c r="CO75" s="4"/>
      <c r="CP75" s="8"/>
      <c r="CQ75" s="4"/>
      <c r="CR75" s="8"/>
      <c r="CS75" s="7"/>
      <c r="CT75" s="7"/>
      <c r="CU75" s="2" t="s">
        <v>151</v>
      </c>
      <c r="CV75" s="2" t="s">
        <v>141</v>
      </c>
      <c r="CW75" s="2" t="s">
        <v>285</v>
      </c>
      <c r="CX75" s="2" t="s">
        <v>632</v>
      </c>
      <c r="CY75" s="2" t="s">
        <v>153</v>
      </c>
      <c r="CZ75" s="2" t="s">
        <v>153</v>
      </c>
      <c r="DA75" s="2" t="s">
        <v>144</v>
      </c>
      <c r="DB75" s="4"/>
      <c r="DC75" s="8"/>
      <c r="DD75" s="4"/>
      <c r="DE75" s="8"/>
      <c r="DF75" s="7"/>
      <c r="DG75" s="7"/>
      <c r="DH75" s="2" t="s">
        <v>151</v>
      </c>
      <c r="DI75" s="2" t="s">
        <v>141</v>
      </c>
      <c r="DJ75" s="2" t="s">
        <v>401</v>
      </c>
      <c r="DK75" s="2" t="s">
        <v>251</v>
      </c>
      <c r="DL75" s="2" t="s">
        <v>153</v>
      </c>
      <c r="DM75" s="2" t="s">
        <v>153</v>
      </c>
      <c r="DN75" s="2" t="s">
        <v>144</v>
      </c>
      <c r="DO75" s="4"/>
      <c r="DP75" s="8"/>
      <c r="DQ75" s="4">
        <v>1</v>
      </c>
      <c r="DR75" s="8">
        <v>40.04</v>
      </c>
      <c r="DS75" s="7">
        <v>-1</v>
      </c>
      <c r="DT75" s="7">
        <v>-1</v>
      </c>
      <c r="DU75" s="2" t="s">
        <v>151</v>
      </c>
      <c r="DV75" s="2" t="s">
        <v>141</v>
      </c>
      <c r="DW75" s="2" t="s">
        <v>160</v>
      </c>
      <c r="DX75" s="2" t="s">
        <v>365</v>
      </c>
      <c r="DY75" s="2" t="s">
        <v>337</v>
      </c>
      <c r="DZ75" s="2" t="s">
        <v>153</v>
      </c>
      <c r="EA75" s="2" t="s">
        <v>144</v>
      </c>
      <c r="EB75" s="4"/>
      <c r="EC75" s="8"/>
      <c r="ED75" s="4"/>
      <c r="EE75" s="8"/>
      <c r="EF75" s="7"/>
      <c r="EG75" s="7"/>
      <c r="EH75" s="2" t="s">
        <v>151</v>
      </c>
      <c r="EI75" s="2" t="s">
        <v>141</v>
      </c>
      <c r="EJ75" s="2" t="s">
        <v>633</v>
      </c>
      <c r="EK75" s="2" t="s">
        <v>634</v>
      </c>
      <c r="EL75" s="2" t="s">
        <v>153</v>
      </c>
      <c r="EM75" s="2" t="s">
        <v>153</v>
      </c>
      <c r="EN75" s="2" t="s">
        <v>144</v>
      </c>
      <c r="EO75" s="4"/>
      <c r="EP75" s="8"/>
      <c r="EQ75" s="4"/>
      <c r="ER75" s="8"/>
      <c r="ES75" s="7"/>
      <c r="ET75" s="7"/>
      <c r="EU75" s="2" t="s">
        <v>151</v>
      </c>
      <c r="EV75" s="2" t="s">
        <v>141</v>
      </c>
      <c r="EW75" s="2" t="s">
        <v>163</v>
      </c>
      <c r="EX75" s="2" t="s">
        <v>635</v>
      </c>
      <c r="EY75" s="2" t="s">
        <v>153</v>
      </c>
      <c r="EZ75" s="2" t="s">
        <v>153</v>
      </c>
      <c r="FA75" s="2" t="s">
        <v>144</v>
      </c>
      <c r="FB75" s="4"/>
      <c r="FC75" s="8"/>
      <c r="FD75" s="4"/>
      <c r="FE75" s="8"/>
      <c r="FF75" s="7"/>
      <c r="FG75" s="7"/>
      <c r="FH75" s="2" t="s">
        <v>528</v>
      </c>
      <c r="FI75" s="2" t="s">
        <v>141</v>
      </c>
      <c r="FJ75" s="2" t="s">
        <v>144</v>
      </c>
      <c r="FK75" s="2" t="s">
        <v>144</v>
      </c>
      <c r="FL75" s="2" t="s">
        <v>153</v>
      </c>
      <c r="FM75" s="2" t="s">
        <v>153</v>
      </c>
      <c r="FN75" s="2" t="s">
        <v>144</v>
      </c>
      <c r="FO75" s="4"/>
      <c r="FP75" s="8"/>
      <c r="FQ75" s="4"/>
      <c r="FR75" s="8"/>
      <c r="FS75" s="7"/>
      <c r="FT75" s="7"/>
      <c r="FU75" s="2" t="s">
        <v>144</v>
      </c>
      <c r="FV75" s="2" t="s">
        <v>144</v>
      </c>
      <c r="FW75" s="2" t="s">
        <v>144</v>
      </c>
      <c r="FX75" s="2" t="s">
        <v>144</v>
      </c>
      <c r="FY75" s="2" t="s">
        <v>144</v>
      </c>
      <c r="FZ75" s="2" t="s">
        <v>144</v>
      </c>
      <c r="GA75" s="2" t="s">
        <v>144</v>
      </c>
      <c r="GB75" s="4"/>
      <c r="GC75" s="8"/>
      <c r="GD75" s="4"/>
      <c r="GE75" s="8"/>
      <c r="GF75" s="7"/>
      <c r="GG75" s="7"/>
      <c r="GH75" s="2" t="s">
        <v>144</v>
      </c>
      <c r="GI75" s="2" t="s">
        <v>144</v>
      </c>
      <c r="GJ75" s="2" t="s">
        <v>144</v>
      </c>
      <c r="GK75" s="2" t="s">
        <v>144</v>
      </c>
      <c r="GL75" s="2" t="s">
        <v>144</v>
      </c>
      <c r="GM75" s="2" t="s">
        <v>144</v>
      </c>
      <c r="GN75" s="2" t="s">
        <v>144</v>
      </c>
      <c r="GO75" s="4"/>
      <c r="GP75" s="8"/>
      <c r="GQ75" s="4"/>
      <c r="GR75" s="8"/>
      <c r="GS75" s="7"/>
      <c r="GT75" s="7"/>
      <c r="GU75" s="2" t="s">
        <v>144</v>
      </c>
      <c r="GV75" s="2" t="s">
        <v>144</v>
      </c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235</v>
      </c>
      <c r="II75" s="2" t="s">
        <v>141</v>
      </c>
      <c r="IJ75" s="2" t="s">
        <v>144</v>
      </c>
      <c r="IK75" s="2" t="s">
        <v>144</v>
      </c>
      <c r="IL75" s="2" t="s">
        <v>153</v>
      </c>
      <c r="IM75" s="2" t="s">
        <v>153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151</v>
      </c>
      <c r="JI75" s="2" t="s">
        <v>141</v>
      </c>
      <c r="JJ75" s="2" t="s">
        <v>198</v>
      </c>
      <c r="JK75" s="2" t="s">
        <v>636</v>
      </c>
      <c r="JL75" s="2" t="s">
        <v>153</v>
      </c>
      <c r="JM75" s="2" t="s">
        <v>153</v>
      </c>
      <c r="JN75" s="2" t="s">
        <v>144</v>
      </c>
      <c r="JO75" s="4"/>
      <c r="JP75" s="8"/>
      <c r="JQ75" s="4"/>
      <c r="JR75" s="8"/>
      <c r="JS75" s="7"/>
      <c r="JT75" s="7"/>
      <c r="JU75" s="2" t="s">
        <v>144</v>
      </c>
      <c r="JV75" s="2" t="s">
        <v>144</v>
      </c>
      <c r="JW75" s="2" t="s">
        <v>144</v>
      </c>
      <c r="JX75" s="2" t="s">
        <v>144</v>
      </c>
      <c r="JY75" s="2" t="s">
        <v>144</v>
      </c>
      <c r="JZ75" s="2" t="s">
        <v>144</v>
      </c>
      <c r="KA75" s="2" t="s">
        <v>144</v>
      </c>
      <c r="KB75" s="4"/>
      <c r="KC75" s="8"/>
      <c r="KD75" s="4"/>
      <c r="KE75" s="8"/>
      <c r="KF75" s="7"/>
      <c r="KG75" s="7"/>
      <c r="KH75" s="2" t="s">
        <v>144</v>
      </c>
      <c r="KI75" s="2" t="s">
        <v>144</v>
      </c>
      <c r="KJ75" s="2" t="s">
        <v>144</v>
      </c>
      <c r="KK75" s="2" t="s">
        <v>144</v>
      </c>
      <c r="KL75" s="2" t="s">
        <v>144</v>
      </c>
      <c r="KM75" s="2" t="s">
        <v>144</v>
      </c>
      <c r="KN75" s="2" t="s">
        <v>144</v>
      </c>
      <c r="KO75" s="4"/>
      <c r="KP75" s="8"/>
      <c r="KQ75" s="4"/>
      <c r="KR75" s="8"/>
      <c r="KS75" s="7"/>
      <c r="KT75" s="7"/>
      <c r="KU75" s="2" t="s">
        <v>151</v>
      </c>
      <c r="KV75" s="2" t="s">
        <v>141</v>
      </c>
      <c r="KW75" s="2" t="s">
        <v>172</v>
      </c>
      <c r="KX75" s="2" t="s">
        <v>144</v>
      </c>
      <c r="KY75" s="2" t="s">
        <v>153</v>
      </c>
      <c r="KZ75" s="2" t="s">
        <v>153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235</v>
      </c>
      <c r="OV75" s="2" t="s">
        <v>141</v>
      </c>
      <c r="OW75" s="2" t="s">
        <v>144</v>
      </c>
      <c r="OX75" s="2" t="s">
        <v>144</v>
      </c>
      <c r="OY75" s="2" t="s">
        <v>153</v>
      </c>
      <c r="OZ75" s="2" t="s">
        <v>153</v>
      </c>
      <c r="PA75" s="2" t="s">
        <v>144</v>
      </c>
      <c r="PB75" s="4">
        <v>167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637</v>
      </c>
      <c r="B76" s="2" t="s">
        <v>133</v>
      </c>
      <c r="C76" s="2" t="s">
        <v>609</v>
      </c>
      <c r="D76" s="2" t="s">
        <v>570</v>
      </c>
      <c r="E76" s="2" t="s">
        <v>571</v>
      </c>
      <c r="F76" s="2" t="s">
        <v>630</v>
      </c>
      <c r="G76" s="2" t="s">
        <v>630</v>
      </c>
      <c r="H76" s="2" t="s">
        <v>630</v>
      </c>
      <c r="I76" s="2" t="s">
        <v>573</v>
      </c>
      <c r="J76" s="2" t="s">
        <v>530</v>
      </c>
      <c r="K76" s="2" t="s">
        <v>631</v>
      </c>
      <c r="L76" s="3">
        <v>85.12</v>
      </c>
      <c r="M76" s="3">
        <v>89.38</v>
      </c>
      <c r="N76" s="3">
        <v>249.99</v>
      </c>
      <c r="O76" s="2" t="s">
        <v>334</v>
      </c>
      <c r="P76" s="2" t="s">
        <v>523</v>
      </c>
      <c r="Q76" s="2" t="s">
        <v>143</v>
      </c>
      <c r="R76" s="2" t="s">
        <v>144</v>
      </c>
      <c r="S76" s="2" t="s">
        <v>144</v>
      </c>
      <c r="T76" s="2" t="s">
        <v>524</v>
      </c>
      <c r="U76" s="2" t="s">
        <v>144</v>
      </c>
      <c r="V76" s="2" t="s">
        <v>361</v>
      </c>
      <c r="W76" s="2" t="s">
        <v>538</v>
      </c>
      <c r="X76" s="2" t="s">
        <v>144</v>
      </c>
      <c r="Y76" s="2" t="s">
        <v>285</v>
      </c>
      <c r="Z76" s="4">
        <v>19</v>
      </c>
      <c r="AA76" s="4">
        <f>=ROUNDDOWN(19,0)</f>
      </c>
      <c r="AB76" s="5">
        <v>1</v>
      </c>
      <c r="AC76" s="2" t="s">
        <v>144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2</v>
      </c>
      <c r="AS76" s="8">
        <v>100.1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235</v>
      </c>
      <c r="BV76" s="2" t="s">
        <v>141</v>
      </c>
      <c r="BW76" s="2" t="s">
        <v>144</v>
      </c>
      <c r="BX76" s="2" t="s">
        <v>144</v>
      </c>
      <c r="BY76" s="2" t="s">
        <v>153</v>
      </c>
      <c r="BZ76" s="2" t="s">
        <v>153</v>
      </c>
      <c r="CA76" s="2" t="s">
        <v>144</v>
      </c>
      <c r="CB76" s="4"/>
      <c r="CC76" s="8"/>
      <c r="CD76" s="4"/>
      <c r="CE76" s="8"/>
      <c r="CF76" s="7"/>
      <c r="CG76" s="7"/>
      <c r="CH76" s="2" t="s">
        <v>151</v>
      </c>
      <c r="CI76" s="2" t="s">
        <v>141</v>
      </c>
      <c r="CJ76" s="2" t="s">
        <v>154</v>
      </c>
      <c r="CK76" s="2" t="s">
        <v>400</v>
      </c>
      <c r="CL76" s="2" t="s">
        <v>153</v>
      </c>
      <c r="CM76" s="2" t="s">
        <v>153</v>
      </c>
      <c r="CN76" s="2" t="s">
        <v>144</v>
      </c>
      <c r="CO76" s="4"/>
      <c r="CP76" s="8"/>
      <c r="CQ76" s="4"/>
      <c r="CR76" s="8"/>
      <c r="CS76" s="7"/>
      <c r="CT76" s="7"/>
      <c r="CU76" s="2" t="s">
        <v>151</v>
      </c>
      <c r="CV76" s="2" t="s">
        <v>141</v>
      </c>
      <c r="CW76" s="2" t="s">
        <v>285</v>
      </c>
      <c r="CX76" s="2" t="s">
        <v>638</v>
      </c>
      <c r="CY76" s="2" t="s">
        <v>153</v>
      </c>
      <c r="CZ76" s="2" t="s">
        <v>153</v>
      </c>
      <c r="DA76" s="2" t="s">
        <v>144</v>
      </c>
      <c r="DB76" s="4"/>
      <c r="DC76" s="8"/>
      <c r="DD76" s="4"/>
      <c r="DE76" s="8"/>
      <c r="DF76" s="7"/>
      <c r="DG76" s="7"/>
      <c r="DH76" s="2" t="s">
        <v>151</v>
      </c>
      <c r="DI76" s="2" t="s">
        <v>141</v>
      </c>
      <c r="DJ76" s="2" t="s">
        <v>401</v>
      </c>
      <c r="DK76" s="2" t="s">
        <v>460</v>
      </c>
      <c r="DL76" s="2" t="s">
        <v>153</v>
      </c>
      <c r="DM76" s="2" t="s">
        <v>153</v>
      </c>
      <c r="DN76" s="2" t="s">
        <v>144</v>
      </c>
      <c r="DO76" s="4"/>
      <c r="DP76" s="8"/>
      <c r="DQ76" s="4">
        <v>2</v>
      </c>
      <c r="DR76" s="8">
        <v>100.1</v>
      </c>
      <c r="DS76" s="7">
        <v>-1</v>
      </c>
      <c r="DT76" s="7">
        <v>-1</v>
      </c>
      <c r="DU76" s="2" t="s">
        <v>151</v>
      </c>
      <c r="DV76" s="2" t="s">
        <v>141</v>
      </c>
      <c r="DW76" s="2" t="s">
        <v>160</v>
      </c>
      <c r="DX76" s="2" t="s">
        <v>577</v>
      </c>
      <c r="DY76" s="2" t="s">
        <v>337</v>
      </c>
      <c r="DZ76" s="2" t="s">
        <v>153</v>
      </c>
      <c r="EA76" s="2" t="s">
        <v>144</v>
      </c>
      <c r="EB76" s="4"/>
      <c r="EC76" s="8"/>
      <c r="ED76" s="4"/>
      <c r="EE76" s="8"/>
      <c r="EF76" s="7"/>
      <c r="EG76" s="7"/>
      <c r="EH76" s="2" t="s">
        <v>151</v>
      </c>
      <c r="EI76" s="2" t="s">
        <v>141</v>
      </c>
      <c r="EJ76" s="2" t="s">
        <v>285</v>
      </c>
      <c r="EK76" s="2" t="s">
        <v>634</v>
      </c>
      <c r="EL76" s="2" t="s">
        <v>153</v>
      </c>
      <c r="EM76" s="2" t="s">
        <v>153</v>
      </c>
      <c r="EN76" s="2" t="s">
        <v>144</v>
      </c>
      <c r="EO76" s="4"/>
      <c r="EP76" s="8"/>
      <c r="EQ76" s="4"/>
      <c r="ER76" s="8"/>
      <c r="ES76" s="7"/>
      <c r="ET76" s="7"/>
      <c r="EU76" s="2" t="s">
        <v>151</v>
      </c>
      <c r="EV76" s="2" t="s">
        <v>141</v>
      </c>
      <c r="EW76" s="2" t="s">
        <v>163</v>
      </c>
      <c r="EX76" s="2" t="s">
        <v>270</v>
      </c>
      <c r="EY76" s="2" t="s">
        <v>153</v>
      </c>
      <c r="EZ76" s="2" t="s">
        <v>153</v>
      </c>
      <c r="FA76" s="2" t="s">
        <v>144</v>
      </c>
      <c r="FB76" s="4"/>
      <c r="FC76" s="8"/>
      <c r="FD76" s="4"/>
      <c r="FE76" s="8"/>
      <c r="FF76" s="7"/>
      <c r="FG76" s="7"/>
      <c r="FH76" s="2" t="s">
        <v>528</v>
      </c>
      <c r="FI76" s="2" t="s">
        <v>141</v>
      </c>
      <c r="FJ76" s="2" t="s">
        <v>144</v>
      </c>
      <c r="FK76" s="2" t="s">
        <v>144</v>
      </c>
      <c r="FL76" s="2" t="s">
        <v>153</v>
      </c>
      <c r="FM76" s="2" t="s">
        <v>153</v>
      </c>
      <c r="FN76" s="2" t="s">
        <v>144</v>
      </c>
      <c r="FO76" s="4"/>
      <c r="FP76" s="8"/>
      <c r="FQ76" s="4"/>
      <c r="FR76" s="8"/>
      <c r="FS76" s="7"/>
      <c r="FT76" s="7"/>
      <c r="FU76" s="2" t="s">
        <v>144</v>
      </c>
      <c r="FV76" s="2" t="s">
        <v>144</v>
      </c>
      <c r="FW76" s="2" t="s">
        <v>144</v>
      </c>
      <c r="FX76" s="2" t="s">
        <v>144</v>
      </c>
      <c r="FY76" s="2" t="s">
        <v>144</v>
      </c>
      <c r="FZ76" s="2" t="s">
        <v>144</v>
      </c>
      <c r="GA76" s="2" t="s">
        <v>144</v>
      </c>
      <c r="GB76" s="4"/>
      <c r="GC76" s="8"/>
      <c r="GD76" s="4"/>
      <c r="GE76" s="8"/>
      <c r="GF76" s="7"/>
      <c r="GG76" s="7"/>
      <c r="GH76" s="2" t="s">
        <v>144</v>
      </c>
      <c r="GI76" s="2" t="s">
        <v>144</v>
      </c>
      <c r="GJ76" s="2" t="s">
        <v>144</v>
      </c>
      <c r="GK76" s="2" t="s">
        <v>144</v>
      </c>
      <c r="GL76" s="2" t="s">
        <v>144</v>
      </c>
      <c r="GM76" s="2" t="s">
        <v>144</v>
      </c>
      <c r="GN76" s="2" t="s">
        <v>144</v>
      </c>
      <c r="GO76" s="4"/>
      <c r="GP76" s="8"/>
      <c r="GQ76" s="4"/>
      <c r="GR76" s="8"/>
      <c r="GS76" s="7"/>
      <c r="GT76" s="7"/>
      <c r="GU76" s="2" t="s">
        <v>144</v>
      </c>
      <c r="GV76" s="2" t="s">
        <v>144</v>
      </c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235</v>
      </c>
      <c r="II76" s="2" t="s">
        <v>141</v>
      </c>
      <c r="IJ76" s="2" t="s">
        <v>144</v>
      </c>
      <c r="IK76" s="2" t="s">
        <v>144</v>
      </c>
      <c r="IL76" s="2" t="s">
        <v>153</v>
      </c>
      <c r="IM76" s="2" t="s">
        <v>153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151</v>
      </c>
      <c r="JI76" s="2" t="s">
        <v>141</v>
      </c>
      <c r="JJ76" s="2" t="s">
        <v>198</v>
      </c>
      <c r="JK76" s="2" t="s">
        <v>144</v>
      </c>
      <c r="JL76" s="2" t="s">
        <v>153</v>
      </c>
      <c r="JM76" s="2" t="s">
        <v>153</v>
      </c>
      <c r="JN76" s="2" t="s">
        <v>144</v>
      </c>
      <c r="JO76" s="4"/>
      <c r="JP76" s="8"/>
      <c r="JQ76" s="4"/>
      <c r="JR76" s="8"/>
      <c r="JS76" s="7"/>
      <c r="JT76" s="7"/>
      <c r="JU76" s="2" t="s">
        <v>144</v>
      </c>
      <c r="JV76" s="2" t="s">
        <v>144</v>
      </c>
      <c r="JW76" s="2" t="s">
        <v>144</v>
      </c>
      <c r="JX76" s="2" t="s">
        <v>144</v>
      </c>
      <c r="JY76" s="2" t="s">
        <v>144</v>
      </c>
      <c r="JZ76" s="2" t="s">
        <v>144</v>
      </c>
      <c r="KA76" s="2" t="s">
        <v>144</v>
      </c>
      <c r="KB76" s="4"/>
      <c r="KC76" s="8"/>
      <c r="KD76" s="4"/>
      <c r="KE76" s="8"/>
      <c r="KF76" s="7"/>
      <c r="KG76" s="7"/>
      <c r="KH76" s="2" t="s">
        <v>144</v>
      </c>
      <c r="KI76" s="2" t="s">
        <v>144</v>
      </c>
      <c r="KJ76" s="2" t="s">
        <v>144</v>
      </c>
      <c r="KK76" s="2" t="s">
        <v>144</v>
      </c>
      <c r="KL76" s="2" t="s">
        <v>144</v>
      </c>
      <c r="KM76" s="2" t="s">
        <v>144</v>
      </c>
      <c r="KN76" s="2" t="s">
        <v>144</v>
      </c>
      <c r="KO76" s="4"/>
      <c r="KP76" s="8"/>
      <c r="KQ76" s="4"/>
      <c r="KR76" s="8"/>
      <c r="KS76" s="7"/>
      <c r="KT76" s="7"/>
      <c r="KU76" s="2" t="s">
        <v>151</v>
      </c>
      <c r="KV76" s="2" t="s">
        <v>141</v>
      </c>
      <c r="KW76" s="2" t="s">
        <v>172</v>
      </c>
      <c r="KX76" s="2" t="s">
        <v>144</v>
      </c>
      <c r="KY76" s="2" t="s">
        <v>153</v>
      </c>
      <c r="KZ76" s="2" t="s">
        <v>153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235</v>
      </c>
      <c r="OV76" s="2" t="s">
        <v>141</v>
      </c>
      <c r="OW76" s="2" t="s">
        <v>144</v>
      </c>
      <c r="OX76" s="2" t="s">
        <v>144</v>
      </c>
      <c r="OY76" s="2" t="s">
        <v>153</v>
      </c>
      <c r="OZ76" s="2" t="s">
        <v>153</v>
      </c>
      <c r="PA76" s="2" t="s">
        <v>144</v>
      </c>
      <c r="PB76" s="4">
        <v>19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639</v>
      </c>
      <c r="B77" s="2" t="s">
        <v>133</v>
      </c>
      <c r="C77" s="2" t="s">
        <v>609</v>
      </c>
      <c r="D77" s="2" t="s">
        <v>355</v>
      </c>
      <c r="E77" s="2" t="s">
        <v>356</v>
      </c>
      <c r="F77" s="2" t="s">
        <v>640</v>
      </c>
      <c r="G77" s="2" t="s">
        <v>640</v>
      </c>
      <c r="H77" s="2" t="s">
        <v>640</v>
      </c>
      <c r="I77" s="2" t="s">
        <v>641</v>
      </c>
      <c r="J77" s="2" t="s">
        <v>521</v>
      </c>
      <c r="K77" s="2" t="s">
        <v>574</v>
      </c>
      <c r="L77" s="3">
        <v>68.09</v>
      </c>
      <c r="M77" s="3">
        <v>71.49</v>
      </c>
      <c r="N77" s="3">
        <v>199.99</v>
      </c>
      <c r="O77" s="2" t="s">
        <v>463</v>
      </c>
      <c r="P77" s="2" t="s">
        <v>523</v>
      </c>
      <c r="Q77" s="2" t="s">
        <v>143</v>
      </c>
      <c r="R77" s="2" t="s">
        <v>144</v>
      </c>
      <c r="S77" s="2" t="s">
        <v>144</v>
      </c>
      <c r="T77" s="2" t="s">
        <v>524</v>
      </c>
      <c r="U77" s="2" t="s">
        <v>144</v>
      </c>
      <c r="V77" s="2" t="s">
        <v>361</v>
      </c>
      <c r="W77" s="2" t="s">
        <v>538</v>
      </c>
      <c r="X77" s="2" t="s">
        <v>144</v>
      </c>
      <c r="Y77" s="2" t="s">
        <v>612</v>
      </c>
      <c r="Z77" s="4">
        <v>20</v>
      </c>
      <c r="AA77" s="4">
        <f>=ROUNDDOWN(20,0)</f>
      </c>
      <c r="AB77" s="5">
        <v>1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>
        <v>2</v>
      </c>
      <c r="AQ77" s="8">
        <v>160.06</v>
      </c>
      <c r="AR77" s="4">
        <v>2</v>
      </c>
      <c r="AS77" s="8">
        <v>80.08</v>
      </c>
      <c r="AT77" s="7"/>
      <c r="AU77" s="7">
        <v>0.9988</v>
      </c>
      <c r="AV77" s="4">
        <v>2</v>
      </c>
      <c r="AW77" s="8">
        <v>160.06</v>
      </c>
      <c r="AX77" s="4">
        <v>11</v>
      </c>
      <c r="AY77" s="8">
        <v>568.41</v>
      </c>
      <c r="AZ77" s="7">
        <v>-0.8182</v>
      </c>
      <c r="BA77" s="7">
        <v>-0.7184</v>
      </c>
      <c r="BB77" s="7">
        <v>1</v>
      </c>
      <c r="BC77" s="4">
        <v>2</v>
      </c>
      <c r="BD77" s="8">
        <v>160.06</v>
      </c>
      <c r="BE77" s="4">
        <v>15</v>
      </c>
      <c r="BF77" s="8">
        <v>806.31</v>
      </c>
      <c r="BG77" s="7">
        <v>-0.8667</v>
      </c>
      <c r="BH77" s="7">
        <v>-0.8015</v>
      </c>
      <c r="BI77" s="7">
        <v>1</v>
      </c>
      <c r="BJ77" s="4">
        <v>2</v>
      </c>
      <c r="BK77" s="8">
        <v>160.06</v>
      </c>
      <c r="BL77" s="2" t="s">
        <v>642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151</v>
      </c>
      <c r="BV77" s="2" t="s">
        <v>141</v>
      </c>
      <c r="BW77" s="2" t="s">
        <v>144</v>
      </c>
      <c r="BX77" s="2" t="s">
        <v>387</v>
      </c>
      <c r="BY77" s="2" t="s">
        <v>153</v>
      </c>
      <c r="BZ77" s="2" t="s">
        <v>153</v>
      </c>
      <c r="CA77" s="2" t="s">
        <v>144</v>
      </c>
      <c r="CB77" s="4"/>
      <c r="CC77" s="8"/>
      <c r="CD77" s="4"/>
      <c r="CE77" s="8"/>
      <c r="CF77" s="7"/>
      <c r="CG77" s="7"/>
      <c r="CH77" s="2" t="s">
        <v>151</v>
      </c>
      <c r="CI77" s="2" t="s">
        <v>141</v>
      </c>
      <c r="CJ77" s="2" t="s">
        <v>154</v>
      </c>
      <c r="CK77" s="2" t="s">
        <v>643</v>
      </c>
      <c r="CL77" s="2" t="s">
        <v>153</v>
      </c>
      <c r="CM77" s="2" t="s">
        <v>153</v>
      </c>
      <c r="CN77" s="2" t="s">
        <v>144</v>
      </c>
      <c r="CO77" s="4">
        <v>1</v>
      </c>
      <c r="CP77" s="8">
        <v>84.99</v>
      </c>
      <c r="CQ77" s="4"/>
      <c r="CR77" s="8"/>
      <c r="CS77" s="7"/>
      <c r="CT77" s="7"/>
      <c r="CU77" s="2" t="s">
        <v>151</v>
      </c>
      <c r="CV77" s="2" t="s">
        <v>141</v>
      </c>
      <c r="CW77" s="2" t="s">
        <v>612</v>
      </c>
      <c r="CX77" s="2" t="s">
        <v>532</v>
      </c>
      <c r="CY77" s="2" t="s">
        <v>153</v>
      </c>
      <c r="CZ77" s="2" t="s">
        <v>153</v>
      </c>
      <c r="DA77" s="2" t="s">
        <v>144</v>
      </c>
      <c r="DB77" s="4"/>
      <c r="DC77" s="8"/>
      <c r="DD77" s="4"/>
      <c r="DE77" s="8"/>
      <c r="DF77" s="7"/>
      <c r="DG77" s="7"/>
      <c r="DH77" s="2" t="s">
        <v>151</v>
      </c>
      <c r="DI77" s="2" t="s">
        <v>141</v>
      </c>
      <c r="DJ77" s="2" t="s">
        <v>364</v>
      </c>
      <c r="DK77" s="2" t="s">
        <v>644</v>
      </c>
      <c r="DL77" s="2" t="s">
        <v>153</v>
      </c>
      <c r="DM77" s="2" t="s">
        <v>153</v>
      </c>
      <c r="DN77" s="2" t="s">
        <v>144</v>
      </c>
      <c r="DO77" s="4"/>
      <c r="DP77" s="8"/>
      <c r="DQ77" s="4">
        <v>2</v>
      </c>
      <c r="DR77" s="8">
        <v>80.08</v>
      </c>
      <c r="DS77" s="7">
        <v>-1</v>
      </c>
      <c r="DT77" s="7">
        <v>-1</v>
      </c>
      <c r="DU77" s="2" t="s">
        <v>151</v>
      </c>
      <c r="DV77" s="2" t="s">
        <v>141</v>
      </c>
      <c r="DW77" s="2" t="s">
        <v>160</v>
      </c>
      <c r="DX77" s="2" t="s">
        <v>344</v>
      </c>
      <c r="DY77" s="2" t="s">
        <v>337</v>
      </c>
      <c r="DZ77" s="2" t="s">
        <v>153</v>
      </c>
      <c r="EA77" s="2" t="s">
        <v>144</v>
      </c>
      <c r="EB77" s="4"/>
      <c r="EC77" s="8"/>
      <c r="ED77" s="4"/>
      <c r="EE77" s="8"/>
      <c r="EF77" s="7"/>
      <c r="EG77" s="7"/>
      <c r="EH77" s="2" t="s">
        <v>151</v>
      </c>
      <c r="EI77" s="2" t="s">
        <v>141</v>
      </c>
      <c r="EJ77" s="2" t="s">
        <v>612</v>
      </c>
      <c r="EK77" s="2" t="s">
        <v>381</v>
      </c>
      <c r="EL77" s="2" t="s">
        <v>153</v>
      </c>
      <c r="EM77" s="2" t="s">
        <v>153</v>
      </c>
      <c r="EN77" s="2" t="s">
        <v>144</v>
      </c>
      <c r="EO77" s="4">
        <v>1</v>
      </c>
      <c r="EP77" s="8">
        <v>75.07</v>
      </c>
      <c r="EQ77" s="4"/>
      <c r="ER77" s="8"/>
      <c r="ES77" s="7"/>
      <c r="ET77" s="7"/>
      <c r="EU77" s="2" t="s">
        <v>151</v>
      </c>
      <c r="EV77" s="2" t="s">
        <v>141</v>
      </c>
      <c r="EW77" s="2" t="s">
        <v>163</v>
      </c>
      <c r="EX77" s="2" t="s">
        <v>480</v>
      </c>
      <c r="EY77" s="2" t="s">
        <v>153</v>
      </c>
      <c r="EZ77" s="2" t="s">
        <v>153</v>
      </c>
      <c r="FA77" s="2" t="s">
        <v>144</v>
      </c>
      <c r="FB77" s="4"/>
      <c r="FC77" s="8"/>
      <c r="FD77" s="4"/>
      <c r="FE77" s="8"/>
      <c r="FF77" s="7"/>
      <c r="FG77" s="7"/>
      <c r="FH77" s="2" t="s">
        <v>528</v>
      </c>
      <c r="FI77" s="2" t="s">
        <v>141</v>
      </c>
      <c r="FJ77" s="2" t="s">
        <v>144</v>
      </c>
      <c r="FK77" s="2" t="s">
        <v>144</v>
      </c>
      <c r="FL77" s="2" t="s">
        <v>153</v>
      </c>
      <c r="FM77" s="2" t="s">
        <v>153</v>
      </c>
      <c r="FN77" s="2" t="s">
        <v>144</v>
      </c>
      <c r="FO77" s="4"/>
      <c r="FP77" s="8"/>
      <c r="FQ77" s="4"/>
      <c r="FR77" s="8"/>
      <c r="FS77" s="7"/>
      <c r="FT77" s="7"/>
      <c r="FU77" s="2" t="s">
        <v>144</v>
      </c>
      <c r="FV77" s="2" t="s">
        <v>144</v>
      </c>
      <c r="FW77" s="2" t="s">
        <v>144</v>
      </c>
      <c r="FX77" s="2" t="s">
        <v>144</v>
      </c>
      <c r="FY77" s="2" t="s">
        <v>144</v>
      </c>
      <c r="FZ77" s="2" t="s">
        <v>144</v>
      </c>
      <c r="GA77" s="2" t="s">
        <v>144</v>
      </c>
      <c r="GB77" s="4"/>
      <c r="GC77" s="8"/>
      <c r="GD77" s="4"/>
      <c r="GE77" s="8"/>
      <c r="GF77" s="7"/>
      <c r="GG77" s="7"/>
      <c r="GH77" s="2" t="s">
        <v>144</v>
      </c>
      <c r="GI77" s="2" t="s">
        <v>144</v>
      </c>
      <c r="GJ77" s="2" t="s">
        <v>144</v>
      </c>
      <c r="GK77" s="2" t="s">
        <v>144</v>
      </c>
      <c r="GL77" s="2" t="s">
        <v>144</v>
      </c>
      <c r="GM77" s="2" t="s">
        <v>144</v>
      </c>
      <c r="GN77" s="2" t="s">
        <v>144</v>
      </c>
      <c r="GO77" s="4"/>
      <c r="GP77" s="8"/>
      <c r="GQ77" s="4"/>
      <c r="GR77" s="8"/>
      <c r="GS77" s="7"/>
      <c r="GT77" s="7"/>
      <c r="GU77" s="2" t="s">
        <v>144</v>
      </c>
      <c r="GV77" s="2" t="s">
        <v>144</v>
      </c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4"/>
      <c r="HC77" s="8"/>
      <c r="HD77" s="4"/>
      <c r="HE77" s="8"/>
      <c r="HF77" s="7"/>
      <c r="HG77" s="7"/>
      <c r="HH77" s="2" t="s">
        <v>144</v>
      </c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235</v>
      </c>
      <c r="II77" s="2" t="s">
        <v>141</v>
      </c>
      <c r="IJ77" s="2" t="s">
        <v>144</v>
      </c>
      <c r="IK77" s="2" t="s">
        <v>144</v>
      </c>
      <c r="IL77" s="2" t="s">
        <v>153</v>
      </c>
      <c r="IM77" s="2" t="s">
        <v>153</v>
      </c>
      <c r="IN77" s="2" t="s">
        <v>144</v>
      </c>
      <c r="IO77" s="4"/>
      <c r="IP77" s="8"/>
      <c r="IQ77" s="4"/>
      <c r="IR77" s="8"/>
      <c r="IS77" s="7"/>
      <c r="IT77" s="7"/>
      <c r="IU77" s="2" t="s">
        <v>144</v>
      </c>
      <c r="IV77" s="2" t="s">
        <v>144</v>
      </c>
      <c r="IW77" s="2" t="s">
        <v>144</v>
      </c>
      <c r="IX77" s="2" t="s">
        <v>144</v>
      </c>
      <c r="IY77" s="2" t="s">
        <v>144</v>
      </c>
      <c r="IZ77" s="2" t="s">
        <v>144</v>
      </c>
      <c r="JA77" s="2" t="s">
        <v>144</v>
      </c>
      <c r="JB77" s="4"/>
      <c r="JC77" s="8"/>
      <c r="JD77" s="4"/>
      <c r="JE77" s="8"/>
      <c r="JF77" s="7"/>
      <c r="JG77" s="7"/>
      <c r="JH77" s="2" t="s">
        <v>151</v>
      </c>
      <c r="JI77" s="2" t="s">
        <v>141</v>
      </c>
      <c r="JJ77" s="2" t="s">
        <v>169</v>
      </c>
      <c r="JK77" s="2" t="s">
        <v>144</v>
      </c>
      <c r="JL77" s="2" t="s">
        <v>153</v>
      </c>
      <c r="JM77" s="2" t="s">
        <v>153</v>
      </c>
      <c r="JN77" s="2" t="s">
        <v>144</v>
      </c>
      <c r="JO77" s="4"/>
      <c r="JP77" s="8"/>
      <c r="JQ77" s="4"/>
      <c r="JR77" s="8"/>
      <c r="JS77" s="7"/>
      <c r="JT77" s="7"/>
      <c r="JU77" s="2" t="s">
        <v>144</v>
      </c>
      <c r="JV77" s="2" t="s">
        <v>144</v>
      </c>
      <c r="JW77" s="2" t="s">
        <v>144</v>
      </c>
      <c r="JX77" s="2" t="s">
        <v>144</v>
      </c>
      <c r="JY77" s="2" t="s">
        <v>144</v>
      </c>
      <c r="JZ77" s="2" t="s">
        <v>144</v>
      </c>
      <c r="KA77" s="2" t="s">
        <v>144</v>
      </c>
      <c r="KB77" s="4"/>
      <c r="KC77" s="8"/>
      <c r="KD77" s="4"/>
      <c r="KE77" s="8"/>
      <c r="KF77" s="7"/>
      <c r="KG77" s="7"/>
      <c r="KH77" s="2" t="s">
        <v>144</v>
      </c>
      <c r="KI77" s="2" t="s">
        <v>144</v>
      </c>
      <c r="KJ77" s="2" t="s">
        <v>144</v>
      </c>
      <c r="KK77" s="2" t="s">
        <v>144</v>
      </c>
      <c r="KL77" s="2" t="s">
        <v>144</v>
      </c>
      <c r="KM77" s="2" t="s">
        <v>144</v>
      </c>
      <c r="KN77" s="2" t="s">
        <v>144</v>
      </c>
      <c r="KO77" s="4"/>
      <c r="KP77" s="8"/>
      <c r="KQ77" s="4"/>
      <c r="KR77" s="8"/>
      <c r="KS77" s="7"/>
      <c r="KT77" s="7"/>
      <c r="KU77" s="2" t="s">
        <v>151</v>
      </c>
      <c r="KV77" s="2" t="s">
        <v>141</v>
      </c>
      <c r="KW77" s="2" t="s">
        <v>172</v>
      </c>
      <c r="KX77" s="2" t="s">
        <v>144</v>
      </c>
      <c r="KY77" s="2" t="s">
        <v>153</v>
      </c>
      <c r="KZ77" s="2" t="s">
        <v>153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235</v>
      </c>
      <c r="OV77" s="2" t="s">
        <v>141</v>
      </c>
      <c r="OW77" s="2" t="s">
        <v>144</v>
      </c>
      <c r="OX77" s="2" t="s">
        <v>144</v>
      </c>
      <c r="OY77" s="2" t="s">
        <v>153</v>
      </c>
      <c r="OZ77" s="2" t="s">
        <v>153</v>
      </c>
      <c r="PA77" s="2" t="s">
        <v>144</v>
      </c>
      <c r="PB77" s="4">
        <v>20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645</v>
      </c>
      <c r="B78" s="2" t="s">
        <v>133</v>
      </c>
      <c r="C78" s="2" t="s">
        <v>609</v>
      </c>
      <c r="D78" s="2" t="s">
        <v>355</v>
      </c>
      <c r="E78" s="2" t="s">
        <v>356</v>
      </c>
      <c r="F78" s="2" t="s">
        <v>640</v>
      </c>
      <c r="G78" s="2" t="s">
        <v>640</v>
      </c>
      <c r="H78" s="2" t="s">
        <v>640</v>
      </c>
      <c r="I78" s="2" t="s">
        <v>641</v>
      </c>
      <c r="J78" s="2" t="s">
        <v>530</v>
      </c>
      <c r="K78" s="2" t="s">
        <v>574</v>
      </c>
      <c r="L78" s="3">
        <v>85.12</v>
      </c>
      <c r="M78" s="3">
        <v>89.38</v>
      </c>
      <c r="N78" s="3">
        <v>249.99</v>
      </c>
      <c r="O78" s="2" t="s">
        <v>424</v>
      </c>
      <c r="P78" s="2" t="s">
        <v>523</v>
      </c>
      <c r="Q78" s="2" t="s">
        <v>143</v>
      </c>
      <c r="R78" s="2" t="s">
        <v>144</v>
      </c>
      <c r="S78" s="2" t="s">
        <v>144</v>
      </c>
      <c r="T78" s="2" t="s">
        <v>524</v>
      </c>
      <c r="U78" s="2" t="s">
        <v>144</v>
      </c>
      <c r="V78" s="2" t="s">
        <v>361</v>
      </c>
      <c r="W78" s="2" t="s">
        <v>646</v>
      </c>
      <c r="X78" s="2" t="s">
        <v>144</v>
      </c>
      <c r="Y78" s="2" t="s">
        <v>612</v>
      </c>
      <c r="Z78" s="4"/>
      <c r="AA78" s="4">
        <f>=ROUNDDOWN({0},0)</f>
      </c>
      <c r="AB78" s="5">
        <v>2</v>
      </c>
      <c r="AC78" s="2" t="s">
        <v>144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>
        <v>9</v>
      </c>
      <c r="AS78" s="8">
        <v>488.33</v>
      </c>
      <c r="AT78" s="7">
        <v>-1</v>
      </c>
      <c r="AU78" s="7">
        <v>-1</v>
      </c>
      <c r="AV78" s="4" t="s">
        <v>144</v>
      </c>
      <c r="AW78" s="8" t="s">
        <v>144</v>
      </c>
      <c r="AX78" s="4" t="s">
        <v>144</v>
      </c>
      <c r="AY78" s="8" t="s">
        <v>144</v>
      </c>
      <c r="AZ78" s="7" t="s">
        <v>144</v>
      </c>
      <c r="BA78" s="7" t="s">
        <v>144</v>
      </c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 t="s">
        <v>144</v>
      </c>
      <c r="BJ78" s="4"/>
      <c r="BK78" s="8"/>
      <c r="BL78" s="2" t="s">
        <v>601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335</v>
      </c>
      <c r="BW78" s="2" t="s">
        <v>144</v>
      </c>
      <c r="BX78" s="2" t="s">
        <v>647</v>
      </c>
      <c r="BY78" s="2" t="s">
        <v>153</v>
      </c>
      <c r="BZ78" s="2" t="s">
        <v>153</v>
      </c>
      <c r="CA78" s="2" t="s">
        <v>144</v>
      </c>
      <c r="CB78" s="4"/>
      <c r="CC78" s="8"/>
      <c r="CD78" s="4">
        <v>2</v>
      </c>
      <c r="CE78" s="8">
        <v>84.91</v>
      </c>
      <c r="CF78" s="7">
        <v>-1</v>
      </c>
      <c r="CG78" s="7">
        <v>-1</v>
      </c>
      <c r="CH78" s="2" t="s">
        <v>151</v>
      </c>
      <c r="CI78" s="2" t="s">
        <v>335</v>
      </c>
      <c r="CJ78" s="2" t="s">
        <v>154</v>
      </c>
      <c r="CK78" s="2" t="s">
        <v>281</v>
      </c>
      <c r="CL78" s="2" t="s">
        <v>153</v>
      </c>
      <c r="CM78" s="2" t="s">
        <v>153</v>
      </c>
      <c r="CN78" s="2" t="s">
        <v>144</v>
      </c>
      <c r="CO78" s="4"/>
      <c r="CP78" s="8"/>
      <c r="CQ78" s="4"/>
      <c r="CR78" s="8"/>
      <c r="CS78" s="7"/>
      <c r="CT78" s="7"/>
      <c r="CU78" s="2" t="s">
        <v>151</v>
      </c>
      <c r="CV78" s="2" t="s">
        <v>335</v>
      </c>
      <c r="CW78" s="2" t="s">
        <v>612</v>
      </c>
      <c r="CX78" s="2" t="s">
        <v>181</v>
      </c>
      <c r="CY78" s="2" t="s">
        <v>153</v>
      </c>
      <c r="CZ78" s="2" t="s">
        <v>153</v>
      </c>
      <c r="DA78" s="2" t="s">
        <v>144</v>
      </c>
      <c r="DB78" s="4"/>
      <c r="DC78" s="8"/>
      <c r="DD78" s="4"/>
      <c r="DE78" s="8"/>
      <c r="DF78" s="7"/>
      <c r="DG78" s="7"/>
      <c r="DH78" s="2" t="s">
        <v>151</v>
      </c>
      <c r="DI78" s="2" t="s">
        <v>335</v>
      </c>
      <c r="DJ78" s="2" t="s">
        <v>364</v>
      </c>
      <c r="DK78" s="2" t="s">
        <v>419</v>
      </c>
      <c r="DL78" s="2" t="s">
        <v>153</v>
      </c>
      <c r="DM78" s="2" t="s">
        <v>153</v>
      </c>
      <c r="DN78" s="2" t="s">
        <v>144</v>
      </c>
      <c r="DO78" s="4"/>
      <c r="DP78" s="8"/>
      <c r="DQ78" s="4">
        <v>6</v>
      </c>
      <c r="DR78" s="8">
        <v>300.3</v>
      </c>
      <c r="DS78" s="7">
        <v>-1</v>
      </c>
      <c r="DT78" s="7">
        <v>-1</v>
      </c>
      <c r="DU78" s="2" t="s">
        <v>151</v>
      </c>
      <c r="DV78" s="2" t="s">
        <v>335</v>
      </c>
      <c r="DW78" s="2" t="s">
        <v>160</v>
      </c>
      <c r="DX78" s="2" t="s">
        <v>344</v>
      </c>
      <c r="DY78" s="2" t="s">
        <v>337</v>
      </c>
      <c r="DZ78" s="2" t="s">
        <v>153</v>
      </c>
      <c r="EA78" s="2" t="s">
        <v>144</v>
      </c>
      <c r="EB78" s="4"/>
      <c r="EC78" s="8"/>
      <c r="ED78" s="4">
        <v>1</v>
      </c>
      <c r="EE78" s="8">
        <v>103.12</v>
      </c>
      <c r="EF78" s="7">
        <v>-1</v>
      </c>
      <c r="EG78" s="7">
        <v>-1</v>
      </c>
      <c r="EH78" s="2" t="s">
        <v>151</v>
      </c>
      <c r="EI78" s="2" t="s">
        <v>335</v>
      </c>
      <c r="EJ78" s="2" t="s">
        <v>612</v>
      </c>
      <c r="EK78" s="2" t="s">
        <v>532</v>
      </c>
      <c r="EL78" s="2" t="s">
        <v>153</v>
      </c>
      <c r="EM78" s="2" t="s">
        <v>153</v>
      </c>
      <c r="EN78" s="2" t="s">
        <v>144</v>
      </c>
      <c r="EO78" s="4"/>
      <c r="EP78" s="8"/>
      <c r="EQ78" s="4"/>
      <c r="ER78" s="8"/>
      <c r="ES78" s="7"/>
      <c r="ET78" s="7"/>
      <c r="EU78" s="2" t="s">
        <v>151</v>
      </c>
      <c r="EV78" s="2" t="s">
        <v>335</v>
      </c>
      <c r="EW78" s="2" t="s">
        <v>163</v>
      </c>
      <c r="EX78" s="2" t="s">
        <v>219</v>
      </c>
      <c r="EY78" s="2" t="s">
        <v>153</v>
      </c>
      <c r="EZ78" s="2" t="s">
        <v>153</v>
      </c>
      <c r="FA78" s="2" t="s">
        <v>144</v>
      </c>
      <c r="FB78" s="4"/>
      <c r="FC78" s="8"/>
      <c r="FD78" s="4"/>
      <c r="FE78" s="8"/>
      <c r="FF78" s="7"/>
      <c r="FG78" s="7"/>
      <c r="FH78" s="2" t="s">
        <v>528</v>
      </c>
      <c r="FI78" s="2" t="s">
        <v>335</v>
      </c>
      <c r="FJ78" s="2" t="s">
        <v>144</v>
      </c>
      <c r="FK78" s="2" t="s">
        <v>144</v>
      </c>
      <c r="FL78" s="2" t="s">
        <v>153</v>
      </c>
      <c r="FM78" s="2" t="s">
        <v>153</v>
      </c>
      <c r="FN78" s="2" t="s">
        <v>144</v>
      </c>
      <c r="FO78" s="4"/>
      <c r="FP78" s="8"/>
      <c r="FQ78" s="4"/>
      <c r="FR78" s="8"/>
      <c r="FS78" s="7"/>
      <c r="FT78" s="7"/>
      <c r="FU78" s="2" t="s">
        <v>144</v>
      </c>
      <c r="FV78" s="2" t="s">
        <v>144</v>
      </c>
      <c r="FW78" s="2" t="s">
        <v>144</v>
      </c>
      <c r="FX78" s="2" t="s">
        <v>144</v>
      </c>
      <c r="FY78" s="2" t="s">
        <v>144</v>
      </c>
      <c r="FZ78" s="2" t="s">
        <v>144</v>
      </c>
      <c r="GA78" s="2" t="s">
        <v>144</v>
      </c>
      <c r="GB78" s="4"/>
      <c r="GC78" s="8"/>
      <c r="GD78" s="4"/>
      <c r="GE78" s="8"/>
      <c r="GF78" s="7"/>
      <c r="GG78" s="7"/>
      <c r="GH78" s="2" t="s">
        <v>144</v>
      </c>
      <c r="GI78" s="2" t="s">
        <v>144</v>
      </c>
      <c r="GJ78" s="2" t="s">
        <v>144</v>
      </c>
      <c r="GK78" s="2" t="s">
        <v>144</v>
      </c>
      <c r="GL78" s="2" t="s">
        <v>144</v>
      </c>
      <c r="GM78" s="2" t="s">
        <v>144</v>
      </c>
      <c r="GN78" s="2" t="s">
        <v>144</v>
      </c>
      <c r="GO78" s="4"/>
      <c r="GP78" s="8"/>
      <c r="GQ78" s="4"/>
      <c r="GR78" s="8"/>
      <c r="GS78" s="7"/>
      <c r="GT78" s="7"/>
      <c r="GU78" s="2" t="s">
        <v>144</v>
      </c>
      <c r="GV78" s="2" t="s">
        <v>144</v>
      </c>
      <c r="GW78" s="2" t="s">
        <v>144</v>
      </c>
      <c r="GX78" s="2" t="s">
        <v>144</v>
      </c>
      <c r="GY78" s="2" t="s">
        <v>144</v>
      </c>
      <c r="GZ78" s="2" t="s">
        <v>144</v>
      </c>
      <c r="HA78" s="2" t="s">
        <v>144</v>
      </c>
      <c r="HB78" s="4"/>
      <c r="HC78" s="8"/>
      <c r="HD78" s="4"/>
      <c r="HE78" s="8"/>
      <c r="HF78" s="7"/>
      <c r="HG78" s="7"/>
      <c r="HH78" s="2" t="s">
        <v>144</v>
      </c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2" t="s">
        <v>144</v>
      </c>
      <c r="IB78" s="4"/>
      <c r="IC78" s="8"/>
      <c r="ID78" s="4"/>
      <c r="IE78" s="8"/>
      <c r="IF78" s="7"/>
      <c r="IG78" s="7"/>
      <c r="IH78" s="2" t="s">
        <v>235</v>
      </c>
      <c r="II78" s="2" t="s">
        <v>335</v>
      </c>
      <c r="IJ78" s="2" t="s">
        <v>144</v>
      </c>
      <c r="IK78" s="2" t="s">
        <v>144</v>
      </c>
      <c r="IL78" s="2" t="s">
        <v>153</v>
      </c>
      <c r="IM78" s="2" t="s">
        <v>153</v>
      </c>
      <c r="IN78" s="2" t="s">
        <v>144</v>
      </c>
      <c r="IO78" s="4"/>
      <c r="IP78" s="8"/>
      <c r="IQ78" s="4"/>
      <c r="IR78" s="8"/>
      <c r="IS78" s="7"/>
      <c r="IT78" s="7"/>
      <c r="IU78" s="2" t="s">
        <v>144</v>
      </c>
      <c r="IV78" s="2" t="s">
        <v>144</v>
      </c>
      <c r="IW78" s="2" t="s">
        <v>144</v>
      </c>
      <c r="IX78" s="2" t="s">
        <v>144</v>
      </c>
      <c r="IY78" s="2" t="s">
        <v>144</v>
      </c>
      <c r="IZ78" s="2" t="s">
        <v>144</v>
      </c>
      <c r="JA78" s="2" t="s">
        <v>144</v>
      </c>
      <c r="JB78" s="4"/>
      <c r="JC78" s="8"/>
      <c r="JD78" s="4"/>
      <c r="JE78" s="8"/>
      <c r="JF78" s="7"/>
      <c r="JG78" s="7"/>
      <c r="JH78" s="2" t="s">
        <v>151</v>
      </c>
      <c r="JI78" s="2" t="s">
        <v>335</v>
      </c>
      <c r="JJ78" s="2" t="s">
        <v>169</v>
      </c>
      <c r="JK78" s="2" t="s">
        <v>144</v>
      </c>
      <c r="JL78" s="2" t="s">
        <v>153</v>
      </c>
      <c r="JM78" s="2" t="s">
        <v>153</v>
      </c>
      <c r="JN78" s="2" t="s">
        <v>144</v>
      </c>
      <c r="JO78" s="4"/>
      <c r="JP78" s="8"/>
      <c r="JQ78" s="4"/>
      <c r="JR78" s="8"/>
      <c r="JS78" s="7"/>
      <c r="JT78" s="7"/>
      <c r="JU78" s="2" t="s">
        <v>144</v>
      </c>
      <c r="JV78" s="2" t="s">
        <v>144</v>
      </c>
      <c r="JW78" s="2" t="s">
        <v>144</v>
      </c>
      <c r="JX78" s="2" t="s">
        <v>144</v>
      </c>
      <c r="JY78" s="2" t="s">
        <v>144</v>
      </c>
      <c r="JZ78" s="2" t="s">
        <v>144</v>
      </c>
      <c r="KA78" s="2" t="s">
        <v>144</v>
      </c>
      <c r="KB78" s="4"/>
      <c r="KC78" s="8"/>
      <c r="KD78" s="4"/>
      <c r="KE78" s="8"/>
      <c r="KF78" s="7"/>
      <c r="KG78" s="7"/>
      <c r="KH78" s="2" t="s">
        <v>144</v>
      </c>
      <c r="KI78" s="2" t="s">
        <v>144</v>
      </c>
      <c r="KJ78" s="2" t="s">
        <v>144</v>
      </c>
      <c r="KK78" s="2" t="s">
        <v>144</v>
      </c>
      <c r="KL78" s="2" t="s">
        <v>144</v>
      </c>
      <c r="KM78" s="2" t="s">
        <v>144</v>
      </c>
      <c r="KN78" s="2" t="s">
        <v>144</v>
      </c>
      <c r="KO78" s="4"/>
      <c r="KP78" s="8"/>
      <c r="KQ78" s="4"/>
      <c r="KR78" s="8"/>
      <c r="KS78" s="7"/>
      <c r="KT78" s="7"/>
      <c r="KU78" s="2" t="s">
        <v>151</v>
      </c>
      <c r="KV78" s="2" t="s">
        <v>335</v>
      </c>
      <c r="KW78" s="2" t="s">
        <v>172</v>
      </c>
      <c r="KX78" s="2" t="s">
        <v>144</v>
      </c>
      <c r="KY78" s="2" t="s">
        <v>153</v>
      </c>
      <c r="KZ78" s="2" t="s">
        <v>153</v>
      </c>
      <c r="LA78" s="2" t="s">
        <v>144</v>
      </c>
      <c r="LB78" s="4"/>
      <c r="LC78" s="8"/>
      <c r="LD78" s="4"/>
      <c r="LE78" s="8"/>
      <c r="LF78" s="7"/>
      <c r="LG78" s="7"/>
      <c r="LH78" s="2" t="s">
        <v>144</v>
      </c>
      <c r="LI78" s="2" t="s">
        <v>144</v>
      </c>
      <c r="LJ78" s="2" t="s">
        <v>144</v>
      </c>
      <c r="LK78" s="2" t="s">
        <v>144</v>
      </c>
      <c r="LL78" s="2" t="s">
        <v>144</v>
      </c>
      <c r="LM78" s="2" t="s">
        <v>144</v>
      </c>
      <c r="LN78" s="2" t="s">
        <v>144</v>
      </c>
      <c r="LO78" s="4"/>
      <c r="LP78" s="8"/>
      <c r="LQ78" s="4"/>
      <c r="LR78" s="8"/>
      <c r="LS78" s="7"/>
      <c r="LT78" s="7"/>
      <c r="LU78" s="2" t="s">
        <v>144</v>
      </c>
      <c r="LV78" s="2" t="s">
        <v>144</v>
      </c>
      <c r="LW78" s="2" t="s">
        <v>144</v>
      </c>
      <c r="LX78" s="2" t="s">
        <v>144</v>
      </c>
      <c r="LY78" s="2" t="s">
        <v>144</v>
      </c>
      <c r="LZ78" s="2" t="s">
        <v>144</v>
      </c>
      <c r="MA78" s="2" t="s">
        <v>144</v>
      </c>
      <c r="MB78" s="4"/>
      <c r="MC78" s="8"/>
      <c r="MD78" s="4"/>
      <c r="ME78" s="8"/>
      <c r="MF78" s="7"/>
      <c r="MG78" s="7"/>
      <c r="MH78" s="2" t="s">
        <v>144</v>
      </c>
      <c r="MI78" s="2" t="s">
        <v>144</v>
      </c>
      <c r="MJ78" s="2" t="s">
        <v>144</v>
      </c>
      <c r="MK78" s="2" t="s">
        <v>144</v>
      </c>
      <c r="ML78" s="2" t="s">
        <v>144</v>
      </c>
      <c r="MM78" s="2" t="s">
        <v>144</v>
      </c>
      <c r="MN78" s="2" t="s">
        <v>144</v>
      </c>
      <c r="MO78" s="4"/>
      <c r="MP78" s="8"/>
      <c r="MQ78" s="4"/>
      <c r="MR78" s="8"/>
      <c r="MS78" s="7"/>
      <c r="MT78" s="7"/>
      <c r="MU78" s="2" t="s">
        <v>144</v>
      </c>
      <c r="MV78" s="2" t="s">
        <v>144</v>
      </c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4"/>
      <c r="NC78" s="8"/>
      <c r="ND78" s="4"/>
      <c r="NE78" s="8"/>
      <c r="NF78" s="7"/>
      <c r="NG78" s="7"/>
      <c r="NH78" s="2" t="s">
        <v>144</v>
      </c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2" t="s">
        <v>144</v>
      </c>
      <c r="OB78" s="4"/>
      <c r="OC78" s="8"/>
      <c r="OD78" s="4"/>
      <c r="OE78" s="8"/>
      <c r="OF78" s="7"/>
      <c r="OG78" s="7"/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2" t="s">
        <v>144</v>
      </c>
      <c r="ON78" s="2" t="s">
        <v>144</v>
      </c>
      <c r="OO78" s="4"/>
      <c r="OP78" s="8"/>
      <c r="OQ78" s="4"/>
      <c r="OR78" s="8"/>
      <c r="OS78" s="7"/>
      <c r="OT78" s="7"/>
      <c r="OU78" s="2" t="s">
        <v>235</v>
      </c>
      <c r="OV78" s="2" t="s">
        <v>335</v>
      </c>
      <c r="OW78" s="2" t="s">
        <v>144</v>
      </c>
      <c r="OX78" s="2" t="s">
        <v>144</v>
      </c>
      <c r="OY78" s="2" t="s">
        <v>153</v>
      </c>
      <c r="OZ78" s="2" t="s">
        <v>153</v>
      </c>
      <c r="PA78" s="2" t="s">
        <v>144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648</v>
      </c>
      <c r="B79" s="2" t="s">
        <v>133</v>
      </c>
      <c r="C79" s="2" t="s">
        <v>609</v>
      </c>
      <c r="D79" s="2" t="s">
        <v>355</v>
      </c>
      <c r="E79" s="2" t="s">
        <v>356</v>
      </c>
      <c r="F79" s="2" t="s">
        <v>640</v>
      </c>
      <c r="G79" s="2" t="s">
        <v>640</v>
      </c>
      <c r="H79" s="2" t="s">
        <v>640</v>
      </c>
      <c r="I79" s="2" t="s">
        <v>649</v>
      </c>
      <c r="J79" s="2" t="s">
        <v>521</v>
      </c>
      <c r="K79" s="2" t="s">
        <v>650</v>
      </c>
      <c r="L79" s="3">
        <v>68.09</v>
      </c>
      <c r="M79" s="3">
        <v>71.49</v>
      </c>
      <c r="N79" s="3">
        <v>199.99</v>
      </c>
      <c r="O79" s="2" t="s">
        <v>334</v>
      </c>
      <c r="P79" s="2" t="s">
        <v>523</v>
      </c>
      <c r="Q79" s="2" t="s">
        <v>143</v>
      </c>
      <c r="R79" s="2" t="s">
        <v>144</v>
      </c>
      <c r="S79" s="2" t="s">
        <v>144</v>
      </c>
      <c r="T79" s="2" t="s">
        <v>524</v>
      </c>
      <c r="U79" s="2" t="s">
        <v>144</v>
      </c>
      <c r="V79" s="2" t="s">
        <v>361</v>
      </c>
      <c r="W79" s="2" t="s">
        <v>538</v>
      </c>
      <c r="X79" s="2" t="s">
        <v>144</v>
      </c>
      <c r="Y79" s="2" t="s">
        <v>612</v>
      </c>
      <c r="Z79" s="4">
        <v>17</v>
      </c>
      <c r="AA79" s="4">
        <f>=ROUNDDOWN(21.25,0)</f>
      </c>
      <c r="AB79" s="5">
        <v>0.8</v>
      </c>
      <c r="AC79" s="2" t="s">
        <v>144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/>
      <c r="AQ79" s="8"/>
      <c r="AR79" s="4">
        <v>1</v>
      </c>
      <c r="AS79" s="8">
        <v>40.04</v>
      </c>
      <c r="AT79" s="7">
        <v>-1</v>
      </c>
      <c r="AU79" s="7">
        <v>-1</v>
      </c>
      <c r="AV79" s="4" t="s">
        <v>144</v>
      </c>
      <c r="AW79" s="8" t="s">
        <v>144</v>
      </c>
      <c r="AX79" s="4">
        <v>4</v>
      </c>
      <c r="AY79" s="8">
        <v>237.9</v>
      </c>
      <c r="AZ79" s="7" t="s">
        <v>144</v>
      </c>
      <c r="BA79" s="7" t="s">
        <v>144</v>
      </c>
      <c r="BB79" s="7"/>
      <c r="BC79" s="4" t="s">
        <v>144</v>
      </c>
      <c r="BD79" s="8" t="s">
        <v>144</v>
      </c>
      <c r="BE79" s="4" t="s">
        <v>144</v>
      </c>
      <c r="BF79" s="8" t="s">
        <v>144</v>
      </c>
      <c r="BG79" s="7" t="s">
        <v>144</v>
      </c>
      <c r="BH79" s="7" t="s">
        <v>144</v>
      </c>
      <c r="BI79" s="7" t="s">
        <v>144</v>
      </c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151</v>
      </c>
      <c r="BV79" s="2" t="s">
        <v>141</v>
      </c>
      <c r="BW79" s="2" t="s">
        <v>144</v>
      </c>
      <c r="BX79" s="2" t="s">
        <v>378</v>
      </c>
      <c r="BY79" s="2" t="s">
        <v>153</v>
      </c>
      <c r="BZ79" s="2" t="s">
        <v>153</v>
      </c>
      <c r="CA79" s="2" t="s">
        <v>144</v>
      </c>
      <c r="CB79" s="4"/>
      <c r="CC79" s="8"/>
      <c r="CD79" s="4"/>
      <c r="CE79" s="8"/>
      <c r="CF79" s="7"/>
      <c r="CG79" s="7"/>
      <c r="CH79" s="2" t="s">
        <v>151</v>
      </c>
      <c r="CI79" s="2" t="s">
        <v>141</v>
      </c>
      <c r="CJ79" s="2" t="s">
        <v>154</v>
      </c>
      <c r="CK79" s="2" t="s">
        <v>489</v>
      </c>
      <c r="CL79" s="2" t="s">
        <v>153</v>
      </c>
      <c r="CM79" s="2" t="s">
        <v>153</v>
      </c>
      <c r="CN79" s="2" t="s">
        <v>144</v>
      </c>
      <c r="CO79" s="4"/>
      <c r="CP79" s="8"/>
      <c r="CQ79" s="4"/>
      <c r="CR79" s="8"/>
      <c r="CS79" s="7"/>
      <c r="CT79" s="7"/>
      <c r="CU79" s="2" t="s">
        <v>151</v>
      </c>
      <c r="CV79" s="2" t="s">
        <v>141</v>
      </c>
      <c r="CW79" s="2" t="s">
        <v>612</v>
      </c>
      <c r="CX79" s="2" t="s">
        <v>169</v>
      </c>
      <c r="CY79" s="2" t="s">
        <v>153</v>
      </c>
      <c r="CZ79" s="2" t="s">
        <v>153</v>
      </c>
      <c r="DA79" s="2" t="s">
        <v>144</v>
      </c>
      <c r="DB79" s="4"/>
      <c r="DC79" s="8"/>
      <c r="DD79" s="4"/>
      <c r="DE79" s="8"/>
      <c r="DF79" s="7"/>
      <c r="DG79" s="7"/>
      <c r="DH79" s="2" t="s">
        <v>151</v>
      </c>
      <c r="DI79" s="2" t="s">
        <v>141</v>
      </c>
      <c r="DJ79" s="2" t="s">
        <v>364</v>
      </c>
      <c r="DK79" s="2" t="s">
        <v>580</v>
      </c>
      <c r="DL79" s="2" t="s">
        <v>153</v>
      </c>
      <c r="DM79" s="2" t="s">
        <v>153</v>
      </c>
      <c r="DN79" s="2" t="s">
        <v>144</v>
      </c>
      <c r="DO79" s="4"/>
      <c r="DP79" s="8"/>
      <c r="DQ79" s="4">
        <v>1</v>
      </c>
      <c r="DR79" s="8">
        <v>40.04</v>
      </c>
      <c r="DS79" s="7">
        <v>-1</v>
      </c>
      <c r="DT79" s="7">
        <v>-1</v>
      </c>
      <c r="DU79" s="2" t="s">
        <v>151</v>
      </c>
      <c r="DV79" s="2" t="s">
        <v>141</v>
      </c>
      <c r="DW79" s="2" t="s">
        <v>160</v>
      </c>
      <c r="DX79" s="2" t="s">
        <v>380</v>
      </c>
      <c r="DY79" s="2" t="s">
        <v>337</v>
      </c>
      <c r="DZ79" s="2" t="s">
        <v>153</v>
      </c>
      <c r="EA79" s="2" t="s">
        <v>144</v>
      </c>
      <c r="EB79" s="4"/>
      <c r="EC79" s="8"/>
      <c r="ED79" s="4"/>
      <c r="EE79" s="8"/>
      <c r="EF79" s="7"/>
      <c r="EG79" s="7"/>
      <c r="EH79" s="2" t="s">
        <v>151</v>
      </c>
      <c r="EI79" s="2" t="s">
        <v>141</v>
      </c>
      <c r="EJ79" s="2" t="s">
        <v>612</v>
      </c>
      <c r="EK79" s="2" t="s">
        <v>201</v>
      </c>
      <c r="EL79" s="2" t="s">
        <v>153</v>
      </c>
      <c r="EM79" s="2" t="s">
        <v>153</v>
      </c>
      <c r="EN79" s="2" t="s">
        <v>144</v>
      </c>
      <c r="EO79" s="4"/>
      <c r="EP79" s="8"/>
      <c r="EQ79" s="4"/>
      <c r="ER79" s="8"/>
      <c r="ES79" s="7"/>
      <c r="ET79" s="7"/>
      <c r="EU79" s="2" t="s">
        <v>151</v>
      </c>
      <c r="EV79" s="2" t="s">
        <v>141</v>
      </c>
      <c r="EW79" s="2" t="s">
        <v>163</v>
      </c>
      <c r="EX79" s="2" t="s">
        <v>266</v>
      </c>
      <c r="EY79" s="2" t="s">
        <v>153</v>
      </c>
      <c r="EZ79" s="2" t="s">
        <v>153</v>
      </c>
      <c r="FA79" s="2" t="s">
        <v>144</v>
      </c>
      <c r="FB79" s="4"/>
      <c r="FC79" s="8"/>
      <c r="FD79" s="4"/>
      <c r="FE79" s="8"/>
      <c r="FF79" s="7"/>
      <c r="FG79" s="7"/>
      <c r="FH79" s="2" t="s">
        <v>528</v>
      </c>
      <c r="FI79" s="2" t="s">
        <v>141</v>
      </c>
      <c r="FJ79" s="2" t="s">
        <v>144</v>
      </c>
      <c r="FK79" s="2" t="s">
        <v>144</v>
      </c>
      <c r="FL79" s="2" t="s">
        <v>153</v>
      </c>
      <c r="FM79" s="2" t="s">
        <v>153</v>
      </c>
      <c r="FN79" s="2" t="s">
        <v>144</v>
      </c>
      <c r="FO79" s="4"/>
      <c r="FP79" s="8"/>
      <c r="FQ79" s="4"/>
      <c r="FR79" s="8"/>
      <c r="FS79" s="7"/>
      <c r="FT79" s="7"/>
      <c r="FU79" s="2" t="s">
        <v>144</v>
      </c>
      <c r="FV79" s="2" t="s">
        <v>144</v>
      </c>
      <c r="FW79" s="2" t="s">
        <v>144</v>
      </c>
      <c r="FX79" s="2" t="s">
        <v>144</v>
      </c>
      <c r="FY79" s="2" t="s">
        <v>144</v>
      </c>
      <c r="FZ79" s="2" t="s">
        <v>144</v>
      </c>
      <c r="GA79" s="2" t="s">
        <v>144</v>
      </c>
      <c r="GB79" s="4"/>
      <c r="GC79" s="8"/>
      <c r="GD79" s="4"/>
      <c r="GE79" s="8"/>
      <c r="GF79" s="7"/>
      <c r="GG79" s="7"/>
      <c r="GH79" s="2" t="s">
        <v>144</v>
      </c>
      <c r="GI79" s="2" t="s">
        <v>144</v>
      </c>
      <c r="GJ79" s="2" t="s">
        <v>144</v>
      </c>
      <c r="GK79" s="2" t="s">
        <v>144</v>
      </c>
      <c r="GL79" s="2" t="s">
        <v>144</v>
      </c>
      <c r="GM79" s="2" t="s">
        <v>144</v>
      </c>
      <c r="GN79" s="2" t="s">
        <v>144</v>
      </c>
      <c r="GO79" s="4"/>
      <c r="GP79" s="8"/>
      <c r="GQ79" s="4"/>
      <c r="GR79" s="8"/>
      <c r="GS79" s="7"/>
      <c r="GT79" s="7"/>
      <c r="GU79" s="2" t="s">
        <v>144</v>
      </c>
      <c r="GV79" s="2" t="s">
        <v>144</v>
      </c>
      <c r="GW79" s="2" t="s">
        <v>144</v>
      </c>
      <c r="GX79" s="2" t="s">
        <v>144</v>
      </c>
      <c r="GY79" s="2" t="s">
        <v>144</v>
      </c>
      <c r="GZ79" s="2" t="s">
        <v>144</v>
      </c>
      <c r="HA79" s="2" t="s">
        <v>144</v>
      </c>
      <c r="HB79" s="4"/>
      <c r="HC79" s="8"/>
      <c r="HD79" s="4"/>
      <c r="HE79" s="8"/>
      <c r="HF79" s="7"/>
      <c r="HG79" s="7"/>
      <c r="HH79" s="2" t="s">
        <v>144</v>
      </c>
      <c r="HI79" s="2" t="s">
        <v>144</v>
      </c>
      <c r="HJ79" s="2" t="s">
        <v>144</v>
      </c>
      <c r="HK79" s="2" t="s">
        <v>144</v>
      </c>
      <c r="HL79" s="2" t="s">
        <v>144</v>
      </c>
      <c r="HM79" s="2" t="s">
        <v>144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2" t="s">
        <v>144</v>
      </c>
      <c r="IB79" s="4"/>
      <c r="IC79" s="8"/>
      <c r="ID79" s="4"/>
      <c r="IE79" s="8"/>
      <c r="IF79" s="7"/>
      <c r="IG79" s="7"/>
      <c r="IH79" s="2" t="s">
        <v>235</v>
      </c>
      <c r="II79" s="2" t="s">
        <v>141</v>
      </c>
      <c r="IJ79" s="2" t="s">
        <v>144</v>
      </c>
      <c r="IK79" s="2" t="s">
        <v>144</v>
      </c>
      <c r="IL79" s="2" t="s">
        <v>153</v>
      </c>
      <c r="IM79" s="2" t="s">
        <v>153</v>
      </c>
      <c r="IN79" s="2" t="s">
        <v>144</v>
      </c>
      <c r="IO79" s="4"/>
      <c r="IP79" s="8"/>
      <c r="IQ79" s="4"/>
      <c r="IR79" s="8"/>
      <c r="IS79" s="7"/>
      <c r="IT79" s="7"/>
      <c r="IU79" s="2" t="s">
        <v>144</v>
      </c>
      <c r="IV79" s="2" t="s">
        <v>144</v>
      </c>
      <c r="IW79" s="2" t="s">
        <v>144</v>
      </c>
      <c r="IX79" s="2" t="s">
        <v>144</v>
      </c>
      <c r="IY79" s="2" t="s">
        <v>144</v>
      </c>
      <c r="IZ79" s="2" t="s">
        <v>144</v>
      </c>
      <c r="JA79" s="2" t="s">
        <v>144</v>
      </c>
      <c r="JB79" s="4"/>
      <c r="JC79" s="8"/>
      <c r="JD79" s="4"/>
      <c r="JE79" s="8"/>
      <c r="JF79" s="7"/>
      <c r="JG79" s="7"/>
      <c r="JH79" s="2" t="s">
        <v>151</v>
      </c>
      <c r="JI79" s="2" t="s">
        <v>141</v>
      </c>
      <c r="JJ79" s="2" t="s">
        <v>169</v>
      </c>
      <c r="JK79" s="2" t="s">
        <v>144</v>
      </c>
      <c r="JL79" s="2" t="s">
        <v>153</v>
      </c>
      <c r="JM79" s="2" t="s">
        <v>153</v>
      </c>
      <c r="JN79" s="2" t="s">
        <v>144</v>
      </c>
      <c r="JO79" s="4"/>
      <c r="JP79" s="8"/>
      <c r="JQ79" s="4"/>
      <c r="JR79" s="8"/>
      <c r="JS79" s="7"/>
      <c r="JT79" s="7"/>
      <c r="JU79" s="2" t="s">
        <v>144</v>
      </c>
      <c r="JV79" s="2" t="s">
        <v>144</v>
      </c>
      <c r="JW79" s="2" t="s">
        <v>144</v>
      </c>
      <c r="JX79" s="2" t="s">
        <v>144</v>
      </c>
      <c r="JY79" s="2" t="s">
        <v>144</v>
      </c>
      <c r="JZ79" s="2" t="s">
        <v>144</v>
      </c>
      <c r="KA79" s="2" t="s">
        <v>144</v>
      </c>
      <c r="KB79" s="4"/>
      <c r="KC79" s="8"/>
      <c r="KD79" s="4"/>
      <c r="KE79" s="8"/>
      <c r="KF79" s="7"/>
      <c r="KG79" s="7"/>
      <c r="KH79" s="2" t="s">
        <v>144</v>
      </c>
      <c r="KI79" s="2" t="s">
        <v>144</v>
      </c>
      <c r="KJ79" s="2" t="s">
        <v>144</v>
      </c>
      <c r="KK79" s="2" t="s">
        <v>144</v>
      </c>
      <c r="KL79" s="2" t="s">
        <v>144</v>
      </c>
      <c r="KM79" s="2" t="s">
        <v>144</v>
      </c>
      <c r="KN79" s="2" t="s">
        <v>144</v>
      </c>
      <c r="KO79" s="4"/>
      <c r="KP79" s="8"/>
      <c r="KQ79" s="4"/>
      <c r="KR79" s="8"/>
      <c r="KS79" s="7"/>
      <c r="KT79" s="7"/>
      <c r="KU79" s="2" t="s">
        <v>151</v>
      </c>
      <c r="KV79" s="2" t="s">
        <v>141</v>
      </c>
      <c r="KW79" s="2" t="s">
        <v>172</v>
      </c>
      <c r="KX79" s="2" t="s">
        <v>651</v>
      </c>
      <c r="KY79" s="2" t="s">
        <v>153</v>
      </c>
      <c r="KZ79" s="2" t="s">
        <v>153</v>
      </c>
      <c r="LA79" s="2" t="s">
        <v>144</v>
      </c>
      <c r="LB79" s="4"/>
      <c r="LC79" s="8"/>
      <c r="LD79" s="4"/>
      <c r="LE79" s="8"/>
      <c r="LF79" s="7"/>
      <c r="LG79" s="7"/>
      <c r="LH79" s="2" t="s">
        <v>144</v>
      </c>
      <c r="LI79" s="2" t="s">
        <v>144</v>
      </c>
      <c r="LJ79" s="2" t="s">
        <v>144</v>
      </c>
      <c r="LK79" s="2" t="s">
        <v>144</v>
      </c>
      <c r="LL79" s="2" t="s">
        <v>144</v>
      </c>
      <c r="LM79" s="2" t="s">
        <v>144</v>
      </c>
      <c r="LN79" s="2" t="s">
        <v>144</v>
      </c>
      <c r="LO79" s="4"/>
      <c r="LP79" s="8"/>
      <c r="LQ79" s="4"/>
      <c r="LR79" s="8"/>
      <c r="LS79" s="7"/>
      <c r="LT79" s="7"/>
      <c r="LU79" s="2" t="s">
        <v>144</v>
      </c>
      <c r="LV79" s="2" t="s">
        <v>144</v>
      </c>
      <c r="LW79" s="2" t="s">
        <v>144</v>
      </c>
      <c r="LX79" s="2" t="s">
        <v>144</v>
      </c>
      <c r="LY79" s="2" t="s">
        <v>144</v>
      </c>
      <c r="LZ79" s="2" t="s">
        <v>144</v>
      </c>
      <c r="MA79" s="2" t="s">
        <v>144</v>
      </c>
      <c r="MB79" s="4"/>
      <c r="MC79" s="8"/>
      <c r="MD79" s="4"/>
      <c r="ME79" s="8"/>
      <c r="MF79" s="7"/>
      <c r="MG79" s="7"/>
      <c r="MH79" s="2" t="s">
        <v>144</v>
      </c>
      <c r="MI79" s="2" t="s">
        <v>144</v>
      </c>
      <c r="MJ79" s="2" t="s">
        <v>144</v>
      </c>
      <c r="MK79" s="2" t="s">
        <v>144</v>
      </c>
      <c r="ML79" s="2" t="s">
        <v>144</v>
      </c>
      <c r="MM79" s="2" t="s">
        <v>144</v>
      </c>
      <c r="MN79" s="2" t="s">
        <v>144</v>
      </c>
      <c r="MO79" s="4"/>
      <c r="MP79" s="8"/>
      <c r="MQ79" s="4"/>
      <c r="MR79" s="8"/>
      <c r="MS79" s="7"/>
      <c r="MT79" s="7"/>
      <c r="MU79" s="2" t="s">
        <v>144</v>
      </c>
      <c r="MV79" s="2" t="s">
        <v>144</v>
      </c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4"/>
      <c r="NC79" s="8"/>
      <c r="ND79" s="4"/>
      <c r="NE79" s="8"/>
      <c r="NF79" s="7"/>
      <c r="NG79" s="7"/>
      <c r="NH79" s="2" t="s">
        <v>144</v>
      </c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2" t="s">
        <v>144</v>
      </c>
      <c r="OB79" s="4"/>
      <c r="OC79" s="8"/>
      <c r="OD79" s="4"/>
      <c r="OE79" s="8"/>
      <c r="OF79" s="7"/>
      <c r="OG79" s="7"/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2" t="s">
        <v>144</v>
      </c>
      <c r="ON79" s="2" t="s">
        <v>144</v>
      </c>
      <c r="OO79" s="4"/>
      <c r="OP79" s="8"/>
      <c r="OQ79" s="4"/>
      <c r="OR79" s="8"/>
      <c r="OS79" s="7"/>
      <c r="OT79" s="7"/>
      <c r="OU79" s="2" t="s">
        <v>235</v>
      </c>
      <c r="OV79" s="2" t="s">
        <v>141</v>
      </c>
      <c r="OW79" s="2" t="s">
        <v>144</v>
      </c>
      <c r="OX79" s="2" t="s">
        <v>144</v>
      </c>
      <c r="OY79" s="2" t="s">
        <v>153</v>
      </c>
      <c r="OZ79" s="2" t="s">
        <v>153</v>
      </c>
      <c r="PA79" s="2" t="s">
        <v>144</v>
      </c>
      <c r="PB79" s="4">
        <v>17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652</v>
      </c>
      <c r="B80" s="2" t="s">
        <v>133</v>
      </c>
      <c r="C80" s="2" t="s">
        <v>609</v>
      </c>
      <c r="D80" s="2" t="s">
        <v>355</v>
      </c>
      <c r="E80" s="2" t="s">
        <v>356</v>
      </c>
      <c r="F80" s="2" t="s">
        <v>640</v>
      </c>
      <c r="G80" s="2" t="s">
        <v>640</v>
      </c>
      <c r="H80" s="2" t="s">
        <v>640</v>
      </c>
      <c r="I80" s="2" t="s">
        <v>649</v>
      </c>
      <c r="J80" s="2" t="s">
        <v>530</v>
      </c>
      <c r="K80" s="2" t="s">
        <v>650</v>
      </c>
      <c r="L80" s="3">
        <v>85.12</v>
      </c>
      <c r="M80" s="3">
        <v>89.38</v>
      </c>
      <c r="N80" s="3">
        <v>249.99</v>
      </c>
      <c r="O80" s="2" t="s">
        <v>334</v>
      </c>
      <c r="P80" s="2" t="s">
        <v>523</v>
      </c>
      <c r="Q80" s="2" t="s">
        <v>143</v>
      </c>
      <c r="R80" s="2" t="s">
        <v>144</v>
      </c>
      <c r="S80" s="2" t="s">
        <v>144</v>
      </c>
      <c r="T80" s="2" t="s">
        <v>524</v>
      </c>
      <c r="U80" s="2" t="s">
        <v>144</v>
      </c>
      <c r="V80" s="2" t="s">
        <v>361</v>
      </c>
      <c r="W80" s="2" t="s">
        <v>538</v>
      </c>
      <c r="X80" s="2" t="s">
        <v>144</v>
      </c>
      <c r="Y80" s="2" t="s">
        <v>612</v>
      </c>
      <c r="Z80" s="4"/>
      <c r="AA80" s="4">
        <f>=ROUNDDOWN({0},0)</f>
      </c>
      <c r="AB80" s="5"/>
      <c r="AC80" s="2" t="s">
        <v>144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144</v>
      </c>
      <c r="AM80" s="4"/>
      <c r="AN80" s="4"/>
      <c r="AO80" s="7"/>
      <c r="AP80" s="4"/>
      <c r="AQ80" s="8"/>
      <c r="AR80" s="4">
        <v>3</v>
      </c>
      <c r="AS80" s="8">
        <v>197.86</v>
      </c>
      <c r="AT80" s="7">
        <v>-1</v>
      </c>
      <c r="AU80" s="7">
        <v>-1</v>
      </c>
      <c r="AV80" s="4" t="s">
        <v>144</v>
      </c>
      <c r="AW80" s="8" t="s">
        <v>144</v>
      </c>
      <c r="AX80" s="4" t="s">
        <v>144</v>
      </c>
      <c r="AY80" s="8" t="s">
        <v>144</v>
      </c>
      <c r="AZ80" s="7" t="s">
        <v>144</v>
      </c>
      <c r="BA80" s="7" t="s">
        <v>144</v>
      </c>
      <c r="BB80" s="7"/>
      <c r="BC80" s="4" t="s">
        <v>144</v>
      </c>
      <c r="BD80" s="8" t="s">
        <v>144</v>
      </c>
      <c r="BE80" s="4" t="s">
        <v>144</v>
      </c>
      <c r="BF80" s="8" t="s">
        <v>144</v>
      </c>
      <c r="BG80" s="7" t="s">
        <v>144</v>
      </c>
      <c r="BH80" s="7" t="s">
        <v>144</v>
      </c>
      <c r="BI80" s="7" t="s">
        <v>144</v>
      </c>
      <c r="BJ80" s="4"/>
      <c r="BK80" s="8"/>
      <c r="BL80" s="2" t="s">
        <v>601</v>
      </c>
      <c r="BM80" s="7"/>
      <c r="BN80" s="7"/>
      <c r="BO80" s="4"/>
      <c r="BP80" s="8"/>
      <c r="BQ80" s="4"/>
      <c r="BR80" s="8"/>
      <c r="BS80" s="7"/>
      <c r="BT80" s="7"/>
      <c r="BU80" s="2" t="s">
        <v>151</v>
      </c>
      <c r="BV80" s="2" t="s">
        <v>335</v>
      </c>
      <c r="BW80" s="2" t="s">
        <v>144</v>
      </c>
      <c r="BX80" s="2" t="s">
        <v>596</v>
      </c>
      <c r="BY80" s="2" t="s">
        <v>153</v>
      </c>
      <c r="BZ80" s="2" t="s">
        <v>153</v>
      </c>
      <c r="CA80" s="2" t="s">
        <v>144</v>
      </c>
      <c r="CB80" s="4"/>
      <c r="CC80" s="8"/>
      <c r="CD80" s="4">
        <v>1</v>
      </c>
      <c r="CE80" s="8">
        <v>44.69</v>
      </c>
      <c r="CF80" s="7">
        <v>-1</v>
      </c>
      <c r="CG80" s="7">
        <v>-1</v>
      </c>
      <c r="CH80" s="2" t="s">
        <v>151</v>
      </c>
      <c r="CI80" s="2" t="s">
        <v>335</v>
      </c>
      <c r="CJ80" s="2" t="s">
        <v>154</v>
      </c>
      <c r="CK80" s="2" t="s">
        <v>503</v>
      </c>
      <c r="CL80" s="2" t="s">
        <v>153</v>
      </c>
      <c r="CM80" s="2" t="s">
        <v>153</v>
      </c>
      <c r="CN80" s="2" t="s">
        <v>144</v>
      </c>
      <c r="CO80" s="4"/>
      <c r="CP80" s="8"/>
      <c r="CQ80" s="4"/>
      <c r="CR80" s="8"/>
      <c r="CS80" s="7"/>
      <c r="CT80" s="7"/>
      <c r="CU80" s="2" t="s">
        <v>151</v>
      </c>
      <c r="CV80" s="2" t="s">
        <v>335</v>
      </c>
      <c r="CW80" s="2" t="s">
        <v>612</v>
      </c>
      <c r="CX80" s="2" t="s">
        <v>144</v>
      </c>
      <c r="CY80" s="2" t="s">
        <v>153</v>
      </c>
      <c r="CZ80" s="2" t="s">
        <v>153</v>
      </c>
      <c r="DA80" s="2" t="s">
        <v>144</v>
      </c>
      <c r="DB80" s="4"/>
      <c r="DC80" s="8"/>
      <c r="DD80" s="4"/>
      <c r="DE80" s="8"/>
      <c r="DF80" s="7"/>
      <c r="DG80" s="7"/>
      <c r="DH80" s="2" t="s">
        <v>151</v>
      </c>
      <c r="DI80" s="2" t="s">
        <v>335</v>
      </c>
      <c r="DJ80" s="2" t="s">
        <v>364</v>
      </c>
      <c r="DK80" s="2" t="s">
        <v>270</v>
      </c>
      <c r="DL80" s="2" t="s">
        <v>153</v>
      </c>
      <c r="DM80" s="2" t="s">
        <v>153</v>
      </c>
      <c r="DN80" s="2" t="s">
        <v>144</v>
      </c>
      <c r="DO80" s="4"/>
      <c r="DP80" s="8"/>
      <c r="DQ80" s="4">
        <v>1</v>
      </c>
      <c r="DR80" s="8">
        <v>50.05</v>
      </c>
      <c r="DS80" s="7">
        <v>-1</v>
      </c>
      <c r="DT80" s="7">
        <v>-1</v>
      </c>
      <c r="DU80" s="2" t="s">
        <v>151</v>
      </c>
      <c r="DV80" s="2" t="s">
        <v>335</v>
      </c>
      <c r="DW80" s="2" t="s">
        <v>160</v>
      </c>
      <c r="DX80" s="2" t="s">
        <v>419</v>
      </c>
      <c r="DY80" s="2" t="s">
        <v>337</v>
      </c>
      <c r="DZ80" s="2" t="s">
        <v>153</v>
      </c>
      <c r="EA80" s="2" t="s">
        <v>144</v>
      </c>
      <c r="EB80" s="4"/>
      <c r="EC80" s="8"/>
      <c r="ED80" s="4">
        <v>1</v>
      </c>
      <c r="EE80" s="8">
        <v>103.12</v>
      </c>
      <c r="EF80" s="7">
        <v>-1</v>
      </c>
      <c r="EG80" s="7">
        <v>-1</v>
      </c>
      <c r="EH80" s="2" t="s">
        <v>151</v>
      </c>
      <c r="EI80" s="2" t="s">
        <v>335</v>
      </c>
      <c r="EJ80" s="2" t="s">
        <v>612</v>
      </c>
      <c r="EK80" s="2" t="s">
        <v>532</v>
      </c>
      <c r="EL80" s="2" t="s">
        <v>153</v>
      </c>
      <c r="EM80" s="2" t="s">
        <v>153</v>
      </c>
      <c r="EN80" s="2" t="s">
        <v>144</v>
      </c>
      <c r="EO80" s="4"/>
      <c r="EP80" s="8"/>
      <c r="EQ80" s="4"/>
      <c r="ER80" s="8"/>
      <c r="ES80" s="7"/>
      <c r="ET80" s="7"/>
      <c r="EU80" s="2" t="s">
        <v>151</v>
      </c>
      <c r="EV80" s="2" t="s">
        <v>335</v>
      </c>
      <c r="EW80" s="2" t="s">
        <v>163</v>
      </c>
      <c r="EX80" s="2" t="s">
        <v>401</v>
      </c>
      <c r="EY80" s="2" t="s">
        <v>153</v>
      </c>
      <c r="EZ80" s="2" t="s">
        <v>153</v>
      </c>
      <c r="FA80" s="2" t="s">
        <v>144</v>
      </c>
      <c r="FB80" s="4"/>
      <c r="FC80" s="8"/>
      <c r="FD80" s="4"/>
      <c r="FE80" s="8"/>
      <c r="FF80" s="7"/>
      <c r="FG80" s="7"/>
      <c r="FH80" s="2" t="s">
        <v>528</v>
      </c>
      <c r="FI80" s="2" t="s">
        <v>335</v>
      </c>
      <c r="FJ80" s="2" t="s">
        <v>144</v>
      </c>
      <c r="FK80" s="2" t="s">
        <v>144</v>
      </c>
      <c r="FL80" s="2" t="s">
        <v>153</v>
      </c>
      <c r="FM80" s="2" t="s">
        <v>153</v>
      </c>
      <c r="FN80" s="2" t="s">
        <v>144</v>
      </c>
      <c r="FO80" s="4"/>
      <c r="FP80" s="8"/>
      <c r="FQ80" s="4"/>
      <c r="FR80" s="8"/>
      <c r="FS80" s="7"/>
      <c r="FT80" s="7"/>
      <c r="FU80" s="2" t="s">
        <v>144</v>
      </c>
      <c r="FV80" s="2" t="s">
        <v>144</v>
      </c>
      <c r="FW80" s="2" t="s">
        <v>144</v>
      </c>
      <c r="FX80" s="2" t="s">
        <v>144</v>
      </c>
      <c r="FY80" s="2" t="s">
        <v>144</v>
      </c>
      <c r="FZ80" s="2" t="s">
        <v>144</v>
      </c>
      <c r="GA80" s="2" t="s">
        <v>144</v>
      </c>
      <c r="GB80" s="4"/>
      <c r="GC80" s="8"/>
      <c r="GD80" s="4"/>
      <c r="GE80" s="8"/>
      <c r="GF80" s="7"/>
      <c r="GG80" s="7"/>
      <c r="GH80" s="2" t="s">
        <v>144</v>
      </c>
      <c r="GI80" s="2" t="s">
        <v>144</v>
      </c>
      <c r="GJ80" s="2" t="s">
        <v>144</v>
      </c>
      <c r="GK80" s="2" t="s">
        <v>144</v>
      </c>
      <c r="GL80" s="2" t="s">
        <v>144</v>
      </c>
      <c r="GM80" s="2" t="s">
        <v>144</v>
      </c>
      <c r="GN80" s="2" t="s">
        <v>144</v>
      </c>
      <c r="GO80" s="4"/>
      <c r="GP80" s="8"/>
      <c r="GQ80" s="4"/>
      <c r="GR80" s="8"/>
      <c r="GS80" s="7"/>
      <c r="GT80" s="7"/>
      <c r="GU80" s="2" t="s">
        <v>144</v>
      </c>
      <c r="GV80" s="2" t="s">
        <v>144</v>
      </c>
      <c r="GW80" s="2" t="s">
        <v>144</v>
      </c>
      <c r="GX80" s="2" t="s">
        <v>144</v>
      </c>
      <c r="GY80" s="2" t="s">
        <v>144</v>
      </c>
      <c r="GZ80" s="2" t="s">
        <v>144</v>
      </c>
      <c r="HA80" s="2" t="s">
        <v>144</v>
      </c>
      <c r="HB80" s="4"/>
      <c r="HC80" s="8"/>
      <c r="HD80" s="4"/>
      <c r="HE80" s="8"/>
      <c r="HF80" s="7"/>
      <c r="HG80" s="7"/>
      <c r="HH80" s="2" t="s">
        <v>144</v>
      </c>
      <c r="HI80" s="2" t="s">
        <v>144</v>
      </c>
      <c r="HJ80" s="2" t="s">
        <v>144</v>
      </c>
      <c r="HK80" s="2" t="s">
        <v>144</v>
      </c>
      <c r="HL80" s="2" t="s">
        <v>144</v>
      </c>
      <c r="HM80" s="2" t="s">
        <v>144</v>
      </c>
      <c r="HN80" s="2" t="s">
        <v>144</v>
      </c>
      <c r="HO80" s="4"/>
      <c r="HP80" s="8"/>
      <c r="HQ80" s="4"/>
      <c r="HR80" s="8"/>
      <c r="HS80" s="7"/>
      <c r="HT80" s="7"/>
      <c r="HU80" s="2" t="s">
        <v>144</v>
      </c>
      <c r="HV80" s="2" t="s">
        <v>144</v>
      </c>
      <c r="HW80" s="2" t="s">
        <v>144</v>
      </c>
      <c r="HX80" s="2" t="s">
        <v>144</v>
      </c>
      <c r="HY80" s="2" t="s">
        <v>144</v>
      </c>
      <c r="HZ80" s="2" t="s">
        <v>144</v>
      </c>
      <c r="IA80" s="2" t="s">
        <v>144</v>
      </c>
      <c r="IB80" s="4"/>
      <c r="IC80" s="8"/>
      <c r="ID80" s="4"/>
      <c r="IE80" s="8"/>
      <c r="IF80" s="7"/>
      <c r="IG80" s="7"/>
      <c r="IH80" s="2" t="s">
        <v>235</v>
      </c>
      <c r="II80" s="2" t="s">
        <v>335</v>
      </c>
      <c r="IJ80" s="2" t="s">
        <v>144</v>
      </c>
      <c r="IK80" s="2" t="s">
        <v>144</v>
      </c>
      <c r="IL80" s="2" t="s">
        <v>153</v>
      </c>
      <c r="IM80" s="2" t="s">
        <v>153</v>
      </c>
      <c r="IN80" s="2" t="s">
        <v>144</v>
      </c>
      <c r="IO80" s="4"/>
      <c r="IP80" s="8"/>
      <c r="IQ80" s="4"/>
      <c r="IR80" s="8"/>
      <c r="IS80" s="7"/>
      <c r="IT80" s="7"/>
      <c r="IU80" s="2" t="s">
        <v>144</v>
      </c>
      <c r="IV80" s="2" t="s">
        <v>144</v>
      </c>
      <c r="IW80" s="2" t="s">
        <v>144</v>
      </c>
      <c r="IX80" s="2" t="s">
        <v>144</v>
      </c>
      <c r="IY80" s="2" t="s">
        <v>144</v>
      </c>
      <c r="IZ80" s="2" t="s">
        <v>144</v>
      </c>
      <c r="JA80" s="2" t="s">
        <v>144</v>
      </c>
      <c r="JB80" s="4"/>
      <c r="JC80" s="8"/>
      <c r="JD80" s="4"/>
      <c r="JE80" s="8"/>
      <c r="JF80" s="7"/>
      <c r="JG80" s="7"/>
      <c r="JH80" s="2" t="s">
        <v>151</v>
      </c>
      <c r="JI80" s="2" t="s">
        <v>335</v>
      </c>
      <c r="JJ80" s="2" t="s">
        <v>169</v>
      </c>
      <c r="JK80" s="2" t="s">
        <v>144</v>
      </c>
      <c r="JL80" s="2" t="s">
        <v>153</v>
      </c>
      <c r="JM80" s="2" t="s">
        <v>153</v>
      </c>
      <c r="JN80" s="2" t="s">
        <v>144</v>
      </c>
      <c r="JO80" s="4"/>
      <c r="JP80" s="8"/>
      <c r="JQ80" s="4"/>
      <c r="JR80" s="8"/>
      <c r="JS80" s="7"/>
      <c r="JT80" s="7"/>
      <c r="JU80" s="2" t="s">
        <v>144</v>
      </c>
      <c r="JV80" s="2" t="s">
        <v>144</v>
      </c>
      <c r="JW80" s="2" t="s">
        <v>144</v>
      </c>
      <c r="JX80" s="2" t="s">
        <v>144</v>
      </c>
      <c r="JY80" s="2" t="s">
        <v>144</v>
      </c>
      <c r="JZ80" s="2" t="s">
        <v>144</v>
      </c>
      <c r="KA80" s="2" t="s">
        <v>144</v>
      </c>
      <c r="KB80" s="4"/>
      <c r="KC80" s="8"/>
      <c r="KD80" s="4"/>
      <c r="KE80" s="8"/>
      <c r="KF80" s="7"/>
      <c r="KG80" s="7"/>
      <c r="KH80" s="2" t="s">
        <v>144</v>
      </c>
      <c r="KI80" s="2" t="s">
        <v>144</v>
      </c>
      <c r="KJ80" s="2" t="s">
        <v>144</v>
      </c>
      <c r="KK80" s="2" t="s">
        <v>144</v>
      </c>
      <c r="KL80" s="2" t="s">
        <v>144</v>
      </c>
      <c r="KM80" s="2" t="s">
        <v>144</v>
      </c>
      <c r="KN80" s="2" t="s">
        <v>144</v>
      </c>
      <c r="KO80" s="4"/>
      <c r="KP80" s="8"/>
      <c r="KQ80" s="4"/>
      <c r="KR80" s="8"/>
      <c r="KS80" s="7"/>
      <c r="KT80" s="7"/>
      <c r="KU80" s="2" t="s">
        <v>151</v>
      </c>
      <c r="KV80" s="2" t="s">
        <v>335</v>
      </c>
      <c r="KW80" s="2" t="s">
        <v>172</v>
      </c>
      <c r="KX80" s="2" t="s">
        <v>578</v>
      </c>
      <c r="KY80" s="2" t="s">
        <v>153</v>
      </c>
      <c r="KZ80" s="2" t="s">
        <v>153</v>
      </c>
      <c r="LA80" s="2" t="s">
        <v>144</v>
      </c>
      <c r="LB80" s="4"/>
      <c r="LC80" s="8"/>
      <c r="LD80" s="4"/>
      <c r="LE80" s="8"/>
      <c r="LF80" s="7"/>
      <c r="LG80" s="7"/>
      <c r="LH80" s="2" t="s">
        <v>144</v>
      </c>
      <c r="LI80" s="2" t="s">
        <v>144</v>
      </c>
      <c r="LJ80" s="2" t="s">
        <v>144</v>
      </c>
      <c r="LK80" s="2" t="s">
        <v>144</v>
      </c>
      <c r="LL80" s="2" t="s">
        <v>144</v>
      </c>
      <c r="LM80" s="2" t="s">
        <v>144</v>
      </c>
      <c r="LN80" s="2" t="s">
        <v>144</v>
      </c>
      <c r="LO80" s="4"/>
      <c r="LP80" s="8"/>
      <c r="LQ80" s="4"/>
      <c r="LR80" s="8"/>
      <c r="LS80" s="7"/>
      <c r="LT80" s="7"/>
      <c r="LU80" s="2" t="s">
        <v>144</v>
      </c>
      <c r="LV80" s="2" t="s">
        <v>144</v>
      </c>
      <c r="LW80" s="2" t="s">
        <v>144</v>
      </c>
      <c r="LX80" s="2" t="s">
        <v>144</v>
      </c>
      <c r="LY80" s="2" t="s">
        <v>144</v>
      </c>
      <c r="LZ80" s="2" t="s">
        <v>144</v>
      </c>
      <c r="MA80" s="2" t="s">
        <v>144</v>
      </c>
      <c r="MB80" s="4"/>
      <c r="MC80" s="8"/>
      <c r="MD80" s="4"/>
      <c r="ME80" s="8"/>
      <c r="MF80" s="7"/>
      <c r="MG80" s="7"/>
      <c r="MH80" s="2" t="s">
        <v>144</v>
      </c>
      <c r="MI80" s="2" t="s">
        <v>144</v>
      </c>
      <c r="MJ80" s="2" t="s">
        <v>144</v>
      </c>
      <c r="MK80" s="2" t="s">
        <v>144</v>
      </c>
      <c r="ML80" s="2" t="s">
        <v>144</v>
      </c>
      <c r="MM80" s="2" t="s">
        <v>144</v>
      </c>
      <c r="MN80" s="2" t="s">
        <v>144</v>
      </c>
      <c r="MO80" s="4"/>
      <c r="MP80" s="8"/>
      <c r="MQ80" s="4"/>
      <c r="MR80" s="8"/>
      <c r="MS80" s="7"/>
      <c r="MT80" s="7"/>
      <c r="MU80" s="2" t="s">
        <v>144</v>
      </c>
      <c r="MV80" s="2" t="s">
        <v>144</v>
      </c>
      <c r="MW80" s="2" t="s">
        <v>144</v>
      </c>
      <c r="MX80" s="2" t="s">
        <v>144</v>
      </c>
      <c r="MY80" s="2" t="s">
        <v>144</v>
      </c>
      <c r="MZ80" s="2" t="s">
        <v>144</v>
      </c>
      <c r="NA80" s="2" t="s">
        <v>144</v>
      </c>
      <c r="NB80" s="4"/>
      <c r="NC80" s="8"/>
      <c r="ND80" s="4"/>
      <c r="NE80" s="8"/>
      <c r="NF80" s="7"/>
      <c r="NG80" s="7"/>
      <c r="NH80" s="2" t="s">
        <v>144</v>
      </c>
      <c r="NI80" s="2" t="s">
        <v>144</v>
      </c>
      <c r="NJ80" s="2" t="s">
        <v>144</v>
      </c>
      <c r="NK80" s="2" t="s">
        <v>144</v>
      </c>
      <c r="NL80" s="2" t="s">
        <v>144</v>
      </c>
      <c r="NM80" s="2" t="s">
        <v>144</v>
      </c>
      <c r="NN80" s="2" t="s">
        <v>144</v>
      </c>
      <c r="NO80" s="4"/>
      <c r="NP80" s="8"/>
      <c r="NQ80" s="4"/>
      <c r="NR80" s="8"/>
      <c r="NS80" s="7"/>
      <c r="NT80" s="7"/>
      <c r="NU80" s="2" t="s">
        <v>144</v>
      </c>
      <c r="NV80" s="2" t="s">
        <v>144</v>
      </c>
      <c r="NW80" s="2" t="s">
        <v>144</v>
      </c>
      <c r="NX80" s="2" t="s">
        <v>144</v>
      </c>
      <c r="NY80" s="2" t="s">
        <v>144</v>
      </c>
      <c r="NZ80" s="2" t="s">
        <v>144</v>
      </c>
      <c r="OA80" s="2" t="s">
        <v>144</v>
      </c>
      <c r="OB80" s="4"/>
      <c r="OC80" s="8"/>
      <c r="OD80" s="4"/>
      <c r="OE80" s="8"/>
      <c r="OF80" s="7"/>
      <c r="OG80" s="7"/>
      <c r="OH80" s="2" t="s">
        <v>144</v>
      </c>
      <c r="OI80" s="2" t="s">
        <v>144</v>
      </c>
      <c r="OJ80" s="2" t="s">
        <v>144</v>
      </c>
      <c r="OK80" s="2" t="s">
        <v>144</v>
      </c>
      <c r="OL80" s="2" t="s">
        <v>144</v>
      </c>
      <c r="OM80" s="2" t="s">
        <v>144</v>
      </c>
      <c r="ON80" s="2" t="s">
        <v>144</v>
      </c>
      <c r="OO80" s="4"/>
      <c r="OP80" s="8"/>
      <c r="OQ80" s="4"/>
      <c r="OR80" s="8"/>
      <c r="OS80" s="7"/>
      <c r="OT80" s="7"/>
      <c r="OU80" s="2" t="s">
        <v>235</v>
      </c>
      <c r="OV80" s="2" t="s">
        <v>335</v>
      </c>
      <c r="OW80" s="2" t="s">
        <v>144</v>
      </c>
      <c r="OX80" s="2" t="s">
        <v>144</v>
      </c>
      <c r="OY80" s="2" t="s">
        <v>153</v>
      </c>
      <c r="OZ80" s="2" t="s">
        <v>153</v>
      </c>
      <c r="PA80" s="2" t="s">
        <v>144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653</v>
      </c>
      <c r="B81" s="2" t="s">
        <v>133</v>
      </c>
      <c r="C81" s="2" t="s">
        <v>609</v>
      </c>
      <c r="D81" s="2" t="s">
        <v>482</v>
      </c>
      <c r="E81" s="2" t="s">
        <v>483</v>
      </c>
      <c r="F81" s="2" t="s">
        <v>640</v>
      </c>
      <c r="G81" s="2" t="s">
        <v>640</v>
      </c>
      <c r="H81" s="2" t="s">
        <v>640</v>
      </c>
      <c r="I81" s="2" t="s">
        <v>485</v>
      </c>
      <c r="J81" s="2" t="s">
        <v>486</v>
      </c>
      <c r="K81" s="2" t="s">
        <v>377</v>
      </c>
      <c r="L81" s="3">
        <v>15.48</v>
      </c>
      <c r="M81" s="3">
        <v>16.25</v>
      </c>
      <c r="N81" s="3">
        <v>49.99</v>
      </c>
      <c r="O81" s="2" t="s">
        <v>334</v>
      </c>
      <c r="P81" s="2" t="s">
        <v>523</v>
      </c>
      <c r="Q81" s="2" t="s">
        <v>143</v>
      </c>
      <c r="R81" s="2" t="s">
        <v>144</v>
      </c>
      <c r="S81" s="2" t="s">
        <v>144</v>
      </c>
      <c r="T81" s="2" t="s">
        <v>524</v>
      </c>
      <c r="U81" s="2" t="s">
        <v>144</v>
      </c>
      <c r="V81" s="2" t="s">
        <v>361</v>
      </c>
      <c r="W81" s="2" t="s">
        <v>538</v>
      </c>
      <c r="X81" s="2" t="s">
        <v>144</v>
      </c>
      <c r="Y81" s="2" t="s">
        <v>612</v>
      </c>
      <c r="Z81" s="4"/>
      <c r="AA81" s="4">
        <f>=ROUNDDOWN({0},0)</f>
      </c>
      <c r="AB81" s="5">
        <v>2</v>
      </c>
      <c r="AC81" s="2" t="s">
        <v>144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144</v>
      </c>
      <c r="AM81" s="4"/>
      <c r="AN81" s="4"/>
      <c r="AO81" s="7"/>
      <c r="AP81" s="4"/>
      <c r="AQ81" s="8"/>
      <c r="AR81" s="4">
        <v>4</v>
      </c>
      <c r="AS81" s="8">
        <v>100</v>
      </c>
      <c r="AT81" s="7">
        <v>-1</v>
      </c>
      <c r="AU81" s="7">
        <v>-1</v>
      </c>
      <c r="AV81" s="4"/>
      <c r="AW81" s="8"/>
      <c r="AX81" s="4">
        <v>4</v>
      </c>
      <c r="AY81" s="8">
        <v>100</v>
      </c>
      <c r="AZ81" s="7">
        <v>-1</v>
      </c>
      <c r="BA81" s="7">
        <v>-1</v>
      </c>
      <c r="BB81" s="7"/>
      <c r="BC81" s="4"/>
      <c r="BD81" s="8"/>
      <c r="BE81" s="4">
        <v>4</v>
      </c>
      <c r="BF81" s="8">
        <v>100</v>
      </c>
      <c r="BG81" s="7">
        <v>-1</v>
      </c>
      <c r="BH81" s="7">
        <v>-1</v>
      </c>
      <c r="BI81" s="7"/>
      <c r="BJ81" s="4"/>
      <c r="BK81" s="8"/>
      <c r="BL81" s="2" t="s">
        <v>21</v>
      </c>
      <c r="BM81" s="7"/>
      <c r="BN81" s="7"/>
      <c r="BO81" s="4"/>
      <c r="BP81" s="8"/>
      <c r="BQ81" s="4"/>
      <c r="BR81" s="8"/>
      <c r="BS81" s="7"/>
      <c r="BT81" s="7"/>
      <c r="BU81" s="2" t="s">
        <v>235</v>
      </c>
      <c r="BV81" s="2" t="s">
        <v>335</v>
      </c>
      <c r="BW81" s="2" t="s">
        <v>144</v>
      </c>
      <c r="BX81" s="2" t="s">
        <v>144</v>
      </c>
      <c r="BY81" s="2" t="s">
        <v>153</v>
      </c>
      <c r="BZ81" s="2" t="s">
        <v>153</v>
      </c>
      <c r="CA81" s="2" t="s">
        <v>144</v>
      </c>
      <c r="CB81" s="4"/>
      <c r="CC81" s="8"/>
      <c r="CD81" s="4"/>
      <c r="CE81" s="8"/>
      <c r="CF81" s="7"/>
      <c r="CG81" s="7"/>
      <c r="CH81" s="2" t="s">
        <v>151</v>
      </c>
      <c r="CI81" s="2" t="s">
        <v>335</v>
      </c>
      <c r="CJ81" s="2" t="s">
        <v>595</v>
      </c>
      <c r="CK81" s="2" t="s">
        <v>654</v>
      </c>
      <c r="CL81" s="2" t="s">
        <v>153</v>
      </c>
      <c r="CM81" s="2" t="s">
        <v>153</v>
      </c>
      <c r="CN81" s="2" t="s">
        <v>144</v>
      </c>
      <c r="CO81" s="4"/>
      <c r="CP81" s="8"/>
      <c r="CQ81" s="4"/>
      <c r="CR81" s="8"/>
      <c r="CS81" s="7"/>
      <c r="CT81" s="7"/>
      <c r="CU81" s="2" t="s">
        <v>151</v>
      </c>
      <c r="CV81" s="2" t="s">
        <v>335</v>
      </c>
      <c r="CW81" s="2" t="s">
        <v>612</v>
      </c>
      <c r="CX81" s="2" t="s">
        <v>157</v>
      </c>
      <c r="CY81" s="2" t="s">
        <v>153</v>
      </c>
      <c r="CZ81" s="2" t="s">
        <v>153</v>
      </c>
      <c r="DA81" s="2" t="s">
        <v>144</v>
      </c>
      <c r="DB81" s="4"/>
      <c r="DC81" s="8"/>
      <c r="DD81" s="4"/>
      <c r="DE81" s="8"/>
      <c r="DF81" s="7"/>
      <c r="DG81" s="7"/>
      <c r="DH81" s="2" t="s">
        <v>151</v>
      </c>
      <c r="DI81" s="2" t="s">
        <v>335</v>
      </c>
      <c r="DJ81" s="2" t="s">
        <v>401</v>
      </c>
      <c r="DK81" s="2" t="s">
        <v>655</v>
      </c>
      <c r="DL81" s="2" t="s">
        <v>153</v>
      </c>
      <c r="DM81" s="2" t="s">
        <v>153</v>
      </c>
      <c r="DN81" s="2" t="s">
        <v>144</v>
      </c>
      <c r="DO81" s="4"/>
      <c r="DP81" s="8"/>
      <c r="DQ81" s="4"/>
      <c r="DR81" s="8"/>
      <c r="DS81" s="7"/>
      <c r="DT81" s="7"/>
      <c r="DU81" s="2" t="s">
        <v>151</v>
      </c>
      <c r="DV81" s="2" t="s">
        <v>335</v>
      </c>
      <c r="DW81" s="2" t="s">
        <v>160</v>
      </c>
      <c r="DX81" s="2" t="s">
        <v>419</v>
      </c>
      <c r="DY81" s="2" t="s">
        <v>337</v>
      </c>
      <c r="DZ81" s="2" t="s">
        <v>153</v>
      </c>
      <c r="EA81" s="2" t="s">
        <v>144</v>
      </c>
      <c r="EB81" s="4"/>
      <c r="EC81" s="8"/>
      <c r="ED81" s="4">
        <v>4</v>
      </c>
      <c r="EE81" s="8">
        <v>100</v>
      </c>
      <c r="EF81" s="7">
        <v>-1</v>
      </c>
      <c r="EG81" s="7">
        <v>-1</v>
      </c>
      <c r="EH81" s="2" t="s">
        <v>151</v>
      </c>
      <c r="EI81" s="2" t="s">
        <v>335</v>
      </c>
      <c r="EJ81" s="2" t="s">
        <v>612</v>
      </c>
      <c r="EK81" s="2" t="s">
        <v>148</v>
      </c>
      <c r="EL81" s="2" t="s">
        <v>153</v>
      </c>
      <c r="EM81" s="2" t="s">
        <v>153</v>
      </c>
      <c r="EN81" s="2" t="s">
        <v>144</v>
      </c>
      <c r="EO81" s="4"/>
      <c r="EP81" s="8"/>
      <c r="EQ81" s="4"/>
      <c r="ER81" s="8"/>
      <c r="ES81" s="7"/>
      <c r="ET81" s="7"/>
      <c r="EU81" s="2" t="s">
        <v>151</v>
      </c>
      <c r="EV81" s="2" t="s">
        <v>335</v>
      </c>
      <c r="EW81" s="2" t="s">
        <v>163</v>
      </c>
      <c r="EX81" s="2" t="s">
        <v>267</v>
      </c>
      <c r="EY81" s="2" t="s">
        <v>153</v>
      </c>
      <c r="EZ81" s="2" t="s">
        <v>153</v>
      </c>
      <c r="FA81" s="2" t="s">
        <v>144</v>
      </c>
      <c r="FB81" s="4"/>
      <c r="FC81" s="8"/>
      <c r="FD81" s="4"/>
      <c r="FE81" s="8"/>
      <c r="FF81" s="7"/>
      <c r="FG81" s="7"/>
      <c r="FH81" s="2" t="s">
        <v>528</v>
      </c>
      <c r="FI81" s="2" t="s">
        <v>335</v>
      </c>
      <c r="FJ81" s="2" t="s">
        <v>144</v>
      </c>
      <c r="FK81" s="2" t="s">
        <v>144</v>
      </c>
      <c r="FL81" s="2" t="s">
        <v>153</v>
      </c>
      <c r="FM81" s="2" t="s">
        <v>153</v>
      </c>
      <c r="FN81" s="2" t="s">
        <v>144</v>
      </c>
      <c r="FO81" s="4"/>
      <c r="FP81" s="8"/>
      <c r="FQ81" s="4"/>
      <c r="FR81" s="8"/>
      <c r="FS81" s="7"/>
      <c r="FT81" s="7"/>
      <c r="FU81" s="2" t="s">
        <v>144</v>
      </c>
      <c r="FV81" s="2" t="s">
        <v>144</v>
      </c>
      <c r="FW81" s="2" t="s">
        <v>144</v>
      </c>
      <c r="FX81" s="2" t="s">
        <v>144</v>
      </c>
      <c r="FY81" s="2" t="s">
        <v>144</v>
      </c>
      <c r="FZ81" s="2" t="s">
        <v>144</v>
      </c>
      <c r="GA81" s="2" t="s">
        <v>144</v>
      </c>
      <c r="GB81" s="4"/>
      <c r="GC81" s="8"/>
      <c r="GD81" s="4"/>
      <c r="GE81" s="8"/>
      <c r="GF81" s="7"/>
      <c r="GG81" s="7"/>
      <c r="GH81" s="2" t="s">
        <v>144</v>
      </c>
      <c r="GI81" s="2" t="s">
        <v>144</v>
      </c>
      <c r="GJ81" s="2" t="s">
        <v>144</v>
      </c>
      <c r="GK81" s="2" t="s">
        <v>144</v>
      </c>
      <c r="GL81" s="2" t="s">
        <v>144</v>
      </c>
      <c r="GM81" s="2" t="s">
        <v>144</v>
      </c>
      <c r="GN81" s="2" t="s">
        <v>144</v>
      </c>
      <c r="GO81" s="4"/>
      <c r="GP81" s="8"/>
      <c r="GQ81" s="4"/>
      <c r="GR81" s="8"/>
      <c r="GS81" s="7"/>
      <c r="GT81" s="7"/>
      <c r="GU81" s="2" t="s">
        <v>144</v>
      </c>
      <c r="GV81" s="2" t="s">
        <v>144</v>
      </c>
      <c r="GW81" s="2" t="s">
        <v>144</v>
      </c>
      <c r="GX81" s="2" t="s">
        <v>144</v>
      </c>
      <c r="GY81" s="2" t="s">
        <v>144</v>
      </c>
      <c r="GZ81" s="2" t="s">
        <v>144</v>
      </c>
      <c r="HA81" s="2" t="s">
        <v>144</v>
      </c>
      <c r="HB81" s="4"/>
      <c r="HC81" s="8"/>
      <c r="HD81" s="4"/>
      <c r="HE81" s="8"/>
      <c r="HF81" s="7"/>
      <c r="HG81" s="7"/>
      <c r="HH81" s="2" t="s">
        <v>144</v>
      </c>
      <c r="HI81" s="2" t="s">
        <v>144</v>
      </c>
      <c r="HJ81" s="2" t="s">
        <v>144</v>
      </c>
      <c r="HK81" s="2" t="s">
        <v>144</v>
      </c>
      <c r="HL81" s="2" t="s">
        <v>144</v>
      </c>
      <c r="HM81" s="2" t="s">
        <v>144</v>
      </c>
      <c r="HN81" s="2" t="s">
        <v>144</v>
      </c>
      <c r="HO81" s="4"/>
      <c r="HP81" s="8"/>
      <c r="HQ81" s="4"/>
      <c r="HR81" s="8"/>
      <c r="HS81" s="7"/>
      <c r="HT81" s="7"/>
      <c r="HU81" s="2" t="s">
        <v>144</v>
      </c>
      <c r="HV81" s="2" t="s">
        <v>144</v>
      </c>
      <c r="HW81" s="2" t="s">
        <v>144</v>
      </c>
      <c r="HX81" s="2" t="s">
        <v>144</v>
      </c>
      <c r="HY81" s="2" t="s">
        <v>144</v>
      </c>
      <c r="HZ81" s="2" t="s">
        <v>144</v>
      </c>
      <c r="IA81" s="2" t="s">
        <v>144</v>
      </c>
      <c r="IB81" s="4"/>
      <c r="IC81" s="8"/>
      <c r="ID81" s="4"/>
      <c r="IE81" s="8"/>
      <c r="IF81" s="7"/>
      <c r="IG81" s="7"/>
      <c r="IH81" s="2" t="s">
        <v>235</v>
      </c>
      <c r="II81" s="2" t="s">
        <v>335</v>
      </c>
      <c r="IJ81" s="2" t="s">
        <v>144</v>
      </c>
      <c r="IK81" s="2" t="s">
        <v>144</v>
      </c>
      <c r="IL81" s="2" t="s">
        <v>153</v>
      </c>
      <c r="IM81" s="2" t="s">
        <v>153</v>
      </c>
      <c r="IN81" s="2" t="s">
        <v>144</v>
      </c>
      <c r="IO81" s="4"/>
      <c r="IP81" s="8"/>
      <c r="IQ81" s="4"/>
      <c r="IR81" s="8"/>
      <c r="IS81" s="7"/>
      <c r="IT81" s="7"/>
      <c r="IU81" s="2" t="s">
        <v>144</v>
      </c>
      <c r="IV81" s="2" t="s">
        <v>144</v>
      </c>
      <c r="IW81" s="2" t="s">
        <v>144</v>
      </c>
      <c r="IX81" s="2" t="s">
        <v>144</v>
      </c>
      <c r="IY81" s="2" t="s">
        <v>144</v>
      </c>
      <c r="IZ81" s="2" t="s">
        <v>144</v>
      </c>
      <c r="JA81" s="2" t="s">
        <v>144</v>
      </c>
      <c r="JB81" s="4"/>
      <c r="JC81" s="8"/>
      <c r="JD81" s="4"/>
      <c r="JE81" s="8"/>
      <c r="JF81" s="7"/>
      <c r="JG81" s="7"/>
      <c r="JH81" s="2" t="s">
        <v>151</v>
      </c>
      <c r="JI81" s="2" t="s">
        <v>335</v>
      </c>
      <c r="JJ81" s="2" t="s">
        <v>198</v>
      </c>
      <c r="JK81" s="2" t="s">
        <v>144</v>
      </c>
      <c r="JL81" s="2" t="s">
        <v>153</v>
      </c>
      <c r="JM81" s="2" t="s">
        <v>153</v>
      </c>
      <c r="JN81" s="2" t="s">
        <v>144</v>
      </c>
      <c r="JO81" s="4"/>
      <c r="JP81" s="8"/>
      <c r="JQ81" s="4"/>
      <c r="JR81" s="8"/>
      <c r="JS81" s="7"/>
      <c r="JT81" s="7"/>
      <c r="JU81" s="2" t="s">
        <v>144</v>
      </c>
      <c r="JV81" s="2" t="s">
        <v>144</v>
      </c>
      <c r="JW81" s="2" t="s">
        <v>144</v>
      </c>
      <c r="JX81" s="2" t="s">
        <v>144</v>
      </c>
      <c r="JY81" s="2" t="s">
        <v>144</v>
      </c>
      <c r="JZ81" s="2" t="s">
        <v>144</v>
      </c>
      <c r="KA81" s="2" t="s">
        <v>144</v>
      </c>
      <c r="KB81" s="4"/>
      <c r="KC81" s="8"/>
      <c r="KD81" s="4"/>
      <c r="KE81" s="8"/>
      <c r="KF81" s="7"/>
      <c r="KG81" s="7"/>
      <c r="KH81" s="2" t="s">
        <v>144</v>
      </c>
      <c r="KI81" s="2" t="s">
        <v>144</v>
      </c>
      <c r="KJ81" s="2" t="s">
        <v>144</v>
      </c>
      <c r="KK81" s="2" t="s">
        <v>144</v>
      </c>
      <c r="KL81" s="2" t="s">
        <v>144</v>
      </c>
      <c r="KM81" s="2" t="s">
        <v>144</v>
      </c>
      <c r="KN81" s="2" t="s">
        <v>144</v>
      </c>
      <c r="KO81" s="4"/>
      <c r="KP81" s="8"/>
      <c r="KQ81" s="4"/>
      <c r="KR81" s="8"/>
      <c r="KS81" s="7"/>
      <c r="KT81" s="7"/>
      <c r="KU81" s="2" t="s">
        <v>151</v>
      </c>
      <c r="KV81" s="2" t="s">
        <v>335</v>
      </c>
      <c r="KW81" s="2" t="s">
        <v>405</v>
      </c>
      <c r="KX81" s="2" t="s">
        <v>144</v>
      </c>
      <c r="KY81" s="2" t="s">
        <v>153</v>
      </c>
      <c r="KZ81" s="2" t="s">
        <v>153</v>
      </c>
      <c r="LA81" s="2" t="s">
        <v>144</v>
      </c>
      <c r="LB81" s="4"/>
      <c r="LC81" s="8"/>
      <c r="LD81" s="4"/>
      <c r="LE81" s="8"/>
      <c r="LF81" s="7"/>
      <c r="LG81" s="7"/>
      <c r="LH81" s="2" t="s">
        <v>144</v>
      </c>
      <c r="LI81" s="2" t="s">
        <v>144</v>
      </c>
      <c r="LJ81" s="2" t="s">
        <v>144</v>
      </c>
      <c r="LK81" s="2" t="s">
        <v>144</v>
      </c>
      <c r="LL81" s="2" t="s">
        <v>144</v>
      </c>
      <c r="LM81" s="2" t="s">
        <v>144</v>
      </c>
      <c r="LN81" s="2" t="s">
        <v>144</v>
      </c>
      <c r="LO81" s="4"/>
      <c r="LP81" s="8"/>
      <c r="LQ81" s="4"/>
      <c r="LR81" s="8"/>
      <c r="LS81" s="7"/>
      <c r="LT81" s="7"/>
      <c r="LU81" s="2" t="s">
        <v>144</v>
      </c>
      <c r="LV81" s="2" t="s">
        <v>144</v>
      </c>
      <c r="LW81" s="2" t="s">
        <v>144</v>
      </c>
      <c r="LX81" s="2" t="s">
        <v>144</v>
      </c>
      <c r="LY81" s="2" t="s">
        <v>144</v>
      </c>
      <c r="LZ81" s="2" t="s">
        <v>144</v>
      </c>
      <c r="MA81" s="2" t="s">
        <v>144</v>
      </c>
      <c r="MB81" s="4"/>
      <c r="MC81" s="8"/>
      <c r="MD81" s="4"/>
      <c r="ME81" s="8"/>
      <c r="MF81" s="7"/>
      <c r="MG81" s="7"/>
      <c r="MH81" s="2" t="s">
        <v>144</v>
      </c>
      <c r="MI81" s="2" t="s">
        <v>144</v>
      </c>
      <c r="MJ81" s="2" t="s">
        <v>144</v>
      </c>
      <c r="MK81" s="2" t="s">
        <v>144</v>
      </c>
      <c r="ML81" s="2" t="s">
        <v>144</v>
      </c>
      <c r="MM81" s="2" t="s">
        <v>144</v>
      </c>
      <c r="MN81" s="2" t="s">
        <v>144</v>
      </c>
      <c r="MO81" s="4"/>
      <c r="MP81" s="8"/>
      <c r="MQ81" s="4"/>
      <c r="MR81" s="8"/>
      <c r="MS81" s="7"/>
      <c r="MT81" s="7"/>
      <c r="MU81" s="2" t="s">
        <v>144</v>
      </c>
      <c r="MV81" s="2" t="s">
        <v>144</v>
      </c>
      <c r="MW81" s="2" t="s">
        <v>144</v>
      </c>
      <c r="MX81" s="2" t="s">
        <v>144</v>
      </c>
      <c r="MY81" s="2" t="s">
        <v>144</v>
      </c>
      <c r="MZ81" s="2" t="s">
        <v>144</v>
      </c>
      <c r="NA81" s="2" t="s">
        <v>144</v>
      </c>
      <c r="NB81" s="4"/>
      <c r="NC81" s="8"/>
      <c r="ND81" s="4"/>
      <c r="NE81" s="8"/>
      <c r="NF81" s="7"/>
      <c r="NG81" s="7"/>
      <c r="NH81" s="2" t="s">
        <v>144</v>
      </c>
      <c r="NI81" s="2" t="s">
        <v>144</v>
      </c>
      <c r="NJ81" s="2" t="s">
        <v>144</v>
      </c>
      <c r="NK81" s="2" t="s">
        <v>144</v>
      </c>
      <c r="NL81" s="2" t="s">
        <v>144</v>
      </c>
      <c r="NM81" s="2" t="s">
        <v>144</v>
      </c>
      <c r="NN81" s="2" t="s">
        <v>144</v>
      </c>
      <c r="NO81" s="4"/>
      <c r="NP81" s="8"/>
      <c r="NQ81" s="4"/>
      <c r="NR81" s="8"/>
      <c r="NS81" s="7"/>
      <c r="NT81" s="7"/>
      <c r="NU81" s="2" t="s">
        <v>144</v>
      </c>
      <c r="NV81" s="2" t="s">
        <v>144</v>
      </c>
      <c r="NW81" s="2" t="s">
        <v>144</v>
      </c>
      <c r="NX81" s="2" t="s">
        <v>144</v>
      </c>
      <c r="NY81" s="2" t="s">
        <v>144</v>
      </c>
      <c r="NZ81" s="2" t="s">
        <v>144</v>
      </c>
      <c r="OA81" s="2" t="s">
        <v>144</v>
      </c>
      <c r="OB81" s="4"/>
      <c r="OC81" s="8"/>
      <c r="OD81" s="4"/>
      <c r="OE81" s="8"/>
      <c r="OF81" s="7"/>
      <c r="OG81" s="7"/>
      <c r="OH81" s="2" t="s">
        <v>144</v>
      </c>
      <c r="OI81" s="2" t="s">
        <v>144</v>
      </c>
      <c r="OJ81" s="2" t="s">
        <v>144</v>
      </c>
      <c r="OK81" s="2" t="s">
        <v>144</v>
      </c>
      <c r="OL81" s="2" t="s">
        <v>144</v>
      </c>
      <c r="OM81" s="2" t="s">
        <v>144</v>
      </c>
      <c r="ON81" s="2" t="s">
        <v>144</v>
      </c>
      <c r="OO81" s="4"/>
      <c r="OP81" s="8"/>
      <c r="OQ81" s="4"/>
      <c r="OR81" s="8"/>
      <c r="OS81" s="7"/>
      <c r="OT81" s="7"/>
      <c r="OU81" s="2" t="s">
        <v>235</v>
      </c>
      <c r="OV81" s="2" t="s">
        <v>335</v>
      </c>
      <c r="OW81" s="2" t="s">
        <v>144</v>
      </c>
      <c r="OX81" s="2" t="s">
        <v>144</v>
      </c>
      <c r="OY81" s="2" t="s">
        <v>153</v>
      </c>
      <c r="OZ81" s="2" t="s">
        <v>153</v>
      </c>
      <c r="PA81" s="2" t="s">
        <v>144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16" t="s">
        <v>656</v>
      </c>
      <c r="B82" s="9" t="s">
        <v>144</v>
      </c>
      <c r="C82" s="9" t="s">
        <v>144</v>
      </c>
      <c r="D82" s="9" t="s">
        <v>144</v>
      </c>
      <c r="E82" s="9" t="s">
        <v>144</v>
      </c>
      <c r="F82" s="9" t="s">
        <v>144</v>
      </c>
      <c r="G82" s="9" t="s">
        <v>144</v>
      </c>
      <c r="H82" s="9" t="s">
        <v>144</v>
      </c>
      <c r="I82" s="9" t="s">
        <v>144</v>
      </c>
      <c r="J82" s="9" t="s">
        <v>144</v>
      </c>
      <c r="K82" s="9" t="s">
        <v>144</v>
      </c>
      <c r="L82" s="10"/>
      <c r="M82" s="10"/>
      <c r="N82" s="10"/>
      <c r="O82" s="9" t="s">
        <v>144</v>
      </c>
      <c r="P82" s="9" t="s">
        <v>144</v>
      </c>
      <c r="Q82" s="9" t="s">
        <v>144</v>
      </c>
      <c r="R82" s="9" t="s">
        <v>144</v>
      </c>
      <c r="S82" s="9" t="s">
        <v>144</v>
      </c>
      <c r="T82" s="9" t="s">
        <v>144</v>
      </c>
      <c r="U82" s="9" t="s">
        <v>144</v>
      </c>
      <c r="V82" s="9" t="s">
        <v>144</v>
      </c>
      <c r="W82" s="9" t="s">
        <v>144</v>
      </c>
      <c r="X82" s="9" t="s">
        <v>144</v>
      </c>
      <c r="Y82" s="9" t="s">
        <v>144</v>
      </c>
      <c r="Z82" s="11">
        <v>4053</v>
      </c>
      <c r="AA82" s="11">
        <f>=ROUNDDOWN({0},0)</f>
      </c>
      <c r="AB82" s="12">
        <v>290.3</v>
      </c>
      <c r="AC82" s="9" t="s">
        <v>144</v>
      </c>
      <c r="AD82" s="11"/>
      <c r="AE82" s="11">
        <v>4485</v>
      </c>
      <c r="AF82" s="13"/>
      <c r="AG82" s="13"/>
      <c r="AH82" s="14"/>
      <c r="AI82" s="11"/>
      <c r="AJ82" s="11">
        <f>=ROUNDDOWN({0},0)</f>
      </c>
      <c r="AK82" s="12"/>
      <c r="AL82" s="9" t="s">
        <v>144</v>
      </c>
      <c r="AM82" s="11"/>
      <c r="AN82" s="11"/>
      <c r="AO82" s="14"/>
      <c r="AP82" s="11">
        <v>126</v>
      </c>
      <c r="AQ82" s="15">
        <v>13990.03</v>
      </c>
      <c r="AR82" s="11">
        <v>199</v>
      </c>
      <c r="AS82" s="15">
        <v>21268.17</v>
      </c>
      <c r="AT82" s="14">
        <v>-0.3668</v>
      </c>
      <c r="AU82" s="14">
        <v>-0.3422</v>
      </c>
      <c r="AV82" s="11">
        <v>126</v>
      </c>
      <c r="AW82" s="15">
        <v>13990.03</v>
      </c>
      <c r="AX82" s="11">
        <v>199</v>
      </c>
      <c r="AY82" s="15">
        <v>21268.17</v>
      </c>
      <c r="AZ82" s="14">
        <v>-0.3668</v>
      </c>
      <c r="BA82" s="14">
        <v>-0.3422</v>
      </c>
      <c r="BB82" s="14"/>
      <c r="BC82" s="11">
        <v>126</v>
      </c>
      <c r="BD82" s="15">
        <v>13990.03</v>
      </c>
      <c r="BE82" s="11">
        <v>199</v>
      </c>
      <c r="BF82" s="15">
        <v>21268.17</v>
      </c>
      <c r="BG82" s="14">
        <v>-0.3668</v>
      </c>
      <c r="BH82" s="14">
        <v>-0.3422</v>
      </c>
      <c r="BI82" s="14"/>
      <c r="BJ82" s="11"/>
      <c r="BK82" s="15"/>
      <c r="BL82" s="9" t="s">
        <v>144</v>
      </c>
      <c r="BM82" s="14"/>
      <c r="BN82" s="14"/>
      <c r="BO82" s="11">
        <v>33</v>
      </c>
      <c r="BP82" s="15">
        <v>5403.28</v>
      </c>
      <c r="BQ82" s="11">
        <v>18</v>
      </c>
      <c r="BR82" s="15">
        <v>3993.6</v>
      </c>
      <c r="BS82" s="14">
        <v>0.8333</v>
      </c>
      <c r="BT82" s="14">
        <v>0.353</v>
      </c>
      <c r="BU82" s="9" t="s">
        <v>144</v>
      </c>
      <c r="BV82" s="9" t="s">
        <v>144</v>
      </c>
      <c r="BW82" s="9" t="s">
        <v>144</v>
      </c>
      <c r="BX82" s="9" t="s">
        <v>144</v>
      </c>
      <c r="BY82" s="9" t="s">
        <v>144</v>
      </c>
      <c r="BZ82" s="9" t="s">
        <v>144</v>
      </c>
      <c r="CA82" s="9" t="s">
        <v>144</v>
      </c>
      <c r="CB82" s="11">
        <v>43</v>
      </c>
      <c r="CC82" s="15">
        <v>2780.81</v>
      </c>
      <c r="CD82" s="11">
        <v>11</v>
      </c>
      <c r="CE82" s="15">
        <v>735.71</v>
      </c>
      <c r="CF82" s="14">
        <v>2.9091</v>
      </c>
      <c r="CG82" s="14">
        <v>2.7798</v>
      </c>
      <c r="CH82" s="9" t="s">
        <v>144</v>
      </c>
      <c r="CI82" s="9" t="s">
        <v>144</v>
      </c>
      <c r="CJ82" s="9" t="s">
        <v>144</v>
      </c>
      <c r="CK82" s="9" t="s">
        <v>144</v>
      </c>
      <c r="CL82" s="9" t="s">
        <v>144</v>
      </c>
      <c r="CM82" s="9" t="s">
        <v>144</v>
      </c>
      <c r="CN82" s="9" t="s">
        <v>144</v>
      </c>
      <c r="CO82" s="11">
        <v>18</v>
      </c>
      <c r="CP82" s="15">
        <v>2582.2</v>
      </c>
      <c r="CQ82" s="11">
        <v>16</v>
      </c>
      <c r="CR82" s="15">
        <v>2643.34</v>
      </c>
      <c r="CS82" s="14">
        <v>0.125</v>
      </c>
      <c r="CT82" s="14">
        <v>-0.0231</v>
      </c>
      <c r="CU82" s="9" t="s">
        <v>144</v>
      </c>
      <c r="CV82" s="9" t="s">
        <v>144</v>
      </c>
      <c r="CW82" s="9" t="s">
        <v>144</v>
      </c>
      <c r="CX82" s="9" t="s">
        <v>144</v>
      </c>
      <c r="CY82" s="9" t="s">
        <v>144</v>
      </c>
      <c r="CZ82" s="9" t="s">
        <v>144</v>
      </c>
      <c r="DA82" s="9" t="s">
        <v>144</v>
      </c>
      <c r="DB82" s="11">
        <v>8</v>
      </c>
      <c r="DC82" s="15">
        <v>1341.07</v>
      </c>
      <c r="DD82" s="11">
        <v>23</v>
      </c>
      <c r="DE82" s="15">
        <v>3558.98</v>
      </c>
      <c r="DF82" s="14">
        <v>-0.6522</v>
      </c>
      <c r="DG82" s="14">
        <v>-0.6232</v>
      </c>
      <c r="DH82" s="9" t="s">
        <v>144</v>
      </c>
      <c r="DI82" s="9" t="s">
        <v>144</v>
      </c>
      <c r="DJ82" s="9" t="s">
        <v>144</v>
      </c>
      <c r="DK82" s="9" t="s">
        <v>144</v>
      </c>
      <c r="DL82" s="9" t="s">
        <v>144</v>
      </c>
      <c r="DM82" s="9" t="s">
        <v>144</v>
      </c>
      <c r="DN82" s="9" t="s">
        <v>144</v>
      </c>
      <c r="DO82" s="11">
        <v>9</v>
      </c>
      <c r="DP82" s="15">
        <v>1000.16</v>
      </c>
      <c r="DQ82" s="11">
        <v>95</v>
      </c>
      <c r="DR82" s="15">
        <v>5906.77</v>
      </c>
      <c r="DS82" s="14">
        <v>-0.9053</v>
      </c>
      <c r="DT82" s="14">
        <v>-0.8307</v>
      </c>
      <c r="DU82" s="9" t="s">
        <v>144</v>
      </c>
      <c r="DV82" s="9" t="s">
        <v>144</v>
      </c>
      <c r="DW82" s="9" t="s">
        <v>144</v>
      </c>
      <c r="DX82" s="9" t="s">
        <v>144</v>
      </c>
      <c r="DY82" s="9" t="s">
        <v>144</v>
      </c>
      <c r="DZ82" s="9" t="s">
        <v>144</v>
      </c>
      <c r="EA82" s="9" t="s">
        <v>144</v>
      </c>
      <c r="EB82" s="11">
        <v>6</v>
      </c>
      <c r="EC82" s="15">
        <v>544.9</v>
      </c>
      <c r="ED82" s="11">
        <v>26</v>
      </c>
      <c r="EE82" s="15">
        <v>3520.37</v>
      </c>
      <c r="EF82" s="14">
        <v>-0.7692</v>
      </c>
      <c r="EG82" s="14">
        <v>-0.8452</v>
      </c>
      <c r="EH82" s="9" t="s">
        <v>144</v>
      </c>
      <c r="EI82" s="9" t="s">
        <v>144</v>
      </c>
      <c r="EJ82" s="9" t="s">
        <v>144</v>
      </c>
      <c r="EK82" s="9" t="s">
        <v>144</v>
      </c>
      <c r="EL82" s="9" t="s">
        <v>144</v>
      </c>
      <c r="EM82" s="9" t="s">
        <v>144</v>
      </c>
      <c r="EN82" s="9" t="s">
        <v>144</v>
      </c>
      <c r="EO82" s="11">
        <v>8</v>
      </c>
      <c r="EP82" s="15">
        <v>307.09</v>
      </c>
      <c r="EQ82" s="11">
        <v>10</v>
      </c>
      <c r="ER82" s="15">
        <v>909.4</v>
      </c>
      <c r="ES82" s="14">
        <v>-0.2</v>
      </c>
      <c r="ET82" s="14">
        <v>-0.6623</v>
      </c>
      <c r="EU82" s="9" t="s">
        <v>144</v>
      </c>
      <c r="EV82" s="9" t="s">
        <v>144</v>
      </c>
      <c r="EW82" s="9" t="s">
        <v>144</v>
      </c>
      <c r="EX82" s="9" t="s">
        <v>144</v>
      </c>
      <c r="EY82" s="9" t="s">
        <v>144</v>
      </c>
      <c r="EZ82" s="9" t="s">
        <v>144</v>
      </c>
      <c r="FA82" s="9" t="s">
        <v>144</v>
      </c>
      <c r="FB82" s="11">
        <v>1</v>
      </c>
      <c r="FC82" s="15">
        <v>30.52</v>
      </c>
      <c r="FD82" s="11"/>
      <c r="FE82" s="15"/>
      <c r="FF82" s="14"/>
      <c r="FG82" s="14"/>
      <c r="FH82" s="9" t="s">
        <v>144</v>
      </c>
      <c r="FI82" s="9" t="s">
        <v>144</v>
      </c>
      <c r="FJ82" s="9" t="s">
        <v>144</v>
      </c>
      <c r="FK82" s="9" t="s">
        <v>144</v>
      </c>
      <c r="FL82" s="9" t="s">
        <v>144</v>
      </c>
      <c r="FM82" s="9" t="s">
        <v>144</v>
      </c>
      <c r="FN82" s="9" t="s">
        <v>144</v>
      </c>
      <c r="FO82" s="11"/>
      <c r="FP82" s="15"/>
      <c r="FQ82" s="11"/>
      <c r="FR82" s="15"/>
      <c r="FS82" s="14"/>
      <c r="FT82" s="14"/>
      <c r="FU82" s="9" t="s">
        <v>144</v>
      </c>
      <c r="FV82" s="9" t="s">
        <v>144</v>
      </c>
      <c r="FW82" s="9" t="s">
        <v>144</v>
      </c>
      <c r="FX82" s="9" t="s">
        <v>144</v>
      </c>
      <c r="FY82" s="9" t="s">
        <v>144</v>
      </c>
      <c r="FZ82" s="9" t="s">
        <v>144</v>
      </c>
      <c r="GA82" s="9" t="s">
        <v>144</v>
      </c>
      <c r="GB82" s="11"/>
      <c r="GC82" s="15"/>
      <c r="GD82" s="11"/>
      <c r="GE82" s="15"/>
      <c r="GF82" s="14"/>
      <c r="GG82" s="14"/>
      <c r="GH82" s="9" t="s">
        <v>144</v>
      </c>
      <c r="GI82" s="9" t="s">
        <v>144</v>
      </c>
      <c r="GJ82" s="9" t="s">
        <v>144</v>
      </c>
      <c r="GK82" s="9" t="s">
        <v>144</v>
      </c>
      <c r="GL82" s="9" t="s">
        <v>144</v>
      </c>
      <c r="GM82" s="9" t="s">
        <v>144</v>
      </c>
      <c r="GN82" s="9" t="s">
        <v>144</v>
      </c>
      <c r="GO82" s="11"/>
      <c r="GP82" s="15"/>
      <c r="GQ82" s="11"/>
      <c r="GR82" s="15"/>
      <c r="GS82" s="14"/>
      <c r="GT82" s="14"/>
      <c r="GU82" s="9" t="s">
        <v>144</v>
      </c>
      <c r="GV82" s="9" t="s">
        <v>144</v>
      </c>
      <c r="GW82" s="9" t="s">
        <v>144</v>
      </c>
      <c r="GX82" s="9" t="s">
        <v>144</v>
      </c>
      <c r="GY82" s="9" t="s">
        <v>144</v>
      </c>
      <c r="GZ82" s="9" t="s">
        <v>144</v>
      </c>
      <c r="HA82" s="9" t="s">
        <v>144</v>
      </c>
      <c r="HB82" s="11"/>
      <c r="HC82" s="15"/>
      <c r="HD82" s="11"/>
      <c r="HE82" s="15"/>
      <c r="HF82" s="14"/>
      <c r="HG82" s="14"/>
      <c r="HH82" s="9" t="s">
        <v>144</v>
      </c>
      <c r="HI82" s="9" t="s">
        <v>144</v>
      </c>
      <c r="HJ82" s="9" t="s">
        <v>144</v>
      </c>
      <c r="HK82" s="9" t="s">
        <v>144</v>
      </c>
      <c r="HL82" s="9" t="s">
        <v>144</v>
      </c>
      <c r="HM82" s="9" t="s">
        <v>144</v>
      </c>
      <c r="HN82" s="9" t="s">
        <v>144</v>
      </c>
      <c r="HO82" s="11"/>
      <c r="HP82" s="15"/>
      <c r="HQ82" s="11"/>
      <c r="HR82" s="15"/>
      <c r="HS82" s="14"/>
      <c r="HT82" s="14"/>
      <c r="HU82" s="9" t="s">
        <v>144</v>
      </c>
      <c r="HV82" s="9" t="s">
        <v>144</v>
      </c>
      <c r="HW82" s="9" t="s">
        <v>144</v>
      </c>
      <c r="HX82" s="9" t="s">
        <v>144</v>
      </c>
      <c r="HY82" s="9" t="s">
        <v>144</v>
      </c>
      <c r="HZ82" s="9" t="s">
        <v>144</v>
      </c>
      <c r="IA82" s="9" t="s">
        <v>144</v>
      </c>
      <c r="IB82" s="11"/>
      <c r="IC82" s="15"/>
      <c r="ID82" s="11"/>
      <c r="IE82" s="15"/>
      <c r="IF82" s="14"/>
      <c r="IG82" s="14"/>
      <c r="IH82" s="9" t="s">
        <v>144</v>
      </c>
      <c r="II82" s="9" t="s">
        <v>144</v>
      </c>
      <c r="IJ82" s="9" t="s">
        <v>144</v>
      </c>
      <c r="IK82" s="9" t="s">
        <v>144</v>
      </c>
      <c r="IL82" s="9" t="s">
        <v>144</v>
      </c>
      <c r="IM82" s="9" t="s">
        <v>144</v>
      </c>
      <c r="IN82" s="9" t="s">
        <v>144</v>
      </c>
      <c r="IO82" s="11"/>
      <c r="IP82" s="15"/>
      <c r="IQ82" s="11"/>
      <c r="IR82" s="15"/>
      <c r="IS82" s="14"/>
      <c r="IT82" s="14"/>
      <c r="IU82" s="9" t="s">
        <v>144</v>
      </c>
      <c r="IV82" s="9" t="s">
        <v>144</v>
      </c>
      <c r="IW82" s="9" t="s">
        <v>144</v>
      </c>
      <c r="IX82" s="9" t="s">
        <v>144</v>
      </c>
      <c r="IY82" s="9" t="s">
        <v>144</v>
      </c>
      <c r="IZ82" s="9" t="s">
        <v>144</v>
      </c>
      <c r="JA82" s="9" t="s">
        <v>144</v>
      </c>
      <c r="JB82" s="11"/>
      <c r="JC82" s="15"/>
      <c r="JD82" s="11"/>
      <c r="JE82" s="15"/>
      <c r="JF82" s="14"/>
      <c r="JG82" s="14"/>
      <c r="JH82" s="9" t="s">
        <v>144</v>
      </c>
      <c r="JI82" s="9" t="s">
        <v>144</v>
      </c>
      <c r="JJ82" s="9" t="s">
        <v>144</v>
      </c>
      <c r="JK82" s="9" t="s">
        <v>144</v>
      </c>
      <c r="JL82" s="9" t="s">
        <v>144</v>
      </c>
      <c r="JM82" s="9" t="s">
        <v>144</v>
      </c>
      <c r="JN82" s="9" t="s">
        <v>144</v>
      </c>
      <c r="JO82" s="11"/>
      <c r="JP82" s="15"/>
      <c r="JQ82" s="11"/>
      <c r="JR82" s="15"/>
      <c r="JS82" s="14"/>
      <c r="JT82" s="14"/>
      <c r="JU82" s="9" t="s">
        <v>144</v>
      </c>
      <c r="JV82" s="9" t="s">
        <v>144</v>
      </c>
      <c r="JW82" s="9" t="s">
        <v>144</v>
      </c>
      <c r="JX82" s="9" t="s">
        <v>144</v>
      </c>
      <c r="JY82" s="9" t="s">
        <v>144</v>
      </c>
      <c r="JZ82" s="9" t="s">
        <v>144</v>
      </c>
      <c r="KA82" s="9" t="s">
        <v>144</v>
      </c>
      <c r="KB82" s="11"/>
      <c r="KC82" s="15"/>
      <c r="KD82" s="11"/>
      <c r="KE82" s="15"/>
      <c r="KF82" s="14"/>
      <c r="KG82" s="14"/>
      <c r="KH82" s="9" t="s">
        <v>144</v>
      </c>
      <c r="KI82" s="9" t="s">
        <v>144</v>
      </c>
      <c r="KJ82" s="9" t="s">
        <v>144</v>
      </c>
      <c r="KK82" s="9" t="s">
        <v>144</v>
      </c>
      <c r="KL82" s="9" t="s">
        <v>144</v>
      </c>
      <c r="KM82" s="9" t="s">
        <v>144</v>
      </c>
      <c r="KN82" s="9" t="s">
        <v>144</v>
      </c>
      <c r="KO82" s="11"/>
      <c r="KP82" s="15"/>
      <c r="KQ82" s="11"/>
      <c r="KR82" s="15"/>
      <c r="KS82" s="14"/>
      <c r="KT82" s="14"/>
      <c r="KU82" s="9" t="s">
        <v>144</v>
      </c>
      <c r="KV82" s="9" t="s">
        <v>144</v>
      </c>
      <c r="KW82" s="9" t="s">
        <v>144</v>
      </c>
      <c r="KX82" s="9" t="s">
        <v>144</v>
      </c>
      <c r="KY82" s="9" t="s">
        <v>144</v>
      </c>
      <c r="KZ82" s="9" t="s">
        <v>144</v>
      </c>
      <c r="LA82" s="9" t="s">
        <v>144</v>
      </c>
      <c r="LB82" s="11"/>
      <c r="LC82" s="15"/>
      <c r="LD82" s="11"/>
      <c r="LE82" s="15"/>
      <c r="LF82" s="14"/>
      <c r="LG82" s="14"/>
      <c r="LH82" s="9" t="s">
        <v>144</v>
      </c>
      <c r="LI82" s="9" t="s">
        <v>144</v>
      </c>
      <c r="LJ82" s="9" t="s">
        <v>144</v>
      </c>
      <c r="LK82" s="9" t="s">
        <v>144</v>
      </c>
      <c r="LL82" s="9" t="s">
        <v>144</v>
      </c>
      <c r="LM82" s="9" t="s">
        <v>144</v>
      </c>
      <c r="LN82" s="9" t="s">
        <v>144</v>
      </c>
      <c r="LO82" s="11"/>
      <c r="LP82" s="15"/>
      <c r="LQ82" s="11"/>
      <c r="LR82" s="15"/>
      <c r="LS82" s="14"/>
      <c r="LT82" s="14"/>
      <c r="LU82" s="9" t="s">
        <v>144</v>
      </c>
      <c r="LV82" s="9" t="s">
        <v>144</v>
      </c>
      <c r="LW82" s="9" t="s">
        <v>144</v>
      </c>
      <c r="LX82" s="9" t="s">
        <v>144</v>
      </c>
      <c r="LY82" s="9" t="s">
        <v>144</v>
      </c>
      <c r="LZ82" s="9" t="s">
        <v>144</v>
      </c>
      <c r="MA82" s="9" t="s">
        <v>144</v>
      </c>
      <c r="MB82" s="11"/>
      <c r="MC82" s="15"/>
      <c r="MD82" s="11"/>
      <c r="ME82" s="15"/>
      <c r="MF82" s="14"/>
      <c r="MG82" s="14"/>
      <c r="MH82" s="9" t="s">
        <v>144</v>
      </c>
      <c r="MI82" s="9" t="s">
        <v>144</v>
      </c>
      <c r="MJ82" s="9" t="s">
        <v>144</v>
      </c>
      <c r="MK82" s="9" t="s">
        <v>144</v>
      </c>
      <c r="ML82" s="9" t="s">
        <v>144</v>
      </c>
      <c r="MM82" s="9" t="s">
        <v>144</v>
      </c>
      <c r="MN82" s="9" t="s">
        <v>144</v>
      </c>
      <c r="MO82" s="11"/>
      <c r="MP82" s="15"/>
      <c r="MQ82" s="11"/>
      <c r="MR82" s="15"/>
      <c r="MS82" s="14"/>
      <c r="MT82" s="14"/>
      <c r="MU82" s="9" t="s">
        <v>144</v>
      </c>
      <c r="MV82" s="9" t="s">
        <v>144</v>
      </c>
      <c r="MW82" s="9" t="s">
        <v>144</v>
      </c>
      <c r="MX82" s="9" t="s">
        <v>144</v>
      </c>
      <c r="MY82" s="9" t="s">
        <v>144</v>
      </c>
      <c r="MZ82" s="9" t="s">
        <v>144</v>
      </c>
      <c r="NA82" s="9" t="s">
        <v>144</v>
      </c>
      <c r="NB82" s="11"/>
      <c r="NC82" s="15"/>
      <c r="ND82" s="11"/>
      <c r="NE82" s="15"/>
      <c r="NF82" s="14"/>
      <c r="NG82" s="14"/>
      <c r="NH82" s="9" t="s">
        <v>144</v>
      </c>
      <c r="NI82" s="9" t="s">
        <v>144</v>
      </c>
      <c r="NJ82" s="9" t="s">
        <v>144</v>
      </c>
      <c r="NK82" s="9" t="s">
        <v>144</v>
      </c>
      <c r="NL82" s="9" t="s">
        <v>144</v>
      </c>
      <c r="NM82" s="9" t="s">
        <v>144</v>
      </c>
      <c r="NN82" s="9" t="s">
        <v>144</v>
      </c>
      <c r="NO82" s="11"/>
      <c r="NP82" s="15"/>
      <c r="NQ82" s="11"/>
      <c r="NR82" s="15"/>
      <c r="NS82" s="14"/>
      <c r="NT82" s="14"/>
      <c r="NU82" s="9" t="s">
        <v>144</v>
      </c>
      <c r="NV82" s="9" t="s">
        <v>144</v>
      </c>
      <c r="NW82" s="9" t="s">
        <v>144</v>
      </c>
      <c r="NX82" s="9" t="s">
        <v>144</v>
      </c>
      <c r="NY82" s="9" t="s">
        <v>144</v>
      </c>
      <c r="NZ82" s="9" t="s">
        <v>144</v>
      </c>
      <c r="OA82" s="9" t="s">
        <v>144</v>
      </c>
      <c r="OB82" s="11"/>
      <c r="OC82" s="15"/>
      <c r="OD82" s="11"/>
      <c r="OE82" s="15"/>
      <c r="OF82" s="14"/>
      <c r="OG82" s="14"/>
      <c r="OH82" s="9" t="s">
        <v>144</v>
      </c>
      <c r="OI82" s="9" t="s">
        <v>144</v>
      </c>
      <c r="OJ82" s="9" t="s">
        <v>144</v>
      </c>
      <c r="OK82" s="9" t="s">
        <v>144</v>
      </c>
      <c r="OL82" s="9" t="s">
        <v>144</v>
      </c>
      <c r="OM82" s="9" t="s">
        <v>144</v>
      </c>
      <c r="ON82" s="9" t="s">
        <v>144</v>
      </c>
      <c r="OO82" s="11"/>
      <c r="OP82" s="15"/>
      <c r="OQ82" s="11"/>
      <c r="OR82" s="15"/>
      <c r="OS82" s="14"/>
      <c r="OT82" s="14"/>
      <c r="OU82" s="9" t="s">
        <v>144</v>
      </c>
      <c r="OV82" s="9" t="s">
        <v>144</v>
      </c>
      <c r="OW82" s="9" t="s">
        <v>144</v>
      </c>
      <c r="OX82" s="9" t="s">
        <v>144</v>
      </c>
      <c r="OY82" s="9" t="s">
        <v>144</v>
      </c>
      <c r="OZ82" s="9" t="s">
        <v>144</v>
      </c>
      <c r="PA82" s="9" t="s">
        <v>144</v>
      </c>
      <c r="PB82" s="11">
        <v>3814</v>
      </c>
      <c r="PC82" s="11"/>
      <c r="PD82" s="11"/>
      <c r="PE82" s="11">
        <v>239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>
        <v>333</v>
      </c>
      <c r="PR82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7"/>
    <mergeCell ref="BD43:BD47"/>
    <mergeCell ref="BE43:BE47"/>
    <mergeCell ref="BF43:BF47"/>
    <mergeCell ref="BG43:BG47"/>
    <mergeCell ref="BH43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660</v>
      </c>
      <c r="J4" s="1" t="s">
        <v>661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662</v>
      </c>
      <c r="P4" s="1" t="s">
        <v>663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664</v>
      </c>
      <c r="F5" s="1" t="s">
        <v>665</v>
      </c>
      <c r="G5" s="1" t="s">
        <v>664</v>
      </c>
      <c r="H5" s="1" t="s">
        <v>665</v>
      </c>
      <c r="I5" s="1" t="s">
        <v>660</v>
      </c>
      <c r="J5" s="1" t="s">
        <v>661</v>
      </c>
      <c r="K5" s="1" t="s">
        <v>666</v>
      </c>
      <c r="L5" s="1" t="s">
        <v>667</v>
      </c>
      <c r="M5" s="1" t="s">
        <v>666</v>
      </c>
      <c r="N5" s="1" t="s">
        <v>667</v>
      </c>
      <c r="O5" s="1" t="s">
        <v>662</v>
      </c>
      <c r="P5" s="1" t="s">
        <v>663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71</v>
      </c>
      <c r="F6" s="8">
        <v>11384.45</v>
      </c>
      <c r="G6" s="4">
        <v>50</v>
      </c>
      <c r="H6" s="8">
        <v>11620.43</v>
      </c>
      <c r="I6" s="7">
        <v>0.42</v>
      </c>
      <c r="J6" s="7">
        <v>-0.0203</v>
      </c>
      <c r="K6" s="4">
        <v>71</v>
      </c>
      <c r="L6" s="8">
        <v>11384.45</v>
      </c>
      <c r="M6" s="4">
        <v>50</v>
      </c>
      <c r="N6" s="8">
        <v>11620.43</v>
      </c>
      <c r="O6" s="7">
        <v>0.42</v>
      </c>
      <c r="P6" s="7">
        <v>-0.0203</v>
      </c>
    </row>
    <row r="7">
      <c r="A7" s="2" t="s">
        <v>133</v>
      </c>
      <c r="B7" s="2" t="s">
        <v>134</v>
      </c>
      <c r="C7" s="2" t="s">
        <v>355</v>
      </c>
      <c r="D7" s="2" t="s">
        <v>356</v>
      </c>
      <c r="E7" s="4">
        <v>12</v>
      </c>
      <c r="F7" s="8">
        <v>973.89</v>
      </c>
      <c r="G7" s="4">
        <v>5</v>
      </c>
      <c r="H7" s="8">
        <v>823.55</v>
      </c>
      <c r="I7" s="7">
        <v>1.4</v>
      </c>
      <c r="J7" s="7">
        <v>0.1826</v>
      </c>
      <c r="K7" s="4">
        <v>12</v>
      </c>
      <c r="L7" s="8">
        <v>973.89</v>
      </c>
      <c r="M7" s="4">
        <v>5</v>
      </c>
      <c r="N7" s="8">
        <v>823.55</v>
      </c>
      <c r="O7" s="7">
        <v>1.4</v>
      </c>
      <c r="P7" s="7">
        <v>0.1826</v>
      </c>
    </row>
    <row r="8">
      <c r="A8" s="2" t="s">
        <v>133</v>
      </c>
      <c r="B8" s="2" t="s">
        <v>134</v>
      </c>
      <c r="C8" s="2" t="s">
        <v>393</v>
      </c>
      <c r="D8" s="2" t="s">
        <v>394</v>
      </c>
      <c r="E8" s="4">
        <v>22</v>
      </c>
      <c r="F8" s="8">
        <v>642</v>
      </c>
      <c r="G8" s="4">
        <v>21</v>
      </c>
      <c r="H8" s="8">
        <v>1008.87</v>
      </c>
      <c r="I8" s="7">
        <v>0.0476</v>
      </c>
      <c r="J8" s="7">
        <v>-0.3636</v>
      </c>
      <c r="K8" s="4">
        <v>22</v>
      </c>
      <c r="L8" s="8">
        <v>642</v>
      </c>
      <c r="M8" s="4">
        <v>21</v>
      </c>
      <c r="N8" s="8">
        <v>1008.87</v>
      </c>
      <c r="O8" s="7">
        <v>0.0476</v>
      </c>
      <c r="P8" s="7">
        <v>-0.3636</v>
      </c>
    </row>
    <row r="9">
      <c r="A9" s="2" t="s">
        <v>133</v>
      </c>
      <c r="B9" s="2" t="s">
        <v>134</v>
      </c>
      <c r="C9" s="2" t="s">
        <v>482</v>
      </c>
      <c r="D9" s="2" t="s">
        <v>483</v>
      </c>
      <c r="E9" s="4">
        <v>9</v>
      </c>
      <c r="F9" s="8">
        <v>277.15</v>
      </c>
      <c r="G9" s="4">
        <v>8</v>
      </c>
      <c r="H9" s="8">
        <v>266.37</v>
      </c>
      <c r="I9" s="7">
        <v>0.125</v>
      </c>
      <c r="J9" s="7">
        <v>0.0405</v>
      </c>
      <c r="K9" s="4">
        <v>9</v>
      </c>
      <c r="L9" s="8">
        <v>277.15</v>
      </c>
      <c r="M9" s="4">
        <v>8</v>
      </c>
      <c r="N9" s="8">
        <v>266.37</v>
      </c>
      <c r="O9" s="7">
        <v>0.125</v>
      </c>
      <c r="P9" s="7">
        <v>0.0405</v>
      </c>
    </row>
    <row r="10">
      <c r="A10" s="2" t="s">
        <v>133</v>
      </c>
      <c r="B10" s="2" t="s">
        <v>518</v>
      </c>
      <c r="C10" s="2" t="s">
        <v>355</v>
      </c>
      <c r="D10" s="2" t="s">
        <v>356</v>
      </c>
      <c r="E10" s="4">
        <v>2</v>
      </c>
      <c r="F10" s="8">
        <v>250.25</v>
      </c>
      <c r="G10" s="4">
        <v>8</v>
      </c>
      <c r="H10" s="8">
        <v>1196.91</v>
      </c>
      <c r="I10" s="7">
        <v>-0.75</v>
      </c>
      <c r="J10" s="7">
        <v>-0.7909</v>
      </c>
      <c r="K10" s="4">
        <v>2</v>
      </c>
      <c r="L10" s="8">
        <v>250.25</v>
      </c>
      <c r="M10" s="4">
        <v>8</v>
      </c>
      <c r="N10" s="8">
        <v>1196.91</v>
      </c>
      <c r="O10" s="7">
        <v>-0.75</v>
      </c>
      <c r="P10" s="7">
        <v>-0.7909</v>
      </c>
    </row>
    <row r="11">
      <c r="A11" s="2" t="s">
        <v>133</v>
      </c>
      <c r="B11" s="2" t="s">
        <v>518</v>
      </c>
      <c r="C11" s="2" t="s">
        <v>482</v>
      </c>
      <c r="D11" s="2" t="s">
        <v>483</v>
      </c>
      <c r="E11" s="4">
        <v>5</v>
      </c>
      <c r="F11" s="8">
        <v>85.74</v>
      </c>
      <c r="G11" s="4">
        <v>11</v>
      </c>
      <c r="H11" s="8">
        <v>186.89</v>
      </c>
      <c r="I11" s="7">
        <v>-0.5455</v>
      </c>
      <c r="J11" s="7">
        <v>-0.5412</v>
      </c>
      <c r="K11" s="4">
        <v>5</v>
      </c>
      <c r="L11" s="8">
        <v>85.74</v>
      </c>
      <c r="M11" s="4">
        <v>11</v>
      </c>
      <c r="N11" s="8">
        <v>186.89</v>
      </c>
      <c r="O11" s="7">
        <v>-0.5455</v>
      </c>
      <c r="P11" s="7">
        <v>-0.5412</v>
      </c>
    </row>
    <row r="12">
      <c r="A12" s="2" t="s">
        <v>133</v>
      </c>
      <c r="B12" s="2" t="s">
        <v>518</v>
      </c>
      <c r="C12" s="2" t="s">
        <v>393</v>
      </c>
      <c r="D12" s="2" t="s">
        <v>394</v>
      </c>
      <c r="E12" s="4">
        <v>1</v>
      </c>
      <c r="F12" s="8">
        <v>27.3</v>
      </c>
      <c r="G12" s="4">
        <v>14</v>
      </c>
      <c r="H12" s="8">
        <v>363.6</v>
      </c>
      <c r="I12" s="7">
        <v>-0.9286</v>
      </c>
      <c r="J12" s="7">
        <v>-0.9249</v>
      </c>
      <c r="K12" s="4">
        <v>1</v>
      </c>
      <c r="L12" s="8">
        <v>27.3</v>
      </c>
      <c r="M12" s="4">
        <v>14</v>
      </c>
      <c r="N12" s="8">
        <v>363.6</v>
      </c>
      <c r="O12" s="7">
        <v>-0.9286</v>
      </c>
      <c r="P12" s="7">
        <v>-0.9249</v>
      </c>
    </row>
    <row r="13">
      <c r="A13" s="2" t="s">
        <v>133</v>
      </c>
      <c r="B13" s="2" t="s">
        <v>518</v>
      </c>
      <c r="C13" s="2" t="s">
        <v>570</v>
      </c>
      <c r="D13" s="2" t="s">
        <v>571</v>
      </c>
      <c r="E13" s="4"/>
      <c r="F13" s="8"/>
      <c r="G13" s="4">
        <v>43</v>
      </c>
      <c r="H13" s="8">
        <v>3858.05</v>
      </c>
      <c r="I13" s="7"/>
      <c r="J13" s="7"/>
      <c r="K13" s="4"/>
      <c r="L13" s="8"/>
      <c r="M13" s="4">
        <v>43</v>
      </c>
      <c r="N13" s="8">
        <v>3858.05</v>
      </c>
      <c r="O13" s="7"/>
      <c r="P13" s="7"/>
    </row>
    <row r="14">
      <c r="A14" s="2" t="s">
        <v>133</v>
      </c>
      <c r="B14" s="2" t="s">
        <v>609</v>
      </c>
      <c r="C14" s="2" t="s">
        <v>570</v>
      </c>
      <c r="D14" s="2" t="s">
        <v>571</v>
      </c>
      <c r="E14" s="4">
        <v>2</v>
      </c>
      <c r="F14" s="8">
        <v>189.19</v>
      </c>
      <c r="G14" s="4">
        <v>20</v>
      </c>
      <c r="H14" s="8">
        <v>1037.19</v>
      </c>
      <c r="I14" s="7">
        <v>-0.9</v>
      </c>
      <c r="J14" s="7">
        <v>-0.8176</v>
      </c>
      <c r="K14" s="4">
        <v>2</v>
      </c>
      <c r="L14" s="8">
        <v>189.19</v>
      </c>
      <c r="M14" s="4">
        <v>20</v>
      </c>
      <c r="N14" s="8">
        <v>1037.19</v>
      </c>
      <c r="O14" s="7">
        <v>-0.9</v>
      </c>
      <c r="P14" s="7">
        <v>-0.8176</v>
      </c>
    </row>
    <row r="15">
      <c r="A15" s="2" t="s">
        <v>133</v>
      </c>
      <c r="B15" s="2" t="s">
        <v>609</v>
      </c>
      <c r="C15" s="2" t="s">
        <v>355</v>
      </c>
      <c r="D15" s="2" t="s">
        <v>356</v>
      </c>
      <c r="E15" s="4">
        <v>2</v>
      </c>
      <c r="F15" s="8">
        <v>160.06</v>
      </c>
      <c r="G15" s="4">
        <v>15</v>
      </c>
      <c r="H15" s="8">
        <v>806.31</v>
      </c>
      <c r="I15" s="7">
        <v>-0.8667</v>
      </c>
      <c r="J15" s="7">
        <v>-0.8015</v>
      </c>
      <c r="K15" s="4">
        <v>2</v>
      </c>
      <c r="L15" s="8">
        <v>160.06</v>
      </c>
      <c r="M15" s="4">
        <v>15</v>
      </c>
      <c r="N15" s="8">
        <v>806.31</v>
      </c>
      <c r="O15" s="7">
        <v>-0.8667</v>
      </c>
      <c r="P15" s="7">
        <v>-0.8015</v>
      </c>
    </row>
    <row r="16">
      <c r="A16" s="2" t="s">
        <v>133</v>
      </c>
      <c r="B16" s="2" t="s">
        <v>609</v>
      </c>
      <c r="C16" s="2" t="s">
        <v>482</v>
      </c>
      <c r="D16" s="2" t="s">
        <v>483</v>
      </c>
      <c r="E16" s="4"/>
      <c r="F16" s="8"/>
      <c r="G16" s="4">
        <v>4</v>
      </c>
      <c r="H16" s="8">
        <v>100</v>
      </c>
      <c r="I16" s="7"/>
      <c r="J16" s="7"/>
      <c r="K16" s="4"/>
      <c r="L16" s="8"/>
      <c r="M16" s="4">
        <v>4</v>
      </c>
      <c r="N16" s="8">
        <v>100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660</v>
      </c>
      <c r="I4" s="1" t="s">
        <v>661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662</v>
      </c>
      <c r="O4" s="1" t="s">
        <v>663</v>
      </c>
    </row>
    <row r="5">
      <c r="A5" s="1" t="s">
        <v>81</v>
      </c>
      <c r="B5" s="1" t="s">
        <v>83</v>
      </c>
      <c r="C5" s="1" t="s">
        <v>84</v>
      </c>
      <c r="D5" s="1" t="s">
        <v>664</v>
      </c>
      <c r="E5" s="1" t="s">
        <v>665</v>
      </c>
      <c r="F5" s="1" t="s">
        <v>664</v>
      </c>
      <c r="G5" s="1" t="s">
        <v>665</v>
      </c>
      <c r="H5" s="1" t="s">
        <v>660</v>
      </c>
      <c r="I5" s="1" t="s">
        <v>661</v>
      </c>
      <c r="J5" s="1" t="s">
        <v>666</v>
      </c>
      <c r="K5" s="1" t="s">
        <v>667</v>
      </c>
      <c r="L5" s="1" t="s">
        <v>666</v>
      </c>
      <c r="M5" s="1" t="s">
        <v>667</v>
      </c>
      <c r="N5" s="1" t="s">
        <v>662</v>
      </c>
      <c r="O5" s="1" t="s">
        <v>663</v>
      </c>
    </row>
    <row r="6">
      <c r="A6" s="2" t="s">
        <v>133</v>
      </c>
      <c r="B6" s="2" t="s">
        <v>135</v>
      </c>
      <c r="C6" s="2" t="s">
        <v>136</v>
      </c>
      <c r="D6" s="4">
        <v>71</v>
      </c>
      <c r="E6" s="8">
        <v>11384.45</v>
      </c>
      <c r="F6" s="4">
        <v>50</v>
      </c>
      <c r="G6" s="8">
        <v>11620.43</v>
      </c>
      <c r="H6" s="7">
        <v>0.42</v>
      </c>
      <c r="I6" s="7">
        <v>-0.0203</v>
      </c>
      <c r="J6" s="4">
        <v>71</v>
      </c>
      <c r="K6" s="8">
        <v>11384.45</v>
      </c>
      <c r="L6" s="4">
        <v>50</v>
      </c>
      <c r="M6" s="8">
        <v>11620.43</v>
      </c>
      <c r="N6" s="7">
        <v>0.42</v>
      </c>
      <c r="O6" s="7">
        <v>-0.0203</v>
      </c>
    </row>
    <row r="7">
      <c r="A7" s="2" t="s">
        <v>133</v>
      </c>
      <c r="B7" s="2" t="s">
        <v>355</v>
      </c>
      <c r="C7" s="2" t="s">
        <v>356</v>
      </c>
      <c r="D7" s="4">
        <v>16</v>
      </c>
      <c r="E7" s="8">
        <v>1384.2</v>
      </c>
      <c r="F7" s="4">
        <v>28</v>
      </c>
      <c r="G7" s="8">
        <v>2826.77</v>
      </c>
      <c r="H7" s="7">
        <v>-0.4286</v>
      </c>
      <c r="I7" s="7">
        <v>-0.5103</v>
      </c>
      <c r="J7" s="4">
        <v>16</v>
      </c>
      <c r="K7" s="8">
        <v>1384.2</v>
      </c>
      <c r="L7" s="4">
        <v>28</v>
      </c>
      <c r="M7" s="8">
        <v>2826.77</v>
      </c>
      <c r="N7" s="7">
        <v>-0.4286</v>
      </c>
      <c r="O7" s="7">
        <v>-0.5103</v>
      </c>
    </row>
    <row r="8">
      <c r="A8" s="2" t="s">
        <v>133</v>
      </c>
      <c r="B8" s="2" t="s">
        <v>393</v>
      </c>
      <c r="C8" s="2" t="s">
        <v>394</v>
      </c>
      <c r="D8" s="4">
        <v>23</v>
      </c>
      <c r="E8" s="8">
        <v>669.3</v>
      </c>
      <c r="F8" s="4">
        <v>35</v>
      </c>
      <c r="G8" s="8">
        <v>1372.47</v>
      </c>
      <c r="H8" s="7">
        <v>-0.3429</v>
      </c>
      <c r="I8" s="7">
        <v>-0.5123</v>
      </c>
      <c r="J8" s="4">
        <v>23</v>
      </c>
      <c r="K8" s="8">
        <v>669.3</v>
      </c>
      <c r="L8" s="4">
        <v>35</v>
      </c>
      <c r="M8" s="8">
        <v>1372.47</v>
      </c>
      <c r="N8" s="7">
        <v>-0.3429</v>
      </c>
      <c r="O8" s="7">
        <v>-0.5123</v>
      </c>
    </row>
    <row r="9">
      <c r="A9" s="2" t="s">
        <v>133</v>
      </c>
      <c r="B9" s="2" t="s">
        <v>482</v>
      </c>
      <c r="C9" s="2" t="s">
        <v>483</v>
      </c>
      <c r="D9" s="4">
        <v>14</v>
      </c>
      <c r="E9" s="8">
        <v>362.89</v>
      </c>
      <c r="F9" s="4">
        <v>23</v>
      </c>
      <c r="G9" s="8">
        <v>553.26</v>
      </c>
      <c r="H9" s="7">
        <v>-0.3913</v>
      </c>
      <c r="I9" s="7">
        <v>-0.3441</v>
      </c>
      <c r="J9" s="4">
        <v>14</v>
      </c>
      <c r="K9" s="8">
        <v>362.89</v>
      </c>
      <c r="L9" s="4">
        <v>23</v>
      </c>
      <c r="M9" s="8">
        <v>553.26</v>
      </c>
      <c r="N9" s="7">
        <v>-0.3913</v>
      </c>
      <c r="O9" s="7">
        <v>-0.3441</v>
      </c>
    </row>
    <row r="10">
      <c r="A10" s="2" t="s">
        <v>133</v>
      </c>
      <c r="B10" s="2" t="s">
        <v>570</v>
      </c>
      <c r="C10" s="2" t="s">
        <v>571</v>
      </c>
      <c r="D10" s="4">
        <v>2</v>
      </c>
      <c r="E10" s="8">
        <v>189.19</v>
      </c>
      <c r="F10" s="4">
        <v>63</v>
      </c>
      <c r="G10" s="8">
        <v>4895.24</v>
      </c>
      <c r="H10" s="7">
        <v>-0.9683</v>
      </c>
      <c r="I10" s="7">
        <v>-0.9614</v>
      </c>
      <c r="J10" s="4">
        <v>2</v>
      </c>
      <c r="K10" s="8">
        <v>189.19</v>
      </c>
      <c r="L10" s="4">
        <v>63</v>
      </c>
      <c r="M10" s="8">
        <v>4895.24</v>
      </c>
      <c r="N10" s="7">
        <v>-0.9683</v>
      </c>
      <c r="O10" s="7">
        <v>-0.9614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