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<sst xmlns="http://schemas.openxmlformats.org/spreadsheetml/2006/main" count="51" uniqueCount="51">
  <si>
    <t>Date Type:</t>
  </si>
  <si>
    <t>Order Date</t>
  </si>
  <si>
    <t>Start Date:</t>
  </si>
  <si>
    <t>06/02/2025</t>
  </si>
  <si>
    <t>End Date:</t>
  </si>
  <si>
    <t>06/15/2025</t>
  </si>
  <si>
    <t>Report Run Date:</t>
  </si>
  <si>
    <t>06/16/2025</t>
  </si>
  <si>
    <t>Division</t>
  </si>
  <si>
    <t>Current And Future Inventory</t>
  </si>
  <si>
    <t>Current And History Sales Comparison</t>
  </si>
  <si>
    <t>KOHLDSN</t>
  </si>
  <si>
    <t>MACY02</t>
  </si>
  <si>
    <t>JCPENNEY01</t>
  </si>
  <si>
    <t>TGTDVS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</si>
  <si>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</si>
  <si>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</si>
  <si>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</si>
  <si>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</si>
  <si>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</si>
  <si>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</si>
  <si>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</si>
  <si>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</si>
  <si>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</si>
  <si>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</si>
  <si>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</si>
  <si>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</si>
  <si>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</si>
  <si>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</si>
  <si>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</si>
  <si>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</si>
  <si>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</si>
  <si>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</si>
  <si>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</si>
  <si>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</si>
  <si>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</si>
  <si>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APL</t>
  </si>
  <si>
    <t>ART</t>
  </si>
  <si>
    <t>BASI</t>
  </si>
  <si>
    <t>BATH</t>
  </si>
  <si>
    <t>BLK</t>
  </si>
  <si>
    <t>FUR</t>
  </si>
  <si>
    <t>LGT</t>
  </si>
  <si>
    <t>PET</t>
  </si>
  <si>
    <t>PETB</t>
  </si>
  <si>
    <t>RUG</t>
  </si>
  <si>
    <t>SHET</t>
  </si>
  <si>
    <t>TOWL</t>
  </si>
  <si>
    <t>WIN</t>
  </si>
  <si>
    <t>YOUT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</si>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</sst>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A20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>
      <c r="A2" s="2" t="s">
        <v>8</v>
      </c>
      <c r="B2" s="3" t="s">
        <v>9</v>
      </c>
      <c r="C2" s="5" t="s">
        <v>9</v>
      </c>
      <c r="D2" s="5" t="s">
        <v>9</v>
      </c>
      <c r="E2" s="5" t="s">
        <v>9</v>
      </c>
      <c r="F2" s="5" t="s">
        <v>9</v>
      </c>
      <c r="G2" s="5" t="s">
        <v>9</v>
      </c>
      <c r="H2" s="5" t="s">
        <v>9</v>
      </c>
      <c r="I2" s="6" t="s">
        <v>9</v>
      </c>
      <c r="J2" s="7" t="s">
        <v>10</v>
      </c>
      <c r="K2" s="8" t="s">
        <v>10</v>
      </c>
      <c r="L2" s="8" t="s">
        <v>10</v>
      </c>
      <c r="M2" s="8" t="s">
        <v>10</v>
      </c>
      <c r="N2" s="8" t="s">
        <v>10</v>
      </c>
      <c r="O2" s="8" t="s">
        <v>10</v>
      </c>
      <c r="P2" s="8" t="s">
        <v>10</v>
      </c>
      <c r="Q2" s="8" t="s">
        <v>10</v>
      </c>
      <c r="R2" s="8" t="s">
        <v>10</v>
      </c>
      <c r="S2" s="8" t="s">
        <v>10</v>
      </c>
      <c r="T2" s="8" t="s">
        <v>10</v>
      </c>
      <c r="U2" s="9" t="s">
        <v>10</v>
      </c>
      <c r="V2" s="7" t="s">
        <v>11</v>
      </c>
      <c r="W2" s="8" t="s">
        <v>11</v>
      </c>
      <c r="X2" s="8" t="s">
        <v>11</v>
      </c>
      <c r="Y2" s="8" t="s">
        <v>11</v>
      </c>
      <c r="Z2" s="8" t="s">
        <v>11</v>
      </c>
      <c r="AA2" s="8" t="s">
        <v>11</v>
      </c>
      <c r="AB2" s="8" t="s">
        <v>11</v>
      </c>
      <c r="AC2" s="9" t="s">
        <v>11</v>
      </c>
      <c r="AD2" s="7" t="s">
        <v>12</v>
      </c>
      <c r="AE2" s="8" t="s">
        <v>12</v>
      </c>
      <c r="AF2" s="8" t="s">
        <v>12</v>
      </c>
      <c r="AG2" s="8" t="s">
        <v>12</v>
      </c>
      <c r="AH2" s="8" t="s">
        <v>12</v>
      </c>
      <c r="AI2" s="8" t="s">
        <v>12</v>
      </c>
      <c r="AJ2" s="8" t="s">
        <v>12</v>
      </c>
      <c r="AK2" s="9" t="s">
        <v>12</v>
      </c>
      <c r="AL2" s="7" t="s">
        <v>13</v>
      </c>
      <c r="AM2" s="8" t="s">
        <v>13</v>
      </c>
      <c r="AN2" s="8" t="s">
        <v>13</v>
      </c>
      <c r="AO2" s="8" t="s">
        <v>13</v>
      </c>
      <c r="AP2" s="8" t="s">
        <v>13</v>
      </c>
      <c r="AQ2" s="8" t="s">
        <v>13</v>
      </c>
      <c r="AR2" s="8" t="s">
        <v>13</v>
      </c>
      <c r="AS2" s="9" t="s">
        <v>13</v>
      </c>
      <c r="AT2" s="7" t="s">
        <v>14</v>
      </c>
      <c r="AU2" s="8" t="s">
        <v>14</v>
      </c>
      <c r="AV2" s="8" t="s">
        <v>14</v>
      </c>
      <c r="AW2" s="8" t="s">
        <v>14</v>
      </c>
      <c r="AX2" s="8" t="s">
        <v>14</v>
      </c>
      <c r="AY2" s="8" t="s">
        <v>14</v>
      </c>
      <c r="AZ2" s="8" t="s">
        <v>14</v>
      </c>
      <c r="BA2" s="9" t="s">
        <v>14</v>
      </c>
    </row>
    <row r="3">
      <c r="A3" s="4" t="s">
        <v>8</v>
      </c>
      <c r="B3" s="4" t="s">
        <v>9</v>
      </c>
      <c r="C3" s="4" t="s">
        <v>9</v>
      </c>
      <c r="D3" s="4" t="s">
        <v>9</v>
      </c>
      <c r="E3" s="4" t="s">
        <v>9</v>
      </c>
      <c r="F3" s="4" t="s">
        <v>9</v>
      </c>
      <c r="G3" s="4" t="s">
        <v>9</v>
      </c>
      <c r="H3" s="4" t="s">
        <v>9</v>
      </c>
      <c r="I3" s="4" t="s">
        <v>9</v>
      </c>
      <c r="J3" s="4" t="s">
        <v>15</v>
      </c>
      <c r="K3" s="4" t="s">
        <v>15</v>
      </c>
      <c r="L3" s="4" t="s">
        <v>15</v>
      </c>
      <c r="M3" s="4" t="s">
        <v>15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15</v>
      </c>
      <c r="W3" s="4" t="s">
        <v>15</v>
      </c>
      <c r="X3" s="4" t="s">
        <v>15</v>
      </c>
      <c r="Y3" s="4" t="s">
        <v>16</v>
      </c>
      <c r="Z3" s="4" t="s">
        <v>16</v>
      </c>
      <c r="AA3" s="4" t="s">
        <v>16</v>
      </c>
      <c r="AB3" s="4" t="s">
        <v>17</v>
      </c>
      <c r="AC3" s="4" t="s">
        <v>18</v>
      </c>
      <c r="AD3" s="4" t="s">
        <v>15</v>
      </c>
      <c r="AE3" s="4" t="s">
        <v>15</v>
      </c>
      <c r="AF3" s="4" t="s">
        <v>15</v>
      </c>
      <c r="AG3" s="4" t="s">
        <v>16</v>
      </c>
      <c r="AH3" s="4" t="s">
        <v>16</v>
      </c>
      <c r="AI3" s="4" t="s">
        <v>16</v>
      </c>
      <c r="AJ3" s="4" t="s">
        <v>17</v>
      </c>
      <c r="AK3" s="4" t="s">
        <v>18</v>
      </c>
      <c r="AL3" s="4" t="s">
        <v>15</v>
      </c>
      <c r="AM3" s="4" t="s">
        <v>15</v>
      </c>
      <c r="AN3" s="4" t="s">
        <v>15</v>
      </c>
      <c r="AO3" s="4" t="s">
        <v>16</v>
      </c>
      <c r="AP3" s="4" t="s">
        <v>16</v>
      </c>
      <c r="AQ3" s="4" t="s">
        <v>16</v>
      </c>
      <c r="AR3" s="4" t="s">
        <v>17</v>
      </c>
      <c r="AS3" s="4" t="s">
        <v>18</v>
      </c>
      <c r="AT3" s="4" t="s">
        <v>15</v>
      </c>
      <c r="AU3" s="4" t="s">
        <v>15</v>
      </c>
      <c r="AV3" s="4" t="s">
        <v>15</v>
      </c>
      <c r="AW3" s="4" t="s">
        <v>16</v>
      </c>
      <c r="AX3" s="4" t="s">
        <v>16</v>
      </c>
      <c r="AY3" s="4" t="s">
        <v>16</v>
      </c>
      <c r="AZ3" s="4" t="s">
        <v>17</v>
      </c>
      <c r="BA3" s="4" t="s">
        <v>18</v>
      </c>
    </row>
    <row r="4">
      <c r="A4" s="4" t="s">
        <v>8</v>
      </c>
      <c r="B4" s="4" t="s">
        <v>21</v>
      </c>
      <c r="C4" s="4" t="s">
        <v>22</v>
      </c>
      <c r="D4" s="4" t="s">
        <v>23</v>
      </c>
      <c r="E4" s="4" t="s">
        <v>24</v>
      </c>
      <c r="F4" s="4" t="s">
        <v>25</v>
      </c>
      <c r="G4" s="4" t="s">
        <v>26</v>
      </c>
      <c r="H4" s="4" t="s">
        <v>27</v>
      </c>
      <c r="I4" s="4" t="s">
        <v>28</v>
      </c>
      <c r="J4" s="4" t="s">
        <v>29</v>
      </c>
      <c r="K4" s="4" t="s">
        <v>30</v>
      </c>
      <c r="L4" s="4" t="s">
        <v>31</v>
      </c>
      <c r="M4" s="4" t="s">
        <v>32</v>
      </c>
      <c r="N4" s="4" t="s">
        <v>29</v>
      </c>
      <c r="O4" s="4" t="s">
        <v>30</v>
      </c>
      <c r="P4" s="4" t="s">
        <v>31</v>
      </c>
      <c r="Q4" s="4" t="s">
        <v>32</v>
      </c>
      <c r="R4" s="4" t="s">
        <v>17</v>
      </c>
      <c r="S4" s="4" t="s">
        <v>18</v>
      </c>
      <c r="T4" s="4" t="s">
        <v>19</v>
      </c>
      <c r="U4" s="4" t="s">
        <v>20</v>
      </c>
      <c r="V4" s="4" t="s">
        <v>33</v>
      </c>
      <c r="W4" s="4" t="s">
        <v>34</v>
      </c>
      <c r="X4" s="4" t="s">
        <v>31</v>
      </c>
      <c r="Y4" s="4" t="s">
        <v>33</v>
      </c>
      <c r="Z4" s="4" t="s">
        <v>34</v>
      </c>
      <c r="AA4" s="4" t="s">
        <v>31</v>
      </c>
      <c r="AB4" s="4" t="s">
        <v>17</v>
      </c>
      <c r="AC4" s="4" t="s">
        <v>18</v>
      </c>
      <c r="AD4" s="4" t="s">
        <v>33</v>
      </c>
      <c r="AE4" s="4" t="s">
        <v>34</v>
      </c>
      <c r="AF4" s="4" t="s">
        <v>31</v>
      </c>
      <c r="AG4" s="4" t="s">
        <v>33</v>
      </c>
      <c r="AH4" s="4" t="s">
        <v>34</v>
      </c>
      <c r="AI4" s="4" t="s">
        <v>31</v>
      </c>
      <c r="AJ4" s="4" t="s">
        <v>17</v>
      </c>
      <c r="AK4" s="4" t="s">
        <v>18</v>
      </c>
      <c r="AL4" s="4" t="s">
        <v>33</v>
      </c>
      <c r="AM4" s="4" t="s">
        <v>34</v>
      </c>
      <c r="AN4" s="4" t="s">
        <v>31</v>
      </c>
      <c r="AO4" s="4" t="s">
        <v>33</v>
      </c>
      <c r="AP4" s="4" t="s">
        <v>34</v>
      </c>
      <c r="AQ4" s="4" t="s">
        <v>31</v>
      </c>
      <c r="AR4" s="4" t="s">
        <v>17</v>
      </c>
      <c r="AS4" s="4" t="s">
        <v>18</v>
      </c>
      <c r="AT4" s="4" t="s">
        <v>33</v>
      </c>
      <c r="AU4" s="4" t="s">
        <v>34</v>
      </c>
      <c r="AV4" s="4" t="s">
        <v>31</v>
      </c>
      <c r="AW4" s="4" t="s">
        <v>33</v>
      </c>
      <c r="AX4" s="4" t="s">
        <v>34</v>
      </c>
      <c r="AY4" s="4" t="s">
        <v>31</v>
      </c>
      <c r="AZ4" s="4" t="s">
        <v>17</v>
      </c>
      <c r="BA4" s="4" t="s">
        <v>18</v>
      </c>
    </row>
    <row r="5">
      <c r="A5" s="10" t="s">
        <v>35</v>
      </c>
      <c r="B5" s="11">
        <v>686314</v>
      </c>
      <c r="C5" s="11">
        <f>=ROUNDDOWN(27.2387899762663,0)</f>
      </c>
      <c r="D5" s="11">
        <v>293801</v>
      </c>
      <c r="E5" s="12">
        <v>0.9688</v>
      </c>
      <c r="F5" s="11"/>
      <c r="G5" s="11">
        <f>=ROUNDDOWN({0},0)</f>
      </c>
      <c r="H5" s="11">
        <v>480</v>
      </c>
      <c r="I5" s="12">
        <v>1</v>
      </c>
      <c r="J5" s="11">
        <v>17951</v>
      </c>
      <c r="K5" s="13">
        <v>889614.4</v>
      </c>
      <c r="L5" s="11">
        <v>1753</v>
      </c>
      <c r="M5" s="14">
        <v>507.48</v>
      </c>
      <c r="N5" s="11">
        <v>17402</v>
      </c>
      <c r="O5" s="13">
        <v>887454.14</v>
      </c>
      <c r="P5" s="11">
        <v>1663</v>
      </c>
      <c r="Q5" s="14">
        <v>533.65</v>
      </c>
      <c r="R5" s="12">
        <v>0.0315</v>
      </c>
      <c r="S5" s="12">
        <v>0.0024</v>
      </c>
      <c r="T5" s="12">
        <v>0.0541</v>
      </c>
      <c r="U5" s="12">
        <v>-0.049</v>
      </c>
      <c r="V5" s="11">
        <v>11163</v>
      </c>
      <c r="W5" s="13">
        <v>529287.68</v>
      </c>
      <c r="X5" s="11">
        <v>1637</v>
      </c>
      <c r="Y5" s="11">
        <v>4794</v>
      </c>
      <c r="Z5" s="13">
        <v>201924.01</v>
      </c>
      <c r="AA5" s="11">
        <v>1600</v>
      </c>
      <c r="AB5" s="12">
        <v>1.3285</v>
      </c>
      <c r="AC5" s="12">
        <v>1.6212</v>
      </c>
      <c r="AD5" s="11">
        <v>3704</v>
      </c>
      <c r="AE5" s="13">
        <v>213712.94</v>
      </c>
      <c r="AF5" s="11">
        <v>1487</v>
      </c>
      <c r="AG5" s="11">
        <v>6904</v>
      </c>
      <c r="AH5" s="13">
        <v>373574.55</v>
      </c>
      <c r="AI5" s="11">
        <v>1300</v>
      </c>
      <c r="AJ5" s="12">
        <v>-0.4635</v>
      </c>
      <c r="AK5" s="12">
        <v>-0.4279</v>
      </c>
      <c r="AL5" s="11">
        <v>2045</v>
      </c>
      <c r="AM5" s="13">
        <v>102798.75</v>
      </c>
      <c r="AN5" s="11">
        <v>1515</v>
      </c>
      <c r="AO5" s="11">
        <v>2620</v>
      </c>
      <c r="AP5" s="13">
        <v>141494.6</v>
      </c>
      <c r="AQ5" s="11">
        <v>1544</v>
      </c>
      <c r="AR5" s="12">
        <v>-0.2195</v>
      </c>
      <c r="AS5" s="12">
        <v>-0.2735</v>
      </c>
      <c r="AT5" s="11">
        <v>1039</v>
      </c>
      <c r="AU5" s="13">
        <v>43815.03</v>
      </c>
      <c r="AV5" s="11">
        <v>1018</v>
      </c>
      <c r="AW5" s="11">
        <v>3084</v>
      </c>
      <c r="AX5" s="13">
        <v>170460.98</v>
      </c>
      <c r="AY5" s="11">
        <v>1468</v>
      </c>
      <c r="AZ5" s="12">
        <v>-0.6631</v>
      </c>
      <c r="BA5" s="12">
        <v>-0.743</v>
      </c>
    </row>
    <row r="6">
      <c r="A6" s="10" t="s">
        <v>36</v>
      </c>
      <c r="B6" s="11">
        <v>14882</v>
      </c>
      <c r="C6" s="11">
        <f>=ROUNDDOWN(25.7607754890081,0)</f>
      </c>
      <c r="D6" s="11">
        <v>10230</v>
      </c>
      <c r="E6" s="12">
        <v>0.1847</v>
      </c>
      <c r="F6" s="11"/>
      <c r="G6" s="11">
        <f>=ROUNDDOWN({0},0)</f>
      </c>
      <c r="H6" s="11"/>
      <c r="I6" s="12"/>
      <c r="J6" s="11">
        <v>263</v>
      </c>
      <c r="K6" s="13">
        <v>4122.17</v>
      </c>
      <c r="L6" s="11">
        <v>71</v>
      </c>
      <c r="M6" s="14">
        <v>58.06</v>
      </c>
      <c r="N6" s="11">
        <v>1051</v>
      </c>
      <c r="O6" s="13">
        <v>12780.09</v>
      </c>
      <c r="P6" s="11">
        <v>634</v>
      </c>
      <c r="Q6" s="14">
        <v>20.16</v>
      </c>
      <c r="R6" s="12">
        <v>-0.7498</v>
      </c>
      <c r="S6" s="12">
        <v>-0.6775</v>
      </c>
      <c r="T6" s="12">
        <v>-0.888</v>
      </c>
      <c r="U6" s="12">
        <v>1.88</v>
      </c>
      <c r="V6" s="11">
        <v>43</v>
      </c>
      <c r="W6" s="13">
        <v>813.94</v>
      </c>
      <c r="X6" s="11">
        <v>31</v>
      </c>
      <c r="Y6" s="11"/>
      <c r="Z6" s="13"/>
      <c r="AA6" s="11"/>
      <c r="AB6" s="12"/>
      <c r="AC6" s="12"/>
      <c r="AD6" s="11">
        <v>162</v>
      </c>
      <c r="AE6" s="13">
        <v>2257.75</v>
      </c>
      <c r="AF6" s="11">
        <v>71</v>
      </c>
      <c r="AG6" s="11">
        <v>1034</v>
      </c>
      <c r="AH6" s="13">
        <v>12598.09</v>
      </c>
      <c r="AI6" s="11">
        <v>634</v>
      </c>
      <c r="AJ6" s="12">
        <v>-0.8433</v>
      </c>
      <c r="AK6" s="12">
        <v>-0.8208</v>
      </c>
      <c r="AL6" s="11">
        <v>58</v>
      </c>
      <c r="AM6" s="13">
        <v>1050.48</v>
      </c>
      <c r="AN6" s="11">
        <v>31</v>
      </c>
      <c r="AO6" s="11">
        <v>17</v>
      </c>
      <c r="AP6" s="13">
        <v>182</v>
      </c>
      <c r="AQ6" s="11">
        <v>36</v>
      </c>
      <c r="AR6" s="12">
        <v>2.4118</v>
      </c>
      <c r="AS6" s="12">
        <v>4.7719</v>
      </c>
      <c r="AT6" s="11"/>
      <c r="AU6" s="13"/>
      <c r="AV6" s="11"/>
      <c r="AW6" s="11"/>
      <c r="AX6" s="13"/>
      <c r="AY6" s="11"/>
      <c r="AZ6" s="12"/>
      <c r="BA6" s="12"/>
    </row>
    <row r="7">
      <c r="A7" s="10" t="s">
        <v>37</v>
      </c>
      <c r="B7" s="11">
        <v>21621</v>
      </c>
      <c r="C7" s="11">
        <f>=ROUNDDOWN(19.464350018005,0)</f>
      </c>
      <c r="D7" s="11">
        <v>5816</v>
      </c>
      <c r="E7" s="12">
        <v>0.9583</v>
      </c>
      <c r="F7" s="11"/>
      <c r="G7" s="11">
        <f>=ROUNDDOWN({0},0)</f>
      </c>
      <c r="H7" s="11"/>
      <c r="I7" s="12"/>
      <c r="J7" s="11">
        <v>482</v>
      </c>
      <c r="K7" s="13">
        <v>18753.14</v>
      </c>
      <c r="L7" s="11">
        <v>132</v>
      </c>
      <c r="M7" s="14">
        <v>142.07</v>
      </c>
      <c r="N7" s="11">
        <v>350</v>
      </c>
      <c r="O7" s="13">
        <v>18998.85</v>
      </c>
      <c r="P7" s="11">
        <v>170</v>
      </c>
      <c r="Q7" s="14">
        <v>111.76</v>
      </c>
      <c r="R7" s="12">
        <v>0.3771</v>
      </c>
      <c r="S7" s="12">
        <v>-0.0129</v>
      </c>
      <c r="T7" s="12">
        <v>-0.2235</v>
      </c>
      <c r="U7" s="12">
        <v>0.2712</v>
      </c>
      <c r="V7" s="11">
        <v>296</v>
      </c>
      <c r="W7" s="13">
        <v>9368.14</v>
      </c>
      <c r="X7" s="11">
        <v>127</v>
      </c>
      <c r="Y7" s="11">
        <v>116</v>
      </c>
      <c r="Z7" s="13">
        <v>6160.08</v>
      </c>
      <c r="AA7" s="11">
        <v>170</v>
      </c>
      <c r="AB7" s="12">
        <v>1.5517</v>
      </c>
      <c r="AC7" s="12">
        <v>0.5208</v>
      </c>
      <c r="AD7" s="11">
        <v>57</v>
      </c>
      <c r="AE7" s="13">
        <v>2530.9</v>
      </c>
      <c r="AF7" s="11">
        <v>114</v>
      </c>
      <c r="AG7" s="11">
        <v>39</v>
      </c>
      <c r="AH7" s="13">
        <v>1537.89</v>
      </c>
      <c r="AI7" s="11">
        <v>155</v>
      </c>
      <c r="AJ7" s="12">
        <v>0.4615</v>
      </c>
      <c r="AK7" s="12">
        <v>0.6457</v>
      </c>
      <c r="AL7" s="11">
        <v>32</v>
      </c>
      <c r="AM7" s="13">
        <v>1398.7</v>
      </c>
      <c r="AN7" s="11">
        <v>80</v>
      </c>
      <c r="AO7" s="11">
        <v>48</v>
      </c>
      <c r="AP7" s="13">
        <v>2504.07</v>
      </c>
      <c r="AQ7" s="11">
        <v>62</v>
      </c>
      <c r="AR7" s="12">
        <v>-0.3333</v>
      </c>
      <c r="AS7" s="12">
        <v>-0.4414</v>
      </c>
      <c r="AT7" s="11">
        <v>97</v>
      </c>
      <c r="AU7" s="13">
        <v>5455.4</v>
      </c>
      <c r="AV7" s="11">
        <v>101</v>
      </c>
      <c r="AW7" s="11">
        <v>147</v>
      </c>
      <c r="AX7" s="13">
        <v>8796.81</v>
      </c>
      <c r="AY7" s="11">
        <v>155</v>
      </c>
      <c r="AZ7" s="12">
        <v>-0.3401</v>
      </c>
      <c r="BA7" s="12">
        <v>-0.3798</v>
      </c>
    </row>
    <row r="8">
      <c r="A8" s="10" t="s">
        <v>38</v>
      </c>
      <c r="B8" s="11">
        <v>139297</v>
      </c>
      <c r="C8" s="11">
        <f>=ROUNDDOWN(25.3055626203539,0)</f>
      </c>
      <c r="D8" s="11">
        <v>122809</v>
      </c>
      <c r="E8" s="12">
        <v>0.972</v>
      </c>
      <c r="F8" s="11"/>
      <c r="G8" s="11">
        <f>=ROUNDDOWN({0},0)</f>
      </c>
      <c r="H8" s="11"/>
      <c r="I8" s="12"/>
      <c r="J8" s="11">
        <v>4764</v>
      </c>
      <c r="K8" s="13">
        <v>133894.68</v>
      </c>
      <c r="L8" s="11">
        <v>253</v>
      </c>
      <c r="M8" s="14">
        <v>529.23</v>
      </c>
      <c r="N8" s="11">
        <v>3419</v>
      </c>
      <c r="O8" s="13">
        <v>98132.66</v>
      </c>
      <c r="P8" s="11">
        <v>298</v>
      </c>
      <c r="Q8" s="14">
        <v>329.3</v>
      </c>
      <c r="R8" s="12">
        <v>0.3934</v>
      </c>
      <c r="S8" s="12">
        <v>0.3644</v>
      </c>
      <c r="T8" s="12">
        <v>-0.151</v>
      </c>
      <c r="U8" s="12">
        <v>0.6071</v>
      </c>
      <c r="V8" s="11">
        <v>2540</v>
      </c>
      <c r="W8" s="13">
        <v>67715.01</v>
      </c>
      <c r="X8" s="11">
        <v>244</v>
      </c>
      <c r="Y8" s="11">
        <v>1127</v>
      </c>
      <c r="Z8" s="13">
        <v>28030.98</v>
      </c>
      <c r="AA8" s="11">
        <v>252</v>
      </c>
      <c r="AB8" s="12">
        <v>1.2538</v>
      </c>
      <c r="AC8" s="12">
        <v>1.4157</v>
      </c>
      <c r="AD8" s="11">
        <v>1222</v>
      </c>
      <c r="AE8" s="13">
        <v>37680.2</v>
      </c>
      <c r="AF8" s="11">
        <v>239</v>
      </c>
      <c r="AG8" s="11">
        <v>658</v>
      </c>
      <c r="AH8" s="13">
        <v>21322.18</v>
      </c>
      <c r="AI8" s="11">
        <v>237</v>
      </c>
      <c r="AJ8" s="12">
        <v>0.8571</v>
      </c>
      <c r="AK8" s="12">
        <v>0.7672</v>
      </c>
      <c r="AL8" s="11">
        <v>510</v>
      </c>
      <c r="AM8" s="13">
        <v>15269.75</v>
      </c>
      <c r="AN8" s="11">
        <v>201</v>
      </c>
      <c r="AO8" s="11">
        <v>578</v>
      </c>
      <c r="AP8" s="13">
        <v>14929.72</v>
      </c>
      <c r="AQ8" s="11">
        <v>222</v>
      </c>
      <c r="AR8" s="12">
        <v>-0.1176</v>
      </c>
      <c r="AS8" s="12">
        <v>0.0228</v>
      </c>
      <c r="AT8" s="11">
        <v>492</v>
      </c>
      <c r="AU8" s="13">
        <v>13229.72</v>
      </c>
      <c r="AV8" s="11">
        <v>190</v>
      </c>
      <c r="AW8" s="11">
        <v>1056</v>
      </c>
      <c r="AX8" s="13">
        <v>33849.78</v>
      </c>
      <c r="AY8" s="11">
        <v>262</v>
      </c>
      <c r="AZ8" s="12">
        <v>-0.5341</v>
      </c>
      <c r="BA8" s="12">
        <v>-0.6092</v>
      </c>
    </row>
    <row r="9">
      <c r="A9" s="10" t="s">
        <v>39</v>
      </c>
      <c r="B9" s="11">
        <v>271957</v>
      </c>
      <c r="C9" s="11">
        <f>=ROUNDDOWN(31.872699997656,0)</f>
      </c>
      <c r="D9" s="11">
        <v>252270</v>
      </c>
      <c r="E9" s="12">
        <v>0.9868</v>
      </c>
      <c r="F9" s="11"/>
      <c r="G9" s="11">
        <f>=ROUNDDOWN({0},0)</f>
      </c>
      <c r="H9" s="11"/>
      <c r="I9" s="12"/>
      <c r="J9" s="11">
        <v>3972</v>
      </c>
      <c r="K9" s="13">
        <v>76975.78</v>
      </c>
      <c r="L9" s="11">
        <v>339</v>
      </c>
      <c r="M9" s="14">
        <v>227.07</v>
      </c>
      <c r="N9" s="11">
        <v>4253</v>
      </c>
      <c r="O9" s="13">
        <v>80058.9</v>
      </c>
      <c r="P9" s="11">
        <v>264</v>
      </c>
      <c r="Q9" s="14">
        <v>303.25</v>
      </c>
      <c r="R9" s="12">
        <v>-0.0661</v>
      </c>
      <c r="S9" s="12">
        <v>-0.0385</v>
      </c>
      <c r="T9" s="12">
        <v>0.2841</v>
      </c>
      <c r="U9" s="12">
        <v>-0.2512</v>
      </c>
      <c r="V9" s="11">
        <v>1620</v>
      </c>
      <c r="W9" s="13">
        <v>29779.64</v>
      </c>
      <c r="X9" s="11">
        <v>282</v>
      </c>
      <c r="Y9" s="11">
        <v>1571</v>
      </c>
      <c r="Z9" s="13">
        <v>27476.44</v>
      </c>
      <c r="AA9" s="11">
        <v>255</v>
      </c>
      <c r="AB9" s="12">
        <v>0.0312</v>
      </c>
      <c r="AC9" s="12">
        <v>0.0838</v>
      </c>
      <c r="AD9" s="11">
        <v>1327</v>
      </c>
      <c r="AE9" s="13">
        <v>26871.95</v>
      </c>
      <c r="AF9" s="11">
        <v>261</v>
      </c>
      <c r="AG9" s="11">
        <v>1395</v>
      </c>
      <c r="AH9" s="13">
        <v>26991.5</v>
      </c>
      <c r="AI9" s="11">
        <v>215</v>
      </c>
      <c r="AJ9" s="12">
        <v>-0.0487</v>
      </c>
      <c r="AK9" s="12">
        <v>-0.0044</v>
      </c>
      <c r="AL9" s="11">
        <v>523</v>
      </c>
      <c r="AM9" s="13">
        <v>11100.2</v>
      </c>
      <c r="AN9" s="11">
        <v>198</v>
      </c>
      <c r="AO9" s="11">
        <v>434</v>
      </c>
      <c r="AP9" s="13">
        <v>8125.61</v>
      </c>
      <c r="AQ9" s="11">
        <v>225</v>
      </c>
      <c r="AR9" s="12">
        <v>0.2051</v>
      </c>
      <c r="AS9" s="12">
        <v>0.3661</v>
      </c>
      <c r="AT9" s="11">
        <v>502</v>
      </c>
      <c r="AU9" s="13">
        <v>9223.99</v>
      </c>
      <c r="AV9" s="11">
        <v>146</v>
      </c>
      <c r="AW9" s="11">
        <v>853</v>
      </c>
      <c r="AX9" s="13">
        <v>17465.35</v>
      </c>
      <c r="AY9" s="11">
        <v>231</v>
      </c>
      <c r="AZ9" s="12">
        <v>-0.4115</v>
      </c>
      <c r="BA9" s="12">
        <v>-0.4719</v>
      </c>
    </row>
    <row r="10">
      <c r="A10" s="10" t="s">
        <v>40</v>
      </c>
      <c r="B10" s="11">
        <v>504772</v>
      </c>
      <c r="C10" s="11">
        <f>=ROUNDDOWN(34.4483723469597,0)</f>
      </c>
      <c r="D10" s="11">
        <v>399680</v>
      </c>
      <c r="E10" s="12">
        <v>0.9145</v>
      </c>
      <c r="F10" s="11"/>
      <c r="G10" s="11">
        <f>=ROUNDDOWN({0},0)</f>
      </c>
      <c r="H10" s="11"/>
      <c r="I10" s="12"/>
      <c r="J10" s="11">
        <v>10771</v>
      </c>
      <c r="K10" s="13">
        <v>336098.86</v>
      </c>
      <c r="L10" s="11">
        <v>1115</v>
      </c>
      <c r="M10" s="14">
        <v>301.43</v>
      </c>
      <c r="N10" s="11">
        <v>7574</v>
      </c>
      <c r="O10" s="13">
        <v>221986.31</v>
      </c>
      <c r="P10" s="11">
        <v>1152</v>
      </c>
      <c r="Q10" s="14">
        <v>192.7</v>
      </c>
      <c r="R10" s="12">
        <v>0.4221</v>
      </c>
      <c r="S10" s="12">
        <v>0.5141</v>
      </c>
      <c r="T10" s="12">
        <v>-0.0321</v>
      </c>
      <c r="U10" s="12">
        <v>0.5642</v>
      </c>
      <c r="V10" s="11">
        <v>6646</v>
      </c>
      <c r="W10" s="13">
        <v>197628.07</v>
      </c>
      <c r="X10" s="11">
        <v>896</v>
      </c>
      <c r="Y10" s="11">
        <v>2243</v>
      </c>
      <c r="Z10" s="13">
        <v>59919.69</v>
      </c>
      <c r="AA10" s="11">
        <v>970</v>
      </c>
      <c r="AB10" s="12">
        <v>1.963</v>
      </c>
      <c r="AC10" s="12">
        <v>2.2982</v>
      </c>
      <c r="AD10" s="11">
        <v>1784</v>
      </c>
      <c r="AE10" s="13">
        <v>59928.38</v>
      </c>
      <c r="AF10" s="11">
        <v>874</v>
      </c>
      <c r="AG10" s="11">
        <v>2276</v>
      </c>
      <c r="AH10" s="13">
        <v>72444.46</v>
      </c>
      <c r="AI10" s="11">
        <v>893</v>
      </c>
      <c r="AJ10" s="12">
        <v>-0.2162</v>
      </c>
      <c r="AK10" s="12">
        <v>-0.1728</v>
      </c>
      <c r="AL10" s="11">
        <v>1020</v>
      </c>
      <c r="AM10" s="13">
        <v>36403.43</v>
      </c>
      <c r="AN10" s="11">
        <v>711</v>
      </c>
      <c r="AO10" s="11">
        <v>1024</v>
      </c>
      <c r="AP10" s="13">
        <v>31236.69</v>
      </c>
      <c r="AQ10" s="11">
        <v>730</v>
      </c>
      <c r="AR10" s="12">
        <v>-0.0039</v>
      </c>
      <c r="AS10" s="12">
        <v>0.1654</v>
      </c>
      <c r="AT10" s="11">
        <v>1321</v>
      </c>
      <c r="AU10" s="13">
        <v>42138.98</v>
      </c>
      <c r="AV10" s="11">
        <v>669</v>
      </c>
      <c r="AW10" s="11">
        <v>2031</v>
      </c>
      <c r="AX10" s="13">
        <v>58385.47</v>
      </c>
      <c r="AY10" s="11">
        <v>865</v>
      </c>
      <c r="AZ10" s="12">
        <v>-0.3496</v>
      </c>
      <c r="BA10" s="12">
        <v>-0.2783</v>
      </c>
    </row>
    <row r="11">
      <c r="A11" s="10" t="s">
        <v>41</v>
      </c>
      <c r="B11" s="11">
        <v>100049</v>
      </c>
      <c r="C11" s="11">
        <f>=ROUNDDOWN(20.1654774861934,0)</f>
      </c>
      <c r="D11" s="11">
        <v>56280</v>
      </c>
      <c r="E11" s="12">
        <v>0.942</v>
      </c>
      <c r="F11" s="11"/>
      <c r="G11" s="11">
        <f>=ROUNDDOWN({0},0)</f>
      </c>
      <c r="H11" s="11">
        <v>7833</v>
      </c>
      <c r="I11" s="12">
        <v>0.8232</v>
      </c>
      <c r="J11" s="11">
        <v>879</v>
      </c>
      <c r="K11" s="13">
        <v>124473.4</v>
      </c>
      <c r="L11" s="11">
        <v>479</v>
      </c>
      <c r="M11" s="14">
        <v>259.86</v>
      </c>
      <c r="N11" s="11">
        <v>3694</v>
      </c>
      <c r="O11" s="13">
        <v>494167.53</v>
      </c>
      <c r="P11" s="11">
        <v>655</v>
      </c>
      <c r="Q11" s="14">
        <v>754.45</v>
      </c>
      <c r="R11" s="12">
        <v>-0.762</v>
      </c>
      <c r="S11" s="12">
        <v>-0.7481</v>
      </c>
      <c r="T11" s="12">
        <v>-0.2687</v>
      </c>
      <c r="U11" s="12">
        <v>-0.6556</v>
      </c>
      <c r="V11" s="11">
        <v>176</v>
      </c>
      <c r="W11" s="13">
        <v>27344.11</v>
      </c>
      <c r="X11" s="11">
        <v>430</v>
      </c>
      <c r="Y11" s="11">
        <v>251</v>
      </c>
      <c r="Z11" s="13">
        <v>41049.15</v>
      </c>
      <c r="AA11" s="11">
        <v>625</v>
      </c>
      <c r="AB11" s="12">
        <v>-0.2988</v>
      </c>
      <c r="AC11" s="12">
        <v>-0.3339</v>
      </c>
      <c r="AD11" s="11">
        <v>215</v>
      </c>
      <c r="AE11" s="13">
        <v>32142.03</v>
      </c>
      <c r="AF11" s="11">
        <v>390</v>
      </c>
      <c r="AG11" s="11">
        <v>246</v>
      </c>
      <c r="AH11" s="13">
        <v>42193.01</v>
      </c>
      <c r="AI11" s="11">
        <v>538</v>
      </c>
      <c r="AJ11" s="12">
        <v>-0.126</v>
      </c>
      <c r="AK11" s="12">
        <v>-0.2382</v>
      </c>
      <c r="AL11" s="11">
        <v>18</v>
      </c>
      <c r="AM11" s="13">
        <v>4012</v>
      </c>
      <c r="AN11" s="11">
        <v>208</v>
      </c>
      <c r="AO11" s="11">
        <v>19</v>
      </c>
      <c r="AP11" s="13">
        <v>3563.97</v>
      </c>
      <c r="AQ11" s="11">
        <v>257</v>
      </c>
      <c r="AR11" s="12">
        <v>-0.0526</v>
      </c>
      <c r="AS11" s="12">
        <v>0.1257</v>
      </c>
      <c r="AT11" s="11">
        <v>470</v>
      </c>
      <c r="AU11" s="13">
        <v>60975.26</v>
      </c>
      <c r="AV11" s="11">
        <v>212</v>
      </c>
      <c r="AW11" s="11">
        <v>3178</v>
      </c>
      <c r="AX11" s="13">
        <v>407361.4</v>
      </c>
      <c r="AY11" s="11">
        <v>520</v>
      </c>
      <c r="AZ11" s="12">
        <v>-0.8521</v>
      </c>
      <c r="BA11" s="12">
        <v>-0.8503</v>
      </c>
    </row>
    <row r="12">
      <c r="A12" s="10" t="s">
        <v>42</v>
      </c>
      <c r="B12" s="11">
        <v>9071</v>
      </c>
      <c r="C12" s="11">
        <f>=ROUNDDOWN(16.7826086956522,0)</f>
      </c>
      <c r="D12" s="11">
        <v>9465</v>
      </c>
      <c r="E12" s="12">
        <v>0.8525</v>
      </c>
      <c r="F12" s="11"/>
      <c r="G12" s="11">
        <f>=ROUNDDOWN({0},0)</f>
      </c>
      <c r="H12" s="11"/>
      <c r="I12" s="12"/>
      <c r="J12" s="11">
        <v>79</v>
      </c>
      <c r="K12" s="13">
        <v>4902.82</v>
      </c>
      <c r="L12" s="11">
        <v>86</v>
      </c>
      <c r="M12" s="14">
        <v>57.01</v>
      </c>
      <c r="N12" s="11">
        <v>141</v>
      </c>
      <c r="O12" s="13">
        <v>10334.89</v>
      </c>
      <c r="P12" s="11">
        <v>140</v>
      </c>
      <c r="Q12" s="14">
        <v>73.82</v>
      </c>
      <c r="R12" s="12">
        <v>-0.4397</v>
      </c>
      <c r="S12" s="12">
        <v>-0.5256</v>
      </c>
      <c r="T12" s="12">
        <v>-0.3857</v>
      </c>
      <c r="U12" s="12">
        <v>-0.2277</v>
      </c>
      <c r="V12" s="11">
        <v>25</v>
      </c>
      <c r="W12" s="13">
        <v>1372.37</v>
      </c>
      <c r="X12" s="11">
        <v>86</v>
      </c>
      <c r="Y12" s="11">
        <v>45</v>
      </c>
      <c r="Z12" s="13">
        <v>2428.8</v>
      </c>
      <c r="AA12" s="11">
        <v>135</v>
      </c>
      <c r="AB12" s="12">
        <v>-0.4444</v>
      </c>
      <c r="AC12" s="12">
        <v>-0.435</v>
      </c>
      <c r="AD12" s="11">
        <v>14</v>
      </c>
      <c r="AE12" s="13">
        <v>745.32</v>
      </c>
      <c r="AF12" s="11">
        <v>86</v>
      </c>
      <c r="AG12" s="11">
        <v>8</v>
      </c>
      <c r="AH12" s="13">
        <v>726.64</v>
      </c>
      <c r="AI12" s="11">
        <v>116</v>
      </c>
      <c r="AJ12" s="12">
        <v>0.75</v>
      </c>
      <c r="AK12" s="12">
        <v>0.0257</v>
      </c>
      <c r="AL12" s="11">
        <v>11</v>
      </c>
      <c r="AM12" s="13">
        <v>942.56</v>
      </c>
      <c r="AN12" s="11">
        <v>59</v>
      </c>
      <c r="AO12" s="11">
        <v>30</v>
      </c>
      <c r="AP12" s="13">
        <v>2024.52</v>
      </c>
      <c r="AQ12" s="11">
        <v>99</v>
      </c>
      <c r="AR12" s="12">
        <v>-0.6333</v>
      </c>
      <c r="AS12" s="12">
        <v>-0.5344</v>
      </c>
      <c r="AT12" s="11">
        <v>29</v>
      </c>
      <c r="AU12" s="13">
        <v>1842.57</v>
      </c>
      <c r="AV12" s="11">
        <v>55</v>
      </c>
      <c r="AW12" s="11">
        <v>58</v>
      </c>
      <c r="AX12" s="13">
        <v>5154.93</v>
      </c>
      <c r="AY12" s="11">
        <v>127</v>
      </c>
      <c r="AZ12" s="12">
        <v>-0.5</v>
      </c>
      <c r="BA12" s="12">
        <v>-0.6426</v>
      </c>
    </row>
    <row r="13">
      <c r="A13" s="10" t="s">
        <v>43</v>
      </c>
      <c r="B13" s="11">
        <v>10063</v>
      </c>
      <c r="C13" s="11">
        <f>=ROUNDDOWN(161.784565916399,0)</f>
      </c>
      <c r="D13" s="11"/>
      <c r="E13" s="12">
        <v>1</v>
      </c>
      <c r="F13" s="11"/>
      <c r="G13" s="11">
        <f>=ROUNDDOWN({0},0)</f>
      </c>
      <c r="H13" s="11"/>
      <c r="I13" s="12"/>
      <c r="J13" s="11">
        <v>7</v>
      </c>
      <c r="K13" s="13">
        <v>54.08</v>
      </c>
      <c r="L13" s="11">
        <v>22</v>
      </c>
      <c r="M13" s="14">
        <v>2.46</v>
      </c>
      <c r="N13" s="11"/>
      <c r="O13" s="13"/>
      <c r="P13" s="11">
        <v>22</v>
      </c>
      <c r="Q13" s="14"/>
      <c r="R13" s="12"/>
      <c r="S13" s="12"/>
      <c r="T13" s="12"/>
      <c r="U13" s="12"/>
      <c r="V13" s="11">
        <v>7</v>
      </c>
      <c r="W13" s="13">
        <v>54.08</v>
      </c>
      <c r="X13" s="11">
        <v>7</v>
      </c>
      <c r="Y13" s="11"/>
      <c r="Z13" s="13"/>
      <c r="AA13" s="11">
        <v>4</v>
      </c>
      <c r="AB13" s="12"/>
      <c r="AC13" s="12"/>
      <c r="AD13" s="11"/>
      <c r="AE13" s="13"/>
      <c r="AF13" s="11"/>
      <c r="AG13" s="11"/>
      <c r="AH13" s="13"/>
      <c r="AI13" s="11"/>
      <c r="AJ13" s="12"/>
      <c r="AK13" s="12"/>
      <c r="AL13" s="11"/>
      <c r="AM13" s="13"/>
      <c r="AN13" s="11"/>
      <c r="AO13" s="11"/>
      <c r="AP13" s="13"/>
      <c r="AQ13" s="11"/>
      <c r="AR13" s="12"/>
      <c r="AS13" s="12"/>
      <c r="AT13" s="11"/>
      <c r="AU13" s="13"/>
      <c r="AV13" s="11"/>
      <c r="AW13" s="11"/>
      <c r="AX13" s="13"/>
      <c r="AY13" s="11"/>
      <c r="AZ13" s="12"/>
      <c r="BA13" s="12"/>
    </row>
    <row r="14">
      <c r="A14" s="10" t="s">
        <v>44</v>
      </c>
      <c r="B14" s="11">
        <v>31401</v>
      </c>
      <c r="C14" s="11">
        <f>=ROUNDDOWN(72.5196304849885,0)</f>
      </c>
      <c r="D14" s="11">
        <v>2490</v>
      </c>
      <c r="E14" s="12">
        <v>1</v>
      </c>
      <c r="F14" s="11"/>
      <c r="G14" s="11">
        <f>=ROUNDDOWN({0},0)</f>
      </c>
      <c r="H14" s="11"/>
      <c r="I14" s="12"/>
      <c r="J14" s="11">
        <v>17</v>
      </c>
      <c r="K14" s="13">
        <v>573.82</v>
      </c>
      <c r="L14" s="11">
        <v>80</v>
      </c>
      <c r="M14" s="14">
        <v>7.17</v>
      </c>
      <c r="N14" s="11">
        <v>56</v>
      </c>
      <c r="O14" s="13">
        <v>1684.88</v>
      </c>
      <c r="P14" s="11">
        <v>112</v>
      </c>
      <c r="Q14" s="14">
        <v>15.04</v>
      </c>
      <c r="R14" s="12">
        <v>-0.6964</v>
      </c>
      <c r="S14" s="12">
        <v>-0.6594</v>
      </c>
      <c r="T14" s="12">
        <v>-0.2857</v>
      </c>
      <c r="U14" s="12">
        <v>-0.5233</v>
      </c>
      <c r="V14" s="11">
        <v>17</v>
      </c>
      <c r="W14" s="13">
        <v>573.82</v>
      </c>
      <c r="X14" s="11">
        <v>45</v>
      </c>
      <c r="Y14" s="11">
        <v>56</v>
      </c>
      <c r="Z14" s="13">
        <v>1684.88</v>
      </c>
      <c r="AA14" s="11">
        <v>69</v>
      </c>
      <c r="AB14" s="12">
        <v>-0.6964</v>
      </c>
      <c r="AC14" s="12">
        <v>-0.6594</v>
      </c>
      <c r="AD14" s="11"/>
      <c r="AE14" s="13"/>
      <c r="AF14" s="11">
        <v>1</v>
      </c>
      <c r="AG14" s="11"/>
      <c r="AH14" s="13"/>
      <c r="AI14" s="11"/>
      <c r="AJ14" s="12"/>
      <c r="AK14" s="12"/>
      <c r="AL14" s="11"/>
      <c r="AM14" s="13"/>
      <c r="AN14" s="11"/>
      <c r="AO14" s="11"/>
      <c r="AP14" s="13"/>
      <c r="AQ14" s="11"/>
      <c r="AR14" s="12"/>
      <c r="AS14" s="12"/>
      <c r="AT14" s="11"/>
      <c r="AU14" s="13"/>
      <c r="AV14" s="11"/>
      <c r="AW14" s="11"/>
      <c r="AX14" s="13"/>
      <c r="AY14" s="11"/>
      <c r="AZ14" s="12"/>
      <c r="BA14" s="12"/>
    </row>
    <row r="15">
      <c r="A15" s="10" t="s">
        <v>45</v>
      </c>
      <c r="B15" s="11">
        <v>4937</v>
      </c>
      <c r="C15" s="11">
        <f>=ROUNDDOWN(302.883435582822,0)</f>
      </c>
      <c r="D15" s="11"/>
      <c r="E15" s="12"/>
      <c r="F15" s="11"/>
      <c r="G15" s="11">
        <f>=ROUNDDOWN({0},0)</f>
      </c>
      <c r="H15" s="11"/>
      <c r="I15" s="12"/>
      <c r="J15" s="11">
        <v>2</v>
      </c>
      <c r="K15" s="13">
        <v>90.23</v>
      </c>
      <c r="L15" s="11"/>
      <c r="M15" s="14"/>
      <c r="N15" s="11">
        <v>11</v>
      </c>
      <c r="O15" s="13">
        <v>438.74</v>
      </c>
      <c r="P15" s="11">
        <v>75</v>
      </c>
      <c r="Q15" s="14">
        <v>5.85</v>
      </c>
      <c r="R15" s="12">
        <v>-0.8182</v>
      </c>
      <c r="S15" s="12">
        <v>-0.7943</v>
      </c>
      <c r="T15" s="12"/>
      <c r="U15" s="12"/>
      <c r="V15" s="11"/>
      <c r="W15" s="13"/>
      <c r="X15" s="11"/>
      <c r="Y15" s="11">
        <v>1</v>
      </c>
      <c r="Z15" s="13">
        <v>35.02</v>
      </c>
      <c r="AA15" s="11">
        <v>75</v>
      </c>
      <c r="AB15" s="12"/>
      <c r="AC15" s="12"/>
      <c r="AD15" s="11"/>
      <c r="AE15" s="13"/>
      <c r="AF15" s="11"/>
      <c r="AG15" s="11"/>
      <c r="AH15" s="13"/>
      <c r="AI15" s="11"/>
      <c r="AJ15" s="12"/>
      <c r="AK15" s="12"/>
      <c r="AL15" s="11">
        <v>2</v>
      </c>
      <c r="AM15" s="13">
        <v>90.23</v>
      </c>
      <c r="AN15" s="11"/>
      <c r="AO15" s="11">
        <v>10</v>
      </c>
      <c r="AP15" s="13">
        <v>403.72</v>
      </c>
      <c r="AQ15" s="11">
        <v>57</v>
      </c>
      <c r="AR15" s="12">
        <v>-0.8</v>
      </c>
      <c r="AS15" s="12">
        <v>-0.7765</v>
      </c>
      <c r="AT15" s="11"/>
      <c r="AU15" s="13"/>
      <c r="AV15" s="11"/>
      <c r="AW15" s="11"/>
      <c r="AX15" s="13"/>
      <c r="AY15" s="11"/>
      <c r="AZ15" s="12"/>
      <c r="BA15" s="12"/>
    </row>
    <row r="16">
      <c r="A16" s="10" t="s">
        <v>46</v>
      </c>
      <c r="B16" s="11">
        <v>408097</v>
      </c>
      <c r="C16" s="11">
        <f>=ROUNDDOWN(24.8930706355984,0)</f>
      </c>
      <c r="D16" s="11">
        <v>440069</v>
      </c>
      <c r="E16" s="12">
        <v>0.8938</v>
      </c>
      <c r="F16" s="11"/>
      <c r="G16" s="11">
        <f>=ROUNDDOWN({0},0)</f>
      </c>
      <c r="H16" s="11"/>
      <c r="I16" s="12"/>
      <c r="J16" s="11">
        <v>5186</v>
      </c>
      <c r="K16" s="13">
        <v>136877.11</v>
      </c>
      <c r="L16" s="11">
        <v>1012</v>
      </c>
      <c r="M16" s="14">
        <v>135.25</v>
      </c>
      <c r="N16" s="11">
        <v>8761</v>
      </c>
      <c r="O16" s="13">
        <v>231449.42</v>
      </c>
      <c r="P16" s="11">
        <v>1035</v>
      </c>
      <c r="Q16" s="14">
        <v>223.62</v>
      </c>
      <c r="R16" s="12">
        <v>-0.4081</v>
      </c>
      <c r="S16" s="12">
        <v>-0.4086</v>
      </c>
      <c r="T16" s="12">
        <v>-0.0222</v>
      </c>
      <c r="U16" s="12">
        <v>-0.3952</v>
      </c>
      <c r="V16" s="11">
        <v>1702</v>
      </c>
      <c r="W16" s="13">
        <v>39608.59</v>
      </c>
      <c r="X16" s="11">
        <v>1012</v>
      </c>
      <c r="Y16" s="11">
        <v>1684</v>
      </c>
      <c r="Z16" s="13">
        <v>46483.76</v>
      </c>
      <c r="AA16" s="11">
        <v>1031</v>
      </c>
      <c r="AB16" s="12">
        <v>0.0107</v>
      </c>
      <c r="AC16" s="12">
        <v>-0.1479</v>
      </c>
      <c r="AD16" s="11">
        <v>1985</v>
      </c>
      <c r="AE16" s="13">
        <v>59308.23</v>
      </c>
      <c r="AF16" s="11">
        <v>988</v>
      </c>
      <c r="AG16" s="11">
        <v>3865</v>
      </c>
      <c r="AH16" s="13">
        <v>100852.93</v>
      </c>
      <c r="AI16" s="11">
        <v>973</v>
      </c>
      <c r="AJ16" s="12">
        <v>-0.4864</v>
      </c>
      <c r="AK16" s="12">
        <v>-0.4119</v>
      </c>
      <c r="AL16" s="11">
        <v>825</v>
      </c>
      <c r="AM16" s="13">
        <v>25063.81</v>
      </c>
      <c r="AN16" s="11">
        <v>930</v>
      </c>
      <c r="AO16" s="11">
        <v>1781</v>
      </c>
      <c r="AP16" s="13">
        <v>53051.72</v>
      </c>
      <c r="AQ16" s="11">
        <v>954</v>
      </c>
      <c r="AR16" s="12">
        <v>-0.5368</v>
      </c>
      <c r="AS16" s="12">
        <v>-0.5276</v>
      </c>
      <c r="AT16" s="11">
        <v>674</v>
      </c>
      <c r="AU16" s="13">
        <v>12896.48</v>
      </c>
      <c r="AV16" s="11">
        <v>800</v>
      </c>
      <c r="AW16" s="11">
        <v>1431</v>
      </c>
      <c r="AX16" s="13">
        <v>31061.01</v>
      </c>
      <c r="AY16" s="11">
        <v>830</v>
      </c>
      <c r="AZ16" s="12">
        <v>-0.529</v>
      </c>
      <c r="BA16" s="12">
        <v>-0.5848</v>
      </c>
    </row>
    <row r="17">
      <c r="A17" s="10" t="s">
        <v>47</v>
      </c>
      <c r="B17" s="11">
        <v>151841</v>
      </c>
      <c r="C17" s="11">
        <f>=ROUNDDOWN(48.5689153312222,0)</f>
      </c>
      <c r="D17" s="11">
        <v>60539</v>
      </c>
      <c r="E17" s="12">
        <v>1</v>
      </c>
      <c r="F17" s="11"/>
      <c r="G17" s="11">
        <f>=ROUNDDOWN({0},0)</f>
      </c>
      <c r="H17" s="11"/>
      <c r="I17" s="12"/>
      <c r="J17" s="11">
        <v>2320</v>
      </c>
      <c r="K17" s="13">
        <v>71758.15</v>
      </c>
      <c r="L17" s="11">
        <v>142</v>
      </c>
      <c r="M17" s="14">
        <v>505.34</v>
      </c>
      <c r="N17" s="11">
        <v>3232</v>
      </c>
      <c r="O17" s="13">
        <v>104467.35</v>
      </c>
      <c r="P17" s="11">
        <v>129</v>
      </c>
      <c r="Q17" s="14">
        <v>809.82</v>
      </c>
      <c r="R17" s="12">
        <v>-0.2822</v>
      </c>
      <c r="S17" s="12">
        <v>-0.3131</v>
      </c>
      <c r="T17" s="12">
        <v>0.1008</v>
      </c>
      <c r="U17" s="12">
        <v>-0.376</v>
      </c>
      <c r="V17" s="11">
        <v>445</v>
      </c>
      <c r="W17" s="13">
        <v>12620.07</v>
      </c>
      <c r="X17" s="11">
        <v>142</v>
      </c>
      <c r="Y17" s="11">
        <v>692</v>
      </c>
      <c r="Z17" s="13">
        <v>18785.25</v>
      </c>
      <c r="AA17" s="11">
        <v>121</v>
      </c>
      <c r="AB17" s="12">
        <v>-0.3569</v>
      </c>
      <c r="AC17" s="12">
        <v>-0.3282</v>
      </c>
      <c r="AD17" s="11">
        <v>956</v>
      </c>
      <c r="AE17" s="13">
        <v>31876.97</v>
      </c>
      <c r="AF17" s="11">
        <v>142</v>
      </c>
      <c r="AG17" s="11">
        <v>1373</v>
      </c>
      <c r="AH17" s="13">
        <v>48810.76</v>
      </c>
      <c r="AI17" s="11">
        <v>120</v>
      </c>
      <c r="AJ17" s="12">
        <v>-0.3037</v>
      </c>
      <c r="AK17" s="12">
        <v>-0.3469</v>
      </c>
      <c r="AL17" s="11">
        <v>580</v>
      </c>
      <c r="AM17" s="13">
        <v>16647.46</v>
      </c>
      <c r="AN17" s="11">
        <v>142</v>
      </c>
      <c r="AO17" s="11">
        <v>331</v>
      </c>
      <c r="AP17" s="13">
        <v>9794.86</v>
      </c>
      <c r="AQ17" s="11">
        <v>116</v>
      </c>
      <c r="AR17" s="12">
        <v>0.7523</v>
      </c>
      <c r="AS17" s="12">
        <v>0.6996</v>
      </c>
      <c r="AT17" s="11">
        <v>339</v>
      </c>
      <c r="AU17" s="13">
        <v>10613.65</v>
      </c>
      <c r="AV17" s="11">
        <v>50</v>
      </c>
      <c r="AW17" s="11">
        <v>836</v>
      </c>
      <c r="AX17" s="13">
        <v>27076.48</v>
      </c>
      <c r="AY17" s="11">
        <v>110</v>
      </c>
      <c r="AZ17" s="12">
        <v>-0.5945</v>
      </c>
      <c r="BA17" s="12">
        <v>-0.608</v>
      </c>
    </row>
    <row r="18">
      <c r="A18" s="10" t="s">
        <v>48</v>
      </c>
      <c r="B18" s="11">
        <v>319543</v>
      </c>
      <c r="C18" s="11">
        <f>=ROUNDDOWN(35.4618295619749,0)</f>
      </c>
      <c r="D18" s="11">
        <v>101570</v>
      </c>
      <c r="E18" s="12">
        <v>0.9955</v>
      </c>
      <c r="F18" s="11"/>
      <c r="G18" s="11">
        <f>=ROUNDDOWN({0},0)</f>
      </c>
      <c r="H18" s="11"/>
      <c r="I18" s="12"/>
      <c r="J18" s="11">
        <v>3089</v>
      </c>
      <c r="K18" s="13">
        <v>64835.16</v>
      </c>
      <c r="L18" s="11">
        <v>528</v>
      </c>
      <c r="M18" s="14">
        <v>122.79</v>
      </c>
      <c r="N18" s="11">
        <v>5409</v>
      </c>
      <c r="O18" s="13">
        <v>106195.63</v>
      </c>
      <c r="P18" s="11">
        <v>609</v>
      </c>
      <c r="Q18" s="14">
        <v>174.38</v>
      </c>
      <c r="R18" s="12">
        <v>-0.4289</v>
      </c>
      <c r="S18" s="12">
        <v>-0.3895</v>
      </c>
      <c r="T18" s="12">
        <v>-0.133</v>
      </c>
      <c r="U18" s="12">
        <v>-0.2958</v>
      </c>
      <c r="V18" s="11">
        <v>1300</v>
      </c>
      <c r="W18" s="13">
        <v>29472.56</v>
      </c>
      <c r="X18" s="11">
        <v>472</v>
      </c>
      <c r="Y18" s="11">
        <v>1660</v>
      </c>
      <c r="Z18" s="13">
        <v>31081.22</v>
      </c>
      <c r="AA18" s="11">
        <v>597</v>
      </c>
      <c r="AB18" s="12">
        <v>-0.2169</v>
      </c>
      <c r="AC18" s="12">
        <v>-0.0518</v>
      </c>
      <c r="AD18" s="11">
        <v>34</v>
      </c>
      <c r="AE18" s="13">
        <v>939.26</v>
      </c>
      <c r="AF18" s="11">
        <v>21</v>
      </c>
      <c r="AG18" s="11">
        <v>54</v>
      </c>
      <c r="AH18" s="13">
        <v>1269.23</v>
      </c>
      <c r="AI18" s="11">
        <v>14</v>
      </c>
      <c r="AJ18" s="12">
        <v>-0.3704</v>
      </c>
      <c r="AK18" s="12">
        <v>-0.26</v>
      </c>
      <c r="AL18" s="11">
        <v>847</v>
      </c>
      <c r="AM18" s="13">
        <v>17476.74</v>
      </c>
      <c r="AN18" s="11">
        <v>465</v>
      </c>
      <c r="AO18" s="11">
        <v>1871</v>
      </c>
      <c r="AP18" s="13">
        <v>35527.56</v>
      </c>
      <c r="AQ18" s="11">
        <v>598</v>
      </c>
      <c r="AR18" s="12">
        <v>-0.5473</v>
      </c>
      <c r="AS18" s="12">
        <v>-0.5081</v>
      </c>
      <c r="AT18" s="11">
        <v>908</v>
      </c>
      <c r="AU18" s="13">
        <v>16946.6</v>
      </c>
      <c r="AV18" s="11">
        <v>187</v>
      </c>
      <c r="AW18" s="11">
        <v>1824</v>
      </c>
      <c r="AX18" s="13">
        <v>38317.62</v>
      </c>
      <c r="AY18" s="11">
        <v>450</v>
      </c>
      <c r="AZ18" s="12">
        <v>-0.5022</v>
      </c>
      <c r="BA18" s="12">
        <v>-0.5577</v>
      </c>
    </row>
    <row r="19">
      <c r="A19" s="10" t="s">
        <v>49</v>
      </c>
      <c r="B19" s="11">
        <v>130489</v>
      </c>
      <c r="C19" s="11">
        <f>=ROUNDDOWN(36.3610778276256,0)</f>
      </c>
      <c r="D19" s="11">
        <v>42883</v>
      </c>
      <c r="E19" s="12">
        <v>0.9729</v>
      </c>
      <c r="F19" s="11"/>
      <c r="G19" s="11">
        <f>=ROUNDDOWN({0},0)</f>
      </c>
      <c r="H19" s="11"/>
      <c r="I19" s="12"/>
      <c r="J19" s="11">
        <v>1497</v>
      </c>
      <c r="K19" s="13">
        <v>59433.65</v>
      </c>
      <c r="L19" s="11">
        <v>440</v>
      </c>
      <c r="M19" s="14">
        <v>135.08</v>
      </c>
      <c r="N19" s="11">
        <v>3136</v>
      </c>
      <c r="O19" s="13">
        <v>124696</v>
      </c>
      <c r="P19" s="11">
        <v>647</v>
      </c>
      <c r="Q19" s="14">
        <v>192.73</v>
      </c>
      <c r="R19" s="12">
        <v>-0.5226</v>
      </c>
      <c r="S19" s="12">
        <v>-0.5234</v>
      </c>
      <c r="T19" s="12">
        <v>-0.3199</v>
      </c>
      <c r="U19" s="12">
        <v>-0.2991</v>
      </c>
      <c r="V19" s="11">
        <v>373</v>
      </c>
      <c r="W19" s="13">
        <v>15504.94</v>
      </c>
      <c r="X19" s="11">
        <v>358</v>
      </c>
      <c r="Y19" s="11">
        <v>677</v>
      </c>
      <c r="Z19" s="13">
        <v>24571.68</v>
      </c>
      <c r="AA19" s="11">
        <v>552</v>
      </c>
      <c r="AB19" s="12">
        <v>-0.449</v>
      </c>
      <c r="AC19" s="12">
        <v>-0.369</v>
      </c>
      <c r="AD19" s="11">
        <v>304</v>
      </c>
      <c r="AE19" s="13">
        <v>12810.9</v>
      </c>
      <c r="AF19" s="11">
        <v>338</v>
      </c>
      <c r="AG19" s="11">
        <v>889</v>
      </c>
      <c r="AH19" s="13">
        <v>33319.21</v>
      </c>
      <c r="AI19" s="11">
        <v>379</v>
      </c>
      <c r="AJ19" s="12">
        <v>-0.658</v>
      </c>
      <c r="AK19" s="12">
        <v>-0.6155</v>
      </c>
      <c r="AL19" s="11">
        <v>246</v>
      </c>
      <c r="AM19" s="13">
        <v>10082.39</v>
      </c>
      <c r="AN19" s="11">
        <v>329</v>
      </c>
      <c r="AO19" s="11">
        <v>296</v>
      </c>
      <c r="AP19" s="13">
        <v>11366.96</v>
      </c>
      <c r="AQ19" s="11">
        <v>547</v>
      </c>
      <c r="AR19" s="12">
        <v>-0.1689</v>
      </c>
      <c r="AS19" s="12">
        <v>-0.113</v>
      </c>
      <c r="AT19" s="11">
        <v>574</v>
      </c>
      <c r="AU19" s="13">
        <v>21035.42</v>
      </c>
      <c r="AV19" s="11">
        <v>267</v>
      </c>
      <c r="AW19" s="11">
        <v>1274</v>
      </c>
      <c r="AX19" s="13">
        <v>55438.15</v>
      </c>
      <c r="AY19" s="11">
        <v>536</v>
      </c>
      <c r="AZ19" s="12">
        <v>-0.5495</v>
      </c>
      <c r="BA19" s="12">
        <v>-0.6206</v>
      </c>
    </row>
    <row r="20">
      <c r="A20" s="19" t="s">
        <v>50</v>
      </c>
      <c r="B20" s="15"/>
      <c r="C20" s="15">
        <f>=ROUNDDOWN({0},0)</f>
      </c>
      <c r="D20" s="15"/>
      <c r="E20" s="16"/>
      <c r="F20" s="15"/>
      <c r="G20" s="15">
        <f>=ROUNDDOWN({0},0)</f>
      </c>
      <c r="H20" s="15"/>
      <c r="I20" s="16"/>
      <c r="J20" s="15">
        <v>51279</v>
      </c>
      <c r="K20" s="17">
        <v>1922457.45</v>
      </c>
      <c r="L20" s="15">
        <v>6452</v>
      </c>
      <c r="M20" s="18">
        <v>297.96</v>
      </c>
      <c r="N20" s="15">
        <v>58489</v>
      </c>
      <c r="O20" s="17">
        <v>2392845.39</v>
      </c>
      <c r="P20" s="15">
        <v>7605</v>
      </c>
      <c r="Q20" s="18">
        <v>314.64</v>
      </c>
      <c r="R20" s="16">
        <v>-0.1233</v>
      </c>
      <c r="S20" s="16">
        <v>-0.1966</v>
      </c>
      <c r="T20" s="16">
        <v>-0.1516</v>
      </c>
      <c r="U20" s="16">
        <v>-0.053</v>
      </c>
      <c r="V20" s="15">
        <v>26353</v>
      </c>
      <c r="W20" s="17">
        <v>961143.02</v>
      </c>
      <c r="X20" s="15">
        <v>5769</v>
      </c>
      <c r="Y20" s="15">
        <v>14917</v>
      </c>
      <c r="Z20" s="17">
        <v>489630.96</v>
      </c>
      <c r="AA20" s="15">
        <v>6456</v>
      </c>
      <c r="AB20" s="16">
        <v>0.7666</v>
      </c>
      <c r="AC20" s="16">
        <v>0.963</v>
      </c>
      <c r="AD20" s="15">
        <v>11764</v>
      </c>
      <c r="AE20" s="17">
        <v>480804.83</v>
      </c>
      <c r="AF20" s="15">
        <v>5012</v>
      </c>
      <c r="AG20" s="15">
        <v>18741</v>
      </c>
      <c r="AH20" s="17">
        <v>735640.45</v>
      </c>
      <c r="AI20" s="15">
        <v>5574</v>
      </c>
      <c r="AJ20" s="16">
        <v>-0.3723</v>
      </c>
      <c r="AK20" s="16">
        <v>-0.3464</v>
      </c>
      <c r="AL20" s="15">
        <v>6717</v>
      </c>
      <c r="AM20" s="17">
        <v>242336.5</v>
      </c>
      <c r="AN20" s="15">
        <v>4869</v>
      </c>
      <c r="AO20" s="15">
        <v>9059</v>
      </c>
      <c r="AP20" s="17">
        <v>314206</v>
      </c>
      <c r="AQ20" s="15">
        <v>5447</v>
      </c>
      <c r="AR20" s="16">
        <v>-0.2585</v>
      </c>
      <c r="AS20" s="16">
        <v>-0.2287</v>
      </c>
      <c r="AT20" s="15">
        <v>6445</v>
      </c>
      <c r="AU20" s="17">
        <v>238173.1</v>
      </c>
      <c r="AV20" s="15">
        <v>3695</v>
      </c>
      <c r="AW20" s="15">
        <v>15772</v>
      </c>
      <c r="AX20" s="17">
        <v>853367.98</v>
      </c>
      <c r="AY20" s="15">
        <v>5554</v>
      </c>
      <c r="AZ20" s="16">
        <v>-0.5914</v>
      </c>
      <c r="BA20" s="16">
        <v>-0.7209</v>
      </c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  <mergeCell ref="AD2:AK2"/>
    <mergeCell ref="AD3:AF3"/>
    <mergeCell ref="AG3:AI3"/>
    <mergeCell ref="AJ3:AJ4"/>
    <mergeCell ref="AK3:AK4"/>
    <mergeCell ref="AL2:AS2"/>
    <mergeCell ref="AL3:AN3"/>
    <mergeCell ref="AO3:AQ3"/>
    <mergeCell ref="AR3:AR4"/>
    <mergeCell ref="AS3:AS4"/>
    <mergeCell ref="AT2:BA2"/>
    <mergeCell ref="AT3:AV3"/>
    <mergeCell ref="AW3:AY3"/>
    <mergeCell ref="AZ3:AZ4"/>
    <mergeCell ref="BA3:BA4"/>
  </mergeCells>
  <headerFooter/>
</worksheet>
</file>