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<sst xmlns="http://schemas.openxmlformats.org/spreadsheetml/2006/main" count="49" uniqueCount="49">
  <si>
    <t>Date Type:</t>
  </si>
  <si>
    <t>Shipped Date</t>
  </si>
  <si>
    <t>Start Date:</t>
  </si>
  <si>
    <t>06/01/2024</t>
  </si>
  <si>
    <t>End Date:</t>
  </si>
  <si>
    <t>05/31/2025</t>
  </si>
  <si>
    <t>Report Run Date:</t>
  </si>
  <si>
    <t>06/05/2025</t>
  </si>
  <si>
    <t>Division</t>
  </si>
  <si>
    <t>Current And Future Inventory</t>
  </si>
  <si>
    <t>Current And History Sales Comparison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</si>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</sst>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531655</v>
      </c>
      <c r="C5" s="11">
        <f>=ROUNDDOWN(23.6728796352367,0)</f>
      </c>
      <c r="D5" s="11">
        <v>240921</v>
      </c>
      <c r="E5" s="12">
        <v>0.9516</v>
      </c>
      <c r="F5" s="11"/>
      <c r="G5" s="11">
        <f>=ROUNDDOWN({0},0)</f>
      </c>
      <c r="H5" s="11">
        <v>480</v>
      </c>
      <c r="I5" s="12">
        <v>0.0468</v>
      </c>
      <c r="J5" s="11">
        <v>12765</v>
      </c>
      <c r="K5" s="13">
        <v>395924.01</v>
      </c>
      <c r="L5" s="11">
        <v>1979</v>
      </c>
      <c r="M5" s="14">
        <v>200.06</v>
      </c>
      <c r="N5" s="11"/>
      <c r="O5" s="13"/>
      <c r="P5" s="11"/>
      <c r="Q5" s="14"/>
      <c r="R5" s="12"/>
      <c r="S5" s="12"/>
      <c r="T5" s="12"/>
      <c r="U5" s="12"/>
      <c r="V5" s="11">
        <v>12765</v>
      </c>
      <c r="W5" s="13">
        <v>395924.01</v>
      </c>
      <c r="X5" s="11">
        <v>105</v>
      </c>
      <c r="Y5" s="11"/>
      <c r="Z5" s="13"/>
      <c r="AA5" s="11"/>
      <c r="AB5" s="12"/>
      <c r="AC5" s="12"/>
    </row>
    <row r="6">
      <c r="A6" s="10" t="s">
        <v>33</v>
      </c>
      <c r="B6" s="11">
        <v>224</v>
      </c>
      <c r="C6" s="11">
        <f>=ROUNDDOWN(23.5789473684211,0)</f>
      </c>
      <c r="D6" s="11"/>
      <c r="E6" s="12"/>
      <c r="F6" s="11"/>
      <c r="G6" s="11">
        <f>=ROUNDDOWN({0},0)</f>
      </c>
      <c r="H6" s="11"/>
      <c r="I6" s="12"/>
      <c r="J6" s="11">
        <v>4</v>
      </c>
      <c r="K6" s="13">
        <v>52</v>
      </c>
      <c r="L6" s="11">
        <v>16</v>
      </c>
      <c r="M6" s="14">
        <v>3.25</v>
      </c>
      <c r="N6" s="11"/>
      <c r="O6" s="13"/>
      <c r="P6" s="11"/>
      <c r="Q6" s="14"/>
      <c r="R6" s="12"/>
      <c r="S6" s="12"/>
      <c r="T6" s="12"/>
      <c r="U6" s="12"/>
      <c r="V6" s="11">
        <v>4</v>
      </c>
      <c r="W6" s="13">
        <v>52</v>
      </c>
      <c r="X6" s="11"/>
      <c r="Y6" s="11"/>
      <c r="Z6" s="13"/>
      <c r="AA6" s="11"/>
      <c r="AB6" s="12"/>
      <c r="AC6" s="12"/>
    </row>
    <row r="7">
      <c r="A7" s="10" t="s">
        <v>34</v>
      </c>
      <c r="B7" s="11">
        <v>22911</v>
      </c>
      <c r="C7" s="11">
        <f>=ROUNDDOWN(20.414327719861,0)</f>
      </c>
      <c r="D7" s="11">
        <v>5816</v>
      </c>
      <c r="E7" s="12">
        <v>0.9534</v>
      </c>
      <c r="F7" s="11"/>
      <c r="G7" s="11">
        <f>=ROUNDDOWN({0},0)</f>
      </c>
      <c r="H7" s="11"/>
      <c r="I7" s="12"/>
      <c r="J7" s="11"/>
      <c r="K7" s="13"/>
      <c r="L7" s="11">
        <v>152</v>
      </c>
      <c r="M7" s="14"/>
      <c r="N7" s="11"/>
      <c r="O7" s="13"/>
      <c r="P7" s="11"/>
      <c r="Q7" s="14"/>
      <c r="R7" s="12"/>
      <c r="S7" s="12"/>
      <c r="T7" s="12"/>
      <c r="U7" s="12"/>
      <c r="V7" s="11"/>
      <c r="W7" s="13"/>
      <c r="X7" s="11"/>
      <c r="Y7" s="11"/>
      <c r="Z7" s="13"/>
      <c r="AA7" s="11"/>
      <c r="AB7" s="12"/>
      <c r="AC7" s="12"/>
    </row>
    <row r="8">
      <c r="A8" s="10" t="s">
        <v>35</v>
      </c>
      <c r="B8" s="11">
        <v>136733</v>
      </c>
      <c r="C8" s="11">
        <f>=ROUNDDOWN(19.9808569090484,0)</f>
      </c>
      <c r="D8" s="11">
        <v>120485</v>
      </c>
      <c r="E8" s="12">
        <v>0.9738</v>
      </c>
      <c r="F8" s="11"/>
      <c r="G8" s="11">
        <f>=ROUNDDOWN({0},0)</f>
      </c>
      <c r="H8" s="11"/>
      <c r="I8" s="12"/>
      <c r="J8" s="11">
        <v>2119</v>
      </c>
      <c r="K8" s="13">
        <v>33714.53</v>
      </c>
      <c r="L8" s="11">
        <v>249</v>
      </c>
      <c r="M8" s="14">
        <v>135.4</v>
      </c>
      <c r="N8" s="11"/>
      <c r="O8" s="13"/>
      <c r="P8" s="11"/>
      <c r="Q8" s="14"/>
      <c r="R8" s="12"/>
      <c r="S8" s="12"/>
      <c r="T8" s="12"/>
      <c r="U8" s="12"/>
      <c r="V8" s="11">
        <v>2119</v>
      </c>
      <c r="W8" s="13">
        <v>33714.53</v>
      </c>
      <c r="X8" s="11">
        <v>51</v>
      </c>
      <c r="Y8" s="11"/>
      <c r="Z8" s="13"/>
      <c r="AA8" s="11"/>
      <c r="AB8" s="12"/>
      <c r="AC8" s="12"/>
    </row>
    <row r="9">
      <c r="A9" s="10" t="s">
        <v>36</v>
      </c>
      <c r="B9" s="11">
        <v>136335</v>
      </c>
      <c r="C9" s="11">
        <f>=ROUNDDOWN(27.2560975609756,0)</f>
      </c>
      <c r="D9" s="11">
        <v>169200</v>
      </c>
      <c r="E9" s="12">
        <v>0.9763</v>
      </c>
      <c r="F9" s="11"/>
      <c r="G9" s="11">
        <f>=ROUNDDOWN({0},0)</f>
      </c>
      <c r="H9" s="11"/>
      <c r="I9" s="12"/>
      <c r="J9" s="11">
        <v>308</v>
      </c>
      <c r="K9" s="13">
        <v>4946.63</v>
      </c>
      <c r="L9" s="11">
        <v>322</v>
      </c>
      <c r="M9" s="14">
        <v>15.36</v>
      </c>
      <c r="N9" s="11"/>
      <c r="O9" s="13"/>
      <c r="P9" s="11"/>
      <c r="Q9" s="14"/>
      <c r="R9" s="12"/>
      <c r="S9" s="12"/>
      <c r="T9" s="12"/>
      <c r="U9" s="12"/>
      <c r="V9" s="11">
        <v>308</v>
      </c>
      <c r="W9" s="13">
        <v>4946.63</v>
      </c>
      <c r="X9" s="11">
        <v>32</v>
      </c>
      <c r="Y9" s="11"/>
      <c r="Z9" s="13"/>
      <c r="AA9" s="11"/>
      <c r="AB9" s="12"/>
      <c r="AC9" s="12"/>
    </row>
    <row r="10">
      <c r="A10" s="10" t="s">
        <v>37</v>
      </c>
      <c r="B10" s="11">
        <v>418782</v>
      </c>
      <c r="C10" s="11">
        <f>=ROUNDDOWN(34.6012178698019,0)</f>
      </c>
      <c r="D10" s="11">
        <v>323124</v>
      </c>
      <c r="E10" s="12">
        <v>0.9346</v>
      </c>
      <c r="F10" s="11"/>
      <c r="G10" s="11">
        <f>=ROUNDDOWN({0},0)</f>
      </c>
      <c r="H10" s="11"/>
      <c r="I10" s="12"/>
      <c r="J10" s="11">
        <v>4702</v>
      </c>
      <c r="K10" s="13">
        <v>172996.44</v>
      </c>
      <c r="L10" s="11">
        <v>1143</v>
      </c>
      <c r="M10" s="14">
        <v>151.35</v>
      </c>
      <c r="N10" s="11"/>
      <c r="O10" s="13"/>
      <c r="P10" s="11"/>
      <c r="Q10" s="14"/>
      <c r="R10" s="12"/>
      <c r="S10" s="12"/>
      <c r="T10" s="12"/>
      <c r="U10" s="12"/>
      <c r="V10" s="11">
        <v>4702</v>
      </c>
      <c r="W10" s="13">
        <v>172996.44</v>
      </c>
      <c r="X10" s="11">
        <v>165</v>
      </c>
      <c r="Y10" s="11"/>
      <c r="Z10" s="13"/>
      <c r="AA10" s="11"/>
      <c r="AB10" s="12"/>
      <c r="AC10" s="12"/>
    </row>
    <row r="11">
      <c r="A11" s="10" t="s">
        <v>38</v>
      </c>
      <c r="B11" s="11">
        <v>89581</v>
      </c>
      <c r="C11" s="11">
        <f>=ROUNDDOWN(21.9405324646697,0)</f>
      </c>
      <c r="D11" s="11">
        <v>55329</v>
      </c>
      <c r="E11" s="12">
        <v>0.9624</v>
      </c>
      <c r="F11" s="11"/>
      <c r="G11" s="11">
        <f>=ROUNDDOWN({0},0)</f>
      </c>
      <c r="H11" s="11">
        <v>7828</v>
      </c>
      <c r="I11" s="12">
        <v>0.4526</v>
      </c>
      <c r="J11" s="11"/>
      <c r="K11" s="13"/>
      <c r="L11" s="11">
        <v>491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</row>
    <row r="12">
      <c r="A12" s="10" t="s">
        <v>39</v>
      </c>
      <c r="B12" s="11">
        <v>10776</v>
      </c>
      <c r="C12" s="11">
        <f>=ROUNDDOWN(23.2843560933449,0)</f>
      </c>
      <c r="D12" s="11">
        <v>31792</v>
      </c>
      <c r="E12" s="12">
        <v>0.9597</v>
      </c>
      <c r="F12" s="11"/>
      <c r="G12" s="11">
        <f>=ROUNDDOWN({0},0)</f>
      </c>
      <c r="H12" s="11"/>
      <c r="I12" s="12"/>
      <c r="J12" s="11"/>
      <c r="K12" s="13"/>
      <c r="L12" s="11">
        <v>101</v>
      </c>
      <c r="M12" s="14"/>
      <c r="N12" s="11"/>
      <c r="O12" s="13"/>
      <c r="P12" s="11"/>
      <c r="Q12" s="14"/>
      <c r="R12" s="12"/>
      <c r="S12" s="12"/>
      <c r="T12" s="12"/>
      <c r="U12" s="12"/>
      <c r="V12" s="11"/>
      <c r="W12" s="13"/>
      <c r="X12" s="11"/>
      <c r="Y12" s="11"/>
      <c r="Z12" s="13"/>
      <c r="AA12" s="11"/>
      <c r="AB12" s="12"/>
      <c r="AC12" s="12"/>
    </row>
    <row r="13">
      <c r="A13" s="10" t="s">
        <v>40</v>
      </c>
      <c r="B13" s="11">
        <v>9500</v>
      </c>
      <c r="C13" s="11">
        <f>=ROUNDDOWN(17.955017955018,0)</f>
      </c>
      <c r="D13" s="11">
        <v>10330</v>
      </c>
      <c r="E13" s="12">
        <v>0.9365</v>
      </c>
      <c r="F13" s="11"/>
      <c r="G13" s="11">
        <f>=ROUNDDOWN({0},0)</f>
      </c>
      <c r="H13" s="11"/>
      <c r="I13" s="12"/>
      <c r="J13" s="11"/>
      <c r="K13" s="13"/>
      <c r="L13" s="11">
        <v>111</v>
      </c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</row>
    <row r="14">
      <c r="A14" s="10" t="s">
        <v>41</v>
      </c>
      <c r="B14" s="11">
        <v>5863</v>
      </c>
      <c r="C14" s="11">
        <f>=ROUNDDOWN(150.333333333333,0)</f>
      </c>
      <c r="D14" s="11"/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</row>
    <row r="15">
      <c r="A15" s="10" t="s">
        <v>42</v>
      </c>
      <c r="B15" s="11">
        <v>27714</v>
      </c>
      <c r="C15" s="11">
        <f>=ROUNDDOWN(83.2252252252252,0)</f>
      </c>
      <c r="D15" s="11">
        <v>760</v>
      </c>
      <c r="E15" s="12">
        <v>0.7068</v>
      </c>
      <c r="F15" s="11"/>
      <c r="G15" s="11">
        <f>=ROUNDDOWN({0},0)</f>
      </c>
      <c r="H15" s="11"/>
      <c r="I15" s="12"/>
      <c r="J15" s="11"/>
      <c r="K15" s="13"/>
      <c r="L15" s="11">
        <v>65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</row>
    <row r="16">
      <c r="A16" s="10" t="s">
        <v>43</v>
      </c>
      <c r="B16" s="11">
        <v>4951</v>
      </c>
      <c r="C16" s="11">
        <f>=ROUNDDOWN(361.386861313869,0)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/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</row>
    <row r="17">
      <c r="A17" s="10" t="s">
        <v>44</v>
      </c>
      <c r="B17" s="11">
        <v>349501</v>
      </c>
      <c r="C17" s="11">
        <f>=ROUNDDOWN(23.9707687770485,0)</f>
      </c>
      <c r="D17" s="11">
        <v>388837</v>
      </c>
      <c r="E17" s="12">
        <v>0.8961</v>
      </c>
      <c r="F17" s="11"/>
      <c r="G17" s="11">
        <f>=ROUNDDOWN({0},0)</f>
      </c>
      <c r="H17" s="11"/>
      <c r="I17" s="12"/>
      <c r="J17" s="11">
        <v>3982</v>
      </c>
      <c r="K17" s="13">
        <v>87913.12</v>
      </c>
      <c r="L17" s="11">
        <v>1339</v>
      </c>
      <c r="M17" s="14">
        <v>65.66</v>
      </c>
      <c r="N17" s="11"/>
      <c r="O17" s="13"/>
      <c r="P17" s="11"/>
      <c r="Q17" s="14"/>
      <c r="R17" s="12"/>
      <c r="S17" s="12"/>
      <c r="T17" s="12"/>
      <c r="U17" s="12"/>
      <c r="V17" s="11">
        <v>3982</v>
      </c>
      <c r="W17" s="13">
        <v>87913.12</v>
      </c>
      <c r="X17" s="11">
        <v>270</v>
      </c>
      <c r="Y17" s="11"/>
      <c r="Z17" s="13"/>
      <c r="AA17" s="11"/>
      <c r="AB17" s="12"/>
      <c r="AC17" s="12"/>
    </row>
    <row r="18">
      <c r="A18" s="10" t="s">
        <v>45</v>
      </c>
      <c r="B18" s="11">
        <v>94843</v>
      </c>
      <c r="C18" s="11">
        <f>=ROUNDDOWN(51.1420868158533,0)</f>
      </c>
      <c r="D18" s="11">
        <v>20824</v>
      </c>
      <c r="E18" s="12">
        <v>0.9625</v>
      </c>
      <c r="F18" s="11"/>
      <c r="G18" s="11">
        <f>=ROUNDDOWN({0},0)</f>
      </c>
      <c r="H18" s="11"/>
      <c r="I18" s="12"/>
      <c r="J18" s="11">
        <v>189</v>
      </c>
      <c r="K18" s="13">
        <v>5229.73</v>
      </c>
      <c r="L18" s="11">
        <v>150</v>
      </c>
      <c r="M18" s="14">
        <v>34.86</v>
      </c>
      <c r="N18" s="11"/>
      <c r="O18" s="13"/>
      <c r="P18" s="11"/>
      <c r="Q18" s="14"/>
      <c r="R18" s="12"/>
      <c r="S18" s="12"/>
      <c r="T18" s="12"/>
      <c r="U18" s="12"/>
      <c r="V18" s="11">
        <v>189</v>
      </c>
      <c r="W18" s="13">
        <v>5229.73</v>
      </c>
      <c r="X18" s="11">
        <v>11</v>
      </c>
      <c r="Y18" s="11"/>
      <c r="Z18" s="13"/>
      <c r="AA18" s="11"/>
      <c r="AB18" s="12"/>
      <c r="AC18" s="12"/>
    </row>
    <row r="19">
      <c r="A19" s="10" t="s">
        <v>46</v>
      </c>
      <c r="B19" s="11">
        <v>194744</v>
      </c>
      <c r="C19" s="11">
        <f>=ROUNDDOWN(34.445407432301,0)</f>
      </c>
      <c r="D19" s="11">
        <v>79156</v>
      </c>
      <c r="E19" s="12">
        <v>0.8672</v>
      </c>
      <c r="F19" s="11"/>
      <c r="G19" s="11">
        <f>=ROUNDDOWN({0},0)</f>
      </c>
      <c r="H19" s="11"/>
      <c r="I19" s="12"/>
      <c r="J19" s="11">
        <v>1025</v>
      </c>
      <c r="K19" s="13">
        <v>16553.44</v>
      </c>
      <c r="L19" s="11">
        <v>527</v>
      </c>
      <c r="M19" s="14">
        <v>31.41</v>
      </c>
      <c r="N19" s="11"/>
      <c r="O19" s="13"/>
      <c r="P19" s="11"/>
      <c r="Q19" s="14"/>
      <c r="R19" s="12"/>
      <c r="S19" s="12"/>
      <c r="T19" s="12"/>
      <c r="U19" s="12"/>
      <c r="V19" s="11">
        <v>1025</v>
      </c>
      <c r="W19" s="13">
        <v>16553.44</v>
      </c>
      <c r="X19" s="11">
        <v>24</v>
      </c>
      <c r="Y19" s="11"/>
      <c r="Z19" s="13"/>
      <c r="AA19" s="11"/>
      <c r="AB19" s="12"/>
      <c r="AC19" s="12"/>
    </row>
    <row r="20">
      <c r="A20" s="10" t="s">
        <v>47</v>
      </c>
      <c r="B20" s="11">
        <v>114882</v>
      </c>
      <c r="C20" s="11">
        <f>=ROUNDDOWN(41.8148067263595,0)</f>
      </c>
      <c r="D20" s="11">
        <v>33229</v>
      </c>
      <c r="E20" s="12">
        <v>0.9345</v>
      </c>
      <c r="F20" s="11"/>
      <c r="G20" s="11">
        <f>=ROUNDDOWN({0},0)</f>
      </c>
      <c r="H20" s="11"/>
      <c r="I20" s="12"/>
      <c r="J20" s="11">
        <v>432</v>
      </c>
      <c r="K20" s="13">
        <v>15827.1</v>
      </c>
      <c r="L20" s="11">
        <v>579</v>
      </c>
      <c r="M20" s="14">
        <v>27.34</v>
      </c>
      <c r="N20" s="11"/>
      <c r="O20" s="13"/>
      <c r="P20" s="11"/>
      <c r="Q20" s="14"/>
      <c r="R20" s="12"/>
      <c r="S20" s="12"/>
      <c r="T20" s="12"/>
      <c r="U20" s="12"/>
      <c r="V20" s="11">
        <v>432</v>
      </c>
      <c r="W20" s="13">
        <v>15827.1</v>
      </c>
      <c r="X20" s="11">
        <v>24</v>
      </c>
      <c r="Y20" s="11"/>
      <c r="Z20" s="13"/>
      <c r="AA20" s="11"/>
      <c r="AB20" s="12"/>
      <c r="AC20" s="12"/>
    </row>
    <row r="21">
      <c r="A21" s="19" t="s">
        <v>48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25526</v>
      </c>
      <c r="K21" s="17">
        <v>733157</v>
      </c>
      <c r="L21" s="15">
        <v>7246</v>
      </c>
      <c r="M21" s="18">
        <v>101.18</v>
      </c>
      <c r="N21" s="15"/>
      <c r="O21" s="17"/>
      <c r="P21" s="15"/>
      <c r="Q21" s="18"/>
      <c r="R21" s="16"/>
      <c r="S21" s="16"/>
      <c r="T21" s="16"/>
      <c r="U21" s="16"/>
      <c r="V21" s="15">
        <v>25526</v>
      </c>
      <c r="W21" s="17">
        <v>733157</v>
      </c>
      <c r="X21" s="15">
        <v>682</v>
      </c>
      <c r="Y21" s="15"/>
      <c r="Z21" s="17"/>
      <c r="AA21" s="15"/>
      <c r="AB21" s="16"/>
      <c r="AC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