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5\20250207 ROSS T200 Print Sheets July POE PK\PO and Commitment\"/>
    </mc:Choice>
  </mc:AlternateContent>
  <xr:revisionPtr revIDLastSave="0" documentId="13_ncr:1_{29E88EDC-3EFE-488F-AC5D-339C211B05C3}" xr6:coauthVersionLast="47" xr6:coauthVersionMax="47" xr10:uidLastSave="{00000000-0000-0000-0000-000000000000}"/>
  <bookViews>
    <workbookView xWindow="-120" yWindow="-120" windowWidth="29040" windowHeight="17640" tabRatio="748" xr2:uid="{00000000-000D-0000-FFFF-FFFF00000000}"/>
  </bookViews>
  <sheets>
    <sheet name="NEW PRICE QUOTE" sheetId="48" r:id="rId1"/>
    <sheet name="ROSS BTS JUN POE" sheetId="100" r:id="rId2"/>
    <sheet name="PAK Factory 7-19-24 " sheetId="99" r:id="rId3"/>
    <sheet name="T200 sheets" sheetId="98" r:id="rId4"/>
    <sheet name="projection" sheetId="97" r:id="rId5"/>
    <sheet name="PAK 4-2" sheetId="96" r:id="rId6"/>
    <sheet name="IND Final 3-5-24" sheetId="95" r:id="rId7"/>
    <sheet name="PAK 02-27" sheetId="93" r:id="rId8"/>
    <sheet name="IND 02-29" sheetId="94" r:id="rId9"/>
    <sheet name="PAK 02-02" sheetId="89" r:id="rId10"/>
    <sheet name="PAK 04-24" sheetId="92" r:id="rId11"/>
    <sheet name="PAK 03-17" sheetId="91" r:id="rId12"/>
    <sheet name="IND 02-02" sheetId="9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2" i="48" l="1"/>
  <c r="AH12" i="48"/>
  <c r="AM13" i="48"/>
  <c r="AL12" i="48"/>
  <c r="AN23" i="48"/>
  <c r="AK23" i="48"/>
  <c r="AM23" i="48"/>
  <c r="AL23" i="48"/>
  <c r="AM14" i="48"/>
  <c r="AM15" i="48"/>
  <c r="AM16" i="48"/>
  <c r="AM18" i="48"/>
  <c r="AM19" i="48"/>
  <c r="AM20" i="48"/>
  <c r="AM21" i="48"/>
  <c r="AM22" i="48"/>
  <c r="AM12" i="48"/>
  <c r="AD12" i="48"/>
  <c r="AC18" i="48"/>
  <c r="AC19" i="48"/>
  <c r="AC20" i="48"/>
  <c r="AC21" i="48"/>
  <c r="AC22" i="48"/>
  <c r="AC13" i="48"/>
  <c r="AC14" i="48"/>
  <c r="AC15" i="48"/>
  <c r="AC16" i="48"/>
  <c r="AC12" i="48"/>
  <c r="AL19" i="48" l="1"/>
  <c r="AL13" i="48"/>
  <c r="AL14" i="48"/>
  <c r="AL15" i="48"/>
  <c r="AL16" i="48"/>
  <c r="AL18" i="48"/>
  <c r="AL20" i="48"/>
  <c r="AL21" i="48"/>
  <c r="AL22" i="48"/>
  <c r="AD22" i="48"/>
  <c r="R22" i="48"/>
  <c r="P22" i="48"/>
  <c r="Q22" i="48" s="1"/>
  <c r="AD16" i="48"/>
  <c r="R16" i="48"/>
  <c r="P16" i="48"/>
  <c r="Q16" i="48" s="1"/>
  <c r="AD15" i="48"/>
  <c r="R15" i="48"/>
  <c r="P15" i="48"/>
  <c r="Q15" i="48" s="1"/>
  <c r="J18" i="48"/>
  <c r="J20" i="48" s="1"/>
  <c r="AD21" i="48"/>
  <c r="R21" i="48"/>
  <c r="P21" i="48"/>
  <c r="Q21" i="48" s="1"/>
  <c r="S22" i="48" l="1"/>
  <c r="S15" i="48"/>
  <c r="S16" i="48"/>
  <c r="J21" i="48"/>
  <c r="V21" i="48" s="1"/>
  <c r="J19" i="48"/>
  <c r="J22" i="48" s="1"/>
  <c r="V22" i="48" s="1"/>
  <c r="W22" i="48" s="1"/>
  <c r="AE22" i="48" s="1"/>
  <c r="S21" i="48"/>
  <c r="AH22" i="48" l="1"/>
  <c r="AI22" i="48" s="1"/>
  <c r="W21" i="48"/>
  <c r="AF22" i="48"/>
  <c r="AE21" i="48" l="1"/>
  <c r="AH21" i="48"/>
  <c r="AI21" i="48" s="1"/>
  <c r="AF21" i="48"/>
  <c r="AD20" i="48"/>
  <c r="R20" i="48"/>
  <c r="P20" i="48"/>
  <c r="Q20" i="48" s="1"/>
  <c r="V20" i="48"/>
  <c r="AD19" i="48"/>
  <c r="R19" i="48"/>
  <c r="P19" i="48"/>
  <c r="Q19" i="48" s="1"/>
  <c r="V19" i="48"/>
  <c r="AD18" i="48"/>
  <c r="R18" i="48"/>
  <c r="P18" i="48"/>
  <c r="Q18" i="48" s="1"/>
  <c r="V18" i="48"/>
  <c r="A18" i="48"/>
  <c r="AD14" i="48"/>
  <c r="R14" i="48"/>
  <c r="P14" i="48"/>
  <c r="Q14" i="48" s="1"/>
  <c r="S19" i="48" l="1"/>
  <c r="W19" i="48" s="1"/>
  <c r="AE19" i="48" s="1"/>
  <c r="S20" i="48"/>
  <c r="W20" i="48" s="1"/>
  <c r="AE20" i="48" s="1"/>
  <c r="S18" i="48"/>
  <c r="W18" i="48" s="1"/>
  <c r="AE18" i="48" s="1"/>
  <c r="S14" i="48"/>
  <c r="J12" i="48"/>
  <c r="M6" i="99"/>
  <c r="N6" i="99"/>
  <c r="P6" i="99"/>
  <c r="M7" i="99"/>
  <c r="N7" i="99" s="1"/>
  <c r="P7" i="99" s="1"/>
  <c r="M8" i="99"/>
  <c r="N8" i="99" s="1"/>
  <c r="P8" i="99" s="1"/>
  <c r="M9" i="99"/>
  <c r="N9" i="99" s="1"/>
  <c r="P9" i="99" s="1"/>
  <c r="M10" i="99"/>
  <c r="N10" i="99" s="1"/>
  <c r="P10" i="99" s="1"/>
  <c r="M11" i="99"/>
  <c r="N11" i="99" s="1"/>
  <c r="P11" i="99" s="1"/>
  <c r="AH18" i="48" l="1"/>
  <c r="AI18" i="48" s="1"/>
  <c r="AH20" i="48"/>
  <c r="AI20" i="48" s="1"/>
  <c r="AH19" i="48"/>
  <c r="AI19" i="48" s="1"/>
  <c r="J14" i="48"/>
  <c r="J13" i="48"/>
  <c r="J15" i="48" s="1"/>
  <c r="V15" i="48" s="1"/>
  <c r="W15" i="48" s="1"/>
  <c r="AF18" i="48"/>
  <c r="AF20" i="48"/>
  <c r="AF19" i="48"/>
  <c r="O7" i="98"/>
  <c r="P7" i="98" s="1"/>
  <c r="O8" i="98"/>
  <c r="P8" i="98"/>
  <c r="O9" i="98"/>
  <c r="P9" i="98"/>
  <c r="O10" i="98"/>
  <c r="P10" i="98" s="1"/>
  <c r="O11" i="98"/>
  <c r="P11" i="98"/>
  <c r="O12" i="98"/>
  <c r="P12" i="98"/>
  <c r="O13" i="98"/>
  <c r="P13" i="98"/>
  <c r="O14" i="98"/>
  <c r="P14" i="98"/>
  <c r="O15" i="98"/>
  <c r="P15" i="98" s="1"/>
  <c r="O16" i="98"/>
  <c r="P16" i="98"/>
  <c r="I17" i="98"/>
  <c r="J13" i="98" s="1"/>
  <c r="AE15" i="48" l="1"/>
  <c r="AH15" i="48"/>
  <c r="AI15" i="48" s="1"/>
  <c r="V14" i="48"/>
  <c r="W14" i="48" s="1"/>
  <c r="J16" i="48"/>
  <c r="V16" i="48" s="1"/>
  <c r="W16" i="48" s="1"/>
  <c r="AF15" i="48"/>
  <c r="P17" i="98"/>
  <c r="J10" i="98"/>
  <c r="J15" i="98"/>
  <c r="J7" i="98"/>
  <c r="J12" i="98"/>
  <c r="J9" i="98"/>
  <c r="J14" i="98"/>
  <c r="J16" i="98"/>
  <c r="J8" i="98"/>
  <c r="J11" i="98"/>
  <c r="D3" i="48"/>
  <c r="AE14" i="48" l="1"/>
  <c r="AH14" i="48"/>
  <c r="AI14" i="48" s="1"/>
  <c r="AE16" i="48"/>
  <c r="AH16" i="48"/>
  <c r="AI16" i="48" s="1"/>
  <c r="AF16" i="48"/>
  <c r="AF14" i="48"/>
  <c r="J17" i="98"/>
  <c r="M12" i="96"/>
  <c r="N12" i="96" s="1"/>
  <c r="P12" i="96" s="1"/>
  <c r="M11" i="96"/>
  <c r="N11" i="96" s="1"/>
  <c r="P11" i="96" s="1"/>
  <c r="M10" i="96"/>
  <c r="N10" i="96" s="1"/>
  <c r="P10" i="96" s="1"/>
  <c r="M9" i="96"/>
  <c r="N9" i="96" s="1"/>
  <c r="P9" i="96" s="1"/>
  <c r="M8" i="96"/>
  <c r="N8" i="96" s="1"/>
  <c r="P8" i="96" s="1"/>
  <c r="M7" i="96"/>
  <c r="N7" i="96" s="1"/>
  <c r="P7" i="96" s="1"/>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N8" i="93"/>
  <c r="P8" i="93" s="1"/>
  <c r="M8" i="93"/>
  <c r="M7" i="93"/>
  <c r="N7" i="93" s="1"/>
  <c r="P7" i="93" s="1"/>
  <c r="G15" i="91" l="1"/>
  <c r="G14" i="91"/>
  <c r="L11" i="92"/>
  <c r="M11" i="92" s="1"/>
  <c r="O11" i="92" s="1"/>
  <c r="L10" i="92"/>
  <c r="M10" i="92" s="1"/>
  <c r="O10" i="92" s="1"/>
  <c r="L9" i="92"/>
  <c r="M9" i="92" s="1"/>
  <c r="O9" i="92" s="1"/>
  <c r="L8" i="92"/>
  <c r="M8" i="92" s="1"/>
  <c r="O8" i="92" s="1"/>
  <c r="L7" i="92"/>
  <c r="M7" i="92" s="1"/>
  <c r="O7" i="92" s="1"/>
  <c r="D5" i="48" l="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AD13" i="48" l="1"/>
  <c r="R13" i="48"/>
  <c r="P13" i="48"/>
  <c r="Q13" i="48" s="1"/>
  <c r="R12" i="48"/>
  <c r="P12" i="48"/>
  <c r="Q12" i="48" s="1"/>
  <c r="A12" i="48"/>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S13" i="48" l="1"/>
  <c r="S12" i="48"/>
  <c r="V12" i="48"/>
  <c r="V13" i="48"/>
  <c r="W13" i="48" l="1"/>
  <c r="W12" i="48"/>
  <c r="AE13" i="48" l="1"/>
  <c r="AF13" i="48" s="1"/>
  <c r="AH13" i="48"/>
  <c r="AI13" i="48" s="1"/>
  <c r="AE12" i="48"/>
  <c r="AF12" i="48"/>
</calcChain>
</file>

<file path=xl/sharedStrings.xml><?xml version="1.0" encoding="utf-8"?>
<sst xmlns="http://schemas.openxmlformats.org/spreadsheetml/2006/main" count="1707" uniqueCount="694">
  <si>
    <t>Item Description</t>
  </si>
  <si>
    <t xml:space="preserve">Fabrication </t>
  </si>
  <si>
    <t>Size / Spec.</t>
  </si>
  <si>
    <t>F.O.B Cost $</t>
  </si>
  <si>
    <t xml:space="preserve">Carton size </t>
  </si>
  <si>
    <t>Cubic Meter/ per item</t>
  </si>
  <si>
    <t>Total units per 40' Cnt</t>
  </si>
  <si>
    <t>Freight cost per item $</t>
  </si>
  <si>
    <t>L (cm)</t>
  </si>
  <si>
    <t>W (cm)</t>
  </si>
  <si>
    <t xml:space="preserve"> H (cm)</t>
  </si>
  <si>
    <t>Warehouse</t>
  </si>
  <si>
    <t>broad cast</t>
  </si>
  <si>
    <t>ad</t>
  </si>
  <si>
    <t>Duty Cost per Item$</t>
  </si>
  <si>
    <t>Duty Rate</t>
  </si>
  <si>
    <t>HS number</t>
  </si>
  <si>
    <t>Freight Cost per 40'</t>
  </si>
  <si>
    <t>Total Units per Carton</t>
  </si>
  <si>
    <t>Total Load $</t>
  </si>
  <si>
    <t>Load (AD,DA, Agent fee, Commission, Storage...)</t>
  </si>
  <si>
    <t>LDP Cost $</t>
  </si>
  <si>
    <t>Duty</t>
  </si>
  <si>
    <t xml:space="preserve">Freight </t>
  </si>
  <si>
    <t>Sample #</t>
  </si>
  <si>
    <t>Customer Name</t>
  </si>
  <si>
    <t>royalty</t>
  </si>
  <si>
    <t>6302.31.9020</t>
  </si>
  <si>
    <t>ood</t>
  </si>
  <si>
    <t>JLA HOME Price Quote Sheet</t>
  </si>
  <si>
    <t>AAVN</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</si>
  <si>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</si>
  <si>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</si>
  <si>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</si>
  <si>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</si>
  <si>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</si>
  <si>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</si>
  <si>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</si>
  <si>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</si>
  <si>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</si>
  <si>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</si>
  <si>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</si>
  <si>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</si>
  <si>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</si>
  <si>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</si>
  <si>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</si>
  <si>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</si>
  <si>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</si>
  <si>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</si>
  <si>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</si>
  <si>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</si>
  <si>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</si>
  <si>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</si>
  <si>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</si>
  <si>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</si>
  <si>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</si>
  <si>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</si>
  <si>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</si>
  <si>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</si>
  <si>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</si>
  <si>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</si>
  <si>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</si>
  <si>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</si>
  <si>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</si>
  <si>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</si>
  <si>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</si>
  <si>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</si>
  <si>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</si>
  <si>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</si>
  <si>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</si>
  <si>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</si>
  <si>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</si>
  <si>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</si>
  <si>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</si>
  <si>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</si>
  <si>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</si>
  <si>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</si>
  <si>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</si>
  <si>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</si>
  <si>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LDP with Load $</t>
  </si>
  <si>
    <t>JLA LDP Margin</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</si>
  <si>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</si>
  <si>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</si>
  <si>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</si>
  <si>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</si>
  <si>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</si>
  <si>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</si>
  <si>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</si>
  <si>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</si>
  <si>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</si>
  <si>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</si>
  <si>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</si>
  <si>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</si>
  <si>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</si>
  <si>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</si>
  <si>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</si>
  <si>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</si>
  <si>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</si>
  <si>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</si>
  <si>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</si>
  <si>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</si>
  <si>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</si>
  <si>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</si>
  <si>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</si>
  <si>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</si>
  <si>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</si>
  <si>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</si>
  <si>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</si>
  <si>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</si>
  <si>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</si>
  <si>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</si>
  <si>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</si>
  <si>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</si>
  <si>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</si>
  <si>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</si>
  <si>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</si>
  <si>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</si>
  <si>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</si>
  <si>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</si>
  <si>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</si>
  <si>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</si>
  <si>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</si>
  <si>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</si>
  <si>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</si>
  <si>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</si>
  <si>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</si>
  <si>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</si>
  <si>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</si>
  <si>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</si>
  <si>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</si>
  <si>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</si>
  <si>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</si>
  <si>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</si>
  <si>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</si>
  <si>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</si>
  <si>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</si>
  <si>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</si>
  <si>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</si>
  <si>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</si>
  <si>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</si>
  <si>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</si>
  <si>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</si>
  <si>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</si>
  <si>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</si>
  <si>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</si>
  <si>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</si>
  <si>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</si>
  <si>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</si>
  <si>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</si>
  <si>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</si>
  <si>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</si>
  <si>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</si>
  <si>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</si>
  <si>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</si>
  <si>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</si>
  <si>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</si>
  <si>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</si>
  <si>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</si>
  <si>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</si>
  <si>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</si>
  <si>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</si>
  <si>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</si>
  <si>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</si>
  <si>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</si>
  <si>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</si>
  <si>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</si>
  <si>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</si>
  <si>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</si>
  <si>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</si>
  <si>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</si>
  <si>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</si>
  <si>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</si>
  <si>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</si>
  <si>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</si>
  <si>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</si>
  <si>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</si>
  <si>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</si>
  <si>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</si>
  <si>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</si>
  <si>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</si>
  <si>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</si>
  <si>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</si>
  <si>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</si>
  <si>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</si>
  <si>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</si>
  <si>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</si>
  <si>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</si>
  <si>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</si>
  <si>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</si>
  <si>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</si>
  <si>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</si>
  <si>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</si>
  <si>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</si>
  <si>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</si>
  <si>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</si>
  <si>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</si>
  <si>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</si>
  <si>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</si>
  <si>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</si>
  <si>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</si>
  <si>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</si>
  <si>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</si>
  <si>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</si>
  <si>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</si>
  <si>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</si>
  <si>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</si>
  <si>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</si>
  <si>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</si>
  <si>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</si>
  <si>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</si>
  <si>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</si>
  <si>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</si>
  <si>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</si>
  <si>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</si>
  <si>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</si>
  <si>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</si>
  <si>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</si>
  <si>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</si>
  <si>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</si>
  <si>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</si>
  <si>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</si>
  <si>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</si>
  <si>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</si>
  <si>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</si>
  <si>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</si>
  <si>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</si>
  <si>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</si>
  <si>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</si>
  <si>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</si>
  <si>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</si>
  <si>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</si>
  <si>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</si>
  <si>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</si>
  <si>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</si>
  <si>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</si>
  <si>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</si>
  <si>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</si>
  <si>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</si>
  <si>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</si>
  <si>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</si>
  <si>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</si>
  <si>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</si>
  <si>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</si>
  <si>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</si>
  <si>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</si>
  <si>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</si>
  <si>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</si>
  <si>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</si>
  <si>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</si>
  <si>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</si>
  <si>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</si>
  <si>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</si>
  <si>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</si>
  <si>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</si>
  <si>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</si>
  <si>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</si>
  <si>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</si>
  <si>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</si>
  <si>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</si>
  <si>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</si>
  <si>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</si>
  <si>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</si>
  <si>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</si>
  <si>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</si>
  <si>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</si>
  <si>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</si>
  <si>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</si>
  <si>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</si>
  <si>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</si>
  <si>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</si>
  <si>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</si>
  <si>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</si>
  <si>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</si>
  <si>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</si>
  <si>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</si>
  <si>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</si>
  <si>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</si>
  <si>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</si>
  <si>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</si>
  <si>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</si>
  <si>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</si>
  <si>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</si>
  <si>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</si>
  <si>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</si>
  <si>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</si>
  <si>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</si>
  <si>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</si>
  <si>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Item</t>
    <phoneticPr fontId="70" type="noConversion"/>
  </si>
  <si>
    <t>UPC</t>
    <phoneticPr fontId="70" type="noConversion"/>
  </si>
  <si>
    <t>Pattern/Color</t>
    <phoneticPr fontId="70" type="noConversion"/>
  </si>
  <si>
    <t>Carton gross weight kgs</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</si>
  <si>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</si>
  <si>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</si>
  <si>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</si>
  <si>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</si>
  <si>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 xml:space="preserve">4 piece set -- 200TC 100% Cotton Printed Sheet Set </t>
    <phoneticPr fontId="70" type="noConversion"/>
  </si>
  <si>
    <t>100% Cotton Printed Sheet Set, 4" single needle hem, VZB packaging</t>
    <phoneticPr fontId="70" type="noConversion"/>
  </si>
  <si>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</si>
  <si>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</si>
  <si>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</si>
  <si>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</si>
  <si>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</si>
  <si>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</si>
  <si>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</si>
  <si>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</si>
  <si>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</si>
  <si>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</si>
  <si>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</si>
  <si>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</si>
  <si>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</si>
  <si>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</si>
  <si>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</si>
  <si>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</si>
  <si>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</si>
  <si>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</si>
  <si>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</si>
  <si>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</si>
  <si>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</si>
  <si>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</si>
  <si>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</si>
  <si>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</si>
  <si>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</si>
  <si>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</si>
  <si>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</si>
  <si>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</si>
  <si>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</si>
  <si>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</si>
  <si>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</si>
  <si>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</si>
  <si>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</si>
  <si>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</si>
  <si>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</si>
  <si>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</si>
  <si>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</si>
  <si>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</si>
  <si>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</si>
  <si>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</si>
  <si>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</si>
  <si>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</si>
  <si>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</si>
  <si>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</si>
  <si>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</si>
  <si>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</si>
  <si>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</si>
  <si>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</si>
  <si>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</si>
  <si>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</si>
  <si>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</si>
  <si>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</si>
  <si>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</si>
  <si>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</si>
  <si>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</si>
  <si>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</si>
  <si>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</si>
  <si>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</si>
  <si>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</si>
  <si>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</si>
  <si>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</si>
  <si>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</si>
  <si>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</si>
  <si>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</si>
  <si>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</si>
  <si>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</si>
  <si>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</si>
  <si>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</si>
  <si>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</si>
  <si>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</si>
  <si>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</si>
  <si>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</si>
  <si>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</si>
  <si>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</si>
  <si>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</si>
  <si>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</si>
  <si>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</si>
  <si>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</si>
  <si>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</si>
  <si>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</si>
  <si>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</si>
  <si>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</si>
  <si>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</si>
  <si>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</si>
  <si>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</si>
  <si>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</si>
  <si>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</si>
  <si>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</si>
  <si>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</si>
  <si>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</si>
  <si>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</si>
  <si>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</si>
  <si>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</si>
  <si>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</si>
  <si>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</si>
  <si>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</si>
  <si>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</si>
  <si>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</si>
  <si>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</si>
  <si>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</si>
  <si>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</si>
  <si>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</si>
  <si>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</si>
  <si>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</si>
  <si>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</si>
  <si>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</si>
  <si>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</si>
  <si>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</si>
  <si>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</si>
  <si>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</si>
  <si>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</si>
  <si>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</si>
  <si>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</si>
  <si>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</si>
  <si>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</si>
  <si>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</si>
  <si>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</si>
  <si>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</si>
  <si>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</si>
  <si>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</si>
  <si>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</si>
  <si>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</si>
  <si>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</si>
  <si>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</si>
  <si>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</si>
  <si>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</si>
  <si>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</si>
  <si>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</si>
  <si>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</si>
  <si>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</si>
  <si>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</si>
  <si>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</si>
  <si>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</si>
  <si>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</si>
  <si>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</si>
  <si>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</si>
  <si>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</si>
  <si>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</si>
  <si>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</si>
  <si>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</si>
  <si>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</si>
  <si>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</si>
  <si>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</si>
  <si>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</si>
  <si>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</si>
  <si>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</si>
  <si>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</si>
  <si>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</si>
  <si>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</si>
  <si>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</si>
  <si>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</si>
  <si>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</si>
  <si>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</si>
  <si>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</si>
  <si>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</si>
  <si>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</si>
  <si>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</si>
  <si>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</si>
  <si>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</si>
  <si>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</si>
  <si>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</si>
  <si>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</si>
  <si>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</si>
  <si>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</si>
  <si>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</si>
  <si>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</si>
  <si>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</si>
  <si>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PAK</t>
  </si>
  <si>
    <r>
      <t>请发我一下</t>
    </r>
    <r>
      <rPr>
        <sz val="10.5"/>
        <color rgb="FF1F497D"/>
        <rFont val="Calibri"/>
        <family val="2"/>
      </rPr>
      <t>commitment sheet</t>
    </r>
    <r>
      <rPr>
        <sz val="10.5"/>
        <color rgb="FF1F497D"/>
        <rFont val="SimSun"/>
        <charset val="134"/>
      </rPr>
      <t>，</t>
    </r>
    <r>
      <rPr>
        <sz val="10.5"/>
        <color rgb="FF1F497D"/>
        <rFont val="Calibri"/>
        <family val="2"/>
      </rPr>
      <t xml:space="preserve"> </t>
    </r>
    <r>
      <rPr>
        <sz val="10.5"/>
        <color rgb="FF1F497D"/>
        <rFont val="SimSun"/>
        <charset val="134"/>
      </rPr>
      <t>谢谢！</t>
    </r>
  </si>
  <si>
    <t>Best regards</t>
  </si>
  <si>
    <t>Mindy Yang</t>
  </si>
  <si>
    <t>------------------------------------------------</t>
  </si>
  <si>
    <t>E&amp;E Import &amp; Export (Zhejiang) Co., Ltd</t>
  </si>
  <si>
    <t>Tel: 86-571-85390539-51077</t>
  </si>
  <si>
    <t>From: Margaret Bellido [mailto:margaret.bellido@jlahome.com]</t>
  </si>
  <si>
    <r>
      <t>Sent:</t>
    </r>
    <r>
      <rPr>
        <sz val="11"/>
        <rFont val="Calibri"/>
        <family val="2"/>
      </rPr>
      <t xml:space="preserve"> Tuesday, April 23, 2024 9:12 AM</t>
    </r>
  </si>
  <si>
    <r>
      <t>To:</t>
    </r>
    <r>
      <rPr>
        <sz val="11"/>
        <rFont val="Calibri"/>
        <family val="2"/>
      </rPr>
      <t xml:space="preserve"> mindy.yang; Patrick Li</t>
    </r>
  </si>
  <si>
    <r>
      <t>Cc:</t>
    </r>
    <r>
      <rPr>
        <sz val="11"/>
        <rFont val="Calibri"/>
        <family val="2"/>
      </rPr>
      <t xml:space="preserve"> Sarah Chen; Helena Bang; Debi Zabransky</t>
    </r>
  </si>
  <si>
    <r>
      <t>Subject:</t>
    </r>
    <r>
      <rPr>
        <sz val="11"/>
        <rFont val="Calibri"/>
        <family val="2"/>
      </rPr>
      <t xml:space="preserve"> RE: Ross Solids 200 Tw/FL</t>
    </r>
  </si>
  <si>
    <t>Hi Mindy,</t>
  </si>
  <si>
    <t xml:space="preserve">Noted on the lab dip option. </t>
  </si>
  <si>
    <t>Confirming to move forward with adjusted units. I have advised the buyer to submit PO with those units.</t>
  </si>
  <si>
    <t>Thanks,</t>
  </si>
  <si>
    <t xml:space="preserve">Margaret Bellido </t>
  </si>
  <si>
    <t xml:space="preserve">Account Manager </t>
  </si>
  <si>
    <t xml:space="preserve">JLA Home </t>
  </si>
  <si>
    <r>
      <t>20 West 33</t>
    </r>
    <r>
      <rPr>
        <vertAlign val="superscript"/>
        <sz val="10"/>
        <rFont val="Aptos"/>
        <family val="2"/>
      </rPr>
      <t>rd</t>
    </r>
    <r>
      <rPr>
        <sz val="10"/>
        <rFont val="Aptos"/>
        <family val="2"/>
      </rPr>
      <t xml:space="preserve"> Street</t>
    </r>
  </si>
  <si>
    <t>NY, NY 10001</t>
  </si>
  <si>
    <t>From: mindy.yang &lt;mindy.yang@jlachina.com&gt;</t>
  </si>
  <si>
    <r>
      <t>Sent:</t>
    </r>
    <r>
      <rPr>
        <sz val="11"/>
        <rFont val="Calibri"/>
        <family val="2"/>
      </rPr>
      <t xml:space="preserve"> Monday, April 22, 2024 6:41 AM</t>
    </r>
  </si>
  <si>
    <r>
      <t>To:</t>
    </r>
    <r>
      <rPr>
        <sz val="11"/>
        <rFont val="Calibri"/>
        <family val="2"/>
      </rPr>
      <t xml:space="preserve"> 'Margaret Bellido' &lt;margaret.bellido@jlahome.com&gt;; 'Patrick Li' &lt;patrick.li@jlahome.com&gt;</t>
    </r>
  </si>
  <si>
    <r>
      <t>Cc:</t>
    </r>
    <r>
      <rPr>
        <sz val="11"/>
        <rFont val="Calibri"/>
        <family val="2"/>
      </rPr>
      <t xml:space="preserve"> 'Sarah Chen' &lt;sarah.chen@jlahome.com&gt;; 'Helena Bang' &lt;helena.bang@jlahome.com&gt;; 'Debi Zabransky' &lt;debi.zabransky@jlahome.com&gt;</t>
    </r>
  </si>
  <si>
    <t>Hi Margaret,</t>
  </si>
  <si>
    <t>Noted the pantones confirmed.</t>
  </si>
  <si>
    <t xml:space="preserve">We have asked the Pakistan team to check  the color microchip and pale mauve on  BTS 180t  fitted sheet set if matches well with standard, but since from different factory ,and different fabric, maybe it’s better to make new LD if factor is ok with the lead time, how do you think ? </t>
  </si>
  <si>
    <t xml:space="preserve">For the units ,can you please ask buyer to update per below to have full container ? Thank you ! </t>
  </si>
  <si>
    <t xml:space="preserve">Color </t>
  </si>
  <si>
    <t>Adjust units</t>
  </si>
  <si>
    <t>PANTONE</t>
  </si>
  <si>
    <t>MICRO CHIP T</t>
  </si>
  <si>
    <t>TWIN</t>
  </si>
  <si>
    <t>MICRO CHIP(14-4105TCX)</t>
  </si>
  <si>
    <t>SAGE T</t>
  </si>
  <si>
    <t>Desert sage (16-0110TCX)</t>
  </si>
  <si>
    <t>ENSIGN T</t>
  </si>
  <si>
    <t>Ensign Blue (19-4026TCX)</t>
  </si>
  <si>
    <t>PALE MAUVE</t>
  </si>
  <si>
    <t>Pale Mauve 15-1607 TCX</t>
  </si>
  <si>
    <t>BRIGHT WHITE T</t>
  </si>
  <si>
    <t>Bright white (11-0601TCX)</t>
  </si>
  <si>
    <t>MONUMENT</t>
  </si>
  <si>
    <t>MONUMENT (17-4405TCX)</t>
  </si>
  <si>
    <t>MICRO CHIP F</t>
  </si>
  <si>
    <t>FULL</t>
  </si>
  <si>
    <t>SAGE F</t>
  </si>
  <si>
    <t>ENSIGN F</t>
  </si>
  <si>
    <t>BRIGHT WHITE F</t>
  </si>
  <si>
    <t>Hi Patrick</t>
  </si>
  <si>
    <t xml:space="preserve">Can you please send commitment sheet so we can issue order to factory tomorrow ? </t>
  </si>
  <si>
    <t xml:space="preserve">Thanks ! </t>
  </si>
  <si>
    <r>
      <t>Sent:</t>
    </r>
    <r>
      <rPr>
        <sz val="11"/>
        <rFont val="Calibri"/>
        <family val="2"/>
      </rPr>
      <t xml:space="preserve"> Saturday, April 20, 2024 2:26 AM</t>
    </r>
  </si>
  <si>
    <r>
      <t>To:</t>
    </r>
    <r>
      <rPr>
        <sz val="11"/>
        <rFont val="Calibri"/>
        <family val="2"/>
      </rPr>
      <t xml:space="preserve"> mindy. yang</t>
    </r>
  </si>
  <si>
    <r>
      <t>Cc:</t>
    </r>
    <r>
      <rPr>
        <sz val="11"/>
        <rFont val="Calibri"/>
        <family val="2"/>
      </rPr>
      <t xml:space="preserve"> Patrick Li; Sarah Chen; Helena Bang; Debi Zabransky</t>
    </r>
  </si>
  <si>
    <r>
      <t>Subject:</t>
    </r>
    <r>
      <rPr>
        <sz val="11"/>
        <rFont val="Calibri"/>
        <family val="2"/>
      </rPr>
      <t xml:space="preserve"> Re: Ross Solids 200 Tw/FL</t>
    </r>
  </si>
  <si>
    <t>Hi Mindy.</t>
  </si>
  <si>
    <t>Note buyer confined below Pantones.</t>
  </si>
  <si>
    <t>Margaret </t>
  </si>
  <si>
    <t>On Apr 19, 2024, at 7:19 AM, Margaret Bellido &lt;Margaret.bellido@jlahome.com&gt; wrote:</t>
  </si>
  <si>
    <t>﻿</t>
  </si>
  <si>
    <t>Hi Mindy.,</t>
  </si>
  <si>
    <t>Please note that below microchip and pale mauve should be repeat colors from when we did BTS fitted sheet set under 180TC. Reference PO 60074629. We should reference those colors. Let me know if the color matches. I will also reconfirm on my end.</t>
  </si>
  <si>
    <t>On Apr 19, 2024, at 6:15 AM, mindy.yang &lt;mindy.yang@jlachina.com&gt; wrote:</t>
  </si>
  <si>
    <t>Hi Margaret ,</t>
  </si>
  <si>
    <t xml:space="preserve">Can you please confirm the pantone marked in below correct ? </t>
  </si>
  <si>
    <t xml:space="preserve">This order will produced in Pakistan team ,  for color SAGE, MONUMENT, India producing production of the 2 colors, and we have got comment on color sage LD , but Monument, still on holding, revised LD will be delivered soon, so once you get buyer comment, can you please send half of the LD to Pakistan to follow up . </t>
  </si>
  <si>
    <t xml:space="preserve">MICRO CHIP, ENSIGN and PALE MAUVE all are new colors, will make LAB DIP for comment. </t>
  </si>
  <si>
    <t>Only Bright white is repeat for factory .</t>
  </si>
  <si>
    <t xml:space="preserve">Can you please send commitment sheet ? </t>
  </si>
  <si>
    <t xml:space="preserve">Thank ! </t>
  </si>
  <si>
    <r>
      <t>Sent:</t>
    </r>
    <r>
      <rPr>
        <sz val="11"/>
        <rFont val="Calibri"/>
        <family val="2"/>
      </rPr>
      <t xml:space="preserve"> Friday, April 19, 2024 4:02 AM</t>
    </r>
  </si>
  <si>
    <r>
      <t>To:</t>
    </r>
    <r>
      <rPr>
        <sz val="11"/>
        <rFont val="Calibri"/>
        <family val="2"/>
      </rPr>
      <t xml:space="preserve"> </t>
    </r>
    <r>
      <rPr>
        <sz val="11"/>
        <rFont val="SimSun"/>
        <charset val="134"/>
      </rPr>
      <t>杨敏</t>
    </r>
  </si>
  <si>
    <r>
      <t>Subject:</t>
    </r>
    <r>
      <rPr>
        <sz val="11"/>
        <rFont val="Calibri"/>
        <family val="2"/>
      </rPr>
      <t xml:space="preserve"> RE: Re: Ross Solids 200 Tw/FL</t>
    </r>
  </si>
  <si>
    <t xml:space="preserve">Please see below Ross projections for T200. Note the new color she would like to do if we approved via photos. Let me know if doable. </t>
  </si>
  <si>
    <r>
      <t>Comment</t>
    </r>
    <r>
      <rPr>
        <u/>
        <sz val="11"/>
        <rFont val="Calibri"/>
        <family val="2"/>
      </rPr>
      <t>:</t>
    </r>
    <r>
      <rPr>
        <sz val="11"/>
        <rFont val="Calibri"/>
        <family val="2"/>
      </rPr>
      <t xml:space="preserve"> We have not done </t>
    </r>
    <r>
      <rPr>
        <u/>
        <sz val="11"/>
        <rFont val="Calibri"/>
        <family val="2"/>
      </rPr>
      <t>ensign blue</t>
    </r>
    <r>
      <rPr>
        <sz val="11"/>
        <rFont val="Calibri"/>
        <family val="2"/>
      </rPr>
      <t xml:space="preserve"> yet but I’m praying they will be able to squeeze it in if we don’t get lab dip approvals in person and just via photo.</t>
    </r>
  </si>
  <si>
    <t>Thanks!</t>
  </si>
  <si>
    <t>From: 杨敏 &lt;mindy.yang@scmhome.com&gt;</t>
  </si>
  <si>
    <r>
      <t>Sent:</t>
    </r>
    <r>
      <rPr>
        <sz val="11"/>
        <rFont val="Calibri"/>
        <family val="2"/>
      </rPr>
      <t xml:space="preserve"> Wednesday, April 17, 2024 10:01 AM</t>
    </r>
  </si>
  <si>
    <t>To: Margaret Bellido &lt;margaret.bellido@jlahome.com&gt;</t>
  </si>
  <si>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</si>
  <si>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Re: Ross Solids 200 Tw/FL</t>
    </r>
  </si>
  <si>
    <t>Hi Margaret</t>
  </si>
  <si>
    <r>
      <t>Yes for repeat colors</t>
    </r>
    <r>
      <rPr>
        <sz val="11"/>
        <rFont val="MS Gothic"/>
        <family val="3"/>
      </rPr>
      <t>，</t>
    </r>
    <r>
      <rPr>
        <sz val="11"/>
        <rFont val="Calibri"/>
        <family val="2"/>
      </rPr>
      <t>factory need to weave greige</t>
    </r>
    <r>
      <rPr>
        <sz val="11"/>
        <rFont val="MS Gothic"/>
        <family val="3"/>
      </rPr>
      <t>，</t>
    </r>
    <r>
      <rPr>
        <sz val="11"/>
        <rFont val="Calibri"/>
        <family val="2"/>
      </rPr>
      <t>and they have some days holiday in June</t>
    </r>
    <r>
      <rPr>
        <sz val="11"/>
        <rFont val="MS Gothic"/>
        <family val="3"/>
      </rPr>
      <t>，</t>
    </r>
    <r>
      <rPr>
        <sz val="11"/>
        <rFont val="Calibri"/>
        <family val="2"/>
      </rPr>
      <t xml:space="preserve">the best ETD is 7/6 </t>
    </r>
    <r>
      <rPr>
        <sz val="11"/>
        <rFont val="MS Gothic"/>
        <family val="3"/>
      </rPr>
      <t>，</t>
    </r>
    <r>
      <rPr>
        <sz val="11"/>
        <rFont val="Calibri"/>
        <family val="2"/>
      </rPr>
      <t xml:space="preserve">and plus the 40 days to Charleston </t>
    </r>
    <r>
      <rPr>
        <sz val="11"/>
        <rFont val="MS Gothic"/>
        <family val="3"/>
      </rPr>
      <t>，</t>
    </r>
    <r>
      <rPr>
        <sz val="11"/>
        <rFont val="Calibri"/>
        <family val="2"/>
      </rPr>
      <t>the ETA 8/16.</t>
    </r>
  </si>
  <si>
    <t>Thanks</t>
  </si>
  <si>
    <t>Mindy</t>
  </si>
  <si>
    <r>
      <t>来自</t>
    </r>
    <r>
      <rPr>
        <sz val="11"/>
        <rFont val="Calibri"/>
        <family val="2"/>
      </rPr>
      <t>Coremail</t>
    </r>
  </si>
  <si>
    <t>----- Original Message -----</t>
  </si>
  <si>
    <t>From: "Margaret Bellido" &lt;margaret.bellido@jlahome.com&gt;</t>
  </si>
  <si>
    <t>To: "mindy.yang" &lt;mindy.yang@jlachina.com&gt;</t>
  </si>
  <si>
    <r>
      <t>Cc</t>
    </r>
    <r>
      <rPr>
        <sz val="11"/>
        <rFont val="Calibri"/>
        <family val="2"/>
      </rPr>
      <t>: "Patrick Li" &lt;patrick.li@jlahome.com&gt;, "Sarah Chen" &lt;sarah.chen@jlahome.com&gt;, "Helena Bang" &lt;helena.bang@jlahome.com&gt;, "Debi Zabransky" &lt;debi.zabransky@jlahome.com&gt;</t>
    </r>
  </si>
  <si>
    <r>
      <t>Sent</t>
    </r>
    <r>
      <rPr>
        <sz val="11"/>
        <rFont val="Calibri"/>
        <family val="2"/>
      </rPr>
      <t>: Wed, 17 Apr 2024 07:41:10 -0400</t>
    </r>
  </si>
  <si>
    <r>
      <t>Subject</t>
    </r>
    <r>
      <rPr>
        <sz val="11"/>
        <rFont val="Calibri"/>
        <family val="2"/>
      </rPr>
      <t>: Re: Ross Solids 200 Tw/FL</t>
    </r>
  </si>
  <si>
    <t>Just to reconfirm , this is for repeat colors?</t>
  </si>
  <si>
    <t>On Apr 17, 2024, at 7:01 AM, mindy.yang &lt;mindy.yang@jlachina.com&gt; wrote:</t>
  </si>
  <si>
    <t xml:space="preserve">We got the best POE date will be 8/20-8/25 based on we get projection in this week, no buffer time in hand </t>
  </si>
  <si>
    <r>
      <t>Sent:</t>
    </r>
    <r>
      <rPr>
        <sz val="11"/>
        <rFont val="Calibri"/>
        <family val="2"/>
      </rPr>
      <t xml:space="preserve"> Tuesday, April 16, 2024 11:35 PM</t>
    </r>
  </si>
  <si>
    <r>
      <t>To:</t>
    </r>
    <r>
      <rPr>
        <sz val="11"/>
        <rFont val="Calibri"/>
        <family val="2"/>
      </rPr>
      <t xml:space="preserve"> Patrick Li</t>
    </r>
  </si>
  <si>
    <r>
      <t>Cc:</t>
    </r>
    <r>
      <rPr>
        <sz val="11"/>
        <rFont val="Calibri"/>
        <family val="2"/>
      </rPr>
      <t xml:space="preserve"> Sarah Chen; Helena Bang; Debi Zabransky; </t>
    </r>
    <r>
      <rPr>
        <sz val="11"/>
        <rFont val="SimSun"/>
        <charset val="134"/>
      </rPr>
      <t>杨敏</t>
    </r>
    <r>
      <rPr>
        <sz val="11"/>
        <rFont val="Calibri"/>
        <family val="2"/>
      </rPr>
      <t>; mindy.yang</t>
    </r>
  </si>
  <si>
    <r>
      <t>Subject:</t>
    </r>
    <r>
      <rPr>
        <sz val="11"/>
        <rFont val="Calibri"/>
        <family val="2"/>
      </rPr>
      <t xml:space="preserve"> RE: Fwd: Ross Solids 200 Tw/FL</t>
    </r>
  </si>
  <si>
    <t xml:space="preserve">I just got off the phone with buyer. She is looking to place NEW solid container ASAP. </t>
  </si>
  <si>
    <t xml:space="preserve">1. She does not care if it is white color only. Whatever is going to get it here quickly. </t>
  </si>
  <si>
    <t xml:space="preserve">2. OR Do we have anything in the DC T200 twin/full? </t>
  </si>
  <si>
    <r>
      <t>Sent:</t>
    </r>
    <r>
      <rPr>
        <sz val="11"/>
        <rFont val="Calibri"/>
        <family val="2"/>
      </rPr>
      <t xml:space="preserve"> Tuesday, April 16, 2024 10:56 AM</t>
    </r>
  </si>
  <si>
    <r>
      <t>Cc:</t>
    </r>
    <r>
      <rPr>
        <sz val="11"/>
        <rFont val="Calibri"/>
        <family val="2"/>
      </rPr>
      <t xml:space="preserve"> Sarah Chen &lt;sarah.chen@jlahome.com&gt;; Helena Bang &lt;Helena.Bang@jlahome.com&gt;; Debi Zabransky &lt;debi.zabransky@jlahome.com&gt;; </t>
    </r>
    <r>
      <rPr>
        <sz val="11"/>
        <rFont val="Microsoft JhengHei"/>
        <family val="2"/>
      </rPr>
      <t>杨敏</t>
    </r>
    <r>
      <rPr>
        <sz val="11"/>
        <rFont val="Calibri"/>
        <family val="2"/>
      </rPr>
      <t xml:space="preserve"> &lt;mindy.yang@scmhome.com&gt;; mindy.yang &lt;mindy.yang@jlachina.com&gt;</t>
    </r>
  </si>
  <si>
    <t>Can you please advise below question from Mindy?</t>
  </si>
  <si>
    <r>
      <t>Sent:</t>
    </r>
    <r>
      <rPr>
        <sz val="11"/>
        <rFont val="Calibri"/>
        <family val="2"/>
      </rPr>
      <t xml:space="preserve"> Monday, April 15, 2024 6:30 PM</t>
    </r>
  </si>
  <si>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</si>
  <si>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Fwd: Ross Solids 200 Tw/FL</t>
    </r>
  </si>
  <si>
    <r>
      <t>We have received a new solid PO yesterday</t>
    </r>
    <r>
      <rPr>
        <sz val="11"/>
        <rFont val="SimSun"/>
        <charset val="134"/>
      </rPr>
      <t>，</t>
    </r>
    <r>
      <rPr>
        <sz val="11"/>
        <rFont val="Calibri"/>
        <family val="2"/>
      </rPr>
      <t xml:space="preserve">so do they asking the best timing for another solid container or for the one we received yesterday </t>
    </r>
    <r>
      <rPr>
        <sz val="11"/>
        <rFont val="SimSun"/>
        <charset val="134"/>
      </rPr>
      <t>？</t>
    </r>
  </si>
  <si>
    <r>
      <t>To</t>
    </r>
    <r>
      <rPr>
        <sz val="11"/>
        <rFont val="Calibri"/>
        <family val="2"/>
      </rPr>
      <t xml:space="preserve">: "Patrick Li" &lt;patrick.li@jlahome.com&gt;, "Sarah Chen" &lt;sarah.chen@jlahome.com&gt;, </t>
    </r>
    <r>
      <rPr>
        <sz val="11"/>
        <rFont val="SimSun"/>
        <charset val="134"/>
      </rPr>
      <t>杨敏</t>
    </r>
    <r>
      <rPr>
        <sz val="11"/>
        <rFont val="Calibri"/>
        <family val="2"/>
      </rPr>
      <t xml:space="preserve"> &lt;mindy.yang@jlachina.com&gt;</t>
    </r>
  </si>
  <si>
    <r>
      <t>Cc</t>
    </r>
    <r>
      <rPr>
        <sz val="11"/>
        <rFont val="Calibri"/>
        <family val="2"/>
      </rPr>
      <t>: "Helena Bang" &lt;Helena.Bang@jlahome.com&gt;, "Debi Zabransky" &lt;debi.zabransky@jlahome.com&gt;</t>
    </r>
  </si>
  <si>
    <r>
      <t>Sent</t>
    </r>
    <r>
      <rPr>
        <sz val="11"/>
        <rFont val="Calibri"/>
        <family val="2"/>
      </rPr>
      <t>: Mon, 15 Apr 2024 16:09:18 -0400</t>
    </r>
  </si>
  <si>
    <r>
      <t>Subject</t>
    </r>
    <r>
      <rPr>
        <sz val="11"/>
        <rFont val="Calibri"/>
        <family val="2"/>
      </rPr>
      <t>: Fwd: Ross Solids 200 Tw/FL</t>
    </r>
  </si>
  <si>
    <t>Hi Team,</t>
  </si>
  <si>
    <t>Please see below and advise best timing.</t>
  </si>
  <si>
    <t>Begin forwarded message:</t>
  </si>
  <si>
    <t>From: "Hallie Katz (NYBO)" &lt;Hallie.Katz@ros.com&gt;</t>
  </si>
  <si>
    <r>
      <t>Date:</t>
    </r>
    <r>
      <rPr>
        <sz val="11"/>
        <rFont val="Calibri"/>
        <family val="2"/>
      </rPr>
      <t xml:space="preserve"> April 15, 2024 at 4:01:52 PM EDT</t>
    </r>
  </si>
  <si>
    <r>
      <t>To:</t>
    </r>
    <r>
      <rPr>
        <sz val="11"/>
        <rFont val="Calibri"/>
        <family val="2"/>
      </rPr>
      <t xml:space="preserve"> Margaret Bellido &lt;Margaret.bellido@jlahome.com&gt;, Helena Bang &lt;helena.bang@jlahome.com&gt;</t>
    </r>
  </si>
  <si>
    <t>Cc: Juanna Nixon &lt;Juanna.Nixon@ros.com&gt;</t>
  </si>
  <si>
    <r>
      <t>Subject:</t>
    </r>
    <r>
      <rPr>
        <sz val="11"/>
        <rFont val="Calibri"/>
        <family val="2"/>
      </rPr>
      <t xml:space="preserve"> </t>
    </r>
    <r>
      <rPr>
        <b/>
        <sz val="11"/>
        <rFont val="Calibri"/>
        <family val="2"/>
      </rPr>
      <t>Solids 200 Tw/FL</t>
    </r>
  </si>
  <si>
    <t>What is the earliest you’d be able to get containers of solid 200TC tw and full here?</t>
  </si>
  <si>
    <t>Hallie Katz</t>
  </si>
  <si>
    <t>Buyer – Sheets</t>
  </si>
  <si>
    <t>917.903.7510</t>
  </si>
  <si>
    <t>VIN #</t>
  </si>
  <si>
    <t>Total</t>
  </si>
  <si>
    <t>Armoire Collection</t>
  </si>
  <si>
    <t>Bo</t>
  </si>
  <si>
    <t>100% Cotton</t>
    <phoneticPr fontId="5" type="noConversion"/>
  </si>
  <si>
    <t>100% Cotton Printed Sheet Set, 4" single needle hem, VZB packaging</t>
    <phoneticPr fontId="5" type="noConversion"/>
  </si>
  <si>
    <t xml:space="preserve">Sophie </t>
  </si>
  <si>
    <t xml:space="preserve">Willow &amp; Sage </t>
  </si>
  <si>
    <t xml:space="preserve">Mulberry floral </t>
  </si>
  <si>
    <t>Viva</t>
  </si>
  <si>
    <t xml:space="preserve">Dabi (reorder) </t>
  </si>
  <si>
    <t xml:space="preserve">Sophie Orchid </t>
  </si>
  <si>
    <t xml:space="preserve">4 piece set -- 200TC 100% Cotton Printed Sheet Set </t>
    <phoneticPr fontId="5" type="noConversion"/>
  </si>
  <si>
    <t>H(CM)</t>
    <phoneticPr fontId="5" type="noConversion"/>
  </si>
  <si>
    <t>W(CM)</t>
    <phoneticPr fontId="5" type="noConversion"/>
  </si>
  <si>
    <t>L(CM)</t>
    <phoneticPr fontId="5" type="noConversion"/>
  </si>
  <si>
    <t>Labels</t>
  </si>
  <si>
    <t>Total Cubic</t>
    <phoneticPr fontId="5" type="noConversion"/>
  </si>
  <si>
    <t>Cubic Meter/ per item</t>
    <phoneticPr fontId="5" type="noConversion"/>
  </si>
  <si>
    <r>
      <t>C</t>
    </r>
    <r>
      <rPr>
        <sz val="11"/>
        <color theme="1"/>
        <rFont val="宋体"/>
        <family val="3"/>
        <charset val="134"/>
        <scheme val="minor"/>
      </rPr>
      <t>ase Pack</t>
    </r>
  </si>
  <si>
    <t>Sizo Ratio</t>
    <phoneticPr fontId="5" type="noConversion"/>
  </si>
  <si>
    <t>Unit QTY</t>
    <phoneticPr fontId="5" type="noConversion"/>
  </si>
  <si>
    <t>JLA FOB Domestic Warehouse Prices</t>
    <phoneticPr fontId="5" type="noConversion"/>
  </si>
  <si>
    <t>JLA POE Price</t>
    <phoneticPr fontId="5" type="noConversion"/>
  </si>
  <si>
    <t xml:space="preserve">Style Name </t>
  </si>
  <si>
    <t>Program</t>
    <phoneticPr fontId="5" type="noConversion"/>
  </si>
  <si>
    <t>Best POE S/W 2/28- 3/7/2025</t>
  </si>
  <si>
    <t xml:space="preserve"> Payment Terms: 60 days </t>
  </si>
  <si>
    <t xml:space="preserve">Ross T200 MarchPrint Container </t>
  </si>
  <si>
    <t>Willow&amp;Sage，Armoire Collection,</t>
  </si>
  <si>
    <t>New Prices (Running Quality)</t>
  </si>
  <si>
    <t>Running Prices</t>
  </si>
  <si>
    <t>ARMOIRE COLLECTION</t>
  </si>
  <si>
    <t>TXL</t>
  </si>
  <si>
    <t>WILLOW &amp; SAGE</t>
  </si>
  <si>
    <t>F</t>
  </si>
  <si>
    <t>T</t>
  </si>
  <si>
    <t>JLA 200TC PRINTS</t>
  </si>
  <si>
    <t>200TC WS DRIZZLE GRY TXL</t>
  </si>
  <si>
    <t>200TC AC CHERRY BLOSSOM TXL</t>
  </si>
  <si>
    <t>200TC AC BRIGHT WHITE TXL</t>
  </si>
  <si>
    <t>200TC WS DRIZZLE GRY F</t>
  </si>
  <si>
    <t>200TC AC BLUE FOG F</t>
  </si>
  <si>
    <t>200TC AC BRIGHT WHITE F</t>
  </si>
  <si>
    <t>200TC AC CHERRY BLOSSOM F</t>
  </si>
  <si>
    <t>200TC WS NAVY PEONY T</t>
  </si>
  <si>
    <t>200TC AC CHERRY BLOSSOM T</t>
  </si>
  <si>
    <t>200TC AC BRIGHT WHITE T</t>
  </si>
  <si>
    <t>JLA 200TC SOLIDS</t>
  </si>
  <si>
    <t>BRAND</t>
  </si>
  <si>
    <t>COST</t>
  </si>
  <si>
    <t>QTY</t>
  </si>
  <si>
    <t>DESCRIPTION</t>
  </si>
  <si>
    <t>SIZE</t>
  </si>
  <si>
    <t xml:space="preserve">12.11.2024 </t>
  </si>
  <si>
    <t>Ross/JLA June POE projexctions</t>
  </si>
  <si>
    <t xml:space="preserve">3 piece set -- 200TC 100% Cotton Printed Sheet Set </t>
    <phoneticPr fontId="70" type="noConversion"/>
  </si>
  <si>
    <t>200TC AC ROSE GARDEN BLUSH T</t>
    <phoneticPr fontId="70" type="noConversion"/>
  </si>
  <si>
    <t>200TC AC SUSIE STRIPE FLRL BLU T</t>
    <phoneticPr fontId="70" type="noConversion"/>
  </si>
  <si>
    <t>200TC WS ARIN BLUE WINDOWPANE T</t>
    <phoneticPr fontId="70" type="noConversion"/>
  </si>
  <si>
    <t>200TC WS BLAKE STRIPE OLIVE F</t>
    <phoneticPr fontId="70" type="noConversion"/>
  </si>
  <si>
    <t>200TC AC BOW LATTICE BLUSH F</t>
    <phoneticPr fontId="70" type="noConversion"/>
  </si>
  <si>
    <t>200TC AC GINA FLRL TRELLIS PINK/BLU F</t>
    <phoneticPr fontId="70" type="noConversion"/>
  </si>
  <si>
    <t>200TC AC ROSE GARDEN BLUSH F</t>
    <phoneticPr fontId="70" type="noConversion"/>
  </si>
  <si>
    <t>200TC WS BLAKE STRIPE OLIVE TXL</t>
    <phoneticPr fontId="70" type="noConversion"/>
  </si>
  <si>
    <t>200TC AC BOW LATTICE BLUSH TXL</t>
    <phoneticPr fontId="70" type="noConversion"/>
  </si>
  <si>
    <t>200TC AC GINA FLRL TRELLIS PINK/BLU TXL</t>
    <phoneticPr fontId="70" type="noConversion"/>
  </si>
  <si>
    <t>WILLOW &amp; SAGE</t>
    <phoneticPr fontId="70" type="noConversion"/>
  </si>
  <si>
    <t>Berny Green</t>
    <phoneticPr fontId="70" type="noConversion"/>
  </si>
  <si>
    <t>Toile Pink</t>
    <phoneticPr fontId="70" type="noConversion"/>
  </si>
  <si>
    <t>Megan Lavender</t>
    <phoneticPr fontId="70" type="noConversion"/>
  </si>
  <si>
    <t>Nora Bow Blue</t>
    <phoneticPr fontId="70" type="noConversion"/>
  </si>
  <si>
    <t xml:space="preserve">Sora Gray </t>
    <phoneticPr fontId="70" type="noConversion"/>
  </si>
  <si>
    <t>Factory: Yunus Textile Mills</t>
    <phoneticPr fontId="70" type="noConversion"/>
  </si>
  <si>
    <t>Departure port: Karachi, Pakistan</t>
    <phoneticPr fontId="70" type="noConversion"/>
  </si>
  <si>
    <t>Load: 0%</t>
    <phoneticPr fontId="70" type="noConversion"/>
  </si>
  <si>
    <t>Customer PO : 11214480</t>
    <phoneticPr fontId="70" type="noConversion"/>
  </si>
  <si>
    <t>RS20-8033</t>
    <phoneticPr fontId="70" type="noConversion"/>
  </si>
  <si>
    <t>022164585223</t>
    <phoneticPr fontId="70" type="noConversion"/>
  </si>
  <si>
    <t>RS20-8034</t>
  </si>
  <si>
    <t>022164585230</t>
  </si>
  <si>
    <t>RS20-8035</t>
  </si>
  <si>
    <t>022164585247</t>
  </si>
  <si>
    <t>RS20-8036</t>
  </si>
  <si>
    <t>022164585254</t>
  </si>
  <si>
    <t>RS20-8037</t>
  </si>
  <si>
    <t>022164585261</t>
  </si>
  <si>
    <t>EEC PO: RS-250216</t>
    <phoneticPr fontId="70" type="noConversion"/>
  </si>
  <si>
    <t xml:space="preserve"> Cost  with Load $</t>
  </si>
  <si>
    <t xml:space="preserve">JLA LDP Mark up </t>
  </si>
  <si>
    <t>JLA FOB Domestic Warehouse Prices</t>
  </si>
  <si>
    <t>RS20-8038</t>
  </si>
  <si>
    <t>RS20-8039</t>
  </si>
  <si>
    <t>RS20-8040</t>
  </si>
  <si>
    <t>RS20-8041</t>
  </si>
  <si>
    <t>RS20-8042</t>
  </si>
  <si>
    <t>022164585278</t>
  </si>
  <si>
    <t>022164585285</t>
    <phoneticPr fontId="70" type="noConversion"/>
  </si>
  <si>
    <t>022164585292</t>
    <phoneticPr fontId="70" type="noConversion"/>
  </si>
  <si>
    <t>022164585308</t>
    <phoneticPr fontId="70" type="noConversion"/>
  </si>
  <si>
    <t>022164585315</t>
    <phoneticPr fontId="70" type="noConversion"/>
  </si>
  <si>
    <t>Ship date: 5/23/2025</t>
    <phoneticPr fontId="70" type="noConversion"/>
  </si>
  <si>
    <t xml:space="preserve">Order type: Warehouse Charleston </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</si>
</sst>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_ "/>
    <numFmt numFmtId="196" formatCode="\$#,##0.00;\-\$#,##0.00"/>
  </numFmts>
  <fonts count="138">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0.5"/>
      <color rgb="FF1F497D"/>
      <name val="Calibri"/>
      <family val="2"/>
    </font>
    <font>
      <sz val="10.5"/>
      <color rgb="FF1F497D"/>
      <name val="SimSun"/>
      <family val="3"/>
      <charset val="134"/>
    </font>
    <font>
      <sz val="12"/>
      <color rgb="FF000000"/>
      <name val="Calibri"/>
      <family val="2"/>
    </font>
    <font>
      <sz val="10"/>
      <name val="Aptos"/>
      <family val="2"/>
    </font>
    <font>
      <vertAlign val="superscript"/>
      <sz val="10"/>
      <name val="Aptos"/>
      <family val="2"/>
    </font>
    <font>
      <sz val="11"/>
      <color rgb="FFFF0000"/>
      <name val="Calibri"/>
      <family val="2"/>
    </font>
    <font>
      <sz val="11"/>
      <color rgb="FF000000"/>
      <name val="SimSun"/>
      <charset val="134"/>
    </font>
    <font>
      <b/>
      <sz val="11"/>
      <color rgb="FF000000"/>
      <name val="Calibri"/>
      <family val="2"/>
    </font>
    <font>
      <sz val="11"/>
      <name val="SimSun"/>
      <charset val="134"/>
    </font>
    <font>
      <b/>
      <u/>
      <sz val="11"/>
      <name val="Calibri"/>
      <family val="2"/>
    </font>
    <font>
      <u/>
      <sz val="11"/>
      <name val="Calibri"/>
      <family val="2"/>
    </font>
    <font>
      <sz val="11"/>
      <name val="Microsoft JhengHei"/>
      <family val="2"/>
    </font>
    <font>
      <sz val="11"/>
      <name val="MS Gothic"/>
      <family val="3"/>
    </font>
    <font>
      <sz val="12"/>
      <name val="Aptos"/>
      <family val="2"/>
    </font>
    <font>
      <sz val="10.5"/>
      <color rgb="FF1F497D"/>
      <name val="SimSun"/>
      <charset val="134"/>
    </font>
    <font>
      <sz val="11"/>
      <color theme="1"/>
      <name val="宋体"/>
      <family val="2"/>
      <scheme val="minor"/>
    </font>
    <font>
      <sz val="11"/>
      <color theme="1"/>
      <name val="宋体"/>
      <family val="3"/>
      <charset val="134"/>
      <scheme val="minor"/>
    </font>
    <font>
      <b/>
      <sz val="12"/>
      <color rgb="FFFF0000"/>
      <name val="Cambria"/>
      <family val="1"/>
    </font>
    <font>
      <b/>
      <sz val="12"/>
      <name val="Cambria"/>
      <family val="1"/>
    </font>
    <font>
      <u/>
      <sz val="11"/>
      <color theme="1"/>
      <name val="宋体"/>
      <family val="3"/>
      <charset val="134"/>
      <scheme val="minor"/>
    </font>
    <font>
      <u/>
      <sz val="11"/>
      <color theme="1"/>
      <name val="宋体"/>
      <family val="2"/>
      <scheme val="minor"/>
    </font>
    <font>
      <u/>
      <sz val="10"/>
      <name val="Arial"/>
      <family val="2"/>
    </font>
    <font>
      <sz val="11"/>
      <color theme="1"/>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00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C72D2"/>
        <bgColor indexed="64"/>
      </patternFill>
    </fill>
    <fill>
      <patternFill patternType="solid">
        <fgColor rgb="FFD9D9D9"/>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style="medium">
        <color rgb="FF000000"/>
      </left>
      <right style="medium">
        <color rgb="FF000000"/>
      </right>
      <top style="medium">
        <color rgb="FF000000"/>
      </top>
      <bottom/>
      <diagonal/>
    </border>
    <border>
      <left style="thin">
        <color indexed="64"/>
      </left>
      <right/>
      <top/>
      <bottom/>
      <diagonal/>
    </border>
  </borders>
  <cellStyleXfs count="2136">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7" applyNumberFormat="0" applyAlignment="0" applyProtection="0"/>
    <xf numFmtId="0" fontId="46" fillId="20" borderId="27" applyNumberFormat="0" applyAlignment="0" applyProtection="0"/>
    <xf numFmtId="0"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7" applyNumberFormat="0" applyAlignment="0" applyProtection="0"/>
    <xf numFmtId="0" fontId="54" fillId="7" borderId="27" applyNumberFormat="0" applyAlignment="0" applyProtection="0"/>
    <xf numFmtId="0" fontId="54" fillId="7" borderId="27"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14"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7" applyNumberFormat="0" applyAlignment="0" applyProtection="0">
      <alignment vertical="center"/>
    </xf>
    <xf numFmtId="0" fontId="25" fillId="20" borderId="27"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7" applyNumberFormat="0" applyAlignment="0" applyProtection="0">
      <alignment vertical="center"/>
    </xf>
    <xf numFmtId="0" fontId="26" fillId="7" borderId="27"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8" applyNumberFormat="0" applyFont="0" applyAlignment="0" applyProtection="0">
      <alignment vertical="center"/>
    </xf>
    <xf numFmtId="0" fontId="14" fillId="24" borderId="28" applyNumberFormat="0" applyFont="0" applyAlignment="0" applyProtection="0">
      <alignment vertical="center"/>
    </xf>
    <xf numFmtId="0" fontId="9" fillId="0" borderId="0"/>
    <xf numFmtId="0" fontId="9" fillId="0" borderId="0"/>
    <xf numFmtId="0" fontId="9" fillId="24" borderId="28" applyNumberFormat="0" applyFont="0" applyAlignment="0" applyProtection="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46" fillId="20" borderId="31" applyNumberFormat="0" applyAlignment="0" applyProtection="0"/>
    <xf numFmtId="0" fontId="46" fillId="20" borderId="31" applyNumberFormat="0" applyAlignment="0" applyProtection="0"/>
    <xf numFmtId="192" fontId="14" fillId="0" borderId="0" applyFont="0" applyFill="0" applyBorder="0" applyAlignment="0" applyProtection="0">
      <alignment vertical="center"/>
    </xf>
    <xf numFmtId="0" fontId="46" fillId="20" borderId="31" applyNumberFormat="0" applyAlignment="0" applyProtection="0"/>
    <xf numFmtId="0" fontId="46" fillId="20" borderId="31"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9" fillId="0" borderId="0"/>
    <xf numFmtId="0" fontId="9" fillId="0" borderId="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30" applyNumberFormat="0" applyFill="0" applyAlignment="0" applyProtection="0">
      <alignment vertical="center"/>
    </xf>
    <xf numFmtId="0" fontId="14" fillId="2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7" applyNumberFormat="0" applyAlignment="0" applyProtection="0">
      <alignment vertical="center"/>
    </xf>
    <xf numFmtId="0" fontId="26" fillId="7" borderId="27" applyNumberFormat="0" applyAlignment="0" applyProtection="0">
      <alignment vertical="center"/>
    </xf>
    <xf numFmtId="0" fontId="27" fillId="20" borderId="29"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14" fillId="0" borderId="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1" fillId="0" borderId="0" applyNumberFormat="0" applyFill="0" applyBorder="0" applyAlignment="0" applyProtection="0"/>
    <xf numFmtId="0" fontId="130" fillId="0" borderId="0"/>
    <xf numFmtId="0" fontId="9" fillId="0" borderId="0"/>
    <xf numFmtId="0" fontId="2" fillId="0" borderId="0"/>
    <xf numFmtId="177" fontId="2" fillId="0" borderId="0" applyFont="0" applyFill="0" applyBorder="0" applyAlignment="0" applyProtection="0"/>
    <xf numFmtId="0" fontId="1" fillId="0" borderId="0"/>
  </cellStyleXfs>
  <cellXfs count="489">
    <xf numFmtId="0" fontId="0" fillId="0" borderId="0" xfId="0"/>
    <xf numFmtId="0" fontId="10" fillId="0" borderId="0" xfId="1221"/>
    <xf numFmtId="0" fontId="32" fillId="0" borderId="0" xfId="1221" applyFont="1"/>
    <xf numFmtId="0" fontId="10" fillId="0" borderId="0" xfId="1221" applyAlignment="1">
      <alignment wrapText="1"/>
    </xf>
    <xf numFmtId="179" fontId="32" fillId="0" borderId="10" xfId="1217" applyNumberFormat="1" applyFont="1" applyBorder="1"/>
    <xf numFmtId="179" fontId="32" fillId="0" borderId="10" xfId="414" applyNumberFormat="1" applyFont="1" applyFill="1" applyBorder="1" applyAlignment="1"/>
    <xf numFmtId="177" fontId="10" fillId="0" borderId="10" xfId="1221" applyNumberFormat="1" applyBorder="1"/>
    <xf numFmtId="177" fontId="32" fillId="0" borderId="10" xfId="1220" applyNumberFormat="1" applyFont="1" applyBorder="1"/>
    <xf numFmtId="177" fontId="32" fillId="29" borderId="10" xfId="1217" applyNumberFormat="1" applyFont="1" applyFill="1" applyBorder="1"/>
    <xf numFmtId="181" fontId="32" fillId="29" borderId="10" xfId="1219" applyNumberFormat="1" applyFont="1" applyFill="1" applyBorder="1"/>
    <xf numFmtId="0" fontId="32" fillId="29" borderId="10" xfId="1219" applyFont="1" applyFill="1" applyBorder="1" applyAlignment="1">
      <alignment horizontal="right"/>
    </xf>
    <xf numFmtId="0" fontId="10" fillId="29" borderId="10" xfId="1217" applyFill="1" applyBorder="1" applyAlignment="1">
      <alignment wrapText="1"/>
    </xf>
    <xf numFmtId="0" fontId="30" fillId="0" borderId="10" xfId="1221" applyFont="1" applyBorder="1" applyAlignment="1">
      <alignment horizontal="center" vertical="center" wrapText="1"/>
    </xf>
    <xf numFmtId="0" fontId="30" fillId="0" borderId="10" xfId="1221" applyFont="1" applyBorder="1" applyAlignment="1">
      <alignment horizontal="center" vertical="center"/>
    </xf>
    <xf numFmtId="182" fontId="30" fillId="0" borderId="10" xfId="1221" applyNumberFormat="1" applyFont="1" applyBorder="1" applyAlignment="1">
      <alignment horizontal="center" vertical="center" wrapText="1"/>
    </xf>
    <xf numFmtId="0" fontId="10" fillId="0" borderId="0" xfId="1221" applyAlignment="1">
      <alignment horizontal="center" vertical="center"/>
    </xf>
    <xf numFmtId="9" fontId="30" fillId="0" borderId="10" xfId="1221" applyNumberFormat="1" applyFont="1" applyBorder="1" applyAlignment="1">
      <alignment horizontal="center" vertical="center" wrapText="1"/>
    </xf>
    <xf numFmtId="10" fontId="30" fillId="0" borderId="10" xfId="1221" applyNumberFormat="1" applyFont="1" applyBorder="1" applyAlignment="1">
      <alignment horizontal="center" vertical="center" wrapText="1"/>
    </xf>
    <xf numFmtId="0" fontId="10" fillId="0" borderId="0" xfId="1221"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180" fontId="32" fillId="29" borderId="10" xfId="1222" applyNumberFormat="1" applyFont="1" applyFill="1" applyBorder="1"/>
    <xf numFmtId="3" fontId="32" fillId="29" borderId="10" xfId="1222" applyNumberFormat="1" applyFont="1" applyFill="1" applyBorder="1"/>
    <xf numFmtId="182" fontId="10" fillId="0" borderId="10" xfId="414" applyNumberFormat="1" applyFont="1" applyFill="1" applyBorder="1" applyAlignment="1">
      <alignment wrapText="1"/>
    </xf>
    <xf numFmtId="179" fontId="32" fillId="29" borderId="10" xfId="1222" applyNumberFormat="1" applyFont="1" applyFill="1" applyBorder="1" applyAlignment="1">
      <alignment wrapText="1"/>
    </xf>
    <xf numFmtId="177" fontId="32" fillId="0" borderId="10" xfId="1222" applyNumberFormat="1" applyFont="1" applyBorder="1"/>
    <xf numFmtId="0" fontId="10" fillId="0" borderId="0" xfId="1222" applyAlignment="1">
      <alignment wrapText="1"/>
    </xf>
    <xf numFmtId="0" fontId="35" fillId="0" borderId="10" xfId="1221" applyFont="1" applyBorder="1" applyAlignment="1">
      <alignment horizontal="center" vertical="center" wrapText="1"/>
    </xf>
    <xf numFmtId="0" fontId="35" fillId="0" borderId="10" xfId="1221" applyFont="1" applyBorder="1" applyAlignment="1">
      <alignment vertical="center" wrapText="1"/>
    </xf>
    <xf numFmtId="0" fontId="0" fillId="0" borderId="10" xfId="614" applyFont="1" applyBorder="1" applyAlignment="1">
      <alignment wrapText="1"/>
    </xf>
    <xf numFmtId="0" fontId="76" fillId="0" borderId="0" xfId="1552" applyFont="1" applyAlignment="1">
      <alignment horizontal="center" vertical="center"/>
    </xf>
    <xf numFmtId="0" fontId="77" fillId="0" borderId="0" xfId="1552" applyFont="1" applyAlignment="1">
      <alignment horizontal="center" vertical="center"/>
    </xf>
    <xf numFmtId="0" fontId="76" fillId="0" borderId="18" xfId="1552" applyFont="1" applyBorder="1" applyAlignment="1">
      <alignment horizontal="center" vertical="center"/>
    </xf>
    <xf numFmtId="0" fontId="77" fillId="0" borderId="18" xfId="1552" applyFont="1" applyBorder="1" applyAlignment="1">
      <alignment horizontal="center" vertical="center" wrapText="1"/>
    </xf>
    <xf numFmtId="0" fontId="77" fillId="32" borderId="35" xfId="1552" applyFont="1" applyFill="1" applyBorder="1" applyAlignment="1">
      <alignment horizontal="center" vertical="center" wrapText="1"/>
    </xf>
    <xf numFmtId="0" fontId="74" fillId="31" borderId="10" xfId="1217" applyFont="1" applyFill="1" applyBorder="1" applyAlignment="1">
      <alignment vertical="center" wrapText="1"/>
    </xf>
    <xf numFmtId="180" fontId="74" fillId="31" borderId="10" xfId="1217" applyNumberFormat="1" applyFont="1" applyFill="1" applyBorder="1" applyAlignment="1">
      <alignment vertical="center"/>
    </xf>
    <xf numFmtId="3" fontId="74" fillId="31" borderId="10" xfId="1217" applyNumberFormat="1" applyFont="1" applyFill="1" applyBorder="1" applyAlignment="1">
      <alignment vertical="center"/>
    </xf>
    <xf numFmtId="182" fontId="74" fillId="31" borderId="10" xfId="1217" applyNumberFormat="1" applyFont="1" applyFill="1" applyBorder="1" applyAlignment="1">
      <alignment vertical="center" wrapText="1"/>
    </xf>
    <xf numFmtId="179" fontId="74" fillId="31" borderId="10" xfId="1217" applyNumberFormat="1" applyFont="1" applyFill="1" applyBorder="1" applyAlignment="1">
      <alignment vertical="center" wrapText="1"/>
    </xf>
    <xf numFmtId="0" fontId="74" fillId="31" borderId="10" xfId="1217" applyFont="1" applyFill="1" applyBorder="1" applyAlignment="1">
      <alignment horizontal="center" vertical="center"/>
    </xf>
    <xf numFmtId="181" fontId="74" fillId="31" borderId="10" xfId="1217" applyNumberFormat="1" applyFont="1" applyFill="1" applyBorder="1" applyAlignment="1">
      <alignment vertical="center"/>
    </xf>
    <xf numFmtId="177" fontId="74" fillId="31" borderId="10" xfId="1217" applyNumberFormat="1" applyFont="1" applyFill="1" applyBorder="1" applyAlignment="1">
      <alignment vertical="center"/>
    </xf>
    <xf numFmtId="177" fontId="74" fillId="31" borderId="10" xfId="1221" applyNumberFormat="1" applyFont="1" applyFill="1" applyBorder="1" applyAlignment="1">
      <alignment vertical="center"/>
    </xf>
    <xf numFmtId="179" fontId="74" fillId="31" borderId="10" xfId="414" applyNumberFormat="1" applyFont="1" applyFill="1" applyBorder="1" applyAlignment="1">
      <alignment vertical="center"/>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0" fontId="77" fillId="0" borderId="36" xfId="1552" applyFont="1" applyBorder="1" applyAlignment="1">
      <alignment horizontal="center" vertical="center"/>
    </xf>
    <xf numFmtId="14" fontId="77" fillId="0" borderId="36" xfId="1552" applyNumberFormat="1" applyFont="1" applyBorder="1" applyAlignment="1">
      <alignment horizontal="center" vertical="center"/>
    </xf>
    <xf numFmtId="14" fontId="77" fillId="0" borderId="37" xfId="1552" applyNumberFormat="1" applyFont="1" applyBorder="1" applyAlignment="1">
      <alignment horizontal="center" vertical="center"/>
    </xf>
    <xf numFmtId="0" fontId="77" fillId="0" borderId="36" xfId="1552" applyFont="1" applyBorder="1" applyAlignment="1">
      <alignment horizontal="center" vertical="center" wrapText="1"/>
    </xf>
    <xf numFmtId="0" fontId="77" fillId="0" borderId="37" xfId="1552" applyFont="1" applyBorder="1" applyAlignment="1">
      <alignment horizontal="center" vertical="center" wrapText="1"/>
    </xf>
    <xf numFmtId="0" fontId="77" fillId="32" borderId="36" xfId="1552" applyFont="1" applyFill="1" applyBorder="1" applyAlignment="1">
      <alignment horizontal="center" vertical="center" wrapText="1"/>
    </xf>
    <xf numFmtId="0" fontId="77" fillId="32" borderId="37" xfId="1552" applyFont="1" applyFill="1" applyBorder="1" applyAlignment="1">
      <alignment horizontal="center" vertical="center" wrapText="1"/>
    </xf>
    <xf numFmtId="0" fontId="77" fillId="32" borderId="38" xfId="1552" applyFont="1" applyFill="1" applyBorder="1" applyAlignment="1">
      <alignment horizontal="center" vertical="center" wrapText="1"/>
    </xf>
    <xf numFmtId="0" fontId="77" fillId="30" borderId="36" xfId="1552" applyFont="1" applyFill="1" applyBorder="1" applyAlignment="1">
      <alignment horizontal="center" vertical="center"/>
    </xf>
    <xf numFmtId="0" fontId="77" fillId="30" borderId="36" xfId="1552" applyFont="1" applyFill="1" applyBorder="1" applyAlignment="1">
      <alignment horizontal="center" vertical="center" wrapText="1"/>
    </xf>
    <xf numFmtId="0" fontId="77" fillId="30" borderId="37" xfId="1552" applyFont="1" applyFill="1" applyBorder="1" applyAlignment="1">
      <alignment horizontal="center" vertical="center" wrapText="1"/>
    </xf>
    <xf numFmtId="0" fontId="77" fillId="31" borderId="39" xfId="1552" applyFont="1" applyFill="1" applyBorder="1" applyAlignment="1">
      <alignment horizontal="center" vertical="center" wrapText="1"/>
    </xf>
    <xf numFmtId="0" fontId="77" fillId="31" borderId="36" xfId="1552" applyFont="1" applyFill="1" applyBorder="1" applyAlignment="1">
      <alignment horizontal="center" vertical="center" wrapText="1"/>
    </xf>
    <xf numFmtId="0" fontId="77" fillId="34" borderId="36" xfId="1552" applyFont="1" applyFill="1" applyBorder="1" applyAlignment="1">
      <alignment horizontal="center" vertical="center"/>
    </xf>
    <xf numFmtId="0" fontId="77" fillId="34" borderId="36" xfId="1552" applyFont="1" applyFill="1" applyBorder="1" applyAlignment="1">
      <alignment horizontal="center" vertical="center" wrapText="1"/>
    </xf>
    <xf numFmtId="0" fontId="77" fillId="34" borderId="37" xfId="1552" applyFont="1" applyFill="1" applyBorder="1" applyAlignment="1">
      <alignment horizontal="center" vertical="center" wrapText="1"/>
    </xf>
    <xf numFmtId="0" fontId="78" fillId="34" borderId="35" xfId="1552" applyFont="1" applyFill="1" applyBorder="1" applyAlignment="1">
      <alignment horizontal="center" vertical="center" wrapText="1"/>
    </xf>
    <xf numFmtId="0" fontId="77" fillId="34" borderId="19" xfId="1552" applyFont="1" applyFill="1" applyBorder="1" applyAlignment="1">
      <alignment horizontal="center" vertical="center" wrapText="1"/>
    </xf>
    <xf numFmtId="0" fontId="76" fillId="0" borderId="36" xfId="1552" applyFont="1" applyBorder="1" applyAlignment="1">
      <alignment horizontal="center" vertical="center" wrapText="1"/>
    </xf>
    <xf numFmtId="180" fontId="76" fillId="0" borderId="36" xfId="1552" applyNumberFormat="1" applyFont="1" applyBorder="1" applyAlignment="1">
      <alignment horizontal="center" vertical="center"/>
    </xf>
    <xf numFmtId="3" fontId="76" fillId="0" borderId="36" xfId="1552"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2" applyNumberFormat="1" applyFont="1" applyBorder="1" applyAlignment="1">
      <alignment horizontal="center" vertical="center" wrapText="1"/>
    </xf>
    <xf numFmtId="0" fontId="76" fillId="0" borderId="0" xfId="0" applyFont="1" applyAlignment="1">
      <alignment horizontal="center" vertical="center"/>
    </xf>
    <xf numFmtId="0" fontId="78" fillId="34" borderId="43" xfId="1552" applyFont="1" applyFill="1" applyBorder="1" applyAlignment="1">
      <alignment horizontal="center" vertical="center" wrapText="1"/>
    </xf>
    <xf numFmtId="0"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0" fontId="9" fillId="0" borderId="0" xfId="1944" applyAlignment="1" applyProtection="1">
      <alignment horizontal="left"/>
      <protection locked="0"/>
    </xf>
    <xf numFmtId="179" fontId="30" fillId="0" borderId="0" xfId="1944" applyNumberFormat="1" applyFont="1" applyAlignment="1" applyProtection="1">
      <alignment horizontal="left"/>
      <protection locked="0"/>
    </xf>
    <xf numFmtId="0" fontId="31" fillId="0" borderId="0" xfId="1944" applyFont="1" applyAlignment="1" applyProtection="1">
      <alignment horizontal="left"/>
      <protection locked="0"/>
    </xf>
    <xf numFmtId="179" fontId="9" fillId="0" borderId="0" xfId="1944" applyNumberFormat="1" applyAlignment="1" applyProtection="1">
      <alignment horizontal="left"/>
      <protection locked="0"/>
    </xf>
    <xf numFmtId="0" fontId="78" fillId="0" borderId="36" xfId="0" applyFont="1" applyBorder="1" applyAlignment="1">
      <alignment horizontal="center" vertical="center"/>
    </xf>
    <xf numFmtId="0" fontId="87" fillId="31" borderId="36" xfId="1552" applyFont="1" applyFill="1" applyBorder="1" applyAlignment="1">
      <alignment horizontal="center" vertical="center" wrapText="1"/>
    </xf>
    <xf numFmtId="0" fontId="78" fillId="35" borderId="36" xfId="1552"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181" fontId="32" fillId="0" borderId="36" xfId="1342" applyNumberFormat="1" applyFont="1" applyFill="1" applyBorder="1" applyAlignment="1"/>
    <xf numFmtId="9" fontId="76" fillId="0" borderId="0" xfId="1342" applyFont="1" applyAlignment="1">
      <alignment horizontal="center" vertical="center"/>
    </xf>
    <xf numFmtId="179" fontId="75" fillId="31" borderId="36" xfId="1217" applyNumberFormat="1" applyFont="1" applyFill="1" applyBorder="1"/>
    <xf numFmtId="0" fontId="77" fillId="31" borderId="49" xfId="1552" applyFont="1" applyFill="1" applyBorder="1" applyAlignment="1">
      <alignment horizontal="center" vertical="center" wrapText="1"/>
    </xf>
    <xf numFmtId="0" fontId="77" fillId="31" borderId="50" xfId="1552" applyFont="1" applyFill="1" applyBorder="1" applyAlignment="1">
      <alignment horizontal="center" vertical="center" wrapText="1"/>
    </xf>
    <xf numFmtId="176" fontId="78" fillId="35" borderId="36" xfId="1552" applyNumberFormat="1" applyFont="1" applyFill="1" applyBorder="1" applyAlignment="1">
      <alignment horizontal="center" vertical="center"/>
    </xf>
    <xf numFmtId="0" fontId="78" fillId="34" borderId="36" xfId="1552" applyFont="1" applyFill="1" applyBorder="1" applyAlignment="1">
      <alignment horizontal="center" vertical="center" wrapText="1"/>
    </xf>
    <xf numFmtId="0" fontId="78" fillId="0" borderId="35" xfId="0" applyFont="1" applyBorder="1" applyAlignment="1">
      <alignment horizontal="center" vertical="center"/>
    </xf>
    <xf numFmtId="0" fontId="78" fillId="0" borderId="43" xfId="0" applyFont="1" applyBorder="1" applyAlignment="1">
      <alignment horizontal="center" vertical="center"/>
    </xf>
    <xf numFmtId="0" fontId="77" fillId="32" borderId="43" xfId="1552" applyFont="1" applyFill="1" applyBorder="1" applyAlignment="1">
      <alignment horizontal="center" vertical="center" wrapText="1"/>
    </xf>
    <xf numFmtId="0" fontId="87" fillId="31" borderId="35" xfId="1552" applyFont="1" applyFill="1" applyBorder="1" applyAlignment="1">
      <alignment horizontal="center" vertical="center" wrapText="1"/>
    </xf>
    <xf numFmtId="0" fontId="87" fillId="31" borderId="43" xfId="1552"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0" fontId="0" fillId="0" borderId="0" xfId="0" applyAlignment="1">
      <alignment vertical="center"/>
    </xf>
    <xf numFmtId="0" fontId="88" fillId="0" borderId="59" xfId="0" applyFont="1" applyBorder="1" applyAlignment="1">
      <alignment vertical="center"/>
    </xf>
    <xf numFmtId="0" fontId="90" fillId="31" borderId="58" xfId="0" applyFont="1" applyFill="1" applyBorder="1" applyAlignment="1">
      <alignment vertical="center"/>
    </xf>
    <xf numFmtId="0" fontId="88" fillId="0" borderId="63" xfId="0" applyFont="1" applyBorder="1" applyAlignment="1">
      <alignment vertical="center"/>
    </xf>
    <xf numFmtId="0" fontId="89" fillId="0" borderId="59" xfId="0" applyFont="1" applyBorder="1" applyAlignment="1">
      <alignment vertical="center"/>
    </xf>
    <xf numFmtId="0" fontId="89" fillId="0" borderId="58" xfId="0" applyFont="1" applyBorder="1" applyAlignment="1">
      <alignment vertical="center"/>
    </xf>
    <xf numFmtId="0" fontId="89" fillId="0" borderId="58" xfId="0" applyFont="1" applyBorder="1" applyAlignment="1">
      <alignment vertical="center" wrapText="1"/>
    </xf>
    <xf numFmtId="0" fontId="88" fillId="0" borderId="63" xfId="0" applyFont="1" applyBorder="1" applyAlignment="1">
      <alignment vertical="center" wrapText="1"/>
    </xf>
    <xf numFmtId="0" fontId="89" fillId="0" borderId="59" xfId="0" applyFont="1" applyBorder="1" applyAlignment="1">
      <alignment vertical="center" wrapText="1"/>
    </xf>
    <xf numFmtId="0" fontId="92" fillId="31" borderId="40" xfId="0" applyFont="1" applyFill="1" applyBorder="1" applyAlignment="1">
      <alignment horizontal="center" vertical="center"/>
    </xf>
    <xf numFmtId="0" fontId="88" fillId="0" borderId="57" xfId="0" applyFont="1" applyBorder="1" applyAlignment="1">
      <alignment vertical="center"/>
    </xf>
    <xf numFmtId="0" fontId="89" fillId="0" borderId="51" xfId="0" applyFont="1" applyBorder="1" applyAlignment="1">
      <alignment vertical="center" wrapText="1"/>
    </xf>
    <xf numFmtId="0" fontId="88" fillId="0" borderId="0" xfId="0" applyFont="1" applyAlignment="1">
      <alignment vertical="center"/>
    </xf>
    <xf numFmtId="14" fontId="90" fillId="31" borderId="57" xfId="0" applyNumberFormat="1" applyFont="1" applyFill="1" applyBorder="1" applyAlignment="1">
      <alignment horizontal="center" vertical="center" wrapText="1"/>
    </xf>
    <xf numFmtId="0" fontId="91" fillId="31" borderId="47" xfId="0" applyFont="1" applyFill="1" applyBorder="1" applyAlignment="1">
      <alignment horizontal="center" vertical="center" wrapText="1"/>
    </xf>
    <xf numFmtId="0" fontId="89" fillId="0" borderId="49" xfId="0" applyFont="1" applyBorder="1" applyAlignment="1">
      <alignment vertical="center" wrapText="1"/>
    </xf>
    <xf numFmtId="0"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0" fontId="90" fillId="0" borderId="52" xfId="0" applyFont="1" applyBorder="1" applyAlignment="1">
      <alignment vertical="center" wrapText="1"/>
    </xf>
    <xf numFmtId="0"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0" fontId="90" fillId="0" borderId="70" xfId="0" applyFont="1" applyBorder="1" applyAlignment="1">
      <alignment vertical="center" wrapText="1"/>
    </xf>
    <xf numFmtId="0"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8" xfId="0" applyFont="1" applyFill="1" applyBorder="1" applyAlignment="1">
      <alignment horizontal="center" vertical="center"/>
    </xf>
    <xf numFmtId="0" fontId="92" fillId="31" borderId="22" xfId="0" applyFont="1" applyFill="1" applyBorder="1" applyAlignment="1">
      <alignment horizontal="center" vertical="center"/>
    </xf>
    <xf numFmtId="0" fontId="0" fillId="37" borderId="57" xfId="0" applyFill="1" applyBorder="1"/>
    <xf numFmtId="0" fontId="86" fillId="37" borderId="0" xfId="0" applyFont="1" applyFill="1"/>
    <xf numFmtId="0" fontId="76" fillId="0" borderId="0" xfId="0" applyFont="1"/>
    <xf numFmtId="0" fontId="74" fillId="31" borderId="36" xfId="1217" applyFont="1" applyFill="1" applyBorder="1" applyAlignment="1">
      <alignment vertical="center" wrapText="1"/>
    </xf>
    <xf numFmtId="0" fontId="38" fillId="0" borderId="0" xfId="1944" applyFont="1" applyProtection="1">
      <protection locked="0"/>
    </xf>
    <xf numFmtId="0" fontId="9" fillId="0" borderId="0" xfId="1944" applyAlignment="1" applyProtection="1">
      <alignment horizontal="center"/>
      <protection locked="0"/>
    </xf>
    <xf numFmtId="0" fontId="9" fillId="0" borderId="0" xfId="1944" applyAlignment="1">
      <alignment horizontal="left"/>
    </xf>
    <xf numFmtId="0" fontId="37" fillId="0" borderId="14" xfId="1944" applyFont="1" applyBorder="1" applyAlignment="1" applyProtection="1">
      <alignment horizontal="left"/>
      <protection locked="0"/>
    </xf>
    <xf numFmtId="0" fontId="36" fillId="0" borderId="16" xfId="1944" applyFont="1" applyBorder="1" applyAlignment="1" applyProtection="1">
      <alignment horizontal="left"/>
      <protection locked="0"/>
    </xf>
    <xf numFmtId="0" fontId="37" fillId="0" borderId="16" xfId="1944" applyFont="1" applyBorder="1" applyAlignment="1" applyProtection="1">
      <alignment horizontal="left"/>
      <protection locked="0"/>
    </xf>
    <xf numFmtId="0" fontId="36" fillId="0" borderId="0" xfId="1944" applyFont="1" applyAlignment="1" applyProtection="1">
      <alignment horizontal="left" wrapText="1"/>
      <protection locked="0"/>
    </xf>
    <xf numFmtId="0" fontId="9" fillId="0" borderId="0" xfId="1944" applyAlignment="1" applyProtection="1">
      <alignment horizontal="center" vertical="center" wrapText="1"/>
      <protection locked="0"/>
    </xf>
    <xf numFmtId="9" fontId="9" fillId="0" borderId="0" xfId="1944" applyNumberFormat="1" applyAlignment="1" applyProtection="1">
      <alignment horizontal="center" wrapText="1"/>
      <protection locked="0"/>
    </xf>
    <xf numFmtId="0" fontId="94" fillId="0" borderId="0" xfId="1944" applyFont="1" applyAlignment="1" applyProtection="1">
      <alignment horizontal="left"/>
      <protection locked="0"/>
    </xf>
    <xf numFmtId="0" fontId="37" fillId="0" borderId="73" xfId="1944" applyFont="1" applyBorder="1" applyAlignment="1" applyProtection="1">
      <alignment horizontal="left"/>
      <protection locked="0"/>
    </xf>
    <xf numFmtId="0" fontId="36" fillId="0" borderId="0" xfId="2129" applyFont="1"/>
    <xf numFmtId="14" fontId="36" fillId="0" borderId="0" xfId="1944" applyNumberFormat="1" applyFont="1" applyAlignment="1" applyProtection="1">
      <alignment horizontal="left"/>
      <protection locked="0"/>
    </xf>
    <xf numFmtId="9" fontId="9" fillId="0" borderId="0" xfId="1944" applyNumberFormat="1" applyAlignment="1" applyProtection="1">
      <alignment horizontal="center"/>
      <protection locked="0"/>
    </xf>
    <xf numFmtId="9" fontId="9" fillId="0" borderId="0" xfId="1944" applyNumberFormat="1" applyAlignment="1">
      <alignment horizontal="center" wrapText="1"/>
    </xf>
    <xf numFmtId="0" fontId="36" fillId="0" borderId="0" xfId="1944" applyFont="1" applyAlignment="1" applyProtection="1">
      <alignment horizontal="left"/>
      <protection locked="0"/>
    </xf>
    <xf numFmtId="9" fontId="9" fillId="0" borderId="0" xfId="1944" applyNumberFormat="1" applyAlignment="1" applyProtection="1">
      <alignment horizontal="center" vertical="center" wrapText="1"/>
      <protection locked="0"/>
    </xf>
    <xf numFmtId="0" fontId="37" fillId="0" borderId="67" xfId="1944" applyFont="1" applyBorder="1" applyAlignment="1" applyProtection="1">
      <alignment horizontal="left"/>
      <protection locked="0"/>
    </xf>
    <xf numFmtId="0" fontId="36" fillId="0" borderId="68" xfId="1944" applyFont="1" applyBorder="1" applyAlignment="1" applyProtection="1">
      <alignment horizontal="left"/>
      <protection locked="0"/>
    </xf>
    <xf numFmtId="0" fontId="37" fillId="0" borderId="68" xfId="1944" applyFont="1" applyBorder="1" applyAlignment="1" applyProtection="1">
      <alignment horizontal="left"/>
      <protection locked="0"/>
    </xf>
    <xf numFmtId="14" fontId="36" fillId="0" borderId="68" xfId="1944" applyNumberFormat="1" applyFont="1" applyBorder="1" applyAlignment="1" applyProtection="1">
      <alignment horizontal="left"/>
      <protection locked="0"/>
    </xf>
    <xf numFmtId="0" fontId="37" fillId="0" borderId="0" xfId="1944" applyFont="1" applyAlignment="1" applyProtection="1">
      <alignment wrapText="1"/>
      <protection locked="0"/>
    </xf>
    <xf numFmtId="0" fontId="77" fillId="31" borderId="37" xfId="1552" applyFont="1" applyFill="1" applyBorder="1" applyAlignment="1">
      <alignment horizontal="center" vertical="center" wrapText="1"/>
    </xf>
    <xf numFmtId="1" fontId="9" fillId="0" borderId="10" xfId="1217" applyNumberFormat="1" applyFont="1" applyBorder="1"/>
    <xf numFmtId="0" fontId="95" fillId="0" borderId="0" xfId="0" applyFont="1"/>
    <xf numFmtId="0" fontId="9" fillId="0" borderId="0" xfId="1944"/>
    <xf numFmtId="14" fontId="9" fillId="0" borderId="0" xfId="1944" applyNumberFormat="1"/>
    <xf numFmtId="179" fontId="9" fillId="0" borderId="0" xfId="1944" applyNumberFormat="1" applyAlignment="1">
      <alignment horizontal="left"/>
    </xf>
    <xf numFmtId="14" fontId="75" fillId="31" borderId="10" xfId="1217" applyNumberFormat="1" applyFont="1" applyFill="1" applyBorder="1" applyAlignment="1">
      <alignment horizontal="center" vertical="center"/>
    </xf>
    <xf numFmtId="0" fontId="96" fillId="0" borderId="0" xfId="0" applyFont="1" applyAlignment="1">
      <alignment vertical="center"/>
    </xf>
    <xf numFmtId="0" fontId="43" fillId="0" borderId="0" xfId="0" applyFont="1"/>
    <xf numFmtId="0" fontId="43" fillId="0" borderId="0" xfId="0" applyFont="1" applyAlignment="1">
      <alignment vertical="center"/>
    </xf>
    <xf numFmtId="0" fontId="37" fillId="0" borderId="41" xfId="0" applyFont="1" applyBorder="1" applyAlignment="1">
      <alignment vertical="center"/>
    </xf>
    <xf numFmtId="0" fontId="36" fillId="0" borderId="42" xfId="0" applyFont="1" applyBorder="1" applyAlignment="1">
      <alignment vertical="center"/>
    </xf>
    <xf numFmtId="0" fontId="37" fillId="0" borderId="42" xfId="0" applyFont="1" applyBorder="1" applyAlignment="1">
      <alignment vertical="center"/>
    </xf>
    <xf numFmtId="0" fontId="90" fillId="31" borderId="42" xfId="0" applyFont="1" applyFill="1" applyBorder="1" applyAlignment="1">
      <alignment vertical="center"/>
    </xf>
    <xf numFmtId="0" fontId="43" fillId="0" borderId="0" xfId="0" applyFont="1" applyAlignment="1">
      <alignment vertical="center" wrapText="1"/>
    </xf>
    <xf numFmtId="0" fontId="36" fillId="0" borderId="42" xfId="0" applyFont="1" applyBorder="1" applyAlignment="1">
      <alignment vertical="center" wrapText="1"/>
    </xf>
    <xf numFmtId="0" fontId="37" fillId="0" borderId="42" xfId="0" applyFont="1" applyBorder="1" applyAlignment="1">
      <alignment vertical="center" wrapText="1"/>
    </xf>
    <xf numFmtId="0" fontId="91" fillId="31" borderId="24" xfId="0" applyFont="1" applyFill="1" applyBorder="1" applyAlignment="1">
      <alignment horizontal="center" vertical="center"/>
    </xf>
    <xf numFmtId="0" fontId="99" fillId="39" borderId="46" xfId="0" applyFont="1" applyFill="1" applyBorder="1" applyAlignment="1">
      <alignment horizontal="center" vertical="center" wrapText="1"/>
    </xf>
    <xf numFmtId="0" fontId="37" fillId="0" borderId="57" xfId="0" applyFont="1" applyBorder="1" applyAlignment="1">
      <alignment vertical="center"/>
    </xf>
    <xf numFmtId="0" fontId="36" fillId="0" borderId="51" xfId="0" applyFont="1" applyBorder="1" applyAlignment="1">
      <alignment vertical="center" wrapText="1"/>
    </xf>
    <xf numFmtId="0" fontId="37" fillId="0" borderId="51" xfId="0" applyFont="1" applyBorder="1" applyAlignment="1">
      <alignment vertical="center"/>
    </xf>
    <xf numFmtId="14" fontId="90" fillId="31" borderId="51" xfId="0" applyNumberFormat="1" applyFont="1" applyFill="1" applyBorder="1" applyAlignment="1">
      <alignment vertical="center" wrapText="1"/>
    </xf>
    <xf numFmtId="0" fontId="91" fillId="31" borderId="42" xfId="0" applyFont="1" applyFill="1" applyBorder="1" applyAlignment="1">
      <alignment horizontal="center" vertical="center"/>
    </xf>
    <xf numFmtId="0" fontId="101" fillId="31" borderId="51" xfId="0" applyFont="1" applyFill="1" applyBorder="1" applyAlignment="1">
      <alignment horizontal="center" vertical="center"/>
    </xf>
    <xf numFmtId="0" fontId="99" fillId="39" borderId="51" xfId="0" applyFont="1" applyFill="1" applyBorder="1" applyAlignment="1">
      <alignment horizontal="center" vertical="center" wrapText="1"/>
    </xf>
    <xf numFmtId="0" fontId="91" fillId="31" borderId="42" xfId="0" applyFont="1" applyFill="1" applyBorder="1" applyAlignment="1">
      <alignment horizontal="center" vertical="center" wrapText="1"/>
    </xf>
    <xf numFmtId="0" fontId="101" fillId="31" borderId="24" xfId="0" applyFont="1" applyFill="1" applyBorder="1" applyAlignment="1">
      <alignment horizontal="center" vertical="center" wrapText="1"/>
    </xf>
    <xf numFmtId="0" fontId="99" fillId="39" borderId="42" xfId="0" applyFont="1" applyFill="1" applyBorder="1" applyAlignment="1">
      <alignment horizontal="center" vertical="center" wrapText="1"/>
    </xf>
    <xf numFmtId="0" fontId="90" fillId="0" borderId="42" xfId="0" applyFont="1" applyBorder="1" applyAlignment="1">
      <alignment horizontal="center" vertical="center" wrapText="1"/>
    </xf>
    <xf numFmtId="0" fontId="103" fillId="0" borderId="42" xfId="0" applyFont="1" applyBorder="1" applyAlignment="1">
      <alignment horizontal="center" vertical="center" wrapText="1"/>
    </xf>
    <xf numFmtId="0" fontId="103" fillId="39" borderId="42" xfId="0" applyFont="1" applyFill="1" applyBorder="1" applyAlignment="1">
      <alignment horizontal="center" vertical="center" wrapText="1"/>
    </xf>
    <xf numFmtId="0" fontId="104"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10" fillId="0" borderId="0" xfId="0" applyFont="1" applyAlignment="1">
      <alignment vertical="center"/>
    </xf>
    <xf numFmtId="0" fontId="97" fillId="0" borderId="0" xfId="0" applyFont="1" applyAlignment="1">
      <alignment vertical="center"/>
    </xf>
    <xf numFmtId="0" fontId="111" fillId="0" borderId="0" xfId="2130" applyAlignment="1">
      <alignment vertical="center"/>
    </xf>
    <xf numFmtId="0" fontId="96" fillId="0" borderId="22" xfId="0" applyFont="1" applyBorder="1" applyAlignment="1">
      <alignment vertical="center" wrapText="1"/>
    </xf>
    <xf numFmtId="0" fontId="100" fillId="40" borderId="40" xfId="0" applyFont="1" applyFill="1" applyBorder="1" applyAlignment="1">
      <alignment horizontal="center" vertical="center" wrapText="1"/>
    </xf>
    <xf numFmtId="0" fontId="96" fillId="0" borderId="53" xfId="0" applyFont="1" applyBorder="1" applyAlignment="1">
      <alignment vertical="center" wrapText="1"/>
    </xf>
    <xf numFmtId="0" fontId="100" fillId="40" borderId="41" xfId="0" applyFont="1" applyFill="1" applyBorder="1" applyAlignment="1">
      <alignment horizontal="center" vertical="center" wrapText="1"/>
    </xf>
    <xf numFmtId="0" fontId="93" fillId="0" borderId="0" xfId="0" applyFont="1" applyAlignment="1">
      <alignment horizontal="center" vertical="center" wrapText="1"/>
    </xf>
    <xf numFmtId="0" fontId="112" fillId="0" borderId="0" xfId="0" applyFont="1" applyAlignment="1">
      <alignment vertical="center"/>
    </xf>
    <xf numFmtId="177" fontId="90" fillId="0" borderId="42" xfId="413" applyFont="1" applyBorder="1" applyAlignment="1">
      <alignment horizontal="center" vertical="center" wrapText="1"/>
    </xf>
    <xf numFmtId="179" fontId="74" fillId="0" borderId="10" xfId="414" applyNumberFormat="1" applyFont="1" applyFill="1" applyBorder="1" applyAlignment="1">
      <alignment horizontal="center" wrapText="1"/>
    </xf>
    <xf numFmtId="0" fontId="115" fillId="0" borderId="0" xfId="0" applyFont="1" applyAlignment="1">
      <alignment vertical="center"/>
    </xf>
    <xf numFmtId="0" fontId="116" fillId="0" borderId="0" xfId="0" applyFont="1" applyAlignment="1">
      <alignment vertical="center"/>
    </xf>
    <xf numFmtId="0" fontId="115" fillId="0" borderId="0" xfId="0" applyFont="1" applyAlignment="1">
      <alignment horizontal="justify" vertical="center"/>
    </xf>
    <xf numFmtId="0" fontId="117" fillId="0" borderId="0" xfId="0" applyFont="1" applyAlignment="1">
      <alignment horizontal="justify" vertical="center"/>
    </xf>
    <xf numFmtId="0" fontId="118" fillId="0" borderId="0" xfId="0" applyFont="1" applyAlignment="1">
      <alignment vertical="center"/>
    </xf>
    <xf numFmtId="0" fontId="100" fillId="0" borderId="40" xfId="0" applyFont="1" applyBorder="1" applyAlignment="1">
      <alignment vertical="center"/>
    </xf>
    <xf numFmtId="0" fontId="100" fillId="0" borderId="24" xfId="0" applyFont="1" applyBorder="1" applyAlignment="1">
      <alignment vertical="center"/>
    </xf>
    <xf numFmtId="0" fontId="100" fillId="31" borderId="24" xfId="0" applyFont="1" applyFill="1" applyBorder="1" applyAlignment="1">
      <alignment vertical="center"/>
    </xf>
    <xf numFmtId="0" fontId="100" fillId="31" borderId="41" xfId="0" applyFont="1" applyFill="1" applyBorder="1" applyAlignment="1">
      <alignment vertical="center"/>
    </xf>
    <xf numFmtId="0" fontId="100" fillId="0" borderId="42" xfId="0" applyFont="1" applyBorder="1" applyAlignment="1">
      <alignment vertical="center"/>
    </xf>
    <xf numFmtId="0" fontId="100" fillId="0" borderId="42" xfId="0" applyFont="1" applyBorder="1" applyAlignment="1">
      <alignment horizontal="right" vertical="center"/>
    </xf>
    <xf numFmtId="0" fontId="100" fillId="31" borderId="42" xfId="0" applyFont="1" applyFill="1" applyBorder="1" applyAlignment="1">
      <alignment horizontal="right" vertical="center"/>
    </xf>
    <xf numFmtId="0" fontId="100" fillId="41" borderId="41" xfId="0" applyFont="1" applyFill="1" applyBorder="1" applyAlignment="1">
      <alignment vertical="center"/>
    </xf>
    <xf numFmtId="0" fontId="120" fillId="31" borderId="41" xfId="0" applyFont="1" applyFill="1" applyBorder="1" applyAlignment="1">
      <alignment vertical="center"/>
    </xf>
    <xf numFmtId="0" fontId="100" fillId="0" borderId="41" xfId="0" applyFont="1" applyBorder="1" applyAlignment="1">
      <alignment vertical="center"/>
    </xf>
    <xf numFmtId="0" fontId="121" fillId="0" borderId="42" xfId="0" applyFont="1" applyBorder="1" applyAlignment="1">
      <alignment vertical="center"/>
    </xf>
    <xf numFmtId="0" fontId="120" fillId="0" borderId="41" xfId="0" applyFont="1" applyBorder="1" applyAlignment="1">
      <alignment vertical="center"/>
    </xf>
    <xf numFmtId="0" fontId="121" fillId="0" borderId="41" xfId="0" applyFont="1" applyBorder="1" applyAlignment="1">
      <alignment vertical="center"/>
    </xf>
    <xf numFmtId="0" fontId="122" fillId="0" borderId="42" xfId="0" applyFont="1" applyBorder="1" applyAlignment="1">
      <alignment horizontal="right" vertical="center"/>
    </xf>
    <xf numFmtId="0" fontId="122" fillId="31" borderId="42" xfId="0" applyFont="1" applyFill="1" applyBorder="1" applyAlignment="1">
      <alignment horizontal="right" vertical="center"/>
    </xf>
    <xf numFmtId="0" fontId="124" fillId="0" borderId="0" xfId="0" applyFont="1" applyAlignment="1">
      <alignment vertical="center"/>
    </xf>
    <xf numFmtId="0" fontId="100" fillId="0" borderId="0" xfId="0" applyFont="1" applyAlignment="1">
      <alignment vertical="center"/>
    </xf>
    <xf numFmtId="0" fontId="100" fillId="0" borderId="0" xfId="0" applyFont="1" applyAlignment="1">
      <alignment horizontal="right" vertical="center"/>
    </xf>
    <xf numFmtId="0" fontId="120" fillId="0" borderId="0" xfId="0" applyFont="1" applyAlignment="1">
      <alignment vertical="center"/>
    </xf>
    <xf numFmtId="0" fontId="127" fillId="0" borderId="0" xfId="0" applyFont="1" applyAlignment="1">
      <alignment vertical="center"/>
    </xf>
    <xf numFmtId="0" fontId="105" fillId="0" borderId="0" xfId="0" applyFont="1" applyAlignment="1">
      <alignment horizontal="left" vertical="center" indent="1"/>
    </xf>
    <xf numFmtId="0" fontId="123" fillId="0" borderId="0" xfId="0" applyFont="1" applyAlignment="1">
      <alignment vertical="center"/>
    </xf>
    <xf numFmtId="0" fontId="128" fillId="0" borderId="0" xfId="0" applyFont="1" applyAlignment="1">
      <alignment vertical="center"/>
    </xf>
    <xf numFmtId="0" fontId="36" fillId="0" borderId="10" xfId="1944" applyFont="1" applyBorder="1" applyAlignment="1" applyProtection="1">
      <alignment horizontal="left"/>
      <protection locked="0"/>
    </xf>
    <xf numFmtId="0" fontId="37" fillId="0" borderId="10" xfId="1944" applyFont="1" applyBorder="1" applyAlignment="1" applyProtection="1">
      <alignment horizontal="left"/>
      <protection locked="0"/>
    </xf>
    <xf numFmtId="182" fontId="36" fillId="0" borderId="10" xfId="1944" applyNumberFormat="1" applyFont="1" applyBorder="1" applyAlignment="1" applyProtection="1">
      <alignment horizontal="left"/>
      <protection locked="0"/>
    </xf>
    <xf numFmtId="0" fontId="130" fillId="0" borderId="0" xfId="2131"/>
    <xf numFmtId="0" fontId="87" fillId="0" borderId="0" xfId="2131" applyFont="1"/>
    <xf numFmtId="0" fontId="87" fillId="42" borderId="10" xfId="2131" applyFont="1" applyFill="1" applyBorder="1" applyAlignment="1">
      <alignment horizontal="center" vertical="center"/>
    </xf>
    <xf numFmtId="0" fontId="87" fillId="0" borderId="10" xfId="2131" applyFont="1" applyBorder="1"/>
    <xf numFmtId="10" fontId="87" fillId="0" borderId="10" xfId="2131" applyNumberFormat="1" applyFont="1" applyBorder="1" applyAlignment="1">
      <alignment horizontal="center" vertical="center"/>
    </xf>
    <xf numFmtId="3" fontId="87" fillId="42" borderId="10" xfId="2131" applyNumberFormat="1" applyFont="1" applyFill="1" applyBorder="1" applyAlignment="1">
      <alignment horizontal="center" vertical="center"/>
    </xf>
    <xf numFmtId="0" fontId="87" fillId="0" borderId="10" xfId="2131" applyFont="1" applyBorder="1" applyAlignment="1">
      <alignment horizontal="center" vertical="center"/>
    </xf>
    <xf numFmtId="0" fontId="130" fillId="0" borderId="72" xfId="2131" applyBorder="1" applyAlignment="1">
      <alignment horizontal="center" vertical="center" wrapText="1"/>
    </xf>
    <xf numFmtId="0" fontId="131" fillId="0" borderId="10" xfId="2131" applyFont="1" applyBorder="1"/>
    <xf numFmtId="0" fontId="87" fillId="0" borderId="74" xfId="2131" applyFont="1" applyBorder="1" applyAlignment="1">
      <alignment horizontal="center" vertical="center" wrapText="1"/>
    </xf>
    <xf numFmtId="0" fontId="30" fillId="0" borderId="21" xfId="2132" applyFont="1" applyBorder="1" applyAlignment="1">
      <alignment horizontal="center" vertical="center" wrapText="1"/>
    </xf>
    <xf numFmtId="0" fontId="77" fillId="0" borderId="0" xfId="2131" applyFont="1"/>
    <xf numFmtId="0" fontId="97" fillId="0" borderId="0" xfId="2131" applyFont="1" applyAlignment="1">
      <alignment vertical="center"/>
    </xf>
    <xf numFmtId="0" fontId="132" fillId="42" borderId="0" xfId="2131" applyFont="1" applyFill="1" applyAlignment="1">
      <alignment horizontal="left" vertical="center"/>
    </xf>
    <xf numFmtId="0" fontId="133" fillId="42" borderId="0" xfId="2131" applyFont="1" applyFill="1" applyAlignment="1">
      <alignment horizontal="left"/>
    </xf>
    <xf numFmtId="0" fontId="9" fillId="43" borderId="10" xfId="2132" applyFill="1" applyBorder="1" applyAlignment="1">
      <alignment horizontal="center" vertical="center" wrapText="1"/>
    </xf>
    <xf numFmtId="0" fontId="134" fillId="43" borderId="10" xfId="2132" applyFont="1" applyFill="1" applyBorder="1" applyAlignment="1">
      <alignment horizontal="center" vertical="center" wrapText="1"/>
    </xf>
    <xf numFmtId="0" fontId="9" fillId="43" borderId="10" xfId="1781" applyFill="1" applyBorder="1" applyAlignment="1">
      <alignment horizontal="center" vertical="center" wrapText="1"/>
    </xf>
    <xf numFmtId="196" fontId="130" fillId="43" borderId="10" xfId="2131" applyNumberFormat="1" applyFill="1" applyBorder="1" applyAlignment="1">
      <alignment horizontal="center" vertical="center"/>
    </xf>
    <xf numFmtId="10" fontId="130" fillId="43" borderId="72" xfId="2131" applyNumberFormat="1" applyFill="1" applyBorder="1" applyAlignment="1">
      <alignment horizontal="center" vertical="center"/>
    </xf>
    <xf numFmtId="0" fontId="130" fillId="43" borderId="72" xfId="2131" applyFill="1" applyBorder="1" applyAlignment="1">
      <alignment horizontal="center" vertical="center"/>
    </xf>
    <xf numFmtId="0" fontId="130" fillId="43" borderId="10" xfId="2131" applyFill="1" applyBorder="1" applyAlignment="1">
      <alignment horizontal="center" vertical="center"/>
    </xf>
    <xf numFmtId="0" fontId="130" fillId="43" borderId="0" xfId="2131" applyFill="1"/>
    <xf numFmtId="196" fontId="130" fillId="43" borderId="21" xfId="2131" applyNumberFormat="1" applyFill="1" applyBorder="1" applyAlignment="1">
      <alignment horizontal="center" vertical="center"/>
    </xf>
    <xf numFmtId="10" fontId="130" fillId="43" borderId="21" xfId="2131" applyNumberFormat="1" applyFill="1" applyBorder="1" applyAlignment="1">
      <alignment horizontal="center" vertical="center"/>
    </xf>
    <xf numFmtId="0" fontId="9" fillId="43" borderId="0" xfId="2132" applyFill="1" applyAlignment="1">
      <alignment horizontal="center" vertical="center" wrapText="1"/>
    </xf>
    <xf numFmtId="0" fontId="9" fillId="44" borderId="0" xfId="2132" applyFill="1" applyAlignment="1">
      <alignment horizontal="center" vertical="center" wrapText="1"/>
    </xf>
    <xf numFmtId="0" fontId="131" fillId="44" borderId="10" xfId="2132" applyFont="1" applyFill="1" applyBorder="1" applyAlignment="1">
      <alignment horizontal="center" vertical="center" wrapText="1"/>
    </xf>
    <xf numFmtId="0" fontId="9" fillId="44" borderId="10" xfId="1781" applyFill="1" applyBorder="1" applyAlignment="1">
      <alignment horizontal="center" vertical="center" wrapText="1"/>
    </xf>
    <xf numFmtId="196" fontId="130" fillId="44" borderId="10" xfId="2131" applyNumberFormat="1" applyFill="1" applyBorder="1" applyAlignment="1">
      <alignment horizontal="center" vertical="center"/>
    </xf>
    <xf numFmtId="195" fontId="131" fillId="44" borderId="10" xfId="2131" applyNumberFormat="1" applyFont="1" applyFill="1" applyBorder="1" applyAlignment="1">
      <alignment horizontal="center" vertical="center"/>
    </xf>
    <xf numFmtId="10" fontId="130" fillId="44" borderId="21" xfId="2131" applyNumberFormat="1" applyFill="1" applyBorder="1" applyAlignment="1">
      <alignment horizontal="center" vertical="center"/>
    </xf>
    <xf numFmtId="0" fontId="130" fillId="44" borderId="21" xfId="2131" applyFill="1" applyBorder="1" applyAlignment="1">
      <alignment horizontal="center" vertical="center"/>
    </xf>
    <xf numFmtId="0" fontId="130" fillId="44" borderId="10" xfId="2131" applyFill="1" applyBorder="1" applyAlignment="1">
      <alignment horizontal="center" vertical="center"/>
    </xf>
    <xf numFmtId="0" fontId="130" fillId="44" borderId="0" xfId="2131" applyFill="1"/>
    <xf numFmtId="0" fontId="9" fillId="44" borderId="10" xfId="2132" applyFill="1" applyBorder="1" applyAlignment="1">
      <alignment horizontal="center" vertical="center" wrapText="1"/>
    </xf>
    <xf numFmtId="195" fontId="135" fillId="43" borderId="72" xfId="2131" applyNumberFormat="1" applyFont="1" applyFill="1" applyBorder="1" applyAlignment="1">
      <alignment horizontal="center" vertical="center"/>
    </xf>
    <xf numFmtId="0" fontId="134" fillId="44" borderId="10" xfId="2132" applyFont="1" applyFill="1" applyBorder="1" applyAlignment="1">
      <alignment horizontal="center" vertical="center" wrapText="1"/>
    </xf>
    <xf numFmtId="0" fontId="136" fillId="43" borderId="10" xfId="2132" applyFont="1" applyFill="1" applyBorder="1" applyAlignment="1">
      <alignment horizontal="center" vertical="center" wrapText="1"/>
    </xf>
    <xf numFmtId="0" fontId="136" fillId="44" borderId="10" xfId="2132" applyFont="1" applyFill="1" applyBorder="1" applyAlignment="1">
      <alignment horizontal="center" vertical="center" wrapText="1"/>
    </xf>
    <xf numFmtId="0" fontId="76" fillId="0" borderId="0" xfId="2133" applyFont="1" applyAlignment="1">
      <alignment horizontal="center" vertical="center"/>
    </xf>
    <xf numFmtId="179" fontId="76" fillId="0" borderId="10" xfId="1552" applyNumberFormat="1" applyFont="1" applyBorder="1" applyAlignment="1">
      <alignment horizontal="center" vertical="center" wrapText="1"/>
    </xf>
    <xf numFmtId="179" fontId="76" fillId="0" borderId="10" xfId="426" applyNumberFormat="1" applyFont="1" applyFill="1" applyBorder="1" applyAlignment="1">
      <alignment horizontal="center" vertical="center" wrapText="1"/>
    </xf>
    <xf numFmtId="3" fontId="76" fillId="0" borderId="10" xfId="1552" applyNumberFormat="1" applyFont="1" applyBorder="1" applyAlignment="1">
      <alignment horizontal="center" vertical="center"/>
    </xf>
    <xf numFmtId="180" fontId="76" fillId="0" borderId="10" xfId="1552" applyNumberFormat="1" applyFont="1" applyBorder="1" applyAlignment="1">
      <alignment horizontal="center" vertical="center"/>
    </xf>
    <xf numFmtId="0" fontId="76" fillId="0" borderId="10" xfId="1552" applyFont="1" applyBorder="1" applyAlignment="1">
      <alignment horizontal="center" vertical="center" wrapText="1"/>
    </xf>
    <xf numFmtId="177" fontId="76" fillId="33" borderId="10" xfId="2134" applyFont="1" applyFill="1" applyBorder="1" applyAlignment="1">
      <alignment horizontal="center" vertical="center" wrapText="1"/>
    </xf>
    <xf numFmtId="177" fontId="76" fillId="33" borderId="37" xfId="2134" applyFont="1" applyFill="1" applyBorder="1" applyAlignment="1">
      <alignment horizontal="center" vertical="center" wrapText="1"/>
    </xf>
    <xf numFmtId="0" fontId="76" fillId="0" borderId="37" xfId="2133" applyFont="1" applyBorder="1" applyAlignment="1">
      <alignment vertical="center" wrapText="1"/>
    </xf>
    <xf numFmtId="0" fontId="77" fillId="31" borderId="10" xfId="1552" applyFont="1" applyFill="1" applyBorder="1" applyAlignment="1">
      <alignment horizontal="center" vertical="center" wrapText="1"/>
    </xf>
    <xf numFmtId="0" fontId="87" fillId="31" borderId="10" xfId="1552" applyFont="1" applyFill="1" applyBorder="1" applyAlignment="1">
      <alignment horizontal="center" vertical="center" wrapText="1"/>
    </xf>
    <xf numFmtId="0" fontId="87" fillId="31" borderId="37" xfId="1552" applyFont="1" applyFill="1" applyBorder="1" applyAlignment="1">
      <alignment horizontal="center" vertical="center" wrapText="1"/>
    </xf>
    <xf numFmtId="0" fontId="77" fillId="30" borderId="10" xfId="1552" applyFont="1" applyFill="1" applyBorder="1" applyAlignment="1">
      <alignment horizontal="center" vertical="center" wrapText="1"/>
    </xf>
    <xf numFmtId="0" fontId="77" fillId="30" borderId="10" xfId="1552" applyFont="1" applyFill="1" applyBorder="1" applyAlignment="1">
      <alignment horizontal="center" vertical="center"/>
    </xf>
    <xf numFmtId="0" fontId="77" fillId="32" borderId="10" xfId="1552" applyFont="1" applyFill="1" applyBorder="1" applyAlignment="1">
      <alignment horizontal="center" vertical="center" wrapText="1"/>
    </xf>
    <xf numFmtId="0" fontId="78" fillId="0" borderId="10" xfId="2133" applyFont="1" applyBorder="1" applyAlignment="1">
      <alignment horizontal="center" vertical="center"/>
    </xf>
    <xf numFmtId="0" fontId="78" fillId="0" borderId="37" xfId="2133" applyFont="1" applyBorder="1" applyAlignment="1">
      <alignment horizontal="center" vertical="center"/>
    </xf>
    <xf numFmtId="176" fontId="78" fillId="35" borderId="10" xfId="1552" applyNumberFormat="1" applyFont="1" applyFill="1" applyBorder="1" applyAlignment="1">
      <alignment horizontal="center" vertical="center"/>
    </xf>
    <xf numFmtId="0" fontId="78" fillId="35" borderId="10" xfId="1552" applyFont="1" applyFill="1" applyBorder="1" applyAlignment="1">
      <alignment horizontal="center" vertical="center" wrapText="1"/>
    </xf>
    <xf numFmtId="0" fontId="77" fillId="0" borderId="10" xfId="1552" applyFont="1" applyBorder="1" applyAlignment="1">
      <alignment horizontal="center" vertical="center"/>
    </xf>
    <xf numFmtId="0" fontId="77" fillId="0" borderId="10" xfId="1552" applyFont="1" applyBorder="1" applyAlignment="1">
      <alignment horizontal="center" vertical="center" wrapText="1"/>
    </xf>
    <xf numFmtId="14" fontId="77" fillId="0" borderId="10" xfId="1552" applyNumberFormat="1" applyFont="1" applyBorder="1" applyAlignment="1">
      <alignment horizontal="center" vertical="center"/>
    </xf>
    <xf numFmtId="49" fontId="9" fillId="38" borderId="10" xfId="0" applyNumberFormat="1" applyFont="1" applyFill="1" applyBorder="1"/>
    <xf numFmtId="0" fontId="1" fillId="0" borderId="0" xfId="2135"/>
    <xf numFmtId="0" fontId="1" fillId="0" borderId="0" xfId="2135" applyAlignment="1">
      <alignment horizontal="center"/>
    </xf>
    <xf numFmtId="0" fontId="100" fillId="0" borderId="42" xfId="2135" applyFont="1" applyBorder="1" applyAlignment="1">
      <alignment vertical="center"/>
    </xf>
    <xf numFmtId="176" fontId="100" fillId="0" borderId="42" xfId="2135" applyNumberFormat="1" applyFont="1" applyBorder="1" applyAlignment="1">
      <alignment horizontal="center" vertical="center"/>
    </xf>
    <xf numFmtId="0" fontId="100" fillId="0" borderId="42" xfId="2135" applyFont="1" applyBorder="1" applyAlignment="1">
      <alignment horizontal="center" vertical="center"/>
    </xf>
    <xf numFmtId="0" fontId="100" fillId="0" borderId="41" xfId="2135" applyFont="1" applyBorder="1" applyAlignment="1">
      <alignment vertical="center"/>
    </xf>
    <xf numFmtId="0" fontId="100" fillId="0" borderId="24" xfId="2135" applyFont="1" applyBorder="1" applyAlignment="1">
      <alignment vertical="center"/>
    </xf>
    <xf numFmtId="176" fontId="100" fillId="0" borderId="24" xfId="2135" applyNumberFormat="1" applyFont="1" applyBorder="1" applyAlignment="1">
      <alignment horizontal="center" vertical="center"/>
    </xf>
    <xf numFmtId="0" fontId="100" fillId="0" borderId="24" xfId="2135" applyFont="1" applyBorder="1" applyAlignment="1">
      <alignment horizontal="center" vertical="center"/>
    </xf>
    <xf numFmtId="0" fontId="100" fillId="0" borderId="40" xfId="2135" applyFont="1" applyBorder="1" applyAlignment="1">
      <alignment vertical="center"/>
    </xf>
    <xf numFmtId="0" fontId="100" fillId="45" borderId="0" xfId="2135" applyFont="1" applyFill="1" applyAlignment="1">
      <alignment vertical="center"/>
    </xf>
    <xf numFmtId="0" fontId="100" fillId="45" borderId="0" xfId="2135" applyFont="1" applyFill="1" applyAlignment="1">
      <alignment horizontal="center" vertical="center"/>
    </xf>
    <xf numFmtId="0" fontId="122" fillId="45" borderId="51" xfId="2135" applyFont="1" applyFill="1" applyBorder="1" applyAlignment="1">
      <alignment vertical="center"/>
    </xf>
    <xf numFmtId="0" fontId="100" fillId="45" borderId="57" xfId="2135" applyFont="1" applyFill="1" applyBorder="1" applyAlignment="1">
      <alignment vertical="center"/>
    </xf>
    <xf numFmtId="0" fontId="122" fillId="46" borderId="24" xfId="2135" applyFont="1" applyFill="1" applyBorder="1" applyAlignment="1">
      <alignment horizontal="center" vertical="center" wrapText="1"/>
    </xf>
    <xf numFmtId="0" fontId="122" fillId="46" borderId="84" xfId="2135" applyFont="1" applyFill="1" applyBorder="1" applyAlignment="1">
      <alignment horizontal="center" vertical="center" wrapText="1"/>
    </xf>
    <xf numFmtId="0" fontId="137" fillId="0" borderId="0" xfId="2135" applyFont="1" applyAlignment="1">
      <alignment vertical="center"/>
    </xf>
    <xf numFmtId="0" fontId="87" fillId="31" borderId="0" xfId="2135" applyFont="1" applyFill="1"/>
    <xf numFmtId="0" fontId="0" fillId="0" borderId="10" xfId="614" applyFont="1" applyBorder="1" applyAlignment="1">
      <alignment vertical="center" wrapText="1"/>
    </xf>
    <xf numFmtId="0" fontId="10" fillId="0" borderId="10" xfId="1221" applyBorder="1"/>
    <xf numFmtId="0" fontId="10" fillId="29" borderId="10" xfId="1217" applyFill="1" applyBorder="1" applyAlignment="1">
      <alignment horizontal="center" wrapText="1"/>
    </xf>
    <xf numFmtId="0" fontId="74" fillId="31" borderId="36" xfId="1217" applyFont="1" applyFill="1" applyBorder="1" applyAlignment="1">
      <alignment wrapText="1"/>
    </xf>
    <xf numFmtId="0" fontId="0" fillId="0" borderId="10" xfId="1781" applyFont="1" applyBorder="1" applyAlignment="1">
      <alignment wrapText="1"/>
    </xf>
    <xf numFmtId="190" fontId="9" fillId="29" borderId="10" xfId="405" applyNumberFormat="1" applyFont="1" applyFill="1" applyBorder="1" applyAlignment="1">
      <alignment horizontal="center" wrapText="1"/>
    </xf>
    <xf numFmtId="190" fontId="9" fillId="0" borderId="10" xfId="405" applyNumberFormat="1" applyFont="1" applyFill="1" applyBorder="1" applyAlignment="1">
      <alignment horizontal="center" wrapText="1"/>
    </xf>
    <xf numFmtId="190" fontId="9" fillId="31" borderId="10" xfId="405" applyNumberFormat="1" applyFont="1" applyFill="1" applyBorder="1" applyAlignment="1">
      <alignment horizontal="center" vertical="center" wrapText="1"/>
    </xf>
    <xf numFmtId="1" fontId="32" fillId="0" borderId="0" xfId="2132" applyNumberFormat="1" applyFont="1"/>
    <xf numFmtId="196" fontId="32" fillId="0" borderId="0" xfId="2132" applyNumberFormat="1" applyFont="1"/>
    <xf numFmtId="10" fontId="74" fillId="0" borderId="0" xfId="1342" applyNumberFormat="1" applyFont="1"/>
    <xf numFmtId="0" fontId="0" fillId="0" borderId="10" xfId="1221" applyFont="1" applyBorder="1" applyAlignment="1">
      <alignment wrapText="1"/>
    </xf>
    <xf numFmtId="0" fontId="0" fillId="0" borderId="0" xfId="2132" applyFont="1"/>
    <xf numFmtId="0" fontId="74" fillId="0" borderId="0" xfId="2132" applyFont="1"/>
    <xf numFmtId="0" fontId="9" fillId="0" borderId="0" xfId="2132"/>
    <xf numFmtId="9" fontId="30" fillId="0" borderId="10" xfId="2132" applyNumberFormat="1" applyFont="1" applyBorder="1" applyAlignment="1">
      <alignment horizontal="center" vertical="center" wrapText="1"/>
    </xf>
    <xf numFmtId="0" fontId="35" fillId="0" borderId="10" xfId="2132" applyFont="1" applyBorder="1" applyAlignment="1">
      <alignment horizontal="center" vertical="center" wrapText="1"/>
    </xf>
    <xf numFmtId="183" fontId="33" fillId="30" borderId="10" xfId="413" applyNumberFormat="1" applyFont="1" applyFill="1" applyBorder="1" applyAlignment="1">
      <alignment horizontal="center" vertical="center" wrapText="1"/>
    </xf>
    <xf numFmtId="0" fontId="35" fillId="31" borderId="10" xfId="2132" applyFont="1" applyFill="1" applyBorder="1" applyAlignment="1">
      <alignment horizontal="center" vertical="center" wrapText="1"/>
    </xf>
    <xf numFmtId="0" fontId="36" fillId="0" borderId="16" xfId="1944" applyFont="1" applyBorder="1" applyAlignment="1" applyProtection="1">
      <alignment horizontal="left"/>
      <protection locked="0"/>
    </xf>
    <xf numFmtId="0" fontId="37" fillId="0" borderId="16" xfId="1944" applyFont="1" applyBorder="1" applyAlignment="1" applyProtection="1">
      <alignment horizontal="left"/>
      <protection locked="0"/>
    </xf>
    <xf numFmtId="179" fontId="36" fillId="0" borderId="16" xfId="1944" applyNumberFormat="1" applyFont="1" applyBorder="1" applyAlignment="1" applyProtection="1">
      <alignment horizontal="left"/>
      <protection locked="0"/>
    </xf>
    <xf numFmtId="179" fontId="36" fillId="0" borderId="15" xfId="1944" applyNumberFormat="1" applyFont="1" applyBorder="1" applyAlignment="1" applyProtection="1">
      <alignment horizontal="left"/>
      <protection locked="0"/>
    </xf>
    <xf numFmtId="0" fontId="36" fillId="0" borderId="10" xfId="1944" applyFont="1" applyBorder="1" applyAlignment="1" applyProtection="1">
      <alignment horizontal="left"/>
      <protection locked="0"/>
    </xf>
    <xf numFmtId="0" fontId="37" fillId="0" borderId="10" xfId="1944" applyFont="1" applyBorder="1" applyAlignment="1" applyProtection="1">
      <alignment horizontal="left"/>
      <protection locked="0"/>
    </xf>
    <xf numFmtId="179" fontId="36" fillId="0" borderId="10" xfId="1944" applyNumberFormat="1" applyFont="1" applyBorder="1" applyAlignment="1" applyProtection="1">
      <alignment horizontal="left"/>
      <protection locked="0"/>
    </xf>
    <xf numFmtId="179" fontId="36" fillId="0" borderId="81" xfId="1944" applyNumberFormat="1" applyFont="1" applyBorder="1" applyAlignment="1" applyProtection="1">
      <alignment horizontal="left"/>
      <protection locked="0"/>
    </xf>
    <xf numFmtId="0" fontId="36" fillId="0" borderId="68" xfId="1944" applyFont="1" applyBorder="1" applyAlignment="1" applyProtection="1">
      <alignment horizontal="left"/>
      <protection locked="0"/>
    </xf>
    <xf numFmtId="0" fontId="37" fillId="0" borderId="68" xfId="1944" applyFont="1" applyBorder="1" applyAlignment="1" applyProtection="1">
      <alignment horizontal="left"/>
      <protection locked="0"/>
    </xf>
    <xf numFmtId="179" fontId="36" fillId="0" borderId="68" xfId="1944" applyNumberFormat="1" applyFont="1" applyBorder="1" applyAlignment="1" applyProtection="1">
      <alignment horizontal="left"/>
      <protection locked="0"/>
    </xf>
    <xf numFmtId="179" fontId="36" fillId="0" borderId="61" xfId="1944" applyNumberFormat="1" applyFont="1" applyBorder="1" applyAlignment="1" applyProtection="1">
      <alignment horizontal="left"/>
      <protection locked="0"/>
    </xf>
    <xf numFmtId="0" fontId="36" fillId="0" borderId="81" xfId="1944" applyFont="1" applyBorder="1" applyAlignment="1" applyProtection="1">
      <alignment horizontal="left"/>
      <protection locked="0"/>
    </xf>
    <xf numFmtId="0" fontId="0" fillId="0" borderId="19" xfId="1221" applyFont="1" applyBorder="1" applyAlignment="1">
      <alignment horizontal="center" vertical="center" wrapText="1"/>
    </xf>
    <xf numFmtId="0" fontId="0" fillId="0" borderId="17" xfId="1221" applyFont="1" applyBorder="1" applyAlignment="1">
      <alignment horizontal="center" vertical="center" wrapText="1"/>
    </xf>
    <xf numFmtId="0" fontId="0" fillId="0" borderId="34" xfId="1221" applyFont="1" applyBorder="1" applyAlignment="1">
      <alignment horizontal="center" vertical="center" wrapText="1"/>
    </xf>
    <xf numFmtId="0" fontId="75" fillId="31" borderId="11" xfId="1221" applyFont="1" applyFill="1" applyBorder="1" applyAlignment="1">
      <alignment horizontal="left" vertical="center"/>
    </xf>
    <xf numFmtId="0" fontId="75" fillId="31" borderId="12" xfId="1221" applyFont="1" applyFill="1" applyBorder="1" applyAlignment="1">
      <alignment horizontal="left" vertical="center"/>
    </xf>
    <xf numFmtId="0" fontId="75" fillId="31" borderId="13" xfId="1221" applyFont="1" applyFill="1" applyBorder="1" applyAlignment="1">
      <alignment horizontal="left" vertical="center"/>
    </xf>
    <xf numFmtId="0" fontId="30" fillId="0" borderId="68" xfId="1944" applyFont="1" applyBorder="1" applyAlignment="1" applyProtection="1">
      <alignment horizontal="left"/>
      <protection locked="0"/>
    </xf>
    <xf numFmtId="0" fontId="30" fillId="0" borderId="36" xfId="1221" applyFont="1" applyBorder="1" applyAlignment="1">
      <alignment horizontal="center" vertical="center" wrapText="1"/>
    </xf>
    <xf numFmtId="0" fontId="0" fillId="0" borderId="18" xfId="1221" applyFont="1" applyBorder="1" applyAlignment="1">
      <alignment horizontal="center" vertical="center" wrapText="1"/>
    </xf>
    <xf numFmtId="0" fontId="0" fillId="0" borderId="0" xfId="1221" applyFont="1" applyAlignment="1">
      <alignment horizontal="center" vertical="center" wrapText="1"/>
    </xf>
    <xf numFmtId="0" fontId="0" fillId="0" borderId="82" xfId="1221" applyFont="1" applyBorder="1" applyAlignment="1">
      <alignment horizontal="center" vertical="center" wrapText="1"/>
    </xf>
    <xf numFmtId="0" fontId="10" fillId="0" borderId="20" xfId="1221" applyBorder="1" applyAlignment="1">
      <alignment horizontal="center" vertical="center" wrapText="1"/>
    </xf>
    <xf numFmtId="0" fontId="10" fillId="0" borderId="85" xfId="1221" applyBorder="1" applyAlignment="1">
      <alignment horizontal="center" vertical="center" wrapText="1"/>
    </xf>
    <xf numFmtId="0" fontId="10" fillId="0" borderId="83" xfId="1221" applyBorder="1" applyAlignment="1">
      <alignment horizontal="center" vertical="center" wrapText="1"/>
    </xf>
    <xf numFmtId="0" fontId="10" fillId="0" borderId="18" xfId="1221" applyBorder="1" applyAlignment="1">
      <alignment horizontal="center" vertical="center" wrapText="1"/>
    </xf>
    <xf numFmtId="0" fontId="10" fillId="0" borderId="0" xfId="1221" applyAlignment="1">
      <alignment horizontal="center" vertical="center" wrapText="1"/>
    </xf>
    <xf numFmtId="0" fontId="10" fillId="0" borderId="82" xfId="1221" applyBorder="1" applyAlignment="1">
      <alignment horizontal="center" vertical="center" wrapText="1"/>
    </xf>
    <xf numFmtId="0" fontId="30" fillId="0" borderId="21" xfId="1221" applyFont="1" applyBorder="1" applyAlignment="1">
      <alignment horizontal="center" vertical="center" wrapText="1"/>
    </xf>
    <xf numFmtId="0" fontId="30" fillId="0" borderId="74" xfId="1221" applyFont="1" applyBorder="1" applyAlignment="1">
      <alignment horizontal="center" vertical="center" wrapText="1"/>
    </xf>
    <xf numFmtId="0" fontId="30" fillId="0" borderId="72" xfId="1221" applyFont="1" applyBorder="1" applyAlignment="1">
      <alignment horizontal="center" vertical="center" wrapText="1"/>
    </xf>
    <xf numFmtId="0" fontId="30" fillId="0" borderId="37" xfId="1221" applyFont="1" applyBorder="1" applyAlignment="1">
      <alignment horizontal="center" vertical="center"/>
    </xf>
    <xf numFmtId="0" fontId="30" fillId="0" borderId="38" xfId="1221" applyFont="1" applyBorder="1" applyAlignment="1">
      <alignment horizontal="center" vertical="center"/>
    </xf>
    <xf numFmtId="0" fontId="30" fillId="0" borderId="39" xfId="1221" applyFont="1" applyBorder="1" applyAlignment="1">
      <alignment horizontal="center" vertical="center"/>
    </xf>
    <xf numFmtId="0" fontId="30" fillId="0" borderId="10" xfId="1221" applyFont="1" applyBorder="1" applyAlignment="1">
      <alignment horizontal="center" vertical="center" wrapText="1"/>
    </xf>
    <xf numFmtId="0" fontId="35" fillId="0" borderId="10" xfId="1221"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21" applyFont="1" applyBorder="1" applyAlignment="1">
      <alignment horizontal="center" vertical="center"/>
    </xf>
    <xf numFmtId="183" fontId="33" fillId="31" borderId="36" xfId="1221" applyNumberFormat="1" applyFont="1" applyFill="1" applyBorder="1" applyAlignment="1">
      <alignment horizontal="center" vertical="center" wrapText="1"/>
    </xf>
    <xf numFmtId="0" fontId="77" fillId="0" borderId="20" xfId="1552" applyFont="1" applyBorder="1" applyAlignment="1">
      <alignment horizontal="center" vertical="center"/>
    </xf>
    <xf numFmtId="0" fontId="77" fillId="0" borderId="18" xfId="1552" applyFont="1" applyBorder="1" applyAlignment="1">
      <alignment horizontal="center" vertical="center"/>
    </xf>
    <xf numFmtId="0" fontId="77" fillId="0" borderId="19" xfId="1552" applyFont="1" applyBorder="1" applyAlignment="1">
      <alignment horizontal="center" vertical="center"/>
    </xf>
    <xf numFmtId="0" fontId="77" fillId="32" borderId="37" xfId="1552" applyFont="1" applyFill="1" applyBorder="1" applyAlignment="1">
      <alignment horizontal="center" vertical="center"/>
    </xf>
    <xf numFmtId="0" fontId="77" fillId="32" borderId="38" xfId="1552" applyFont="1" applyFill="1" applyBorder="1" applyAlignment="1">
      <alignment horizontal="center" vertical="center"/>
    </xf>
    <xf numFmtId="0" fontId="77" fillId="32" borderId="39" xfId="1552" applyFont="1" applyFill="1" applyBorder="1" applyAlignment="1">
      <alignment horizontal="center" vertical="center"/>
    </xf>
    <xf numFmtId="0" fontId="78" fillId="33" borderId="10" xfId="1552" applyFont="1" applyFill="1" applyBorder="1" applyAlignment="1">
      <alignment horizontal="center" vertical="center" wrapText="1"/>
    </xf>
    <xf numFmtId="0" fontId="76" fillId="0" borderId="10" xfId="1552" applyFont="1" applyBorder="1" applyAlignment="1">
      <alignment horizontal="center" vertical="center" wrapText="1"/>
    </xf>
    <xf numFmtId="0" fontId="76" fillId="0" borderId="10" xfId="1218" applyFont="1" applyBorder="1" applyAlignment="1" applyProtection="1">
      <alignment horizontal="center" vertical="center" wrapText="1"/>
      <protection locked="0"/>
    </xf>
    <xf numFmtId="0" fontId="76" fillId="0" borderId="19" xfId="1552" applyFont="1" applyBorder="1" applyAlignment="1">
      <alignment horizontal="center" vertical="center" wrapText="1"/>
    </xf>
    <xf numFmtId="0" fontId="76" fillId="0" borderId="17" xfId="1552" applyFont="1" applyBorder="1" applyAlignment="1">
      <alignment horizontal="center" vertical="center" wrapText="1"/>
    </xf>
    <xf numFmtId="0" fontId="76" fillId="0" borderId="34" xfId="1552" applyFont="1" applyBorder="1" applyAlignment="1">
      <alignment horizontal="center" vertical="center" wrapText="1"/>
    </xf>
    <xf numFmtId="0" fontId="30" fillId="0" borderId="21" xfId="2132" applyFont="1" applyBorder="1" applyAlignment="1">
      <alignment horizontal="center" vertical="center" wrapText="1"/>
    </xf>
    <xf numFmtId="0" fontId="130" fillId="0" borderId="74" xfId="2131" applyBorder="1" applyAlignment="1">
      <alignment horizontal="center" vertical="center" wrapText="1"/>
    </xf>
    <xf numFmtId="0" fontId="130" fillId="0" borderId="72" xfId="2131" applyBorder="1" applyAlignment="1">
      <alignment horizontal="center" vertical="center" wrapText="1"/>
    </xf>
    <xf numFmtId="0" fontId="9" fillId="43" borderId="10" xfId="2132" applyFill="1" applyBorder="1" applyAlignment="1">
      <alignment horizontal="center" vertical="center" wrapText="1"/>
    </xf>
    <xf numFmtId="0" fontId="131" fillId="43" borderId="10" xfId="2132" applyFont="1" applyFill="1" applyBorder="1" applyAlignment="1">
      <alignment horizontal="center" vertical="center" wrapText="1"/>
    </xf>
    <xf numFmtId="0" fontId="131" fillId="0" borderId="21" xfId="2131" applyFont="1" applyBorder="1" applyAlignment="1">
      <alignment horizontal="center" vertical="center" wrapText="1"/>
    </xf>
    <xf numFmtId="0" fontId="30" fillId="0" borderId="10" xfId="2132" applyFont="1" applyBorder="1" applyAlignment="1">
      <alignment horizontal="center" vertical="center" wrapText="1"/>
    </xf>
    <xf numFmtId="0" fontId="30" fillId="0" borderId="74" xfId="2132" applyFont="1" applyBorder="1" applyAlignment="1">
      <alignment horizontal="center" vertical="center" wrapText="1"/>
    </xf>
    <xf numFmtId="0" fontId="30" fillId="0" borderId="72" xfId="2132" applyFont="1" applyBorder="1" applyAlignment="1">
      <alignment horizontal="center" vertical="center" wrapText="1"/>
    </xf>
    <xf numFmtId="0" fontId="130" fillId="0" borderId="20" xfId="2131" applyBorder="1" applyAlignment="1">
      <alignment horizontal="center" vertical="center"/>
    </xf>
    <xf numFmtId="0" fontId="130" fillId="0" borderId="18" xfId="2131" applyBorder="1" applyAlignment="1">
      <alignment horizontal="center" vertical="center"/>
    </xf>
    <xf numFmtId="0" fontId="130" fillId="0" borderId="19" xfId="2131" applyBorder="1" applyAlignment="1">
      <alignment horizontal="center" vertical="center"/>
    </xf>
    <xf numFmtId="0" fontId="130" fillId="0" borderId="83" xfId="2131" applyBorder="1" applyAlignment="1">
      <alignment horizontal="center" vertical="center"/>
    </xf>
    <xf numFmtId="0" fontId="130" fillId="0" borderId="82" xfId="2131" applyBorder="1" applyAlignment="1">
      <alignment horizontal="center" vertical="center"/>
    </xf>
    <xf numFmtId="0" fontId="130" fillId="0" borderId="34" xfId="2131" applyBorder="1" applyAlignment="1">
      <alignment horizontal="center" vertical="center"/>
    </xf>
    <xf numFmtId="0" fontId="131" fillId="0" borderId="21" xfId="2131" applyFont="1" applyBorder="1" applyAlignment="1">
      <alignment horizontal="center" vertical="center"/>
    </xf>
    <xf numFmtId="0" fontId="131" fillId="0" borderId="74" xfId="2131" applyFont="1" applyBorder="1" applyAlignment="1">
      <alignment horizontal="center" vertical="center"/>
    </xf>
    <xf numFmtId="0" fontId="131" fillId="0" borderId="72" xfId="2131" applyFont="1" applyBorder="1" applyAlignment="1">
      <alignment horizontal="center" vertical="center"/>
    </xf>
    <xf numFmtId="0" fontId="131" fillId="0" borderId="74" xfId="2131" applyFont="1" applyBorder="1" applyAlignment="1">
      <alignment horizontal="center" vertical="center" wrapText="1"/>
    </xf>
    <xf numFmtId="0" fontId="131" fillId="0" borderId="72" xfId="2131" applyFont="1" applyBorder="1" applyAlignment="1">
      <alignment horizontal="center" vertical="center" wrapText="1"/>
    </xf>
    <xf numFmtId="0" fontId="131" fillId="44" borderId="10" xfId="2132" applyFont="1" applyFill="1" applyBorder="1" applyAlignment="1">
      <alignment horizontal="center" vertical="center" wrapText="1"/>
    </xf>
    <xf numFmtId="0" fontId="9" fillId="44" borderId="10" xfId="2132" applyFill="1" applyBorder="1" applyAlignment="1">
      <alignment horizontal="center" vertical="center" wrapText="1"/>
    </xf>
    <xf numFmtId="0" fontId="77" fillId="31" borderId="37" xfId="1552" applyFont="1" applyFill="1" applyBorder="1" applyAlignment="1">
      <alignment horizontal="center" vertical="center" wrapText="1"/>
    </xf>
    <xf numFmtId="0" fontId="77" fillId="31" borderId="39" xfId="1552" applyFont="1" applyFill="1" applyBorder="1" applyAlignment="1">
      <alignment horizontal="center" vertical="center" wrapText="1"/>
    </xf>
    <xf numFmtId="0" fontId="78" fillId="33" borderId="36" xfId="1552" applyFont="1" applyFill="1" applyBorder="1" applyAlignment="1">
      <alignment horizontal="center" vertical="center" wrapText="1"/>
    </xf>
    <xf numFmtId="0" fontId="76" fillId="0" borderId="36" xfId="1552" applyFont="1" applyBorder="1" applyAlignment="1">
      <alignment horizontal="center" vertical="center" wrapText="1"/>
    </xf>
    <xf numFmtId="0" fontId="76" fillId="0" borderId="36" xfId="1218" applyFont="1" applyBorder="1" applyAlignment="1" applyProtection="1">
      <alignment horizontal="center" vertical="center" wrapText="1"/>
      <protection locked="0"/>
    </xf>
    <xf numFmtId="0" fontId="98" fillId="36" borderId="22" xfId="0" applyFont="1" applyFill="1" applyBorder="1" applyAlignment="1">
      <alignment horizontal="center" vertical="center"/>
    </xf>
    <xf numFmtId="0" fontId="98" fillId="36" borderId="23" xfId="0" applyFont="1" applyFill="1" applyBorder="1" applyAlignment="1">
      <alignment horizontal="center" vertical="center"/>
    </xf>
    <xf numFmtId="0" fontId="98" fillId="36" borderId="55" xfId="0" applyFont="1" applyFill="1" applyBorder="1" applyAlignment="1">
      <alignment horizontal="center" vertical="center"/>
    </xf>
    <xf numFmtId="0" fontId="99" fillId="31" borderId="47" xfId="0" applyFont="1" applyFill="1" applyBorder="1" applyAlignment="1">
      <alignment horizontal="center" vertical="center" wrapText="1"/>
    </xf>
    <xf numFmtId="0" fontId="99" fillId="31" borderId="57" xfId="0" applyFont="1" applyFill="1" applyBorder="1" applyAlignment="1">
      <alignment horizontal="center" vertical="center" wrapText="1"/>
    </xf>
    <xf numFmtId="0" fontId="99" fillId="31" borderId="59" xfId="0" applyFont="1" applyFill="1" applyBorder="1" applyAlignment="1">
      <alignment horizontal="center" vertical="center" wrapText="1"/>
    </xf>
    <xf numFmtId="0" fontId="102" fillId="31" borderId="22" xfId="0" applyFont="1" applyFill="1" applyBorder="1" applyAlignment="1">
      <alignment horizontal="center" vertical="center"/>
    </xf>
    <xf numFmtId="0" fontId="102" fillId="31" borderId="55" xfId="0" applyFont="1" applyFill="1" applyBorder="1" applyAlignment="1">
      <alignment horizontal="center" vertical="center"/>
    </xf>
    <xf numFmtId="0" fontId="91" fillId="31" borderId="79" xfId="0" applyFont="1" applyFill="1" applyBorder="1" applyAlignment="1">
      <alignment horizontal="center" vertical="center" wrapText="1"/>
    </xf>
    <xf numFmtId="0" fontId="91" fillId="31" borderId="55" xfId="0" applyFont="1" applyFill="1" applyBorder="1" applyAlignment="1">
      <alignment horizontal="center" vertical="center" wrapText="1"/>
    </xf>
    <xf numFmtId="0" fontId="37" fillId="0" borderId="48"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8" xfId="0" applyFont="1" applyBorder="1" applyAlignment="1">
      <alignment horizontal="center" vertical="center" wrapText="1"/>
    </xf>
    <xf numFmtId="0" fontId="90" fillId="0" borderId="79" xfId="0" applyFont="1" applyBorder="1" applyAlignment="1">
      <alignment vertical="center" wrapText="1"/>
    </xf>
    <xf numFmtId="0" fontId="90" fillId="0" borderId="55" xfId="0" applyFont="1" applyBorder="1" applyAlignment="1">
      <alignment vertical="center" wrapText="1"/>
    </xf>
    <xf numFmtId="0" fontId="90" fillId="0" borderId="0" xfId="0" applyFont="1" applyAlignment="1">
      <alignment vertical="center"/>
    </xf>
    <xf numFmtId="0" fontId="77" fillId="0" borderId="37" xfId="1552" applyFont="1" applyBorder="1" applyAlignment="1">
      <alignment horizontal="center" vertical="center"/>
    </xf>
    <xf numFmtId="0" fontId="77" fillId="0" borderId="38" xfId="1552" applyFont="1" applyBorder="1" applyAlignment="1">
      <alignment horizontal="center" vertical="center"/>
    </xf>
    <xf numFmtId="0" fontId="77" fillId="0" borderId="39" xfId="1552" applyFont="1" applyBorder="1" applyAlignment="1">
      <alignment horizontal="center" vertical="center"/>
    </xf>
    <xf numFmtId="0" fontId="78" fillId="33" borderId="21" xfId="1552" applyFont="1" applyFill="1" applyBorder="1" applyAlignment="1">
      <alignment horizontal="center" vertical="center" wrapText="1"/>
    </xf>
    <xf numFmtId="0" fontId="78" fillId="33" borderId="74" xfId="1552" applyFont="1" applyFill="1" applyBorder="1" applyAlignment="1">
      <alignment horizontal="center" vertical="center" wrapText="1"/>
    </xf>
    <xf numFmtId="0" fontId="78" fillId="33" borderId="72" xfId="1552" applyFont="1" applyFill="1" applyBorder="1" applyAlignment="1">
      <alignment horizontal="center" vertical="center" wrapText="1"/>
    </xf>
    <xf numFmtId="0" fontId="76" fillId="0" borderId="21" xfId="1552" applyFont="1" applyBorder="1" applyAlignment="1">
      <alignment horizontal="center" vertical="center" wrapText="1"/>
    </xf>
    <xf numFmtId="0" fontId="76" fillId="0" borderId="74" xfId="1552" applyFont="1" applyBorder="1" applyAlignment="1">
      <alignment horizontal="center" vertical="center" wrapText="1"/>
    </xf>
    <xf numFmtId="0" fontId="76" fillId="0" borderId="72" xfId="1552" applyFont="1" applyBorder="1" applyAlignment="1">
      <alignment horizontal="center" vertical="center" wrapText="1"/>
    </xf>
    <xf numFmtId="0" fontId="76" fillId="0" borderId="21" xfId="1218" applyFont="1" applyBorder="1" applyAlignment="1" applyProtection="1">
      <alignment horizontal="center" vertical="center" wrapText="1"/>
      <protection locked="0"/>
    </xf>
    <xf numFmtId="0" fontId="76" fillId="0" borderId="74" xfId="1218" applyFont="1" applyBorder="1" applyAlignment="1" applyProtection="1">
      <alignment horizontal="center" vertical="center" wrapText="1"/>
      <protection locked="0"/>
    </xf>
    <xf numFmtId="0" fontId="76" fillId="0" borderId="72" xfId="1218" applyFont="1" applyBorder="1" applyAlignment="1" applyProtection="1">
      <alignment horizontal="center" vertical="center" wrapText="1"/>
      <protection locked="0"/>
    </xf>
    <xf numFmtId="0" fontId="77" fillId="31" borderId="49" xfId="1552" applyFont="1" applyFill="1" applyBorder="1" applyAlignment="1">
      <alignment horizontal="center" vertical="center" wrapText="1"/>
    </xf>
    <xf numFmtId="0" fontId="77" fillId="31" borderId="54" xfId="1552" applyFont="1" applyFill="1" applyBorder="1" applyAlignment="1">
      <alignment horizontal="center" vertical="center" wrapText="1"/>
    </xf>
    <xf numFmtId="0" fontId="77" fillId="31" borderId="50" xfId="1552" applyFont="1" applyFill="1" applyBorder="1" applyAlignment="1">
      <alignment horizontal="center" vertical="center" wrapText="1"/>
    </xf>
    <xf numFmtId="0" fontId="77" fillId="31" borderId="22"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93" fillId="31" borderId="48" xfId="0" applyFont="1" applyFill="1" applyBorder="1" applyAlignment="1">
      <alignment horizontal="center" vertical="center"/>
    </xf>
    <xf numFmtId="0" fontId="93" fillId="31" borderId="64" xfId="0" applyFont="1" applyFill="1" applyBorder="1" applyAlignment="1">
      <alignment horizontal="center" vertical="center"/>
    </xf>
    <xf numFmtId="0" fontId="93" fillId="31" borderId="46" xfId="0" applyFont="1" applyFill="1" applyBorder="1" applyAlignment="1">
      <alignment horizontal="center" vertical="center"/>
    </xf>
    <xf numFmtId="0" fontId="93" fillId="31" borderId="53"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2" xfId="0" applyFont="1" applyFill="1" applyBorder="1" applyAlignment="1">
      <alignment horizontal="center" vertical="center"/>
    </xf>
    <xf numFmtId="0" fontId="91" fillId="31" borderId="47" xfId="0" applyFont="1" applyFill="1" applyBorder="1" applyAlignment="1">
      <alignment horizontal="center" vertical="center" wrapText="1"/>
    </xf>
    <xf numFmtId="0" fontId="91" fillId="31" borderId="41" xfId="0" applyFont="1" applyFill="1" applyBorder="1" applyAlignment="1">
      <alignment horizontal="center" vertical="center" wrapText="1"/>
    </xf>
    <xf numFmtId="0" fontId="88" fillId="36" borderId="22" xfId="0" applyFont="1" applyFill="1" applyBorder="1" applyAlignment="1">
      <alignment horizontal="center" vertical="center"/>
    </xf>
    <xf numFmtId="0" fontId="88" fillId="36" borderId="23" xfId="0" applyFont="1" applyFill="1" applyBorder="1" applyAlignment="1">
      <alignment horizontal="center" vertical="center"/>
    </xf>
    <xf numFmtId="0" fontId="88" fillId="36" borderId="55" xfId="0" applyFont="1" applyFill="1" applyBorder="1" applyAlignment="1">
      <alignment horizontal="center" vertical="center"/>
    </xf>
  </cellXfs>
  <cellStyles count="2136">
    <cellStyle name=" 1" xfId="1" xr:uid="{00000000-0005-0000-0000-000000000000}"/>
    <cellStyle name=" 1 2" xfId="2" xr:uid="{00000000-0005-0000-0000-000001000000}"/>
    <cellStyle name=" 1 2 2" xfId="1563" xr:uid="{00000000-0005-0000-0000-000002000000}"/>
    <cellStyle name=" 1 3" xfId="1562"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4" xr:uid="{00000000-0005-0000-0000-000007000000}"/>
    <cellStyle name="_Accent Chair warehouse item list 110121_JLA Accents 4-2013 - Michelle 2 Price" xfId="6" xr:uid="{00000000-0005-0000-0000-000008000000}"/>
    <cellStyle name="_Accent Chair warehouse item list 110121_JLA Accents 4-2013 - Michelle 2 Price 2" xfId="1565" xr:uid="{00000000-0005-0000-0000-000009000000}"/>
    <cellStyle name="_Anna's Linen Electric 90105" xfId="7" xr:uid="{00000000-0005-0000-0000-00000A000000}"/>
    <cellStyle name="_Anna's Linen Electric 90105 2" xfId="8" xr:uid="{00000000-0005-0000-0000-00000B000000}"/>
    <cellStyle name="_Anna's Linen Electric 90105 2 2" xfId="1567" xr:uid="{00000000-0005-0000-0000-00000C000000}"/>
    <cellStyle name="_Anna's Linen Electric 90105 3" xfId="1566" xr:uid="{00000000-0005-0000-0000-00000D000000}"/>
    <cellStyle name="_Anna's Linen Electric 90105_JLA Accents 4-2013 - Michelle 2 Price" xfId="9" xr:uid="{00000000-0005-0000-0000-00000E000000}"/>
    <cellStyle name="_Anna's Linen Electric 90105_JLA Accents 4-2013 - Michelle 2 Price 2" xfId="1568"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70" xr:uid="{00000000-0005-0000-0000-000012000000}"/>
    <cellStyle name="_BBB RA Manor Hamilton Window Panel Quote Sheet-06242009 to jennifer 3" xfId="1569"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3" xr:uid="{00000000-0005-0000-0000-000017000000}"/>
    <cellStyle name="_Blanket Division Item List Macola# and UPC# - New 3" xfId="1572"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4" xr:uid="{00000000-0005-0000-0000-00001A000000}"/>
    <cellStyle name="_Blanket Division Item List Macola# and UPC# 2" xfId="16" xr:uid="{00000000-0005-0000-0000-00001B000000}"/>
    <cellStyle name="_Blanket Division Item List Macola# and UPC# 2 2" xfId="1575" xr:uid="{00000000-0005-0000-0000-00001C000000}"/>
    <cellStyle name="_Blanket Division Item List Macola# and UPC# 3" xfId="17" xr:uid="{00000000-0005-0000-0000-00001D000000}"/>
    <cellStyle name="_Blanket Division Item List Macola# and UPC# 3 2" xfId="1576" xr:uid="{00000000-0005-0000-0000-00001E000000}"/>
    <cellStyle name="_Blanket Division Item List Macola# and UPC# 4" xfId="18" xr:uid="{00000000-0005-0000-0000-00001F000000}"/>
    <cellStyle name="_Blanket Division Item List Macola# and UPC# 4 2" xfId="1577" xr:uid="{00000000-0005-0000-0000-000020000000}"/>
    <cellStyle name="_Blanket Division Item List Macola# and UPC# 5" xfId="1571" xr:uid="{00000000-0005-0000-0000-000021000000}"/>
    <cellStyle name="_Blanket Division Item List Macola# and UPC# 6" xfId="1949" xr:uid="{00000000-0005-0000-0000-000022000000}"/>
    <cellStyle name="_Blanket Division Item List Macola# and UPC# 7" xfId="2035" xr:uid="{00000000-0005-0000-0000-000023000000}"/>
    <cellStyle name="_Blanket Division Item List Macola# and UPC# 8" xfId="2083" xr:uid="{00000000-0005-0000-0000-000024000000}"/>
    <cellStyle name="_Blanket Division Item List Macola# and UPC# 9" xfId="2036"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9" xr:uid="{00000000-0005-0000-0000-000028000000}"/>
    <cellStyle name="_Blanket Division Item List Macola# and UPC# test 3" xfId="1578"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80" xr:uid="{00000000-0005-0000-0000-00002B000000}"/>
    <cellStyle name="_Blanket Division Item List Macola# and UPC#_JLA Accents 4-2013 - Michelle 2 Price" xfId="22" xr:uid="{00000000-0005-0000-0000-00002C000000}"/>
    <cellStyle name="_Blanket Division Item List Macola# and UPC#_JLA Accents 4-2013 - Michelle 2 Price 2" xfId="1581" xr:uid="{00000000-0005-0000-0000-00002D000000}"/>
    <cellStyle name="_Book1" xfId="23" xr:uid="{00000000-0005-0000-0000-00002E000000}"/>
    <cellStyle name="_CCD-HSN  1.14.11" xfId="24" xr:uid="{00000000-0005-0000-0000-00002F000000}"/>
    <cellStyle name="_CCD-HSN  1.14.11 2" xfId="1582" xr:uid="{00000000-0005-0000-0000-000030000000}"/>
    <cellStyle name="_CCD-HSN-cotton &amp; micro thermal blanket 08.17.10" xfId="25" xr:uid="{00000000-0005-0000-0000-000031000000}"/>
    <cellStyle name="_CCD-HSN-cotton &amp; micro thermal blanket 08.17.10 2" xfId="1583" xr:uid="{00000000-0005-0000-0000-000032000000}"/>
    <cellStyle name="_CCD-WMCA Sheet Set 02 10 09" xfId="26" xr:uid="{00000000-0005-0000-0000-000033000000}"/>
    <cellStyle name="_CCD-WMCA Sheet Set 02 10 09 2" xfId="27" xr:uid="{00000000-0005-0000-0000-000034000000}"/>
    <cellStyle name="_CCD-WMCA Sheet Set 02 10 09 2 2" xfId="1585" xr:uid="{00000000-0005-0000-0000-000035000000}"/>
    <cellStyle name="_CCD-WMCA Sheet Set 02 10 09 3" xfId="1584" xr:uid="{00000000-0005-0000-0000-000036000000}"/>
    <cellStyle name="_CCD-WMCA Sheet Set 02 10 09_JLA Accents 4-2013 - Michelle 2 Price" xfId="28" xr:uid="{00000000-0005-0000-0000-000037000000}"/>
    <cellStyle name="_CCD-WMCA Sheet Set 02 10 09_JLA Accents 4-2013 - Michelle 2 Price 2" xfId="1586"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7"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8"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9"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91" xr:uid="{00000000-0005-0000-0000-000045000000}"/>
    <cellStyle name="_EE 2011HP quotation sheet-110221-Chairone 2" xfId="1590" xr:uid="{00000000-0005-0000-0000-000046000000}"/>
    <cellStyle name="_EE 2011HP quotation sheet-110221-Chairone 3" xfId="1950" xr:uid="{00000000-0005-0000-0000-000047000000}"/>
    <cellStyle name="_EE 2011HP quotation sheet-110221-Chairone 4" xfId="2034" xr:uid="{00000000-0005-0000-0000-000048000000}"/>
    <cellStyle name="_EE 2011HP quotation sheet-110221-Chairone 5" xfId="2074" xr:uid="{00000000-0005-0000-0000-000049000000}"/>
    <cellStyle name="_EE 2011HP quotation sheet-110221-Chairone 6" xfId="2033" xr:uid="{00000000-0005-0000-0000-00004A000000}"/>
    <cellStyle name="_EE 2011HP quotation sheet-110221-Chairone_JLA Accents 4-2013 - Michelle 2 Price" xfId="38" xr:uid="{00000000-0005-0000-0000-00004B000000}"/>
    <cellStyle name="_EE 2011HP quotation sheet-110221-Chairone_JLA Accents 4-2013 - Michelle 2 Price 2" xfId="1592" xr:uid="{00000000-0005-0000-0000-00004C000000}"/>
    <cellStyle name="_EE 2011HP quotation sheet-110329 (3)" xfId="39" xr:uid="{00000000-0005-0000-0000-00004D000000}"/>
    <cellStyle name="_EE 2011HP quotation sheet-110329 (3) 2" xfId="1593" xr:uid="{00000000-0005-0000-0000-00004E000000}"/>
    <cellStyle name="_EE 2011HP quotation sheet-110329 (3)_JLA Accents 4-2013 - Michelle 2 Price" xfId="40" xr:uid="{00000000-0005-0000-0000-00004F000000}"/>
    <cellStyle name="_EE 2011HP quotation sheet-110329 (3)_JLA Accents 4-2013 - Michelle 2 Price 2" xfId="1594" xr:uid="{00000000-0005-0000-0000-000050000000}"/>
    <cellStyle name="_EE 2011HP quotation sheet-110905 (3)" xfId="41" xr:uid="{00000000-0005-0000-0000-000051000000}"/>
    <cellStyle name="_EE 2011HP quotation sheet-110905 (3) 2" xfId="1595"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7" xr:uid="{00000000-0005-0000-0000-000055000000}"/>
    <cellStyle name="_EE Furniture Quotation of HH samples-20100906 3" xfId="1596"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8" xr:uid="{00000000-0005-0000-0000-000058000000}"/>
    <cellStyle name="_ET_STYLE_NoName_00_" xfId="45" xr:uid="{00000000-0005-0000-0000-000059000000}"/>
    <cellStyle name="_ET_STYLE_NoName_00_ 2" xfId="46" xr:uid="{00000000-0005-0000-0000-00005A000000}"/>
    <cellStyle name="_ET_STYLE_NoName_00_ 2 2" xfId="1600" xr:uid="{00000000-0005-0000-0000-00005B000000}"/>
    <cellStyle name="_ET_STYLE_NoName_00_ 3" xfId="47" xr:uid="{00000000-0005-0000-0000-00005C000000}"/>
    <cellStyle name="_ET_STYLE_NoName_00_ 3 2" xfId="1601" xr:uid="{00000000-0005-0000-0000-00005D000000}"/>
    <cellStyle name="_ET_STYLE_NoName_00_ 4" xfId="1599" xr:uid="{00000000-0005-0000-0000-00005E000000}"/>
    <cellStyle name="_ET_STYLE_NoName_00__Beauty Rest Buy Sheet" xfId="48" xr:uid="{00000000-0005-0000-0000-00005F000000}"/>
    <cellStyle name="_ET_STYLE_NoName_00__Beauty Rest Buy Sheet 2" xfId="1602"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4" xr:uid="{00000000-0005-0000-0000-000063000000}"/>
    <cellStyle name="_ET_STYLE_NoName_00__CO080506-MPD-375 3" xfId="1603" xr:uid="{00000000-0005-0000-0000-000064000000}"/>
    <cellStyle name="_ET_STYLE_NoName_00__CO080506-MPD-375_JLA Accents 4-2013 - Michelle 2 Price" xfId="51" xr:uid="{00000000-0005-0000-0000-000065000000}"/>
    <cellStyle name="_ET_STYLE_NoName_00__CO080506-MPD-375_JLA Accents 4-2013 - Michelle 2 Price 2" xfId="1605"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7" xr:uid="{00000000-0005-0000-0000-000069000000}"/>
    <cellStyle name="_ET_STYLE_NoName_00__CO080506-MPD-500 3" xfId="1606" xr:uid="{00000000-0005-0000-0000-00006A000000}"/>
    <cellStyle name="_ET_STYLE_NoName_00__CO080506-MPD-500_JLA Accents 4-2013 - Michelle 2 Price" xfId="54" xr:uid="{00000000-0005-0000-0000-00006B000000}"/>
    <cellStyle name="_ET_STYLE_NoName_00__CO080506-MPD-500_JLA Accents 4-2013 - Michelle 2 Price 2" xfId="1608" xr:uid="{00000000-0005-0000-0000-00006C000000}"/>
    <cellStyle name="_ET_STYLE_NoName_00__Jersey" xfId="55" xr:uid="{00000000-0005-0000-0000-00006D000000}"/>
    <cellStyle name="_ET_STYLE_NoName_00__Jersey 2" xfId="1609" xr:uid="{00000000-0005-0000-0000-00006E000000}"/>
    <cellStyle name="_ET_STYLE_NoName_00__JLA Accents 4-2013 - Michelle 2 Price" xfId="56" xr:uid="{00000000-0005-0000-0000-00006F000000}"/>
    <cellStyle name="_ET_STYLE_NoName_00__JLA Accents 4-2013 - Michelle 2 Price 2" xfId="1610" xr:uid="{00000000-0005-0000-0000-000070000000}"/>
    <cellStyle name="_ET_STYLE_NoName_00__Tencel Buy Sheet" xfId="57" xr:uid="{00000000-0005-0000-0000-000071000000}"/>
    <cellStyle name="_ET_STYLE_NoName_00__Tencel Buy Sheet 2" xfId="1611"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2"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4" xr:uid="{00000000-0005-0000-0000-000079000000}"/>
    <cellStyle name="_Furniture Division Item List Macola# and UPC# 3" xfId="1613"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5"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7" xr:uid="{00000000-0005-0000-0000-00009A000000}"/>
    <cellStyle name="_HP Quota from kaifa 1 Mar  2010 (2) 3" xfId="1616" xr:uid="{00000000-0005-0000-0000-00009B000000}"/>
    <cellStyle name="_HP Quota from kaifa 1 Mar  2010 (2)_JLA Accents 4-2013 - Michelle 2 Price" xfId="93" xr:uid="{00000000-0005-0000-0000-00009C000000}"/>
    <cellStyle name="_HP Quota from kaifa 1 Mar  2010 (2)_JLA Accents 4-2013 - Michelle 2 Price 2" xfId="1618" xr:uid="{00000000-0005-0000-0000-00009D000000}"/>
    <cellStyle name="_HP quota sheet from kaifa 2011-2-24" xfId="94" xr:uid="{00000000-0005-0000-0000-00009E000000}"/>
    <cellStyle name="_HP quota sheet from kaifa 2011-2-24 2" xfId="1619" xr:uid="{00000000-0005-0000-0000-00009F000000}"/>
    <cellStyle name="_HP quota sheet from kaifa 2011-2-24_JLA Accents 4-2013 - Michelle 2 Price" xfId="95" xr:uid="{00000000-0005-0000-0000-0000A0000000}"/>
    <cellStyle name="_HP quota sheet from kaifa 2011-2-24_JLA Accents 4-2013 - Michelle 2 Price 2" xfId="1620" xr:uid="{00000000-0005-0000-0000-0000A1000000}"/>
    <cellStyle name="_HP sample quotation100212" xfId="96" xr:uid="{00000000-0005-0000-0000-0000A2000000}"/>
    <cellStyle name="_HP sample quotation100212 2" xfId="97" xr:uid="{00000000-0005-0000-0000-0000A3000000}"/>
    <cellStyle name="_HP sample quotation100212 2 2" xfId="1622" xr:uid="{00000000-0005-0000-0000-0000A4000000}"/>
    <cellStyle name="_HP sample quotation100212 3" xfId="1621" xr:uid="{00000000-0005-0000-0000-0000A5000000}"/>
    <cellStyle name="_HP sample quotation100212_JLA Accents 4-2013 - Michelle 2 Price" xfId="98" xr:uid="{00000000-0005-0000-0000-0000A6000000}"/>
    <cellStyle name="_HP sample quotation100212_JLA Accents 4-2013 - Michelle 2 Price 2" xfId="1623"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5" xr:uid="{00000000-0005-0000-0000-0000AA000000}"/>
    <cellStyle name="_HSN Blanket  Throw  90106 complete 3" xfId="1624" xr:uid="{00000000-0005-0000-0000-0000AB000000}"/>
    <cellStyle name="_HSN Blanket  Throw  90106 complete_JLA Accents 4-2013 - Michelle 2 Price" xfId="101" xr:uid="{00000000-0005-0000-0000-0000AC000000}"/>
    <cellStyle name="_HSN Blanket  Throw  90106 complete_JLA Accents 4-2013 - Michelle 2 Price 2" xfId="1626"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8" xr:uid="{00000000-0005-0000-0000-0000B2000000}"/>
    <cellStyle name="_JLA-090613A pillow and throw (2) 3" xfId="1627" xr:uid="{00000000-0005-0000-0000-0000B3000000}"/>
    <cellStyle name="_JLA-090613A pillow and throw (2)_JLA Accents 4-2013 - Michelle 2 Price" xfId="106" xr:uid="{00000000-0005-0000-0000-0000B4000000}"/>
    <cellStyle name="_JLA-090613A pillow and throw (2)_JLA Accents 4-2013 - Michelle 2 Price 2" xfId="1629"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31" xr:uid="{00000000-0005-0000-0000-0000B8000000}"/>
    <cellStyle name="_JLA-090613A pillow and throw (2)_RTG tufted armless chair July 06 09 3" xfId="1630"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2" xr:uid="{00000000-0005-0000-0000-0000BB000000}"/>
    <cellStyle name="_JLA-090617A pillow and throw (2)" xfId="110" xr:uid="{00000000-0005-0000-0000-0000BC000000}"/>
    <cellStyle name="_JLA-090617A pillow and throw (2) 2" xfId="111" xr:uid="{00000000-0005-0000-0000-0000BD000000}"/>
    <cellStyle name="_JLA-090617A pillow and throw (2) 2 2" xfId="1634" xr:uid="{00000000-0005-0000-0000-0000BE000000}"/>
    <cellStyle name="_JLA-090617A pillow and throw (2) 3" xfId="1633" xr:uid="{00000000-0005-0000-0000-0000BF000000}"/>
    <cellStyle name="_JLA-090617A pillow and throw (2)_JLA Accents 4-2013 - Michelle 2 Price" xfId="112" xr:uid="{00000000-0005-0000-0000-0000C0000000}"/>
    <cellStyle name="_JLA-090617A pillow and throw (2)_JLA Accents 4-2013 - Michelle 2 Price 2" xfId="1635"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7" xr:uid="{00000000-0005-0000-0000-0000C4000000}"/>
    <cellStyle name="_JLA-090617A pillow and throw (2)_RTG tufted armless chair July 06 09 3" xfId="1636"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8"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40" xr:uid="{00000000-0005-0000-0000-0000CB000000}"/>
    <cellStyle name="_Mar 09 Market Week Blanket &amp; Throw Non-Electric 3" xfId="1639"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41"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3" xr:uid="{00000000-0005-0000-0000-0000D1000000}"/>
    <cellStyle name="_Mar 09 Market Week Blanket &amp; Throw Non-Electric_RTG tufted armless chair July 06 09 3" xfId="1642"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4"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6" xr:uid="{00000000-0005-0000-0000-0000D7000000}"/>
    <cellStyle name="_Quota of HP samples--kaifa--20100907 3" xfId="1645" xr:uid="{00000000-0005-0000-0000-0000D8000000}"/>
    <cellStyle name="_Quota of HP samples--kaifa--20100907_JLA Accents 4-2013 - Michelle 2 Price" xfId="125" xr:uid="{00000000-0005-0000-0000-0000D9000000}"/>
    <cellStyle name="_Quota of HP samples--kaifa--20100907_JLA Accents 4-2013 - Michelle 2 Price 2" xfId="1647"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9" xr:uid="{00000000-0005-0000-0000-0000DD000000}"/>
    <cellStyle name="_Quota of HP samples--kaifa--20100929rvd 3" xfId="1648" xr:uid="{00000000-0005-0000-0000-0000DE000000}"/>
    <cellStyle name="_Quota of HP samples--kaifa--20100929rvd_JLA Accents 4-2013 - Michelle 2 Price" xfId="128" xr:uid="{00000000-0005-0000-0000-0000DF000000}"/>
    <cellStyle name="_Quota of HP samples--kaifa--20100929rvd_JLA Accents 4-2013 - Michelle 2 Price 2" xfId="1650"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2" xr:uid="{00000000-0005-0000-0000-0000E3000000}"/>
    <cellStyle name="_QUOTATION FOR HIGH POINT SAMPLES-JINZHENG-20100907 3" xfId="1651"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3"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6" xr:uid="{00000000-0005-0000-0000-0000EA000000}"/>
    <cellStyle name="_Quotation of HP samples--YOUBANG-20100907 (2) 3" xfId="1655" xr:uid="{00000000-0005-0000-0000-0000EB000000}"/>
    <cellStyle name="_Quotation of HP samples--YOUBANG-20100907 (2)_JLA Accents 4-2013 - Michelle 2 Price" xfId="135" xr:uid="{00000000-0005-0000-0000-0000EC000000}"/>
    <cellStyle name="_Quotation of HP samples--YOUBANG-20100907 (2)_JLA Accents 4-2013 - Michelle 2 Price 2" xfId="1657" xr:uid="{00000000-0005-0000-0000-0000ED000000}"/>
    <cellStyle name="_Quotation of HP samples--YOUBANG-20100907 2" xfId="136" xr:uid="{00000000-0005-0000-0000-0000EE000000}"/>
    <cellStyle name="_Quotation of HP samples--YOUBANG-20100907 2 2" xfId="1658" xr:uid="{00000000-0005-0000-0000-0000EF000000}"/>
    <cellStyle name="_Quotation of HP samples--YOUBANG-20100907 3" xfId="137" xr:uid="{00000000-0005-0000-0000-0000F0000000}"/>
    <cellStyle name="_Quotation of HP samples--YOUBANG-20100907 3 2" xfId="1659" xr:uid="{00000000-0005-0000-0000-0000F1000000}"/>
    <cellStyle name="_Quotation of HP samples--YOUBANG-20100907 4" xfId="138" xr:uid="{00000000-0005-0000-0000-0000F2000000}"/>
    <cellStyle name="_Quotation of HP samples--YOUBANG-20100907 4 2" xfId="1660" xr:uid="{00000000-0005-0000-0000-0000F3000000}"/>
    <cellStyle name="_Quotation of HP samples--YOUBANG-20100907 5" xfId="1654" xr:uid="{00000000-0005-0000-0000-0000F4000000}"/>
    <cellStyle name="_Quotation of HP samples--YOUBANG-20100907 6" xfId="1953" xr:uid="{00000000-0005-0000-0000-0000F5000000}"/>
    <cellStyle name="_Quotation of HP samples--YOUBANG-20100907 7" xfId="2031" xr:uid="{00000000-0005-0000-0000-0000F6000000}"/>
    <cellStyle name="_Quotation of HP samples--YOUBANG-20100907 8" xfId="2063" xr:uid="{00000000-0005-0000-0000-0000F7000000}"/>
    <cellStyle name="_Quotation of HP samples--YOUBANG-20100907 9" xfId="2090" xr:uid="{00000000-0005-0000-0000-0000F8000000}"/>
    <cellStyle name="_Quotation of HP samples--YOUBANG-20100907_JLA Accents 4-2013 - Michelle 2 Price" xfId="139" xr:uid="{00000000-0005-0000-0000-0000F9000000}"/>
    <cellStyle name="_Quotation of HP samples--YOUBANG-20100907_JLA Accents 4-2013 - Michelle 2 Price 2" xfId="1661"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4" xr:uid="{00000000-0005-0000-0000-0000FE000000}"/>
    <cellStyle name="_Quotation sheet of HP samples- Jincheng-20100907 (3) 3" xfId="1663"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5" xr:uid="{00000000-0005-0000-0000-000001010000}"/>
    <cellStyle name="_Quotation sheet of HP samples- Jincheng-20100907 2" xfId="144" xr:uid="{00000000-0005-0000-0000-000002010000}"/>
    <cellStyle name="_Quotation sheet of HP samples- Jincheng-20100907 2 2" xfId="1666" xr:uid="{00000000-0005-0000-0000-000003010000}"/>
    <cellStyle name="_Quotation sheet of HP samples- Jincheng-20100907 3" xfId="145" xr:uid="{00000000-0005-0000-0000-000004010000}"/>
    <cellStyle name="_Quotation sheet of HP samples- Jincheng-20100907 3 2" xfId="1667" xr:uid="{00000000-0005-0000-0000-000005010000}"/>
    <cellStyle name="_Quotation sheet of HP samples- Jincheng-20100907 4" xfId="146" xr:uid="{00000000-0005-0000-0000-000006010000}"/>
    <cellStyle name="_Quotation sheet of HP samples- Jincheng-20100907 4 2" xfId="1668" xr:uid="{00000000-0005-0000-0000-000007010000}"/>
    <cellStyle name="_Quotation sheet of HP samples- Jincheng-20100907 5" xfId="1662" xr:uid="{00000000-0005-0000-0000-000008010000}"/>
    <cellStyle name="_Quotation sheet of HP samples- Jincheng-20100907 6" xfId="1954" xr:uid="{00000000-0005-0000-0000-000009010000}"/>
    <cellStyle name="_Quotation sheet of HP samples- Jincheng-20100907 7" xfId="2030" xr:uid="{00000000-0005-0000-0000-00000A010000}"/>
    <cellStyle name="_Quotation sheet of HP samples- Jincheng-20100907 8" xfId="2058" xr:uid="{00000000-0005-0000-0000-00000B010000}"/>
    <cellStyle name="_Quotation sheet of HP samples- Jincheng-20100907 9" xfId="2091"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9" xr:uid="{00000000-0005-0000-0000-00000E010000}"/>
    <cellStyle name="_Sep11 Market Week Blanket  Throw" xfId="148" xr:uid="{00000000-0005-0000-0000-00000F010000}"/>
    <cellStyle name="_Sep11 Market Week Blanket  Throw 2" xfId="1670"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3" xr:uid="{00000000-0005-0000-0000-000014010000}"/>
    <cellStyle name="_SF91026 6151 6154recliner LH-250RK-F chair (2) 3" xfId="1672"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4" xr:uid="{00000000-0005-0000-0000-000017010000}"/>
    <cellStyle name="_SF91026 6151 6154recliner LH-250RK-F chair 2" xfId="153" xr:uid="{00000000-0005-0000-0000-000018010000}"/>
    <cellStyle name="_SF91026 6151 6154recliner LH-250RK-F chair 2 2" xfId="1675" xr:uid="{00000000-0005-0000-0000-000019010000}"/>
    <cellStyle name="_SF91026 6151 6154recliner LH-250RK-F chair 3" xfId="154" xr:uid="{00000000-0005-0000-0000-00001A010000}"/>
    <cellStyle name="_SF91026 6151 6154recliner LH-250RK-F chair 3 2" xfId="1676" xr:uid="{00000000-0005-0000-0000-00001B010000}"/>
    <cellStyle name="_SF91026 6151 6154recliner LH-250RK-F chair 4" xfId="155" xr:uid="{00000000-0005-0000-0000-00001C010000}"/>
    <cellStyle name="_SF91026 6151 6154recliner LH-250RK-F chair 4 2" xfId="1677" xr:uid="{00000000-0005-0000-0000-00001D010000}"/>
    <cellStyle name="_SF91026 6151 6154recliner LH-250RK-F chair 5" xfId="1671" xr:uid="{00000000-0005-0000-0000-00001E010000}"/>
    <cellStyle name="_SF91026 6151 6154recliner LH-250RK-F chair 6" xfId="1955" xr:uid="{00000000-0005-0000-0000-00001F010000}"/>
    <cellStyle name="_SF91026 6151 6154recliner LH-250RK-F chair 7" xfId="2029" xr:uid="{00000000-0005-0000-0000-000020010000}"/>
    <cellStyle name="_SF91026 6151 6154recliner LH-250RK-F chair 8" xfId="2057" xr:uid="{00000000-0005-0000-0000-000021010000}"/>
    <cellStyle name="_SF91026 6151 6154recliner LH-250RK-F chair 9" xfId="2032" xr:uid="{00000000-0005-0000-0000-000022010000}"/>
    <cellStyle name="_SF91026 6151 6154recliner LH-250RK-F chair_JLA Accents 4-2013 - Michelle 2 Price" xfId="156" xr:uid="{00000000-0005-0000-0000-000023010000}"/>
    <cellStyle name="_SF91026 6151 6154recliner LH-250RK-F chair_JLA Accents 4-2013 - Michelle 2 Price 2" xfId="1678"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80" xr:uid="{00000000-0005-0000-0000-000027010000}"/>
    <cellStyle name="_SF91102  manhantten copenhagen recliner LH-250RK-F chair 3" xfId="1679"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81"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3" xr:uid="{00000000-0005-0000-0000-00002D010000}"/>
    <cellStyle name="_SF91120 armless chair KF0026chair 1999R-KD Chaise  3" xfId="1682"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4" xr:uid="{00000000-0005-0000-0000-000030010000}"/>
    <cellStyle name="_Shopko chairs 090413" xfId="163" xr:uid="{00000000-0005-0000-0000-000031010000}"/>
    <cellStyle name="_Shopko chairs 090413 2" xfId="164" xr:uid="{00000000-0005-0000-0000-000032010000}"/>
    <cellStyle name="_Shopko chairs 090413 2 2" xfId="1686" xr:uid="{00000000-0005-0000-0000-000033010000}"/>
    <cellStyle name="_Shopko chairs 090413 3" xfId="1685" xr:uid="{00000000-0005-0000-0000-000034010000}"/>
    <cellStyle name="_Shopko chairs 090413_JLA Accents 4-2013 - Michelle 2 Price" xfId="165" xr:uid="{00000000-0005-0000-0000-000035010000}"/>
    <cellStyle name="_Shopko chairs 090413_JLA Accents 4-2013 - Michelle 2 Price 2" xfId="1687"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9" xr:uid="{00000000-0005-0000-0000-000039010000}"/>
    <cellStyle name="_Shopko chairs 090413_RTG tufted armless chair July 06 09 3" xfId="1688"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90"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2" xr:uid="{00000000-0005-0000-0000-00003F010000}"/>
    <cellStyle name="_Sofa Mart Morris chair quotation 2010-4-9 (2) 3" xfId="1691"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3"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4"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6" xr:uid="{00000000-0005-0000-0000-000069010000}"/>
    <cellStyle name="_TW Home Quotation 2011-2-25 Builtwell 2" xfId="1695" xr:uid="{00000000-0005-0000-0000-00006A010000}"/>
    <cellStyle name="_TW Home Quotation 2011-2-25 Builtwell 3" xfId="1956" xr:uid="{00000000-0005-0000-0000-00006B010000}"/>
    <cellStyle name="_TW Home Quotation 2011-2-25 Builtwell 4" xfId="2016" xr:uid="{00000000-0005-0000-0000-00006C010000}"/>
    <cellStyle name="_TW Home Quotation 2011-2-25 Builtwell 5" xfId="2048" xr:uid="{00000000-0005-0000-0000-00006D010000}"/>
    <cellStyle name="_TW Home Quotation 2011-2-25 Builtwell 6" xfId="2028" xr:uid="{00000000-0005-0000-0000-00006E010000}"/>
    <cellStyle name="_TW Home Quotation 2011-2-25 Builtwell_JLA Accents 4-2013 - Michelle 2 Price" xfId="209" xr:uid="{00000000-0005-0000-0000-00006F010000}"/>
    <cellStyle name="_TW Home Quotation 2011-2-25 Builtwell_JLA Accents 4-2013 - Michelle 2 Price 2" xfId="1697"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9" xr:uid="{00000000-0005-0000-0000-000073010000}"/>
    <cellStyle name="_TW Home Quotation -builwell-High Point1 (2) 3" xfId="1698" xr:uid="{00000000-0005-0000-0000-000074010000}"/>
    <cellStyle name="_TW Home Quotation -builwell-High Point1 (2)_JLA Accents 4-2013 - Michelle 2 Price" xfId="212" xr:uid="{00000000-0005-0000-0000-000075010000}"/>
    <cellStyle name="_TW Home Quotation -builwell-High Point1 (2)_JLA Accents 4-2013 - Michelle 2 Price 2" xfId="1700"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2" xr:uid="{00000000-0005-0000-0000-000079010000}"/>
    <cellStyle name="_TW Home Quotation -builwell-High Point2010-9-14 3" xfId="1701"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3"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5" xr:uid="{00000000-0005-0000-0000-00007F010000}"/>
    <cellStyle name="_TW Home Quotation -builwell-High Point2010-9-23RVD (2) 3" xfId="1704"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6"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8" xr:uid="{00000000-0005-0000-0000-000085010000}"/>
    <cellStyle name="_TW Home Quotation -builwell-High Point2010-9-29RVD 3" xfId="1707"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9"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11" xr:uid="{00000000-0005-0000-0000-00008B010000}"/>
    <cellStyle name="_TW Home Quotation -builwell-High Point2010-9-30RVD 3" xfId="1710"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2"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4" xr:uid="{00000000-0005-0000-0000-000091010000}"/>
    <cellStyle name="_TW Home Quotation -builwell-High Point2010-9-9RVD 3" xfId="1713"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5"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8" xr:uid="{00000000-0005-0000-0000-000099010000}"/>
    <cellStyle name="_TW Home Quotation of HP sample-CHUANYANG-2010-9-7- 2 2" xfId="1719" xr:uid="{00000000-0005-0000-0000-00009A010000}"/>
    <cellStyle name="_TW Home Quotation of HP sample-CHUANYANG-2010-9-7 2 3" xfId="1959" xr:uid="{00000000-0005-0000-0000-00009B010000}"/>
    <cellStyle name="_TW Home Quotation of HP sample-CHUANYANG-2010-9-7- 2 3" xfId="1960" xr:uid="{00000000-0005-0000-0000-00009C010000}"/>
    <cellStyle name="_TW Home Quotation of HP sample-CHUANYANG-2010-9-7 2 4" xfId="2013" xr:uid="{00000000-0005-0000-0000-00009D010000}"/>
    <cellStyle name="_TW Home Quotation of HP sample-CHUANYANG-2010-9-7- 2 4" xfId="2012" xr:uid="{00000000-0005-0000-0000-00009E010000}"/>
    <cellStyle name="_TW Home Quotation of HP sample-CHUANYANG-2010-9-7 2 5" xfId="2045" xr:uid="{00000000-0005-0000-0000-00009F010000}"/>
    <cellStyle name="_TW Home Quotation of HP sample-CHUANYANG-2010-9-7- 2 5" xfId="2044" xr:uid="{00000000-0005-0000-0000-0000A0010000}"/>
    <cellStyle name="_TW Home Quotation of HP sample-CHUANYANG-2010-9-7 2 6" xfId="2025" xr:uid="{00000000-0005-0000-0000-0000A1010000}"/>
    <cellStyle name="_TW Home Quotation of HP sample-CHUANYANG-2010-9-7- 2 6" xfId="2024"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20" xr:uid="{00000000-0005-0000-0000-0000A5010000}"/>
    <cellStyle name="_TW Home Quotation of HP sample-CHUANYANG-2010-9-7- 3 2" xfId="1721" xr:uid="{00000000-0005-0000-0000-0000A6010000}"/>
    <cellStyle name="_TW Home Quotation of HP sample-CHUANYANG-2010-9-7 3 3" xfId="1961" xr:uid="{00000000-0005-0000-0000-0000A7010000}"/>
    <cellStyle name="_TW Home Quotation of HP sample-CHUANYANG-2010-9-7- 3 3" xfId="1962" xr:uid="{00000000-0005-0000-0000-0000A8010000}"/>
    <cellStyle name="_TW Home Quotation of HP sample-CHUANYANG-2010-9-7 3 4" xfId="2011" xr:uid="{00000000-0005-0000-0000-0000A9010000}"/>
    <cellStyle name="_TW Home Quotation of HP sample-CHUANYANG-2010-9-7- 3 4" xfId="2010" xr:uid="{00000000-0005-0000-0000-0000AA010000}"/>
    <cellStyle name="_TW Home Quotation of HP sample-CHUANYANG-2010-9-7 3 5" xfId="2043" xr:uid="{00000000-0005-0000-0000-0000AB010000}"/>
    <cellStyle name="_TW Home Quotation of HP sample-CHUANYANG-2010-9-7- 3 5" xfId="2042" xr:uid="{00000000-0005-0000-0000-0000AC010000}"/>
    <cellStyle name="_TW Home Quotation of HP sample-CHUANYANG-2010-9-7 3 6" xfId="2023" xr:uid="{00000000-0005-0000-0000-0000AD010000}"/>
    <cellStyle name="_TW Home Quotation of HP sample-CHUANYANG-2010-9-7- 3 6" xfId="2022"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2" xr:uid="{00000000-0005-0000-0000-0000B1010000}"/>
    <cellStyle name="_TW Home Quotation of HP sample-CHUANYANG-2010-9-7- 4 2" xfId="1723" xr:uid="{00000000-0005-0000-0000-0000B2010000}"/>
    <cellStyle name="_TW Home Quotation of HP sample-CHUANYANG-2010-9-7 4 3" xfId="1963" xr:uid="{00000000-0005-0000-0000-0000B3010000}"/>
    <cellStyle name="_TW Home Quotation of HP sample-CHUANYANG-2010-9-7- 4 3" xfId="1964" xr:uid="{00000000-0005-0000-0000-0000B4010000}"/>
    <cellStyle name="_TW Home Quotation of HP sample-CHUANYANG-2010-9-7 4 4" xfId="2009" xr:uid="{00000000-0005-0000-0000-0000B5010000}"/>
    <cellStyle name="_TW Home Quotation of HP sample-CHUANYANG-2010-9-7- 4 4" xfId="2008" xr:uid="{00000000-0005-0000-0000-0000B6010000}"/>
    <cellStyle name="_TW Home Quotation of HP sample-CHUANYANG-2010-9-7 4 5" xfId="2041" xr:uid="{00000000-0005-0000-0000-0000B7010000}"/>
    <cellStyle name="_TW Home Quotation of HP sample-CHUANYANG-2010-9-7- 4 5" xfId="2040" xr:uid="{00000000-0005-0000-0000-0000B8010000}"/>
    <cellStyle name="_TW Home Quotation of HP sample-CHUANYANG-2010-9-7 4 6" xfId="2021" xr:uid="{00000000-0005-0000-0000-0000B9010000}"/>
    <cellStyle name="_TW Home Quotation of HP sample-CHUANYANG-2010-9-7- 4 6" xfId="2020" xr:uid="{00000000-0005-0000-0000-0000BA010000}"/>
    <cellStyle name="_TW Home Quotation of HP sample-CHUANYANG-2010-9-7 5" xfId="1716" xr:uid="{00000000-0005-0000-0000-0000BB010000}"/>
    <cellStyle name="_TW Home Quotation of HP sample-CHUANYANG-2010-9-7- 5" xfId="1717" xr:uid="{00000000-0005-0000-0000-0000BC010000}"/>
    <cellStyle name="_TW Home Quotation of HP sample-CHUANYANG-2010-9-7 6" xfId="1957" xr:uid="{00000000-0005-0000-0000-0000BD010000}"/>
    <cellStyle name="_TW Home Quotation of HP sample-CHUANYANG-2010-9-7- 6" xfId="1958" xr:uid="{00000000-0005-0000-0000-0000BE010000}"/>
    <cellStyle name="_TW Home Quotation of HP sample-CHUANYANG-2010-9-7 7" xfId="2015" xr:uid="{00000000-0005-0000-0000-0000BF010000}"/>
    <cellStyle name="_TW Home Quotation of HP sample-CHUANYANG-2010-9-7- 7" xfId="2014" xr:uid="{00000000-0005-0000-0000-0000C0010000}"/>
    <cellStyle name="_TW Home Quotation of HP sample-CHUANYANG-2010-9-7 8" xfId="2047" xr:uid="{00000000-0005-0000-0000-0000C1010000}"/>
    <cellStyle name="_TW Home Quotation of HP sample-CHUANYANG-2010-9-7- 8" xfId="2046" xr:uid="{00000000-0005-0000-0000-0000C2010000}"/>
    <cellStyle name="_TW Home Quotation of HP sample-CHUANYANG-2010-9-7 9" xfId="2027" xr:uid="{00000000-0005-0000-0000-0000C3010000}"/>
    <cellStyle name="_TW Home Quotation of HP sample-CHUANYANG-2010-9-7- 9" xfId="2026"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4" xr:uid="{00000000-0005-0000-0000-0000C7010000}"/>
    <cellStyle name="_TW Home Quotation of HP sample-CHUANYANG-2010-9-7-_JLA Accents 4-2013 - Michelle 2 Price 2" xfId="1725" xr:uid="{00000000-0005-0000-0000-0000C8010000}"/>
    <cellStyle name="_TW Home Quotation of HP sample-CHUANYANG-2010-9-7_JLA Accents 4-2013 - Michelle 2 Price 3" xfId="1965" xr:uid="{00000000-0005-0000-0000-0000C9010000}"/>
    <cellStyle name="_TW Home Quotation of HP sample-CHUANYANG-2010-9-7-_JLA Accents 4-2013 - Michelle 2 Price 3" xfId="1966" xr:uid="{00000000-0005-0000-0000-0000CA010000}"/>
    <cellStyle name="_TW Home Quotation of HP sample-CHUANYANG-2010-9-7_JLA Accents 4-2013 - Michelle 2 Price 4" xfId="2007" xr:uid="{00000000-0005-0000-0000-0000CB010000}"/>
    <cellStyle name="_TW Home Quotation of HP sample-CHUANYANG-2010-9-7-_JLA Accents 4-2013 - Michelle 2 Price 4" xfId="2006" xr:uid="{00000000-0005-0000-0000-0000CC010000}"/>
    <cellStyle name="_TW Home Quotation of HP sample-CHUANYANG-2010-9-7_JLA Accents 4-2013 - Michelle 2 Price 5" xfId="2039" xr:uid="{00000000-0005-0000-0000-0000CD010000}"/>
    <cellStyle name="_TW Home Quotation of HP sample-CHUANYANG-2010-9-7-_JLA Accents 4-2013 - Michelle 2 Price 5" xfId="2038" xr:uid="{00000000-0005-0000-0000-0000CE010000}"/>
    <cellStyle name="_TW Home Quotation of HP sample-CHUANYANG-2010-9-7_JLA Accents 4-2013 - Michelle 2 Price 6" xfId="2019" xr:uid="{00000000-0005-0000-0000-0000CF010000}"/>
    <cellStyle name="_TW Home Quotation of HP sample-CHUANYANG-2010-9-7-_JLA Accents 4-2013 - Michelle 2 Price 6" xfId="2018" xr:uid="{00000000-0005-0000-0000-0000D0010000}"/>
    <cellStyle name="_TW Home Quotation sheet-KAIFAI 2012-2-20" xfId="238" xr:uid="{00000000-0005-0000-0000-0000D1010000}"/>
    <cellStyle name="_TW Home Quotation sheet-KAIFAI 2012-2-20 2" xfId="1726" xr:uid="{00000000-0005-0000-0000-0000D2010000}"/>
    <cellStyle name="_TW Home Quotation sheet-KAIFAI 2012-2-20_JLA Accents 4-2013 - Michelle 2 Price" xfId="239" xr:uid="{00000000-0005-0000-0000-0000D3010000}"/>
    <cellStyle name="_TW Home Quotation sheet-KAIFAI 2012-2-20_JLA Accents 4-2013 - Michelle 2 Price 2" xfId="1727"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30" xr:uid="{00000000-0005-0000-0000-0000D8010000}"/>
    <cellStyle name="_TW_Home_Quotation_sheet of HP samples-chairone-20100907 (3) 3" xfId="1729"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31" xr:uid="{00000000-0005-0000-0000-0000DB010000}"/>
    <cellStyle name="_TW_Home_Quotation_sheet of HP samples-chairone-20100907 2" xfId="244" xr:uid="{00000000-0005-0000-0000-0000DC010000}"/>
    <cellStyle name="_TW_Home_Quotation_sheet of HP samples-chairone-20100907 2 2" xfId="1732" xr:uid="{00000000-0005-0000-0000-0000DD010000}"/>
    <cellStyle name="_TW_Home_Quotation_sheet of HP samples-chairone-20100907 3" xfId="245" xr:uid="{00000000-0005-0000-0000-0000DE010000}"/>
    <cellStyle name="_TW_Home_Quotation_sheet of HP samples-chairone-20100907 3 2" xfId="1733" xr:uid="{00000000-0005-0000-0000-0000DF010000}"/>
    <cellStyle name="_TW_Home_Quotation_sheet of HP samples-chairone-20100907 4" xfId="246" xr:uid="{00000000-0005-0000-0000-0000E0010000}"/>
    <cellStyle name="_TW_Home_Quotation_sheet of HP samples-chairone-20100907 4 2" xfId="1734" xr:uid="{00000000-0005-0000-0000-0000E1010000}"/>
    <cellStyle name="_TW_Home_Quotation_sheet of HP samples-chairone-20100907 5" xfId="1728" xr:uid="{00000000-0005-0000-0000-0000E2010000}"/>
    <cellStyle name="_TW_Home_Quotation_sheet of HP samples-chairone-20100907 6" xfId="1967" xr:uid="{00000000-0005-0000-0000-0000E3010000}"/>
    <cellStyle name="_TW_Home_Quotation_sheet of HP samples-chairone-20100907 7" xfId="2005" xr:uid="{00000000-0005-0000-0000-0000E4010000}"/>
    <cellStyle name="_TW_Home_Quotation_sheet of HP samples-chairone-20100907 8" xfId="2037" xr:uid="{00000000-0005-0000-0000-0000E5010000}"/>
    <cellStyle name="_TW_Home_Quotation_sheet of HP samples-chairone-20100907 9" xfId="2017"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5"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7" xr:uid="{00000000-0005-0000-0000-0000EB010000}"/>
    <cellStyle name="_USWW order and expense summary 0907 3" xfId="1736" xr:uid="{00000000-0005-0000-0000-0000EC010000}"/>
    <cellStyle name="_USWW order and expense summary 0907_JLA Accents 4-2013 - Michelle 2 Price" xfId="250" xr:uid="{00000000-0005-0000-0000-0000ED010000}"/>
    <cellStyle name="_USWW order and expense summary 0907_JLA Accents 4-2013 - Michelle 2 Price 2" xfId="1738"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40" xr:uid="{00000000-0005-0000-0000-0000F1010000}"/>
    <cellStyle name="_USWW order and expense summary 1013 3" xfId="1739" xr:uid="{00000000-0005-0000-0000-0000F2010000}"/>
    <cellStyle name="_USWW order and expense summary 1013_JLA Accents 4-2013 - Michelle 2 Price" xfId="253" xr:uid="{00000000-0005-0000-0000-0000F3010000}"/>
    <cellStyle name="_USWW order and expense summary 1013_JLA Accents 4-2013 - Michelle 2 Price 2" xfId="1741"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4" xr:uid="{00000000-0005-0000-0000-000003020000}"/>
    <cellStyle name="_WM seasonal fleece sheets price updated 100224" xfId="2003" xr:uid="{00000000-0005-0000-0000-000004020000}"/>
    <cellStyle name="_WMCADI Blanket  Throw 90210" xfId="268" xr:uid="{00000000-0005-0000-0000-000005020000}"/>
    <cellStyle name="_WMCADI Blanket  Throw 90210 2" xfId="269" xr:uid="{00000000-0005-0000-0000-000006020000}"/>
    <cellStyle name="_WMCADI Blanket  Throw 90210 2 2" xfId="1743" xr:uid="{00000000-0005-0000-0000-000007020000}"/>
    <cellStyle name="_WMCADI Blanket  Throw 90210 3" xfId="1742" xr:uid="{00000000-0005-0000-0000-000008020000}"/>
    <cellStyle name="_WMCADI Blanket  Throw 90210_JLA Accents 4-2013 - Michelle 2 Price" xfId="270" xr:uid="{00000000-0005-0000-0000-000009020000}"/>
    <cellStyle name="_WMCADI Blanket  Throw 90210_JLA Accents 4-2013 - Michelle 2 Price 2" xfId="1744"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6" xr:uid="{00000000-0005-0000-0000-00000D020000}"/>
    <cellStyle name="_WMCADI Blanket &amp; Throw 90210 3" xfId="1745" xr:uid="{00000000-0005-0000-0000-00000E020000}"/>
    <cellStyle name="_WMCADI Blanket &amp; Throw 90210_JLA Accents 4-2013 - Michelle 2 Price" xfId="273" xr:uid="{00000000-0005-0000-0000-00000F020000}"/>
    <cellStyle name="_WMCADI Blanket &amp; Throw 90210_JLA Accents 4-2013 - Michelle 2 Price 2" xfId="1747" xr:uid="{00000000-0005-0000-0000-000010020000}"/>
    <cellStyle name="_WMCADI Blanket &amp; Throw 90327" xfId="2001"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9" xr:uid="{00000000-0005-0000-0000-000014020000}"/>
    <cellStyle name="_副本Robert Allen-Bath shower curtain quote sheet-90904 3" xfId="1748"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2000" xr:uid="{00000000-0005-0000-0000-00002E020000}"/>
    <cellStyle name="20% - 强调文字颜色 1 2" xfId="300" xr:uid="{00000000-0005-0000-0000-00002F020000}"/>
    <cellStyle name="20% - 强调文字颜色 1 3" xfId="301" xr:uid="{00000000-0005-0000-0000-000030020000}"/>
    <cellStyle name="20% - 强调文字颜色 2" xfId="1999" xr:uid="{00000000-0005-0000-0000-000031020000}"/>
    <cellStyle name="20% - 强调文字颜色 2 2" xfId="302" xr:uid="{00000000-0005-0000-0000-000032020000}"/>
    <cellStyle name="20% - 强调文字颜色 2 3" xfId="303" xr:uid="{00000000-0005-0000-0000-000033020000}"/>
    <cellStyle name="20% - 强调文字颜色 3" xfId="1998" xr:uid="{00000000-0005-0000-0000-000034020000}"/>
    <cellStyle name="20% - 强调文字颜色 3 2" xfId="304" xr:uid="{00000000-0005-0000-0000-000035020000}"/>
    <cellStyle name="20% - 强调文字颜色 3 3" xfId="305" xr:uid="{00000000-0005-0000-0000-000036020000}"/>
    <cellStyle name="20% - 强调文字颜色 4" xfId="1997" xr:uid="{00000000-0005-0000-0000-000037020000}"/>
    <cellStyle name="20% - 强调文字颜色 4 2" xfId="306" xr:uid="{00000000-0005-0000-0000-000038020000}"/>
    <cellStyle name="20% - 强调文字颜色 4 3" xfId="307" xr:uid="{00000000-0005-0000-0000-000039020000}"/>
    <cellStyle name="20% - 强调文字颜色 5" xfId="1996" xr:uid="{00000000-0005-0000-0000-00003A020000}"/>
    <cellStyle name="20% - 强调文字颜色 5 2" xfId="308" xr:uid="{00000000-0005-0000-0000-00003B020000}"/>
    <cellStyle name="20% - 强调文字颜色 5 3" xfId="309" xr:uid="{00000000-0005-0000-0000-00003C020000}"/>
    <cellStyle name="20% - 强调文字颜色 6" xfId="1995"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4" xr:uid="{00000000-0005-0000-0000-000058020000}"/>
    <cellStyle name="40% - 强调文字颜色 1 2" xfId="336" xr:uid="{00000000-0005-0000-0000-000059020000}"/>
    <cellStyle name="40% - 强调文字颜色 1 3" xfId="337" xr:uid="{00000000-0005-0000-0000-00005A020000}"/>
    <cellStyle name="40% - 强调文字颜色 2" xfId="1993" xr:uid="{00000000-0005-0000-0000-00005B020000}"/>
    <cellStyle name="40% - 强调文字颜色 2 2" xfId="338" xr:uid="{00000000-0005-0000-0000-00005C020000}"/>
    <cellStyle name="40% - 强调文字颜色 2 3" xfId="339" xr:uid="{00000000-0005-0000-0000-00005D020000}"/>
    <cellStyle name="40% - 强调文字颜色 3" xfId="1992" xr:uid="{00000000-0005-0000-0000-00005E020000}"/>
    <cellStyle name="40% - 强调文字颜色 3 2" xfId="340" xr:uid="{00000000-0005-0000-0000-00005F020000}"/>
    <cellStyle name="40% - 强调文字颜色 3 3" xfId="341" xr:uid="{00000000-0005-0000-0000-000060020000}"/>
    <cellStyle name="40% - 强调文字颜色 4" xfId="1991" xr:uid="{00000000-0005-0000-0000-000061020000}"/>
    <cellStyle name="40% - 强调文字颜色 4 2" xfId="342" xr:uid="{00000000-0005-0000-0000-000062020000}"/>
    <cellStyle name="40% - 强调文字颜色 4 3" xfId="343" xr:uid="{00000000-0005-0000-0000-000063020000}"/>
    <cellStyle name="40% - 强调文字颜色 5" xfId="1990" xr:uid="{00000000-0005-0000-0000-000064020000}"/>
    <cellStyle name="40% - 强调文字颜色 5 2" xfId="344" xr:uid="{00000000-0005-0000-0000-000065020000}"/>
    <cellStyle name="40% - 强调文字颜色 5 3" xfId="345" xr:uid="{00000000-0005-0000-0000-000066020000}"/>
    <cellStyle name="40% - 强调文字颜色 6" xfId="1989"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8" xr:uid="{00000000-0005-0000-0000-00007C020000}"/>
    <cellStyle name="60% - 强调文字颜色 1 2" xfId="366" xr:uid="{00000000-0005-0000-0000-00007D020000}"/>
    <cellStyle name="60% - 强调文字颜色 1 3" xfId="367" xr:uid="{00000000-0005-0000-0000-00007E020000}"/>
    <cellStyle name="60% - 强调文字颜色 2" xfId="1987" xr:uid="{00000000-0005-0000-0000-00007F020000}"/>
    <cellStyle name="60% - 强调文字颜色 2 2" xfId="368" xr:uid="{00000000-0005-0000-0000-000080020000}"/>
    <cellStyle name="60% - 强调文字颜色 2 3" xfId="369" xr:uid="{00000000-0005-0000-0000-000081020000}"/>
    <cellStyle name="60% - 强调文字颜色 3" xfId="1986" xr:uid="{00000000-0005-0000-0000-000082020000}"/>
    <cellStyle name="60% - 强调文字颜色 3 2" xfId="370" xr:uid="{00000000-0005-0000-0000-000083020000}"/>
    <cellStyle name="60% - 强调文字颜色 3 3" xfId="371" xr:uid="{00000000-0005-0000-0000-000084020000}"/>
    <cellStyle name="60% - 强调文字颜色 4" xfId="1985" xr:uid="{00000000-0005-0000-0000-000085020000}"/>
    <cellStyle name="60% - 强调文字颜色 4 2" xfId="372" xr:uid="{00000000-0005-0000-0000-000086020000}"/>
    <cellStyle name="60% - 强调文字颜色 4 3" xfId="373" xr:uid="{00000000-0005-0000-0000-000087020000}"/>
    <cellStyle name="60% - 强调文字颜色 5" xfId="1984" xr:uid="{00000000-0005-0000-0000-000088020000}"/>
    <cellStyle name="60% - 强调文字颜色 5 2" xfId="374" xr:uid="{00000000-0005-0000-0000-000089020000}"/>
    <cellStyle name="60% - 强调文字颜色 5 3" xfId="375" xr:uid="{00000000-0005-0000-0000-00008A020000}"/>
    <cellStyle name="60% - 强调文字颜色 6" xfId="1983"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50" xr:uid="{00000000-0005-0000-0000-0000A4020000}"/>
    <cellStyle name="Calculation 2 3" xfId="1980" xr:uid="{00000000-0005-0000-0000-0000A5020000}"/>
    <cellStyle name="Calculation 3" xfId="400" xr:uid="{00000000-0005-0000-0000-0000A6020000}"/>
    <cellStyle name="Calculation 3 2" xfId="1751" xr:uid="{00000000-0005-0000-0000-0000A7020000}"/>
    <cellStyle name="Calculation 3 3" xfId="1978" xr:uid="{00000000-0005-0000-0000-0000A8020000}"/>
    <cellStyle name="Calculation 4" xfId="401" xr:uid="{00000000-0005-0000-0000-0000A9020000}"/>
    <cellStyle name="Calculation 4 2" xfId="1752" xr:uid="{00000000-0005-0000-0000-0000AA020000}"/>
    <cellStyle name="Calculation 4 3" xfId="1977" xr:uid="{00000000-0005-0000-0000-0000AB020000}"/>
    <cellStyle name="Calculation 5" xfId="1981"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4" xr:uid="{00000000-0005-0000-0000-0000B2020000}"/>
    <cellStyle name="Comma 2 3" xfId="408" xr:uid="{00000000-0005-0000-0000-0000B3020000}"/>
    <cellStyle name="Comma 2 3 2" xfId="1755" xr:uid="{00000000-0005-0000-0000-0000B4020000}"/>
    <cellStyle name="Comma 2 4" xfId="1753" xr:uid="{00000000-0005-0000-0000-0000B5020000}"/>
    <cellStyle name="Comma 3" xfId="409" xr:uid="{00000000-0005-0000-0000-0000B6020000}"/>
    <cellStyle name="Comma 3 2" xfId="410" xr:uid="{00000000-0005-0000-0000-0000B7020000}"/>
    <cellStyle name="Comma 3 2 2" xfId="1757" xr:uid="{00000000-0005-0000-0000-0000B8020000}"/>
    <cellStyle name="Comma 3 3" xfId="1756" xr:uid="{00000000-0005-0000-0000-0000B9020000}"/>
    <cellStyle name="Comma 4" xfId="411" xr:uid="{00000000-0005-0000-0000-0000BA020000}"/>
    <cellStyle name="Comma 4 2" xfId="1758" xr:uid="{00000000-0005-0000-0000-0000BB020000}"/>
    <cellStyle name="Comma 5" xfId="412" xr:uid="{00000000-0005-0000-0000-0000BC020000}"/>
    <cellStyle name="Currency 10" xfId="2089" xr:uid="{00000000-0005-0000-0000-0000BD020000}"/>
    <cellStyle name="Currency 11" xfId="2108" xr:uid="{00000000-0005-0000-0000-0000BE020000}"/>
    <cellStyle name="Currency 12" xfId="2113" xr:uid="{00000000-0005-0000-0000-0000BF020000}"/>
    <cellStyle name="Currency 13" xfId="2109" xr:uid="{00000000-0005-0000-0000-0000C0020000}"/>
    <cellStyle name="Currency 14" xfId="2128" xr:uid="{00000000-0005-0000-0000-0000C1020000}"/>
    <cellStyle name="Currency 2" xfId="414" xr:uid="{00000000-0005-0000-0000-0000C2020000}"/>
    <cellStyle name="Currency 2 2" xfId="415" xr:uid="{00000000-0005-0000-0000-0000C3020000}"/>
    <cellStyle name="Currency 2 2 2" xfId="1759" xr:uid="{00000000-0005-0000-0000-0000C4020000}"/>
    <cellStyle name="Currency 2 2 2 7" xfId="2114" xr:uid="{00000000-0005-0000-0000-0000C5020000}"/>
    <cellStyle name="Currency 2 3" xfId="416" xr:uid="{00000000-0005-0000-0000-0000C6020000}"/>
    <cellStyle name="Currency 2 4" xfId="417" xr:uid="{00000000-0005-0000-0000-0000C7020000}"/>
    <cellStyle name="Currency 2 4 2" xfId="1760" xr:uid="{00000000-0005-0000-0000-0000C8020000}"/>
    <cellStyle name="Currency 2 5" xfId="418" xr:uid="{00000000-0005-0000-0000-0000C9020000}"/>
    <cellStyle name="Currency 2 6" xfId="1559" xr:uid="{00000000-0005-0000-0000-0000CA020000}"/>
    <cellStyle name="Currency 2 6 2" xfId="1979" xr:uid="{00000000-0005-0000-0000-0000CB020000}"/>
    <cellStyle name="Currency 2 7" xfId="1982" xr:uid="{00000000-0005-0000-0000-0000CC020000}"/>
    <cellStyle name="Currency 2 8" xfId="2122" xr:uid="{00000000-0005-0000-0000-0000CD020000}"/>
    <cellStyle name="Currency 21" xfId="419" xr:uid="{00000000-0005-0000-0000-0000CE020000}"/>
    <cellStyle name="Currency 21 2" xfId="1761" xr:uid="{00000000-0005-0000-0000-0000CF020000}"/>
    <cellStyle name="Currency 26" xfId="2116" xr:uid="{00000000-0005-0000-0000-0000D0020000}"/>
    <cellStyle name="Currency 27" xfId="2125" xr:uid="{00000000-0005-0000-0000-0000D1020000}"/>
    <cellStyle name="Currency 3" xfId="420" xr:uid="{00000000-0005-0000-0000-0000D2020000}"/>
    <cellStyle name="Currency 3 2" xfId="1762" xr:uid="{00000000-0005-0000-0000-0000D3020000}"/>
    <cellStyle name="Currency 4" xfId="421" xr:uid="{00000000-0005-0000-0000-0000D4020000}"/>
    <cellStyle name="Currency 5" xfId="422" xr:uid="{00000000-0005-0000-0000-0000D5020000}"/>
    <cellStyle name="Currency 5 2" xfId="1763" xr:uid="{00000000-0005-0000-0000-0000D6020000}"/>
    <cellStyle name="Currency 6" xfId="423" xr:uid="{00000000-0005-0000-0000-0000D7020000}"/>
    <cellStyle name="Currency 7" xfId="424" xr:uid="{00000000-0005-0000-0000-0000D8020000}"/>
    <cellStyle name="Currency 7 2" xfId="1764" xr:uid="{00000000-0005-0000-0000-0000D9020000}"/>
    <cellStyle name="Currency 8" xfId="425" xr:uid="{00000000-0005-0000-0000-0000DA020000}"/>
    <cellStyle name="Currency 9" xfId="1556"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5" xr:uid="{00000000-0005-0000-0000-0000F0020000}"/>
    <cellStyle name="Hyperlink 2 2" xfId="2119" xr:uid="{00000000-0005-0000-0000-0000F1020000}"/>
    <cellStyle name="Hyperlink 3" xfId="2120" xr:uid="{00000000-0005-0000-0000-0000F2020000}"/>
    <cellStyle name="Input 2" xfId="446" xr:uid="{00000000-0005-0000-0000-0000F3020000}"/>
    <cellStyle name="Input 2 2" xfId="1765" xr:uid="{00000000-0005-0000-0000-0000F4020000}"/>
    <cellStyle name="Input 2 3" xfId="1975" xr:uid="{00000000-0005-0000-0000-0000F5020000}"/>
    <cellStyle name="Input 3" xfId="447" xr:uid="{00000000-0005-0000-0000-0000F6020000}"/>
    <cellStyle name="Input 3 2" xfId="1766" xr:uid="{00000000-0005-0000-0000-0000F7020000}"/>
    <cellStyle name="Input 3 3" xfId="1974" xr:uid="{00000000-0005-0000-0000-0000F8020000}"/>
    <cellStyle name="Input 4" xfId="448" xr:uid="{00000000-0005-0000-0000-0000F9020000}"/>
    <cellStyle name="Input 4 2" xfId="1767" xr:uid="{00000000-0005-0000-0000-0000FA020000}"/>
    <cellStyle name="Input 4 3" xfId="1973" xr:uid="{00000000-0005-0000-0000-0000FB020000}"/>
    <cellStyle name="Input 5" xfId="1976"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8" xr:uid="{00000000-0005-0000-0000-000004030000}"/>
    <cellStyle name="Normal 1" xfId="456" xr:uid="{00000000-0005-0000-0000-000005030000}"/>
    <cellStyle name="Normal 1 2" xfId="1769"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70"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5" xr:uid="{00000000-0005-0000-0000-00002B030000}"/>
    <cellStyle name="Normal 105" xfId="2124"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71"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2"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3"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4"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5" xr:uid="{00000000-0005-0000-0000-0000A6030000}"/>
    <cellStyle name="Normal 16" xfId="609" xr:uid="{00000000-0005-0000-0000-0000A7030000}"/>
    <cellStyle name="Normal 16 2" xfId="1776" xr:uid="{00000000-0005-0000-0000-0000A8030000}"/>
    <cellStyle name="Normal 17" xfId="610" xr:uid="{00000000-0005-0000-0000-0000A9030000}"/>
    <cellStyle name="Normal 17 2" xfId="1777" xr:uid="{00000000-0005-0000-0000-0000AA030000}"/>
    <cellStyle name="Normal 18" xfId="611" xr:uid="{00000000-0005-0000-0000-0000AB030000}"/>
    <cellStyle name="Normal 18 2" xfId="1778" xr:uid="{00000000-0005-0000-0000-0000AC030000}"/>
    <cellStyle name="Normal 19" xfId="612" xr:uid="{00000000-0005-0000-0000-0000AD030000}"/>
    <cellStyle name="Normal 19 2" xfId="613" xr:uid="{00000000-0005-0000-0000-0000AE030000}"/>
    <cellStyle name="Normal 19 2 2" xfId="1779"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81"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2"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3"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4"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61" xr:uid="{00000000-0005-0000-0000-000011040000}"/>
    <cellStyle name="Normal 2 36" xfId="1780" xr:uid="{00000000-0005-0000-0000-000012040000}"/>
    <cellStyle name="Normal 2 4" xfId="707" xr:uid="{00000000-0005-0000-0000-000013040000}"/>
    <cellStyle name="Normal 2 4 10" xfId="708" xr:uid="{00000000-0005-0000-0000-000014040000}"/>
    <cellStyle name="Normal 2 4 10 2" xfId="1785" xr:uid="{00000000-0005-0000-0000-000015040000}"/>
    <cellStyle name="Normal 2 4 11" xfId="709" xr:uid="{00000000-0005-0000-0000-000016040000}"/>
    <cellStyle name="Normal 2 4 11 2" xfId="1786" xr:uid="{00000000-0005-0000-0000-000017040000}"/>
    <cellStyle name="Normal 2 4 12" xfId="710" xr:uid="{00000000-0005-0000-0000-000018040000}"/>
    <cellStyle name="Normal 2 4 12 2" xfId="1787" xr:uid="{00000000-0005-0000-0000-000019040000}"/>
    <cellStyle name="Normal 2 4 13" xfId="711" xr:uid="{00000000-0005-0000-0000-00001A040000}"/>
    <cellStyle name="Normal 2 4 13 2" xfId="1788" xr:uid="{00000000-0005-0000-0000-00001B040000}"/>
    <cellStyle name="Normal 2 4 14" xfId="712" xr:uid="{00000000-0005-0000-0000-00001C040000}"/>
    <cellStyle name="Normal 2 4 14 2" xfId="1789"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90"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91" xr:uid="{00000000-0005-0000-0000-000039040000}"/>
    <cellStyle name="Normal 2 4 4" xfId="739" xr:uid="{00000000-0005-0000-0000-00003A040000}"/>
    <cellStyle name="Normal 2 4 4 2" xfId="1792" xr:uid="{00000000-0005-0000-0000-00003B040000}"/>
    <cellStyle name="Normal 2 4 5" xfId="740" xr:uid="{00000000-0005-0000-0000-00003C040000}"/>
    <cellStyle name="Normal 2 4 5 2" xfId="1793" xr:uid="{00000000-0005-0000-0000-00003D040000}"/>
    <cellStyle name="Normal 2 4 6" xfId="741" xr:uid="{00000000-0005-0000-0000-00003E040000}"/>
    <cellStyle name="Normal 2 4 6 2" xfId="1794" xr:uid="{00000000-0005-0000-0000-00003F040000}"/>
    <cellStyle name="Normal 2 4 7" xfId="742" xr:uid="{00000000-0005-0000-0000-000040040000}"/>
    <cellStyle name="Normal 2 4 7 2" xfId="1795" xr:uid="{00000000-0005-0000-0000-000041040000}"/>
    <cellStyle name="Normal 2 4 8" xfId="743" xr:uid="{00000000-0005-0000-0000-000042040000}"/>
    <cellStyle name="Normal 2 4 8 2" xfId="1796" xr:uid="{00000000-0005-0000-0000-000043040000}"/>
    <cellStyle name="Normal 2 4 9" xfId="744" xr:uid="{00000000-0005-0000-0000-000044040000}"/>
    <cellStyle name="Normal 2 4 9 2" xfId="1797"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8"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9" xr:uid="{00000000-0005-0000-0000-000056040000}"/>
    <cellStyle name="Normal 27" xfId="760" xr:uid="{00000000-0005-0000-0000-000057040000}"/>
    <cellStyle name="Normal 27 2" xfId="1972" xr:uid="{00000000-0005-0000-0000-000058040000}"/>
    <cellStyle name="Normal 28" xfId="761" xr:uid="{00000000-0005-0000-0000-000059040000}"/>
    <cellStyle name="Normal 28 4" xfId="762" xr:uid="{00000000-0005-0000-0000-00005A040000}"/>
    <cellStyle name="Normal 28 4 2" xfId="1800" xr:uid="{00000000-0005-0000-0000-00005B040000}"/>
    <cellStyle name="Normal 28 6" xfId="763" xr:uid="{00000000-0005-0000-0000-00005C040000}"/>
    <cellStyle name="Normal 28 6 2" xfId="1801"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60" xr:uid="{00000000-0005-0000-0000-00007C040000}"/>
    <cellStyle name="Normal 3 2 16" xfId="1971"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2" xr:uid="{00000000-0005-0000-0000-000099040000}"/>
    <cellStyle name="Normal 3 26" xfId="821" xr:uid="{00000000-0005-0000-0000-00009A040000}"/>
    <cellStyle name="Normal 3 26 2" xfId="1970" xr:uid="{00000000-0005-0000-0000-00009B040000}"/>
    <cellStyle name="Normal 3 27" xfId="822" xr:uid="{00000000-0005-0000-0000-00009C040000}"/>
    <cellStyle name="Normal 3 28" xfId="823" xr:uid="{00000000-0005-0000-0000-00009D040000}"/>
    <cellStyle name="Normal 3 29" xfId="1557"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3" xr:uid="{00000000-0005-0000-0000-000020050000}"/>
    <cellStyle name="Normal 31" xfId="953" xr:uid="{00000000-0005-0000-0000-000021050000}"/>
    <cellStyle name="Normal 31 2" xfId="1804" xr:uid="{00000000-0005-0000-0000-000022050000}"/>
    <cellStyle name="Normal 32" xfId="954" xr:uid="{00000000-0005-0000-0000-000023050000}"/>
    <cellStyle name="Normal 32 2" xfId="1805"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11" xr:uid="{00000000-0005-0000-0000-000028050000}"/>
    <cellStyle name="Normal 36" xfId="958" xr:uid="{00000000-0005-0000-0000-000029050000}"/>
    <cellStyle name="Normal 36 2" xfId="1969" xr:uid="{00000000-0005-0000-0000-00002A050000}"/>
    <cellStyle name="Normal 37" xfId="1553" xr:uid="{00000000-0005-0000-0000-00002B050000}"/>
    <cellStyle name="Normal 37 2" xfId="1968" xr:uid="{00000000-0005-0000-0000-00002C050000}"/>
    <cellStyle name="Normal 38" xfId="1554" xr:uid="{00000000-0005-0000-0000-00002D050000}"/>
    <cellStyle name="Normal 39" xfId="1555" xr:uid="{00000000-0005-0000-0000-00002E050000}"/>
    <cellStyle name="Normal 39 2" xfId="2121"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7" xr:uid="{00000000-0005-0000-0000-000047050000}"/>
    <cellStyle name="Normal 4 20" xfId="982" xr:uid="{00000000-0005-0000-0000-000048050000}"/>
    <cellStyle name="Normal 4 21" xfId="1806"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8" xr:uid="{00000000-0005-0000-0000-000059050000}"/>
    <cellStyle name="Normal 41" xfId="998" xr:uid="{00000000-0005-0000-0000-00005A050000}"/>
    <cellStyle name="Normal 42" xfId="2105" xr:uid="{00000000-0005-0000-0000-00005B050000}"/>
    <cellStyle name="Normal 43" xfId="2107" xr:uid="{00000000-0005-0000-0000-00005C050000}"/>
    <cellStyle name="Normal 44" xfId="2126" xr:uid="{00000000-0005-0000-0000-00005D050000}"/>
    <cellStyle name="Normal 45" xfId="2127"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8" xr:uid="{00000000-0005-0000-0000-000077050000}"/>
    <cellStyle name="Normal 5 2" xfId="1023" xr:uid="{00000000-0005-0000-0000-000078050000}"/>
    <cellStyle name="Normal 5 2 2" xfId="1024" xr:uid="{00000000-0005-0000-0000-000079050000}"/>
    <cellStyle name="Normal 5 20" xfId="2106" xr:uid="{00000000-0005-0000-0000-00007A050000}"/>
    <cellStyle name="Normal 5 21" xfId="2117"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9"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10"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11"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2"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HE micro fiber Sheets 08252010" xfId="1219" xr:uid="{00000000-0005-0000-0000-000042060000}"/>
    <cellStyle name="Normal_jcp duet sheet and reversible sheet 09-27-2010" xfId="2129" xr:uid="{00000000-0005-0000-0000-000043060000}"/>
    <cellStyle name="Normal_Kohl's 600TC sheets price requote Oct 30 09" xfId="1220" xr:uid="{00000000-0005-0000-0000-000044060000}"/>
    <cellStyle name="Normal_March 2011 Macys market quote" xfId="1221" xr:uid="{00000000-0005-0000-0000-000045060000}"/>
    <cellStyle name="Normal_March 2011 Macys market quote 2" xfId="2132" xr:uid="{4EE2B2A5-CA98-4E50-8C2E-C00A73D9A414}"/>
    <cellStyle name="Normal_Quote sheet of  E-Commerce   sheet updated 11-30-2010" xfId="1222" xr:uid="{00000000-0005-0000-0000-000046060000}"/>
    <cellStyle name="Normal_Sheet1 2" xfId="1552" xr:uid="{00000000-0005-0000-0000-000047060000}"/>
    <cellStyle name="Normal1" xfId="1223" xr:uid="{00000000-0005-0000-0000-000048060000}"/>
    <cellStyle name="Normal1 2" xfId="1813" xr:uid="{00000000-0005-0000-0000-000049060000}"/>
    <cellStyle name="Note 10" xfId="1224" xr:uid="{00000000-0005-0000-0000-00004A060000}"/>
    <cellStyle name="Note 10 2" xfId="1225" xr:uid="{00000000-0005-0000-0000-00004B060000}"/>
    <cellStyle name="Note 10 2 2" xfId="1815" xr:uid="{00000000-0005-0000-0000-00004C060000}"/>
    <cellStyle name="Note 10 3" xfId="1226" xr:uid="{00000000-0005-0000-0000-00004D060000}"/>
    <cellStyle name="Note 10 3 2" xfId="1816" xr:uid="{00000000-0005-0000-0000-00004E060000}"/>
    <cellStyle name="Note 10 4" xfId="1227" xr:uid="{00000000-0005-0000-0000-00004F060000}"/>
    <cellStyle name="Note 10 4 2" xfId="1817" xr:uid="{00000000-0005-0000-0000-000050060000}"/>
    <cellStyle name="Note 10 5" xfId="1228" xr:uid="{00000000-0005-0000-0000-000051060000}"/>
    <cellStyle name="Note 10 5 2" xfId="1818" xr:uid="{00000000-0005-0000-0000-000052060000}"/>
    <cellStyle name="Note 10 6" xfId="1229" xr:uid="{00000000-0005-0000-0000-000053060000}"/>
    <cellStyle name="Note 10 6 2" xfId="1819" xr:uid="{00000000-0005-0000-0000-000054060000}"/>
    <cellStyle name="Note 10 7" xfId="1230" xr:uid="{00000000-0005-0000-0000-000055060000}"/>
    <cellStyle name="Note 10 7 2" xfId="1820" xr:uid="{00000000-0005-0000-0000-000056060000}"/>
    <cellStyle name="Note 10 8" xfId="1814" xr:uid="{00000000-0005-0000-0000-000057060000}"/>
    <cellStyle name="Note 10_Jersey" xfId="1231" xr:uid="{00000000-0005-0000-0000-000058060000}"/>
    <cellStyle name="Note 11" xfId="1232" xr:uid="{00000000-0005-0000-0000-000059060000}"/>
    <cellStyle name="Note 11 2" xfId="1233" xr:uid="{00000000-0005-0000-0000-00005A060000}"/>
    <cellStyle name="Note 11 2 2" xfId="1822" xr:uid="{00000000-0005-0000-0000-00005B060000}"/>
    <cellStyle name="Note 11 3" xfId="1234" xr:uid="{00000000-0005-0000-0000-00005C060000}"/>
    <cellStyle name="Note 11 3 2" xfId="1823" xr:uid="{00000000-0005-0000-0000-00005D060000}"/>
    <cellStyle name="Note 11 4" xfId="1235" xr:uid="{00000000-0005-0000-0000-00005E060000}"/>
    <cellStyle name="Note 11 4 2" xfId="1824" xr:uid="{00000000-0005-0000-0000-00005F060000}"/>
    <cellStyle name="Note 11 5" xfId="1236" xr:uid="{00000000-0005-0000-0000-000060060000}"/>
    <cellStyle name="Note 11 5 2" xfId="1825" xr:uid="{00000000-0005-0000-0000-000061060000}"/>
    <cellStyle name="Note 11 6" xfId="1237" xr:uid="{00000000-0005-0000-0000-000062060000}"/>
    <cellStyle name="Note 11 6 2" xfId="1826" xr:uid="{00000000-0005-0000-0000-000063060000}"/>
    <cellStyle name="Note 11 7" xfId="1238" xr:uid="{00000000-0005-0000-0000-000064060000}"/>
    <cellStyle name="Note 11 7 2" xfId="1827" xr:uid="{00000000-0005-0000-0000-000065060000}"/>
    <cellStyle name="Note 11 8" xfId="1821" xr:uid="{00000000-0005-0000-0000-000066060000}"/>
    <cellStyle name="Note 11_Jersey" xfId="1239" xr:uid="{00000000-0005-0000-0000-000067060000}"/>
    <cellStyle name="Note 12" xfId="1240" xr:uid="{00000000-0005-0000-0000-000068060000}"/>
    <cellStyle name="Note 12 2" xfId="1241" xr:uid="{00000000-0005-0000-0000-000069060000}"/>
    <cellStyle name="Note 12 2 2" xfId="1829" xr:uid="{00000000-0005-0000-0000-00006A060000}"/>
    <cellStyle name="Note 12 3" xfId="1242" xr:uid="{00000000-0005-0000-0000-00006B060000}"/>
    <cellStyle name="Note 12 3 2" xfId="1830" xr:uid="{00000000-0005-0000-0000-00006C060000}"/>
    <cellStyle name="Note 12 4" xfId="1243" xr:uid="{00000000-0005-0000-0000-00006D060000}"/>
    <cellStyle name="Note 12 4 2" xfId="1831" xr:uid="{00000000-0005-0000-0000-00006E060000}"/>
    <cellStyle name="Note 12 5" xfId="1244" xr:uid="{00000000-0005-0000-0000-00006F060000}"/>
    <cellStyle name="Note 12 5 2" xfId="1832" xr:uid="{00000000-0005-0000-0000-000070060000}"/>
    <cellStyle name="Note 12 6" xfId="1245" xr:uid="{00000000-0005-0000-0000-000071060000}"/>
    <cellStyle name="Note 12 6 2" xfId="1833" xr:uid="{00000000-0005-0000-0000-000072060000}"/>
    <cellStyle name="Note 12 7" xfId="1246" xr:uid="{00000000-0005-0000-0000-000073060000}"/>
    <cellStyle name="Note 12 7 2" xfId="1834" xr:uid="{00000000-0005-0000-0000-000074060000}"/>
    <cellStyle name="Note 12 8" xfId="1828" xr:uid="{00000000-0005-0000-0000-000075060000}"/>
    <cellStyle name="Note 12_Jersey" xfId="1247" xr:uid="{00000000-0005-0000-0000-000076060000}"/>
    <cellStyle name="Note 13" xfId="1248" xr:uid="{00000000-0005-0000-0000-000077060000}"/>
    <cellStyle name="Note 13 2" xfId="1249" xr:uid="{00000000-0005-0000-0000-000078060000}"/>
    <cellStyle name="Note 13 2 2" xfId="1836" xr:uid="{00000000-0005-0000-0000-000079060000}"/>
    <cellStyle name="Note 13 3" xfId="1250" xr:uid="{00000000-0005-0000-0000-00007A060000}"/>
    <cellStyle name="Note 13 3 2" xfId="1837" xr:uid="{00000000-0005-0000-0000-00007B060000}"/>
    <cellStyle name="Note 13 4" xfId="1251" xr:uid="{00000000-0005-0000-0000-00007C060000}"/>
    <cellStyle name="Note 13 4 2" xfId="1838" xr:uid="{00000000-0005-0000-0000-00007D060000}"/>
    <cellStyle name="Note 13 5" xfId="1252" xr:uid="{00000000-0005-0000-0000-00007E060000}"/>
    <cellStyle name="Note 13 5 2" xfId="1839" xr:uid="{00000000-0005-0000-0000-00007F060000}"/>
    <cellStyle name="Note 13 6" xfId="1253" xr:uid="{00000000-0005-0000-0000-000080060000}"/>
    <cellStyle name="Note 13 6 2" xfId="1840" xr:uid="{00000000-0005-0000-0000-000081060000}"/>
    <cellStyle name="Note 13 7" xfId="1254" xr:uid="{00000000-0005-0000-0000-000082060000}"/>
    <cellStyle name="Note 13 7 2" xfId="1841" xr:uid="{00000000-0005-0000-0000-000083060000}"/>
    <cellStyle name="Note 13 8" xfId="1835" xr:uid="{00000000-0005-0000-0000-000084060000}"/>
    <cellStyle name="Note 13_Jersey" xfId="1255" xr:uid="{00000000-0005-0000-0000-000085060000}"/>
    <cellStyle name="Note 14" xfId="1256" xr:uid="{00000000-0005-0000-0000-000086060000}"/>
    <cellStyle name="Note 14 2" xfId="1257" xr:uid="{00000000-0005-0000-0000-000087060000}"/>
    <cellStyle name="Note 14 2 2" xfId="1843" xr:uid="{00000000-0005-0000-0000-000088060000}"/>
    <cellStyle name="Note 14 3" xfId="1258" xr:uid="{00000000-0005-0000-0000-000089060000}"/>
    <cellStyle name="Note 14 3 2" xfId="1844" xr:uid="{00000000-0005-0000-0000-00008A060000}"/>
    <cellStyle name="Note 14 4" xfId="1259" xr:uid="{00000000-0005-0000-0000-00008B060000}"/>
    <cellStyle name="Note 14 4 2" xfId="1845" xr:uid="{00000000-0005-0000-0000-00008C060000}"/>
    <cellStyle name="Note 14 5" xfId="1260" xr:uid="{00000000-0005-0000-0000-00008D060000}"/>
    <cellStyle name="Note 14 5 2" xfId="1846" xr:uid="{00000000-0005-0000-0000-00008E060000}"/>
    <cellStyle name="Note 14 6" xfId="1261" xr:uid="{00000000-0005-0000-0000-00008F060000}"/>
    <cellStyle name="Note 14 6 2" xfId="1847" xr:uid="{00000000-0005-0000-0000-000090060000}"/>
    <cellStyle name="Note 14 7" xfId="1262" xr:uid="{00000000-0005-0000-0000-000091060000}"/>
    <cellStyle name="Note 14 7 2" xfId="1848" xr:uid="{00000000-0005-0000-0000-000092060000}"/>
    <cellStyle name="Note 14 8" xfId="1842" xr:uid="{00000000-0005-0000-0000-000093060000}"/>
    <cellStyle name="Note 14_Jersey" xfId="1263" xr:uid="{00000000-0005-0000-0000-000094060000}"/>
    <cellStyle name="Note 15" xfId="1264" xr:uid="{00000000-0005-0000-0000-000095060000}"/>
    <cellStyle name="Note 15 2" xfId="1265" xr:uid="{00000000-0005-0000-0000-000096060000}"/>
    <cellStyle name="Note 15 2 2" xfId="1850" xr:uid="{00000000-0005-0000-0000-000097060000}"/>
    <cellStyle name="Note 15 3" xfId="1266" xr:uid="{00000000-0005-0000-0000-000098060000}"/>
    <cellStyle name="Note 15 3 2" xfId="1851" xr:uid="{00000000-0005-0000-0000-000099060000}"/>
    <cellStyle name="Note 15 4" xfId="1849" xr:uid="{00000000-0005-0000-0000-00009A060000}"/>
    <cellStyle name="Note 15_Jersey" xfId="1267" xr:uid="{00000000-0005-0000-0000-00009B060000}"/>
    <cellStyle name="Note 16" xfId="1268" xr:uid="{00000000-0005-0000-0000-00009C060000}"/>
    <cellStyle name="Note 16 2" xfId="1269" xr:uid="{00000000-0005-0000-0000-00009D060000}"/>
    <cellStyle name="Note 16 2 2" xfId="1853" xr:uid="{00000000-0005-0000-0000-00009E060000}"/>
    <cellStyle name="Note 16 3" xfId="1270" xr:uid="{00000000-0005-0000-0000-00009F060000}"/>
    <cellStyle name="Note 16 3 2" xfId="1854" xr:uid="{00000000-0005-0000-0000-0000A0060000}"/>
    <cellStyle name="Note 16 4" xfId="1852" xr:uid="{00000000-0005-0000-0000-0000A1060000}"/>
    <cellStyle name="Note 16_Jersey" xfId="1271" xr:uid="{00000000-0005-0000-0000-0000A2060000}"/>
    <cellStyle name="Note 17" xfId="1272" xr:uid="{00000000-0005-0000-0000-0000A3060000}"/>
    <cellStyle name="Note 17 2" xfId="1855" xr:uid="{00000000-0005-0000-0000-0000A4060000}"/>
    <cellStyle name="Note 18" xfId="1273" xr:uid="{00000000-0005-0000-0000-0000A5060000}"/>
    <cellStyle name="Note 18 2" xfId="1856" xr:uid="{00000000-0005-0000-0000-0000A6060000}"/>
    <cellStyle name="Note 19" xfId="1952" xr:uid="{00000000-0005-0000-0000-0000A7060000}"/>
    <cellStyle name="Note 2" xfId="1274" xr:uid="{00000000-0005-0000-0000-0000A8060000}"/>
    <cellStyle name="Note 2 2" xfId="1275" xr:uid="{00000000-0005-0000-0000-0000A9060000}"/>
    <cellStyle name="Note 2 2 2" xfId="1858" xr:uid="{00000000-0005-0000-0000-0000AA060000}"/>
    <cellStyle name="Note 2 3" xfId="1276" xr:uid="{00000000-0005-0000-0000-0000AB060000}"/>
    <cellStyle name="Note 2 3 2" xfId="1859" xr:uid="{00000000-0005-0000-0000-0000AC060000}"/>
    <cellStyle name="Note 2 4" xfId="1277" xr:uid="{00000000-0005-0000-0000-0000AD060000}"/>
    <cellStyle name="Note 2 4 2" xfId="1860" xr:uid="{00000000-0005-0000-0000-0000AE060000}"/>
    <cellStyle name="Note 2 5" xfId="1278" xr:uid="{00000000-0005-0000-0000-0000AF060000}"/>
    <cellStyle name="Note 2 5 2" xfId="1861" xr:uid="{00000000-0005-0000-0000-0000B0060000}"/>
    <cellStyle name="Note 2 6" xfId="1279" xr:uid="{00000000-0005-0000-0000-0000B1060000}"/>
    <cellStyle name="Note 2 6 2" xfId="1862" xr:uid="{00000000-0005-0000-0000-0000B2060000}"/>
    <cellStyle name="Note 2 7" xfId="1280" xr:uid="{00000000-0005-0000-0000-0000B3060000}"/>
    <cellStyle name="Note 2 7 2" xfId="1863" xr:uid="{00000000-0005-0000-0000-0000B4060000}"/>
    <cellStyle name="Note 2 8" xfId="1281" xr:uid="{00000000-0005-0000-0000-0000B5060000}"/>
    <cellStyle name="Note 2 8 2" xfId="1864" xr:uid="{00000000-0005-0000-0000-0000B6060000}"/>
    <cellStyle name="Note 2 9" xfId="1857" xr:uid="{00000000-0005-0000-0000-0000B7060000}"/>
    <cellStyle name="Note 2_Jersey" xfId="1282" xr:uid="{00000000-0005-0000-0000-0000B8060000}"/>
    <cellStyle name="Note 20" xfId="2002" xr:uid="{00000000-0005-0000-0000-0000B9060000}"/>
    <cellStyle name="Note 21" xfId="1951" xr:uid="{00000000-0005-0000-0000-0000BA060000}"/>
    <cellStyle name="Note 3" xfId="1283" xr:uid="{00000000-0005-0000-0000-0000BB060000}"/>
    <cellStyle name="Note 3 2" xfId="1284" xr:uid="{00000000-0005-0000-0000-0000BC060000}"/>
    <cellStyle name="Note 3 2 2" xfId="1866" xr:uid="{00000000-0005-0000-0000-0000BD060000}"/>
    <cellStyle name="Note 3 3" xfId="1285" xr:uid="{00000000-0005-0000-0000-0000BE060000}"/>
    <cellStyle name="Note 3 3 2" xfId="1867" xr:uid="{00000000-0005-0000-0000-0000BF060000}"/>
    <cellStyle name="Note 3 4" xfId="1286" xr:uid="{00000000-0005-0000-0000-0000C0060000}"/>
    <cellStyle name="Note 3 4 2" xfId="1868" xr:uid="{00000000-0005-0000-0000-0000C1060000}"/>
    <cellStyle name="Note 3 5" xfId="1287" xr:uid="{00000000-0005-0000-0000-0000C2060000}"/>
    <cellStyle name="Note 3 5 2" xfId="1869" xr:uid="{00000000-0005-0000-0000-0000C3060000}"/>
    <cellStyle name="Note 3 6" xfId="1288" xr:uid="{00000000-0005-0000-0000-0000C4060000}"/>
    <cellStyle name="Note 3 6 2" xfId="1870" xr:uid="{00000000-0005-0000-0000-0000C5060000}"/>
    <cellStyle name="Note 3 7" xfId="1289" xr:uid="{00000000-0005-0000-0000-0000C6060000}"/>
    <cellStyle name="Note 3 7 2" xfId="1871" xr:uid="{00000000-0005-0000-0000-0000C7060000}"/>
    <cellStyle name="Note 3 8" xfId="1865" xr:uid="{00000000-0005-0000-0000-0000C8060000}"/>
    <cellStyle name="Note 3_Jersey" xfId="1290" xr:uid="{00000000-0005-0000-0000-0000C9060000}"/>
    <cellStyle name="Note 4" xfId="1291" xr:uid="{00000000-0005-0000-0000-0000CA060000}"/>
    <cellStyle name="Note 4 2" xfId="1292" xr:uid="{00000000-0005-0000-0000-0000CB060000}"/>
    <cellStyle name="Note 4 2 2" xfId="1873" xr:uid="{00000000-0005-0000-0000-0000CC060000}"/>
    <cellStyle name="Note 4 3" xfId="1293" xr:uid="{00000000-0005-0000-0000-0000CD060000}"/>
    <cellStyle name="Note 4 3 2" xfId="1874" xr:uid="{00000000-0005-0000-0000-0000CE060000}"/>
    <cellStyle name="Note 4 4" xfId="1294" xr:uid="{00000000-0005-0000-0000-0000CF060000}"/>
    <cellStyle name="Note 4 4 2" xfId="1875" xr:uid="{00000000-0005-0000-0000-0000D0060000}"/>
    <cellStyle name="Note 4 5" xfId="1295" xr:uid="{00000000-0005-0000-0000-0000D1060000}"/>
    <cellStyle name="Note 4 5 2" xfId="1876" xr:uid="{00000000-0005-0000-0000-0000D2060000}"/>
    <cellStyle name="Note 4 6" xfId="1296" xr:uid="{00000000-0005-0000-0000-0000D3060000}"/>
    <cellStyle name="Note 4 6 2" xfId="1877" xr:uid="{00000000-0005-0000-0000-0000D4060000}"/>
    <cellStyle name="Note 4 7" xfId="1297" xr:uid="{00000000-0005-0000-0000-0000D5060000}"/>
    <cellStyle name="Note 4 7 2" xfId="1878" xr:uid="{00000000-0005-0000-0000-0000D6060000}"/>
    <cellStyle name="Note 4 8" xfId="1872" xr:uid="{00000000-0005-0000-0000-0000D7060000}"/>
    <cellStyle name="Note 4_Jersey" xfId="1298" xr:uid="{00000000-0005-0000-0000-0000D8060000}"/>
    <cellStyle name="Note 5" xfId="1299" xr:uid="{00000000-0005-0000-0000-0000D9060000}"/>
    <cellStyle name="Note 5 2" xfId="1300" xr:uid="{00000000-0005-0000-0000-0000DA060000}"/>
    <cellStyle name="Note 5 2 2" xfId="1880" xr:uid="{00000000-0005-0000-0000-0000DB060000}"/>
    <cellStyle name="Note 5 3" xfId="1301" xr:uid="{00000000-0005-0000-0000-0000DC060000}"/>
    <cellStyle name="Note 5 3 2" xfId="1881" xr:uid="{00000000-0005-0000-0000-0000DD060000}"/>
    <cellStyle name="Note 5 4" xfId="1302" xr:uid="{00000000-0005-0000-0000-0000DE060000}"/>
    <cellStyle name="Note 5 4 2" xfId="1882" xr:uid="{00000000-0005-0000-0000-0000DF060000}"/>
    <cellStyle name="Note 5 5" xfId="1303" xr:uid="{00000000-0005-0000-0000-0000E0060000}"/>
    <cellStyle name="Note 5 5 2" xfId="1883" xr:uid="{00000000-0005-0000-0000-0000E1060000}"/>
    <cellStyle name="Note 5 6" xfId="1304" xr:uid="{00000000-0005-0000-0000-0000E2060000}"/>
    <cellStyle name="Note 5 6 2" xfId="1884" xr:uid="{00000000-0005-0000-0000-0000E3060000}"/>
    <cellStyle name="Note 5 7" xfId="1305" xr:uid="{00000000-0005-0000-0000-0000E4060000}"/>
    <cellStyle name="Note 5 7 2" xfId="1885" xr:uid="{00000000-0005-0000-0000-0000E5060000}"/>
    <cellStyle name="Note 5 8" xfId="1879" xr:uid="{00000000-0005-0000-0000-0000E6060000}"/>
    <cellStyle name="Note 5_Jersey" xfId="1306" xr:uid="{00000000-0005-0000-0000-0000E7060000}"/>
    <cellStyle name="Note 6" xfId="1307" xr:uid="{00000000-0005-0000-0000-0000E8060000}"/>
    <cellStyle name="Note 6 2" xfId="1308" xr:uid="{00000000-0005-0000-0000-0000E9060000}"/>
    <cellStyle name="Note 6 2 2" xfId="1887" xr:uid="{00000000-0005-0000-0000-0000EA060000}"/>
    <cellStyle name="Note 6 3" xfId="1309" xr:uid="{00000000-0005-0000-0000-0000EB060000}"/>
    <cellStyle name="Note 6 3 2" xfId="1888" xr:uid="{00000000-0005-0000-0000-0000EC060000}"/>
    <cellStyle name="Note 6 4" xfId="1310" xr:uid="{00000000-0005-0000-0000-0000ED060000}"/>
    <cellStyle name="Note 6 4 2" xfId="1889" xr:uid="{00000000-0005-0000-0000-0000EE060000}"/>
    <cellStyle name="Note 6 5" xfId="1311" xr:uid="{00000000-0005-0000-0000-0000EF060000}"/>
    <cellStyle name="Note 6 5 2" xfId="1890" xr:uid="{00000000-0005-0000-0000-0000F0060000}"/>
    <cellStyle name="Note 6 6" xfId="1312" xr:uid="{00000000-0005-0000-0000-0000F1060000}"/>
    <cellStyle name="Note 6 6 2" xfId="1891" xr:uid="{00000000-0005-0000-0000-0000F2060000}"/>
    <cellStyle name="Note 6 7" xfId="1313" xr:uid="{00000000-0005-0000-0000-0000F3060000}"/>
    <cellStyle name="Note 6 7 2" xfId="1892" xr:uid="{00000000-0005-0000-0000-0000F4060000}"/>
    <cellStyle name="Note 6 8" xfId="1886" xr:uid="{00000000-0005-0000-0000-0000F5060000}"/>
    <cellStyle name="Note 6_Jersey" xfId="1314" xr:uid="{00000000-0005-0000-0000-0000F6060000}"/>
    <cellStyle name="Note 7" xfId="1315" xr:uid="{00000000-0005-0000-0000-0000F7060000}"/>
    <cellStyle name="Note 7 2" xfId="1316" xr:uid="{00000000-0005-0000-0000-0000F8060000}"/>
    <cellStyle name="Note 7 2 2" xfId="1894" xr:uid="{00000000-0005-0000-0000-0000F9060000}"/>
    <cellStyle name="Note 7 3" xfId="1317" xr:uid="{00000000-0005-0000-0000-0000FA060000}"/>
    <cellStyle name="Note 7 3 2" xfId="1895" xr:uid="{00000000-0005-0000-0000-0000FB060000}"/>
    <cellStyle name="Note 7 4" xfId="1318" xr:uid="{00000000-0005-0000-0000-0000FC060000}"/>
    <cellStyle name="Note 7 4 2" xfId="1896" xr:uid="{00000000-0005-0000-0000-0000FD060000}"/>
    <cellStyle name="Note 7 5" xfId="1319" xr:uid="{00000000-0005-0000-0000-0000FE060000}"/>
    <cellStyle name="Note 7 5 2" xfId="1897" xr:uid="{00000000-0005-0000-0000-0000FF060000}"/>
    <cellStyle name="Note 7 6" xfId="1320" xr:uid="{00000000-0005-0000-0000-000000070000}"/>
    <cellStyle name="Note 7 6 2" xfId="1898" xr:uid="{00000000-0005-0000-0000-000001070000}"/>
    <cellStyle name="Note 7 7" xfId="1321" xr:uid="{00000000-0005-0000-0000-000002070000}"/>
    <cellStyle name="Note 7 7 2" xfId="1899" xr:uid="{00000000-0005-0000-0000-000003070000}"/>
    <cellStyle name="Note 7 8" xfId="1893" xr:uid="{00000000-0005-0000-0000-000004070000}"/>
    <cellStyle name="Note 7_Jersey" xfId="1322" xr:uid="{00000000-0005-0000-0000-000005070000}"/>
    <cellStyle name="Note 8" xfId="1323" xr:uid="{00000000-0005-0000-0000-000006070000}"/>
    <cellStyle name="Note 8 2" xfId="1324" xr:uid="{00000000-0005-0000-0000-000007070000}"/>
    <cellStyle name="Note 8 2 2" xfId="1901" xr:uid="{00000000-0005-0000-0000-000008070000}"/>
    <cellStyle name="Note 8 3" xfId="1325" xr:uid="{00000000-0005-0000-0000-000009070000}"/>
    <cellStyle name="Note 8 3 2" xfId="1902" xr:uid="{00000000-0005-0000-0000-00000A070000}"/>
    <cellStyle name="Note 8 4" xfId="1326" xr:uid="{00000000-0005-0000-0000-00000B070000}"/>
    <cellStyle name="Note 8 4 2" xfId="1903" xr:uid="{00000000-0005-0000-0000-00000C070000}"/>
    <cellStyle name="Note 8 5" xfId="1327" xr:uid="{00000000-0005-0000-0000-00000D070000}"/>
    <cellStyle name="Note 8 5 2" xfId="1904" xr:uid="{00000000-0005-0000-0000-00000E070000}"/>
    <cellStyle name="Note 8 6" xfId="1328" xr:uid="{00000000-0005-0000-0000-00000F070000}"/>
    <cellStyle name="Note 8 6 2" xfId="1905" xr:uid="{00000000-0005-0000-0000-000010070000}"/>
    <cellStyle name="Note 8 7" xfId="1329" xr:uid="{00000000-0005-0000-0000-000011070000}"/>
    <cellStyle name="Note 8 7 2" xfId="1906" xr:uid="{00000000-0005-0000-0000-000012070000}"/>
    <cellStyle name="Note 8 8" xfId="1900" xr:uid="{00000000-0005-0000-0000-000013070000}"/>
    <cellStyle name="Note 8_Jersey" xfId="1330" xr:uid="{00000000-0005-0000-0000-000014070000}"/>
    <cellStyle name="Note 9" xfId="1331" xr:uid="{00000000-0005-0000-0000-000015070000}"/>
    <cellStyle name="Note 9 2" xfId="1332" xr:uid="{00000000-0005-0000-0000-000016070000}"/>
    <cellStyle name="Note 9 2 2" xfId="1908" xr:uid="{00000000-0005-0000-0000-000017070000}"/>
    <cellStyle name="Note 9 3" xfId="1333" xr:uid="{00000000-0005-0000-0000-000018070000}"/>
    <cellStyle name="Note 9 3 2" xfId="1909" xr:uid="{00000000-0005-0000-0000-000019070000}"/>
    <cellStyle name="Note 9 4" xfId="1334" xr:uid="{00000000-0005-0000-0000-00001A070000}"/>
    <cellStyle name="Note 9 4 2" xfId="1910" xr:uid="{00000000-0005-0000-0000-00001B070000}"/>
    <cellStyle name="Note 9 5" xfId="1335" xr:uid="{00000000-0005-0000-0000-00001C070000}"/>
    <cellStyle name="Note 9 5 2" xfId="1911" xr:uid="{00000000-0005-0000-0000-00001D070000}"/>
    <cellStyle name="Note 9 6" xfId="1336" xr:uid="{00000000-0005-0000-0000-00001E070000}"/>
    <cellStyle name="Note 9 6 2" xfId="1912" xr:uid="{00000000-0005-0000-0000-00001F070000}"/>
    <cellStyle name="Note 9 7" xfId="1337" xr:uid="{00000000-0005-0000-0000-000020070000}"/>
    <cellStyle name="Note 9 7 2" xfId="1913" xr:uid="{00000000-0005-0000-0000-000021070000}"/>
    <cellStyle name="Note 9 8" xfId="1907" xr:uid="{00000000-0005-0000-0000-000022070000}"/>
    <cellStyle name="Note 9_Jersey" xfId="1338" xr:uid="{00000000-0005-0000-0000-000023070000}"/>
    <cellStyle name="Output 2" xfId="1339" xr:uid="{00000000-0005-0000-0000-000024070000}"/>
    <cellStyle name="Output 2 2" xfId="1914" xr:uid="{00000000-0005-0000-0000-000025070000}"/>
    <cellStyle name="Output 2 3" xfId="2054" xr:uid="{00000000-0005-0000-0000-000026070000}"/>
    <cellStyle name="Output 3" xfId="1340" xr:uid="{00000000-0005-0000-0000-000027070000}"/>
    <cellStyle name="Output 3 2" xfId="1915" xr:uid="{00000000-0005-0000-0000-000028070000}"/>
    <cellStyle name="Output 3 3" xfId="2055" xr:uid="{00000000-0005-0000-0000-000029070000}"/>
    <cellStyle name="Output 4" xfId="1341" xr:uid="{00000000-0005-0000-0000-00002A070000}"/>
    <cellStyle name="Output 4 2" xfId="1916" xr:uid="{00000000-0005-0000-0000-00002B070000}"/>
    <cellStyle name="Output 4 3" xfId="2056" xr:uid="{00000000-0005-0000-0000-00002C070000}"/>
    <cellStyle name="Output 5" xfId="2053" xr:uid="{00000000-0005-0000-0000-00002D070000}"/>
    <cellStyle name="Percent 2" xfId="1343" xr:uid="{00000000-0005-0000-0000-00002E070000}"/>
    <cellStyle name="Percent 2 2" xfId="1344" xr:uid="{00000000-0005-0000-0000-00002F070000}"/>
    <cellStyle name="Percent 2 2 2" xfId="1918" xr:uid="{00000000-0005-0000-0000-000030070000}"/>
    <cellStyle name="Percent 2 2 2 7" xfId="2112" xr:uid="{00000000-0005-0000-0000-000031070000}"/>
    <cellStyle name="Percent 2 3" xfId="1345" xr:uid="{00000000-0005-0000-0000-000032070000}"/>
    <cellStyle name="Percent 2 3 2" xfId="1919" xr:uid="{00000000-0005-0000-0000-000033070000}"/>
    <cellStyle name="Percent 2 4" xfId="1346" xr:uid="{00000000-0005-0000-0000-000034070000}"/>
    <cellStyle name="Percent 2 5" xfId="1917" xr:uid="{00000000-0005-0000-0000-000035070000}"/>
    <cellStyle name="Percent 2 5 2" xfId="2049" xr:uid="{00000000-0005-0000-0000-000036070000}"/>
    <cellStyle name="Percent 2 6" xfId="2118" xr:uid="{00000000-0005-0000-0000-000037070000}"/>
    <cellStyle name="Percent 3" xfId="1347" xr:uid="{00000000-0005-0000-0000-000038070000}"/>
    <cellStyle name="Percent 3 2" xfId="1348" xr:uid="{00000000-0005-0000-0000-000039070000}"/>
    <cellStyle name="Percent 3 2 2" xfId="1921" xr:uid="{00000000-0005-0000-0000-00003A070000}"/>
    <cellStyle name="Percent 3 3" xfId="1920" xr:uid="{00000000-0005-0000-0000-00003B070000}"/>
    <cellStyle name="Percent 3 4" xfId="2123" xr:uid="{00000000-0005-0000-0000-00003C070000}"/>
    <cellStyle name="Percent 4" xfId="1349" xr:uid="{00000000-0005-0000-0000-00003D070000}"/>
    <cellStyle name="Percent 4 2" xfId="1922" xr:uid="{00000000-0005-0000-0000-00003E070000}"/>
    <cellStyle name="Percent 5" xfId="1350" xr:uid="{00000000-0005-0000-0000-00003F070000}"/>
    <cellStyle name="Percent 6" xfId="1351" xr:uid="{00000000-0005-0000-0000-000040070000}"/>
    <cellStyle name="Percent 6 2" xfId="2050" xr:uid="{00000000-0005-0000-0000-000041070000}"/>
    <cellStyle name="Style 1" xfId="1352" xr:uid="{00000000-0005-0000-0000-000042070000}"/>
    <cellStyle name="Style 1 2" xfId="1353" xr:uid="{00000000-0005-0000-0000-000043070000}"/>
    <cellStyle name="Style 1 2 2" xfId="1924" xr:uid="{00000000-0005-0000-0000-000044070000}"/>
    <cellStyle name="Style 1 3" xfId="1354" xr:uid="{00000000-0005-0000-0000-000045070000}"/>
    <cellStyle name="Style 1 3 2" xfId="1925" xr:uid="{00000000-0005-0000-0000-000046070000}"/>
    <cellStyle name="Style 1 4" xfId="1923" xr:uid="{00000000-0005-0000-0000-000047070000}"/>
    <cellStyle name="Style 1_Chairs" xfId="1355" xr:uid="{00000000-0005-0000-0000-000048070000}"/>
    <cellStyle name="TableStyleLight1" xfId="1356" xr:uid="{00000000-0005-0000-0000-000049070000}"/>
    <cellStyle name="TextStyle" xfId="1357" xr:uid="{00000000-0005-0000-0000-00004A070000}"/>
    <cellStyle name="TextStyle 2" xfId="1926" xr:uid="{00000000-0005-0000-0000-00004B070000}"/>
    <cellStyle name="Title 2" xfId="1358" xr:uid="{00000000-0005-0000-0000-00004C070000}"/>
    <cellStyle name="Title 3" xfId="1359" xr:uid="{00000000-0005-0000-0000-00004D070000}"/>
    <cellStyle name="Title 3 2" xfId="1927" xr:uid="{00000000-0005-0000-0000-00004E070000}"/>
    <cellStyle name="Title 3 3" xfId="2051" xr:uid="{00000000-0005-0000-0000-00004F070000}"/>
    <cellStyle name="Title 4" xfId="1360" xr:uid="{00000000-0005-0000-0000-000050070000}"/>
    <cellStyle name="Total 2" xfId="1361" xr:uid="{00000000-0005-0000-0000-000051070000}"/>
    <cellStyle name="Total 2 2" xfId="1928" xr:uid="{00000000-0005-0000-0000-000052070000}"/>
    <cellStyle name="Total 2 3" xfId="2060" xr:uid="{00000000-0005-0000-0000-000053070000}"/>
    <cellStyle name="Total 3" xfId="1362" xr:uid="{00000000-0005-0000-0000-000054070000}"/>
    <cellStyle name="Total 3 2" xfId="1929" xr:uid="{00000000-0005-0000-0000-000055070000}"/>
    <cellStyle name="Total 3 3" xfId="2061" xr:uid="{00000000-0005-0000-0000-000056070000}"/>
    <cellStyle name="Total 4" xfId="1363" xr:uid="{00000000-0005-0000-0000-000057070000}"/>
    <cellStyle name="Total 4 2" xfId="1930" xr:uid="{00000000-0005-0000-0000-000058070000}"/>
    <cellStyle name="Total 4 3" xfId="2062" xr:uid="{00000000-0005-0000-0000-000059070000}"/>
    <cellStyle name="Total 5" xfId="2059" xr:uid="{00000000-0005-0000-0000-00005A070000}"/>
    <cellStyle name="Warning Text 2" xfId="1364" xr:uid="{00000000-0005-0000-0000-00005B070000}"/>
    <cellStyle name="Warning Text 3" xfId="1365" xr:uid="{00000000-0005-0000-0000-00005C070000}"/>
    <cellStyle name="Warning Text 4" xfId="1366" xr:uid="{00000000-0005-0000-0000-00005D070000}"/>
    <cellStyle name="百分比" xfId="1342" builtinId="5"/>
    <cellStyle name="百分比 2" xfId="1532" xr:uid="{00000000-0005-0000-0000-00005F070000}"/>
    <cellStyle name="百分比 2 2" xfId="1533" xr:uid="{00000000-0005-0000-0000-000060070000}"/>
    <cellStyle name="百分比 2 2 2" xfId="1932" xr:uid="{00000000-0005-0000-0000-000061070000}"/>
    <cellStyle name="百分比 2 3" xfId="1931" xr:uid="{00000000-0005-0000-0000-000062070000}"/>
    <cellStyle name="标题" xfId="2071" xr:uid="{00000000-0005-0000-0000-000063070000}"/>
    <cellStyle name="标题 1" xfId="2072" xr:uid="{00000000-0005-0000-0000-000064070000}"/>
    <cellStyle name="标题 1 2" xfId="1510" xr:uid="{00000000-0005-0000-0000-000065070000}"/>
    <cellStyle name="标题 1 3" xfId="1511" xr:uid="{00000000-0005-0000-0000-000066070000}"/>
    <cellStyle name="标题 2" xfId="2073" xr:uid="{00000000-0005-0000-0000-000067070000}"/>
    <cellStyle name="标题 2 2" xfId="1512" xr:uid="{00000000-0005-0000-0000-000068070000}"/>
    <cellStyle name="标题 2 3" xfId="1513" xr:uid="{00000000-0005-0000-0000-000069070000}"/>
    <cellStyle name="标题 3" xfId="2075" xr:uid="{00000000-0005-0000-0000-00006A070000}"/>
    <cellStyle name="标题 3 2" xfId="1514" xr:uid="{00000000-0005-0000-0000-00006B070000}"/>
    <cellStyle name="标题 3 3" xfId="1515" xr:uid="{00000000-0005-0000-0000-00006C070000}"/>
    <cellStyle name="标题 4" xfId="2076" xr:uid="{00000000-0005-0000-0000-00006D070000}"/>
    <cellStyle name="标题 4 2" xfId="1516" xr:uid="{00000000-0005-0000-0000-00006E070000}"/>
    <cellStyle name="标题 4 3" xfId="1517" xr:uid="{00000000-0005-0000-0000-00006F070000}"/>
    <cellStyle name="标题 5" xfId="1518" xr:uid="{00000000-0005-0000-0000-000070070000}"/>
    <cellStyle name="标题 6" xfId="1519" xr:uid="{00000000-0005-0000-0000-000071070000}"/>
    <cellStyle name="差" xfId="2064" xr:uid="{00000000-0005-0000-0000-000072070000}"/>
    <cellStyle name="差 2" xfId="1423" xr:uid="{00000000-0005-0000-0000-000073070000}"/>
    <cellStyle name="差 3" xfId="1424" xr:uid="{00000000-0005-0000-0000-000074070000}"/>
    <cellStyle name="差_Book1" xfId="1425" xr:uid="{00000000-0005-0000-0000-000075070000}"/>
    <cellStyle name="差_BW quote sheet for HP samples _09202012" xfId="1426" xr:uid="{00000000-0005-0000-0000-000076070000}"/>
    <cellStyle name="差_Cellular Blanket prices- Faze3" xfId="1427" xr:uid="{00000000-0005-0000-0000-000077070000}"/>
    <cellStyle name="差_EE Furniture Quotation of HH samples-20100906" xfId="1428" xr:uid="{00000000-0005-0000-0000-000078070000}"/>
    <cellStyle name="差_Folding Chair Quote Sheet - 23 May 2013" xfId="1429" xr:uid="{00000000-0005-0000-0000-000079070000}"/>
    <cellStyle name="差_HP quota sheet from kaifa 2011-9-8" xfId="1430" xr:uid="{00000000-0005-0000-0000-00007A070000}"/>
    <cellStyle name="差_HS quote sheet for HP samples _09192012" xfId="1431" xr:uid="{00000000-0005-0000-0000-00007B070000}"/>
    <cellStyle name="差_JZJ quote sheet for HP samples _09152012" xfId="1432" xr:uid="{00000000-0005-0000-0000-00007C070000}"/>
    <cellStyle name="差_KF quote sheet for HP samples _09152012" xfId="1433" xr:uid="{00000000-0005-0000-0000-00007D070000}"/>
    <cellStyle name="差_Master quote sheet for HP samples _09202012" xfId="1434" xr:uid="{00000000-0005-0000-0000-00007E070000}"/>
    <cellStyle name="差_Meiyi quote sheet for showroom samples _09192012 update" xfId="1435" xr:uid="{00000000-0005-0000-0000-00007F070000}"/>
    <cellStyle name="差_Minxing Haojiang TA quote sheet for HP 3-14-2013 " xfId="1436" xr:uid="{00000000-0005-0000-0000-000080070000}"/>
    <cellStyle name="差_MY quote sheet for HP samples _09152012" xfId="1437" xr:uid="{00000000-0005-0000-0000-000081070000}"/>
    <cellStyle name="差_Overstock Ottoman quotation-master-20110928" xfId="1438" xr:uid="{00000000-0005-0000-0000-000082070000}"/>
    <cellStyle name="差_Quotation sheet for HP sample from TC 2011-08-29 (3)" xfId="1439" xr:uid="{00000000-0005-0000-0000-000083070000}"/>
    <cellStyle name="差_quote sheet for JCP  _08022012 (2)" xfId="1440" xr:uid="{00000000-0005-0000-0000-000084070000}"/>
    <cellStyle name="差_quote sheet for Overstock _09062012" xfId="1441" xr:uid="{00000000-0005-0000-0000-000085070000}"/>
    <cellStyle name="差_quote sheet for two tables for Overstock 5-17-2013 (2)" xfId="1442" xr:uid="{00000000-0005-0000-0000-000086070000}"/>
    <cellStyle name="差_shopko sheet set CCD 2013-7-16" xfId="1443" xr:uid="{00000000-0005-0000-0000-000087070000}"/>
    <cellStyle name="差_TA-JLA April 2012 Sample Order (3)" xfId="1444" xr:uid="{00000000-0005-0000-0000-000088070000}"/>
    <cellStyle name="差_Total quote sheet for 201304 HP chairs" xfId="1445" xr:uid="{00000000-0005-0000-0000-000089070000}"/>
    <cellStyle name="差_Total quote sheet for 201304 HP samples _updated on 3-25-2013 (3)" xfId="1446" xr:uid="{00000000-0005-0000-0000-00008A070000}"/>
    <cellStyle name="差_Total quote sheet for 201304 HP samples _updated on 3-26-2013 (2)" xfId="1447" xr:uid="{00000000-0005-0000-0000-00008B070000}"/>
    <cellStyle name="差_Total quote sheet for 201304 HP samples 3-15-2013" xfId="1448" xr:uid="{00000000-0005-0000-0000-00008C070000}"/>
    <cellStyle name="差_Total quote sheet for 201304 HP samples 3-18-2013" xfId="1449" xr:uid="{00000000-0005-0000-0000-00008D070000}"/>
    <cellStyle name="差_total quote sheet for Overstock 2-25-2013" xfId="1450" xr:uid="{00000000-0005-0000-0000-00008E070000}"/>
    <cellStyle name="差_TW Home Quotation sheet for JCP _07162012 (2)" xfId="1451" xr:uid="{00000000-0005-0000-0000-00008F070000}"/>
    <cellStyle name="差_TW Home Quotation sheet for JCP _07182012" xfId="1452" xr:uid="{00000000-0005-0000-0000-000090070000}"/>
    <cellStyle name="差_TW Home Quotation sheet for JCP _07192012 - KD none KD (2)" xfId="1453" xr:uid="{00000000-0005-0000-0000-000091070000}"/>
    <cellStyle name="差_TW Home Quotation sheet HeYuan HP Show 2012-2-19" xfId="1454" xr:uid="{00000000-0005-0000-0000-000092070000}"/>
    <cellStyle name="差_TW Home Quotation sheet Hongsheng HP Show 2012-2-29" xfId="1455" xr:uid="{00000000-0005-0000-0000-000093070000}"/>
    <cellStyle name="差_TW Home Quotation sheet Jinzheng HP Show 2012-2-29" xfId="1456" xr:uid="{00000000-0005-0000-0000-000094070000}"/>
    <cellStyle name="差_TW Home Quotation sheet Meiyuan HP Show 2012-2-29" xfId="1457" xr:uid="{00000000-0005-0000-0000-000095070000}"/>
    <cellStyle name="差_TW Home Quotation sheet- south items for HP from HS 2012-03-22" xfId="1458" xr:uid="{00000000-0005-0000-0000-000096070000}"/>
    <cellStyle name="差_TW Home Quotation sheet-07022012update (2)" xfId="1459" xr:uid="{00000000-0005-0000-0000-000097070000}"/>
    <cellStyle name="差_TW Home Quotation sheet--120323" xfId="1460" xr:uid="{00000000-0005-0000-0000-000098070000}"/>
    <cellStyle name="差_TW Home Quotation sheet-120611HEYUAN  (2)" xfId="1461" xr:uid="{00000000-0005-0000-0000-000099070000}"/>
    <cellStyle name="差_TW Home Quotation sheet-120618 update (2)" xfId="1462" xr:uid="{00000000-0005-0000-0000-00009A070000}"/>
    <cellStyle name="差_TW Home Quotation sheet-BW 2012-3-13" xfId="1463" xr:uid="{00000000-0005-0000-0000-00009B070000}"/>
    <cellStyle name="差_TW Home Quotation sheet-BW items from MY" xfId="1464" xr:uid="{00000000-0005-0000-0000-00009C070000}"/>
    <cellStyle name="差_TW Home Quotation sheet-KAIFAI 2012-2-20" xfId="1465" xr:uid="{00000000-0005-0000-0000-00009D070000}"/>
    <cellStyle name="差_TW_Home_Quotation_sheet of HP samples-chairone-20100907" xfId="1466" xr:uid="{00000000-0005-0000-0000-00009E070000}"/>
    <cellStyle name="差_TW_Home_Quotation_sheet of HP samples-chairone-20100907 (3)" xfId="1467" xr:uid="{00000000-0005-0000-0000-00009F070000}"/>
    <cellStyle name="差_Winsun quote sheet for HP samples _09192012" xfId="1468" xr:uid="{00000000-0005-0000-0000-0000A0070000}"/>
    <cellStyle name="常规" xfId="0" builtinId="0"/>
    <cellStyle name="常规 10" xfId="1469" xr:uid="{00000000-0005-0000-0000-0000A2070000}"/>
    <cellStyle name="常规 11" xfId="1470" xr:uid="{00000000-0005-0000-0000-0000A3070000}"/>
    <cellStyle name="常规 12" xfId="1471" xr:uid="{00000000-0005-0000-0000-0000A4070000}"/>
    <cellStyle name="常规 13" xfId="1472" xr:uid="{00000000-0005-0000-0000-0000A5070000}"/>
    <cellStyle name="常规 14" xfId="1473" xr:uid="{00000000-0005-0000-0000-0000A6070000}"/>
    <cellStyle name="常规 15" xfId="1474" xr:uid="{00000000-0005-0000-0000-0000A7070000}"/>
    <cellStyle name="常规 16" xfId="2131" xr:uid="{613B55CA-F27D-4AB9-ACD4-7182499CC812}"/>
    <cellStyle name="常规 17" xfId="2133" xr:uid="{C2C66414-CD11-45E3-8536-A9D66D7B0ABC}"/>
    <cellStyle name="常规 18" xfId="2135" xr:uid="{C8A61187-FC04-4EE9-B023-A42344BDF4BE}"/>
    <cellStyle name="常规 2" xfId="1475" xr:uid="{00000000-0005-0000-0000-0000A8070000}"/>
    <cellStyle name="常规 2 14" xfId="1476" xr:uid="{00000000-0005-0000-0000-0000A9070000}"/>
    <cellStyle name="常规 2 17" xfId="1477" xr:uid="{00000000-0005-0000-0000-0000AA070000}"/>
    <cellStyle name="常规 2 18" xfId="1478" xr:uid="{00000000-0005-0000-0000-0000AB070000}"/>
    <cellStyle name="常规 2 2" xfId="1479" xr:uid="{00000000-0005-0000-0000-0000AC070000}"/>
    <cellStyle name="常规 2 22" xfId="1480" xr:uid="{00000000-0005-0000-0000-0000AD070000}"/>
    <cellStyle name="常规 2 28" xfId="1481" xr:uid="{00000000-0005-0000-0000-0000AE070000}"/>
    <cellStyle name="常规 2 3" xfId="1482" xr:uid="{00000000-0005-0000-0000-0000AF070000}"/>
    <cellStyle name="常规 2 4" xfId="1483" xr:uid="{00000000-0005-0000-0000-0000B0070000}"/>
    <cellStyle name="常规 2 49" xfId="1484" xr:uid="{00000000-0005-0000-0000-0000B1070000}"/>
    <cellStyle name="常规 2 53" xfId="1485" xr:uid="{00000000-0005-0000-0000-0000B2070000}"/>
    <cellStyle name="常规 2_ALL items" xfId="1486" xr:uid="{00000000-0005-0000-0000-0000B3070000}"/>
    <cellStyle name="常规 3" xfId="1487" xr:uid="{00000000-0005-0000-0000-0000B4070000}"/>
    <cellStyle name="常规 4" xfId="1488" xr:uid="{00000000-0005-0000-0000-0000B5070000}"/>
    <cellStyle name="常规 5" xfId="1489" xr:uid="{00000000-0005-0000-0000-0000B6070000}"/>
    <cellStyle name="常规 6" xfId="1490" xr:uid="{00000000-0005-0000-0000-0000B7070000}"/>
    <cellStyle name="常规 6 2" xfId="1491" xr:uid="{00000000-0005-0000-0000-0000B8070000}"/>
    <cellStyle name="常规 6_Basic bedding commitment March Market--130506" xfId="1492" xr:uid="{00000000-0005-0000-0000-0000B9070000}"/>
    <cellStyle name="常规 7" xfId="1493" xr:uid="{00000000-0005-0000-0000-0000BA070000}"/>
    <cellStyle name="常规 8" xfId="1494" xr:uid="{00000000-0005-0000-0000-0000BB070000}"/>
    <cellStyle name="常规 8 2" xfId="1495" xr:uid="{00000000-0005-0000-0000-0000BC070000}"/>
    <cellStyle name="常规 8 2 2" xfId="1934" xr:uid="{00000000-0005-0000-0000-0000BD070000}"/>
    <cellStyle name="常规 8 3" xfId="1933" xr:uid="{00000000-0005-0000-0000-0000BE070000}"/>
    <cellStyle name="常规 9" xfId="1496" xr:uid="{00000000-0005-0000-0000-0000BF070000}"/>
    <cellStyle name="超链接" xfId="2130" builtinId="8"/>
    <cellStyle name="好" xfId="2052" xr:uid="{00000000-0005-0000-0000-0000C1070000}"/>
    <cellStyle name="好 2" xfId="1377" xr:uid="{00000000-0005-0000-0000-0000C2070000}"/>
    <cellStyle name="好 3" xfId="1378" xr:uid="{00000000-0005-0000-0000-0000C3070000}"/>
    <cellStyle name="好_Book1" xfId="1379" xr:uid="{00000000-0005-0000-0000-0000C4070000}"/>
    <cellStyle name="好_BW quote sheet for HP samples _09202012" xfId="1380" xr:uid="{00000000-0005-0000-0000-0000C5070000}"/>
    <cellStyle name="好_Cellular Blanket prices- Faze3" xfId="1381" xr:uid="{00000000-0005-0000-0000-0000C6070000}"/>
    <cellStyle name="好_EE Furniture Quotation of HH samples-20100906" xfId="1382" xr:uid="{00000000-0005-0000-0000-0000C7070000}"/>
    <cellStyle name="好_Folding Chair Quote Sheet - 23 May 2013" xfId="1383" xr:uid="{00000000-0005-0000-0000-0000C8070000}"/>
    <cellStyle name="好_HP quota sheet from kaifa 2011-9-8" xfId="1384" xr:uid="{00000000-0005-0000-0000-0000C9070000}"/>
    <cellStyle name="好_HS quote sheet for HP samples _09192012" xfId="1385" xr:uid="{00000000-0005-0000-0000-0000CA070000}"/>
    <cellStyle name="好_JZJ quote sheet for HP samples _09152012" xfId="1386" xr:uid="{00000000-0005-0000-0000-0000CB070000}"/>
    <cellStyle name="好_KF quote sheet for HP samples _09152012" xfId="1387" xr:uid="{00000000-0005-0000-0000-0000CC070000}"/>
    <cellStyle name="好_Master quote sheet for HP samples _09202012" xfId="1388" xr:uid="{00000000-0005-0000-0000-0000CD070000}"/>
    <cellStyle name="好_Meiyi quote sheet for showroom samples _09192012 update" xfId="1389" xr:uid="{00000000-0005-0000-0000-0000CE070000}"/>
    <cellStyle name="好_Minxing Haojiang TA quote sheet for HP 3-14-2013 " xfId="1390" xr:uid="{00000000-0005-0000-0000-0000CF070000}"/>
    <cellStyle name="好_MY quote sheet for HP samples _09152012" xfId="1391" xr:uid="{00000000-0005-0000-0000-0000D0070000}"/>
    <cellStyle name="好_Overstock Ottoman quotation-master-20110928" xfId="1392" xr:uid="{00000000-0005-0000-0000-0000D1070000}"/>
    <cellStyle name="好_Quotation sheet for HP sample from TC 2011-08-29 (3)" xfId="1393" xr:uid="{00000000-0005-0000-0000-0000D2070000}"/>
    <cellStyle name="好_quote sheet for JCP  _08022012 (2)" xfId="1394" xr:uid="{00000000-0005-0000-0000-0000D3070000}"/>
    <cellStyle name="好_quote sheet for Overstock _09062012" xfId="1395" xr:uid="{00000000-0005-0000-0000-0000D4070000}"/>
    <cellStyle name="好_quote sheet for two tables for Overstock 5-17-2013 (2)" xfId="1396" xr:uid="{00000000-0005-0000-0000-0000D5070000}"/>
    <cellStyle name="好_shopko sheet set CCD 2013-7-16" xfId="1397" xr:uid="{00000000-0005-0000-0000-0000D6070000}"/>
    <cellStyle name="好_TA-JLA April 2012 Sample Order (3)" xfId="1398" xr:uid="{00000000-0005-0000-0000-0000D7070000}"/>
    <cellStyle name="好_Total quote sheet for 201304 HP chairs" xfId="1399" xr:uid="{00000000-0005-0000-0000-0000D8070000}"/>
    <cellStyle name="好_Total quote sheet for 201304 HP samples _updated on 3-25-2013 (3)" xfId="1400" xr:uid="{00000000-0005-0000-0000-0000D9070000}"/>
    <cellStyle name="好_Total quote sheet for 201304 HP samples _updated on 3-26-2013 (2)" xfId="1401" xr:uid="{00000000-0005-0000-0000-0000DA070000}"/>
    <cellStyle name="好_Total quote sheet for 201304 HP samples 3-15-2013" xfId="1402" xr:uid="{00000000-0005-0000-0000-0000DB070000}"/>
    <cellStyle name="好_Total quote sheet for 201304 HP samples 3-18-2013" xfId="1403" xr:uid="{00000000-0005-0000-0000-0000DC070000}"/>
    <cellStyle name="好_total quote sheet for Overstock 2-25-2013" xfId="1404" xr:uid="{00000000-0005-0000-0000-0000DD070000}"/>
    <cellStyle name="好_TW Home Quotation sheet for JCP _07162012 (2)" xfId="1405" xr:uid="{00000000-0005-0000-0000-0000DE070000}"/>
    <cellStyle name="好_TW Home Quotation sheet for JCP _07182012" xfId="1406" xr:uid="{00000000-0005-0000-0000-0000DF070000}"/>
    <cellStyle name="好_TW Home Quotation sheet for JCP _07192012 - KD none KD (2)" xfId="1407" xr:uid="{00000000-0005-0000-0000-0000E0070000}"/>
    <cellStyle name="好_TW Home Quotation sheet HeYuan HP Show 2012-2-19" xfId="1408" xr:uid="{00000000-0005-0000-0000-0000E1070000}"/>
    <cellStyle name="好_TW Home Quotation sheet Hongsheng HP Show 2012-2-29" xfId="1409" xr:uid="{00000000-0005-0000-0000-0000E2070000}"/>
    <cellStyle name="好_TW Home Quotation sheet Jinzheng HP Show 2012-2-29" xfId="1410" xr:uid="{00000000-0005-0000-0000-0000E3070000}"/>
    <cellStyle name="好_TW Home Quotation sheet Meiyuan HP Show 2012-2-29" xfId="1411" xr:uid="{00000000-0005-0000-0000-0000E4070000}"/>
    <cellStyle name="好_TW Home Quotation sheet- south items for HP from HS 2012-03-22" xfId="1412" xr:uid="{00000000-0005-0000-0000-0000E5070000}"/>
    <cellStyle name="好_TW Home Quotation sheet-07022012update (2)" xfId="1413" xr:uid="{00000000-0005-0000-0000-0000E6070000}"/>
    <cellStyle name="好_TW Home Quotation sheet--120323" xfId="1414" xr:uid="{00000000-0005-0000-0000-0000E7070000}"/>
    <cellStyle name="好_TW Home Quotation sheet-120611HEYUAN  (2)" xfId="1415" xr:uid="{00000000-0005-0000-0000-0000E8070000}"/>
    <cellStyle name="好_TW Home Quotation sheet-120618 update (2)" xfId="1416" xr:uid="{00000000-0005-0000-0000-0000E9070000}"/>
    <cellStyle name="好_TW Home Quotation sheet-BW 2012-3-13" xfId="1417" xr:uid="{00000000-0005-0000-0000-0000EA070000}"/>
    <cellStyle name="好_TW Home Quotation sheet-BW items from MY" xfId="1418" xr:uid="{00000000-0005-0000-0000-0000EB070000}"/>
    <cellStyle name="好_TW Home Quotation sheet-KAIFAI 2012-2-20" xfId="1419" xr:uid="{00000000-0005-0000-0000-0000EC070000}"/>
    <cellStyle name="好_TW_Home_Quotation_sheet of HP samples-chairone-20100907" xfId="1420" xr:uid="{00000000-0005-0000-0000-0000ED070000}"/>
    <cellStyle name="好_TW_Home_Quotation_sheet of HP samples-chairone-20100907 (3)" xfId="1421" xr:uid="{00000000-0005-0000-0000-0000EE070000}"/>
    <cellStyle name="好_Winsun quote sheet for HP samples _09192012" xfId="1422" xr:uid="{00000000-0005-0000-0000-0000EF070000}"/>
    <cellStyle name="汇总" xfId="2079" xr:uid="{00000000-0005-0000-0000-0000F0070000}"/>
    <cellStyle name="汇总 2" xfId="1526" xr:uid="{00000000-0005-0000-0000-0000F1070000}"/>
    <cellStyle name="汇总 2 2" xfId="1936" xr:uid="{00000000-0005-0000-0000-0000F2070000}"/>
    <cellStyle name="汇总 2 3" xfId="2093" xr:uid="{00000000-0005-0000-0000-0000F3070000}"/>
    <cellStyle name="汇总 3" xfId="1527" xr:uid="{00000000-0005-0000-0000-0000F4070000}"/>
    <cellStyle name="汇总 3 2" xfId="1937" xr:uid="{00000000-0005-0000-0000-0000F5070000}"/>
    <cellStyle name="汇总 3 3" xfId="2094" xr:uid="{00000000-0005-0000-0000-0000F6070000}"/>
    <cellStyle name="汇总 4" xfId="2092" xr:uid="{00000000-0005-0000-0000-0000F7070000}"/>
    <cellStyle name="货币" xfId="413" builtinId="4"/>
    <cellStyle name="货币 2" xfId="2134" xr:uid="{3F775F09-D79D-44D7-9912-52A714E57593}"/>
    <cellStyle name="货币 2 30" xfId="1540" xr:uid="{00000000-0005-0000-0000-0000F9070000}"/>
    <cellStyle name="计算" xfId="2084" xr:uid="{00000000-0005-0000-0000-0000FA070000}"/>
    <cellStyle name="计算 2" xfId="1538" xr:uid="{00000000-0005-0000-0000-0000FB070000}"/>
    <cellStyle name="计算 2 2" xfId="1938" xr:uid="{00000000-0005-0000-0000-0000FC070000}"/>
    <cellStyle name="计算 2 3" xfId="2096" xr:uid="{00000000-0005-0000-0000-0000FD070000}"/>
    <cellStyle name="计算 3" xfId="1539" xr:uid="{00000000-0005-0000-0000-0000FE070000}"/>
    <cellStyle name="计算 3 2" xfId="1939" xr:uid="{00000000-0005-0000-0000-0000FF070000}"/>
    <cellStyle name="计算 3 3" xfId="2097" xr:uid="{00000000-0005-0000-0000-000000080000}"/>
    <cellStyle name="计算 4" xfId="2095" xr:uid="{00000000-0005-0000-0000-000001080000}"/>
    <cellStyle name="检查单元格" xfId="2078" xr:uid="{00000000-0005-0000-0000-000002080000}"/>
    <cellStyle name="检查单元格 2" xfId="1523" xr:uid="{00000000-0005-0000-0000-000003080000}"/>
    <cellStyle name="检查单元格 3" xfId="1524" xr:uid="{00000000-0005-0000-0000-000004080000}"/>
    <cellStyle name="解释性文本" xfId="2081" xr:uid="{00000000-0005-0000-0000-000005080000}"/>
    <cellStyle name="解释性文本 2" xfId="1534" xr:uid="{00000000-0005-0000-0000-000006080000}"/>
    <cellStyle name="解释性文本 3" xfId="1535" xr:uid="{00000000-0005-0000-0000-000007080000}"/>
    <cellStyle name="警告文本" xfId="2082" xr:uid="{00000000-0005-0000-0000-000008080000}"/>
    <cellStyle name="警告文本 2" xfId="1536" xr:uid="{00000000-0005-0000-0000-000009080000}"/>
    <cellStyle name="警告文本 3" xfId="1537" xr:uid="{00000000-0005-0000-0000-00000A080000}"/>
    <cellStyle name="链接单元格" xfId="2088" xr:uid="{00000000-0005-0000-0000-00000B080000}"/>
    <cellStyle name="链接单元格 2" xfId="1548" xr:uid="{00000000-0005-0000-0000-00000C080000}"/>
    <cellStyle name="链接单元格 3" xfId="1549" xr:uid="{00000000-0005-0000-0000-00000D080000}"/>
    <cellStyle name="霓付 [0]_97MBO" xfId="1550" xr:uid="{00000000-0005-0000-0000-00000E080000}"/>
    <cellStyle name="霓付_97MBO" xfId="1551" xr:uid="{00000000-0005-0000-0000-00000F080000}"/>
    <cellStyle name="烹拳 [0]_97MBO" xfId="1530" xr:uid="{00000000-0005-0000-0000-000010080000}"/>
    <cellStyle name="烹拳_97MBO" xfId="1531" xr:uid="{00000000-0005-0000-0000-000011080000}"/>
    <cellStyle name="普通_ 白土" xfId="1509" xr:uid="{00000000-0005-0000-0000-000012080000}"/>
    <cellStyle name="千分位[0]_ 白土" xfId="1375" xr:uid="{00000000-0005-0000-0000-000013080000}"/>
    <cellStyle name="千分位_ 白土" xfId="1376" xr:uid="{00000000-0005-0000-0000-000014080000}"/>
    <cellStyle name="千位[0]_laroux" xfId="1373" xr:uid="{00000000-0005-0000-0000-000015080000}"/>
    <cellStyle name="千位_laroux" xfId="1374" xr:uid="{00000000-0005-0000-0000-000016080000}"/>
    <cellStyle name="千位分隔" xfId="405" builtinId="3"/>
    <cellStyle name="钎霖_laroux" xfId="1547" xr:uid="{00000000-0005-0000-0000-000018080000}"/>
    <cellStyle name="强调文字颜色 1" xfId="2065" xr:uid="{00000000-0005-0000-0000-000019080000}"/>
    <cellStyle name="强调文字颜色 1 2" xfId="1497" xr:uid="{00000000-0005-0000-0000-00001A080000}"/>
    <cellStyle name="强调文字颜色 1 3" xfId="1498" xr:uid="{00000000-0005-0000-0000-00001B080000}"/>
    <cellStyle name="强调文字颜色 2" xfId="2066" xr:uid="{00000000-0005-0000-0000-00001C080000}"/>
    <cellStyle name="强调文字颜色 2 2" xfId="1499" xr:uid="{00000000-0005-0000-0000-00001D080000}"/>
    <cellStyle name="强调文字颜色 2 3" xfId="1500" xr:uid="{00000000-0005-0000-0000-00001E080000}"/>
    <cellStyle name="强调文字颜色 3" xfId="2067" xr:uid="{00000000-0005-0000-0000-00001F080000}"/>
    <cellStyle name="强调文字颜色 3 2" xfId="1501" xr:uid="{00000000-0005-0000-0000-000020080000}"/>
    <cellStyle name="强调文字颜色 3 3" xfId="1502" xr:uid="{00000000-0005-0000-0000-000021080000}"/>
    <cellStyle name="强调文字颜色 4" xfId="2068" xr:uid="{00000000-0005-0000-0000-000022080000}"/>
    <cellStyle name="强调文字颜色 4 2" xfId="1503" xr:uid="{00000000-0005-0000-0000-000023080000}"/>
    <cellStyle name="强调文字颜色 4 3" xfId="1504" xr:uid="{00000000-0005-0000-0000-000024080000}"/>
    <cellStyle name="强调文字颜色 5" xfId="2069" xr:uid="{00000000-0005-0000-0000-000025080000}"/>
    <cellStyle name="强调文字颜色 5 2" xfId="1505" xr:uid="{00000000-0005-0000-0000-000026080000}"/>
    <cellStyle name="强调文字颜色 5 3" xfId="1506" xr:uid="{00000000-0005-0000-0000-000027080000}"/>
    <cellStyle name="强调文字颜色 6" xfId="2070" xr:uid="{00000000-0005-0000-0000-000028080000}"/>
    <cellStyle name="强调文字颜色 6 2" xfId="1507" xr:uid="{00000000-0005-0000-0000-000029080000}"/>
    <cellStyle name="强调文字颜色 6 3" xfId="1508" xr:uid="{00000000-0005-0000-0000-00002A080000}"/>
    <cellStyle name="适中" xfId="2087" xr:uid="{00000000-0005-0000-0000-00002B080000}"/>
    <cellStyle name="适中 2" xfId="1545" xr:uid="{00000000-0005-0000-0000-00002C080000}"/>
    <cellStyle name="适中 3" xfId="1546" xr:uid="{00000000-0005-0000-0000-00002D080000}"/>
    <cellStyle name="输出" xfId="2086" xr:uid="{00000000-0005-0000-0000-00002E080000}"/>
    <cellStyle name="输出 2" xfId="1543" xr:uid="{00000000-0005-0000-0000-00002F080000}"/>
    <cellStyle name="输出 2 2" xfId="1940" xr:uid="{00000000-0005-0000-0000-000030080000}"/>
    <cellStyle name="输出 2 3" xfId="2100" xr:uid="{00000000-0005-0000-0000-000031080000}"/>
    <cellStyle name="输出 3" xfId="1544" xr:uid="{00000000-0005-0000-0000-000032080000}"/>
    <cellStyle name="输出 3 2" xfId="1941" xr:uid="{00000000-0005-0000-0000-000033080000}"/>
    <cellStyle name="输出 3 3" xfId="2101" xr:uid="{00000000-0005-0000-0000-000034080000}"/>
    <cellStyle name="输出 4" xfId="2099" xr:uid="{00000000-0005-0000-0000-000035080000}"/>
    <cellStyle name="输入" xfId="2085" xr:uid="{00000000-0005-0000-0000-000036080000}"/>
    <cellStyle name="输入 2" xfId="1541" xr:uid="{00000000-0005-0000-0000-000037080000}"/>
    <cellStyle name="输入 2 2" xfId="1942" xr:uid="{00000000-0005-0000-0000-000038080000}"/>
    <cellStyle name="输入 2 3" xfId="2103" xr:uid="{00000000-0005-0000-0000-000039080000}"/>
    <cellStyle name="输入 3" xfId="1542" xr:uid="{00000000-0005-0000-0000-00003A080000}"/>
    <cellStyle name="输入 3 2" xfId="1943" xr:uid="{00000000-0005-0000-0000-00003B080000}"/>
    <cellStyle name="输入 3 3" xfId="2104" xr:uid="{00000000-0005-0000-0000-00003C080000}"/>
    <cellStyle name="输入 4" xfId="2102" xr:uid="{00000000-0005-0000-0000-00003D080000}"/>
    <cellStyle name="样式 1" xfId="1520" xr:uid="{00000000-0005-0000-0000-00003E080000}"/>
    <cellStyle name="样式 1 2" xfId="1521" xr:uid="{00000000-0005-0000-0000-00003F080000}"/>
    <cellStyle name="样式 1 2 2" xfId="1944" xr:uid="{00000000-0005-0000-0000-000040080000}"/>
    <cellStyle name="样式 1 3" xfId="1522" xr:uid="{00000000-0005-0000-0000-000041080000}"/>
    <cellStyle name="样式 1 3 2" xfId="1945" xr:uid="{00000000-0005-0000-0000-000042080000}"/>
    <cellStyle name="样式 1 4" xfId="1558" xr:uid="{00000000-0005-0000-0000-000043080000}"/>
    <cellStyle name="样式 1 5 7" xfId="2110" xr:uid="{00000000-0005-0000-0000-000044080000}"/>
    <cellStyle name="样式 1_Belk Ecoweave 400 tc tencel sheet quote 10092014" xfId="2077" xr:uid="{00000000-0005-0000-0000-000045080000}"/>
    <cellStyle name="樣式 1" xfId="1525" xr:uid="{00000000-0005-0000-0000-000046080000}"/>
    <cellStyle name="樣式 1 2" xfId="1946" xr:uid="{00000000-0005-0000-0000-000047080000}"/>
    <cellStyle name="一般_PRICE3" xfId="1372" xr:uid="{00000000-0005-0000-0000-000048080000}"/>
    <cellStyle name="注释" xfId="2080" xr:uid="{00000000-0005-0000-0000-000049080000}"/>
    <cellStyle name="注释 2" xfId="1528" xr:uid="{00000000-0005-0000-0000-00004A080000}"/>
    <cellStyle name="注释 2 2" xfId="1947" xr:uid="{00000000-0005-0000-0000-00004B080000}"/>
    <cellStyle name="注释 3" xfId="1529" xr:uid="{00000000-0005-0000-0000-00004C080000}"/>
    <cellStyle name="注释 3 2" xfId="1948" xr:uid="{00000000-0005-0000-0000-00004D080000}"/>
    <cellStyle name="콤마 [0]_BOILER-CO1" xfId="1367" xr:uid="{00000000-0005-0000-0000-00004E080000}"/>
    <cellStyle name="콤마_BOILER-CO1" xfId="1368" xr:uid="{00000000-0005-0000-0000-00004F080000}"/>
    <cellStyle name="통화 [0]_BOILER-CO1" xfId="1369" xr:uid="{00000000-0005-0000-0000-000050080000}"/>
    <cellStyle name="통화_BOILER-CO1" xfId="1370" xr:uid="{00000000-0005-0000-0000-000051080000}"/>
    <cellStyle name="표준_0N-HANDLING " xfId="1371"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alcChain" Target="calcChain.xml"/><Relationship Id="rId37"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69850</xdr:colOff>
      <xdr:row>26</xdr:row>
      <xdr:rowOff>139699</xdr:rowOff>
    </xdr:from>
    <xdr:to>
      <xdr:col>4</xdr:col>
      <xdr:colOff>2787650</xdr:colOff>
      <xdr:row>49</xdr:row>
      <xdr:rowOff>24988</xdr:rowOff>
    </xdr:to>
    <xdr:pic>
      <xdr:nvPicPr>
        <xdr:cNvPr id="2" name="Picture 1">
          <a:extLst>
            <a:ext uri="{FF2B5EF4-FFF2-40B4-BE49-F238E27FC236}">
              <a16:creationId xmlns:a16="http://schemas.microsoft.com/office/drawing/2014/main" id="{39734456-DC8E-42CE-A8A0-C7DCFD603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4762499"/>
          <a:ext cx="2571750" cy="397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Sample PO worksheet"/>
      <sheetName val="Attribute Assignment"/>
    </sheetNames>
    <sheetDataSet>
      <sheetData sheetId="0"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0.png"/><Relationship Id="rId1" Type="http://schemas.openxmlformats.org/officeDocument/2006/relationships/image" Target="../media/image10.png"/><Relationship Id="rId5" Type="http://schemas.openxmlformats.org/officeDocument/2006/relationships/image" Target="../media/image5.png"/><Relationship Id="rId4" Type="http://schemas.openxmlformats.org/officeDocument/2006/relationships/image" Target="../media/image4.png"/></Relationship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mailto:margaret.bellido@jlahome.com" TargetMode="External"/><Relationship Id="rId13" Type="http://schemas.openxmlformats.org/officeDocument/2006/relationships/hyperlink" Target="mailto:patrick.li@jlahome.com" TargetMode="External"/><Relationship Id="rId18" Type="http://schemas.openxmlformats.org/officeDocument/2006/relationships/hyperlink" Target="mailto:Hallie.Katz@ros.com" TargetMode="External"/><Relationship Id="rId3" Type="http://schemas.openxmlformats.org/officeDocument/2006/relationships/hyperlink" Target="mailto:margaret.bellido@jlahome.com" TargetMode="External"/><Relationship Id="rId7" Type="http://schemas.openxmlformats.org/officeDocument/2006/relationships/hyperlink" Target="mailto:mindy.yang@scmhome.com" TargetMode="External"/><Relationship Id="rId12" Type="http://schemas.openxmlformats.org/officeDocument/2006/relationships/hyperlink" Target="mailto:margaret.bellido@jlahome.com" TargetMode="External"/><Relationship Id="rId17" Type="http://schemas.openxmlformats.org/officeDocument/2006/relationships/hyperlink" Target="mailto:margaret.bellido@jlahome.com" TargetMode="External"/><Relationship Id="rId2" Type="http://schemas.openxmlformats.org/officeDocument/2006/relationships/hyperlink" Target="mailto:mindy.yang@jlachina.com" TargetMode="External"/><Relationship Id="rId16" Type="http://schemas.openxmlformats.org/officeDocument/2006/relationships/hyperlink" Target="mailto:margaret.bellido@jlahome.com" TargetMode="External"/><Relationship Id="rId1" Type="http://schemas.openxmlformats.org/officeDocument/2006/relationships/hyperlink" Target="mailto:margaret.bellido@jlahome.com" TargetMode="External"/><Relationship Id="rId6" Type="http://schemas.openxmlformats.org/officeDocument/2006/relationships/hyperlink" Target="mailto:margaret.bellido@jlahome.com" TargetMode="External"/><Relationship Id="rId11" Type="http://schemas.openxmlformats.org/officeDocument/2006/relationships/hyperlink" Target="mailto:mindy.yang@jlachina.com" TargetMode="External"/><Relationship Id="rId5" Type="http://schemas.openxmlformats.org/officeDocument/2006/relationships/hyperlink" Target="mailto:mindy.yang@jlachina.com" TargetMode="External"/><Relationship Id="rId15" Type="http://schemas.openxmlformats.org/officeDocument/2006/relationships/hyperlink" Target="mailto:mindy.yang@scmhome.com" TargetMode="External"/><Relationship Id="rId10" Type="http://schemas.openxmlformats.org/officeDocument/2006/relationships/hyperlink" Target="mailto:mindy.yang@jlachina.com" TargetMode="External"/><Relationship Id="rId19" Type="http://schemas.openxmlformats.org/officeDocument/2006/relationships/hyperlink" Target="mailto:Juanna.Nixon@ros.com" TargetMode="External"/><Relationship Id="rId4" Type="http://schemas.openxmlformats.org/officeDocument/2006/relationships/hyperlink" Target="mailto:Margaret.bellido@jlahome.com" TargetMode="External"/><Relationship Id="rId9" Type="http://schemas.openxmlformats.org/officeDocument/2006/relationships/hyperlink" Target="mailto:margaret.bellido@jlahome.com" TargetMode="External"/><Relationship Id="rId14" Type="http://schemas.openxmlformats.org/officeDocument/2006/relationships/hyperlink" Target="mailto:margaret.bellido@jlahome.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Y32"/>
  <sheetViews>
    <sheetView tabSelected="1" zoomScaleNormal="100" workbookViewId="0">
      <selection activeCell="B42" sqref="B42"/>
    </sheetView>
  </sheetViews>
  <sheetFormatPr defaultColWidth="9.42578125" defaultRowHeight="12.75" outlineLevelCol="2"/>
  <cols>
    <col min="1" max="1" width="19.42578125" style="1" customWidth="1"/>
    <col min="2" max="2" width="29.42578125" style="1" customWidth="1"/>
    <col min="3" max="3" width="16.5703125" style="3" customWidth="1"/>
    <col min="4" max="4" width="34.5703125" style="1" customWidth="1"/>
    <col min="5" max="5" width="15.140625" style="1" customWidth="1"/>
    <col min="6" max="6" width="16.140625" style="1" customWidth="1"/>
    <col min="7" max="7" width="18.42578125" style="1" customWidth="1"/>
    <col min="8" max="8" width="14" style="1" customWidth="1"/>
    <col min="9" max="9" width="18.42578125" style="1" customWidth="1"/>
    <col min="10" max="10" width="12.42578125" style="1" customWidth="1" outlineLevel="1"/>
    <col min="11" max="11" width="4.5703125" style="48" customWidth="1" outlineLevel="1" collapsed="1"/>
    <col min="12" max="12" width="6" style="49" customWidth="1" outlineLevel="2"/>
    <col min="13" max="13" width="6.5703125" style="49" customWidth="1" outlineLevel="2"/>
    <col min="14" max="14" width="6.5703125" style="1" customWidth="1" outlineLevel="2"/>
    <col min="15" max="15" width="10.85546875" style="1" customWidth="1" outlineLevel="2"/>
    <col min="16" max="16" width="7.5703125" style="1" customWidth="1" outlineLevel="2"/>
    <col min="17" max="17" width="8.42578125" style="2" customWidth="1" outlineLevel="2"/>
    <col min="18" max="18" width="9.42578125" style="2" customWidth="1" outlineLevel="2"/>
    <col min="19" max="19" width="8.42578125" style="1" customWidth="1" outlineLevel="2"/>
    <col min="20" max="20" width="13.5703125" style="2" customWidth="1" outlineLevel="1"/>
    <col min="21" max="21" width="7.42578125" style="1" customWidth="1" outlineLevel="2"/>
    <col min="22" max="22" width="9.5703125" style="1" customWidth="1" outlineLevel="2"/>
    <col min="23" max="23" width="9.42578125" style="2" customWidth="1" outlineLevel="1"/>
    <col min="24" max="25" width="7.42578125" style="2" customWidth="1" outlineLevel="1"/>
    <col min="26" max="28" width="7.42578125" style="1" customWidth="1" outlineLevel="2"/>
    <col min="29" max="29" width="9.5703125" style="1" customWidth="1" outlineLevel="2"/>
    <col min="30" max="30" width="7.5703125" style="1" customWidth="1" outlineLevel="2"/>
    <col min="31" max="32" width="9.42578125" style="2" customWidth="1" outlineLevel="1"/>
    <col min="33" max="33" width="14.5703125" style="2" bestFit="1" customWidth="1" outlineLevel="1"/>
    <col min="34" max="36" width="14.5703125" style="2" customWidth="1" outlineLevel="1"/>
    <col min="37" max="37" width="9.42578125" style="2" outlineLevel="1"/>
    <col min="38" max="39" width="12.42578125" style="2" bestFit="1" customWidth="1" outlineLevel="1"/>
    <col min="40" max="40" width="11.28515625" style="1" customWidth="1"/>
    <col min="41" max="16384" width="9.42578125" style="1"/>
  </cols>
  <sheetData>
    <row r="1" spans="1:233" s="77" customFormat="1" ht="31.5" customHeight="1" thickBot="1">
      <c r="A1" s="147" t="s">
        <v>346</v>
      </c>
      <c r="B1" s="147"/>
      <c r="C1" s="147"/>
      <c r="D1" s="147"/>
      <c r="E1" s="147"/>
      <c r="F1" s="147"/>
      <c r="G1" s="147"/>
      <c r="H1" s="147"/>
      <c r="I1" s="147"/>
      <c r="J1" s="147"/>
      <c r="K1" s="147"/>
      <c r="L1" s="78"/>
      <c r="V1" s="79"/>
      <c r="AO1" s="80"/>
      <c r="AR1" s="148"/>
      <c r="AS1" s="148"/>
      <c r="AT1" s="148"/>
      <c r="GH1" s="149"/>
      <c r="HY1" s="80"/>
    </row>
    <row r="2" spans="1:233" s="77" customFormat="1" ht="22.5" customHeight="1">
      <c r="A2" s="150" t="s">
        <v>32</v>
      </c>
      <c r="B2" s="151" t="s">
        <v>31</v>
      </c>
      <c r="C2" s="152" t="s">
        <v>132</v>
      </c>
      <c r="D2" s="151" t="s">
        <v>133</v>
      </c>
      <c r="E2" s="351" t="s">
        <v>54</v>
      </c>
      <c r="F2" s="351"/>
      <c r="G2" s="351"/>
      <c r="H2" s="350" t="s">
        <v>94</v>
      </c>
      <c r="I2" s="350"/>
      <c r="J2" s="351" t="s">
        <v>134</v>
      </c>
      <c r="K2" s="351"/>
      <c r="L2" s="352" t="s">
        <v>135</v>
      </c>
      <c r="M2" s="353"/>
      <c r="O2" s="156" t="s">
        <v>209</v>
      </c>
      <c r="P2" s="153"/>
      <c r="V2" s="79"/>
      <c r="Z2" s="148"/>
      <c r="AA2" s="148"/>
      <c r="AB2" s="154"/>
      <c r="AE2" s="155"/>
      <c r="AO2" s="80"/>
      <c r="AR2" s="148"/>
      <c r="AS2" s="148"/>
      <c r="AT2" s="148"/>
      <c r="DR2" s="171" t="s">
        <v>136</v>
      </c>
      <c r="DS2" s="171" t="s">
        <v>137</v>
      </c>
      <c r="DT2" s="171" t="s">
        <v>138</v>
      </c>
      <c r="DU2" s="171" t="s">
        <v>139</v>
      </c>
      <c r="DV2" s="171" t="s">
        <v>140</v>
      </c>
      <c r="DW2" s="171" t="s">
        <v>141</v>
      </c>
      <c r="DX2" s="171" t="s">
        <v>142</v>
      </c>
      <c r="DY2" s="171" t="s">
        <v>143</v>
      </c>
      <c r="DZ2" s="171" t="s">
        <v>144</v>
      </c>
      <c r="EA2" s="171" t="s">
        <v>145</v>
      </c>
      <c r="EB2" s="171" t="s">
        <v>146</v>
      </c>
      <c r="EC2" s="171" t="s">
        <v>133</v>
      </c>
      <c r="ED2" s="171" t="s">
        <v>297</v>
      </c>
      <c r="EE2" s="171" t="s">
        <v>147</v>
      </c>
      <c r="EF2" s="171" t="s">
        <v>148</v>
      </c>
      <c r="EG2" s="149" t="s">
        <v>149</v>
      </c>
      <c r="EH2" s="149" t="s">
        <v>150</v>
      </c>
      <c r="EI2" s="149" t="s">
        <v>151</v>
      </c>
      <c r="EJ2" s="149" t="s">
        <v>152</v>
      </c>
      <c r="EK2" s="149" t="s">
        <v>153</v>
      </c>
      <c r="EL2" s="149" t="s">
        <v>154</v>
      </c>
      <c r="EM2" s="149" t="s">
        <v>155</v>
      </c>
      <c r="EN2" s="149" t="s">
        <v>156</v>
      </c>
      <c r="EO2" s="149" t="s">
        <v>157</v>
      </c>
      <c r="EP2" s="149" t="s">
        <v>158</v>
      </c>
      <c r="EQ2" s="149" t="s">
        <v>159</v>
      </c>
      <c r="ER2" s="149" t="s">
        <v>160</v>
      </c>
      <c r="ES2" s="149" t="s">
        <v>161</v>
      </c>
      <c r="ET2" s="149" t="s">
        <v>162</v>
      </c>
      <c r="EU2" s="149" t="s">
        <v>163</v>
      </c>
      <c r="EV2" s="149" t="s">
        <v>164</v>
      </c>
      <c r="EW2" s="149" t="s">
        <v>165</v>
      </c>
      <c r="EX2" s="149" t="s">
        <v>166</v>
      </c>
      <c r="EY2" s="149" t="s">
        <v>167</v>
      </c>
      <c r="EZ2" s="149" t="s">
        <v>168</v>
      </c>
      <c r="FA2" s="149" t="s">
        <v>169</v>
      </c>
      <c r="FB2" s="149" t="s">
        <v>170</v>
      </c>
      <c r="FC2" s="149" t="s">
        <v>171</v>
      </c>
      <c r="FD2" s="149" t="s">
        <v>172</v>
      </c>
      <c r="FE2" s="149" t="s">
        <v>173</v>
      </c>
      <c r="FF2" s="149" t="s">
        <v>174</v>
      </c>
      <c r="FG2" s="149" t="s">
        <v>175</v>
      </c>
      <c r="FH2" s="149" t="s">
        <v>176</v>
      </c>
      <c r="FI2" s="149" t="s">
        <v>177</v>
      </c>
      <c r="FJ2" s="149" t="s">
        <v>178</v>
      </c>
      <c r="FK2" s="149" t="s">
        <v>179</v>
      </c>
      <c r="FL2" s="149" t="s">
        <v>180</v>
      </c>
      <c r="FM2" s="149" t="s">
        <v>181</v>
      </c>
      <c r="FN2" s="149" t="s">
        <v>182</v>
      </c>
      <c r="FO2" s="149" t="s">
        <v>183</v>
      </c>
      <c r="FP2" s="149" t="s">
        <v>184</v>
      </c>
      <c r="FQ2" s="149" t="s">
        <v>185</v>
      </c>
      <c r="FR2" s="149" t="s">
        <v>186</v>
      </c>
      <c r="FS2" s="149" t="s">
        <v>187</v>
      </c>
      <c r="FT2" s="149" t="s">
        <v>188</v>
      </c>
      <c r="FU2" s="149" t="s">
        <v>189</v>
      </c>
      <c r="FV2" s="149" t="s">
        <v>190</v>
      </c>
      <c r="FW2" s="149" t="s">
        <v>191</v>
      </c>
      <c r="FX2" s="149" t="s">
        <v>192</v>
      </c>
      <c r="FY2" s="149" t="s">
        <v>193</v>
      </c>
      <c r="FZ2" s="149" t="s">
        <v>194</v>
      </c>
      <c r="GA2" s="149" t="s">
        <v>195</v>
      </c>
      <c r="GB2" s="149" t="s">
        <v>196</v>
      </c>
      <c r="GC2" s="149" t="s">
        <v>197</v>
      </c>
      <c r="GD2" s="149" t="s">
        <v>198</v>
      </c>
      <c r="GE2" s="149" t="s">
        <v>199</v>
      </c>
      <c r="GF2" s="149" t="s">
        <v>200</v>
      </c>
      <c r="GG2" s="149" t="s">
        <v>201</v>
      </c>
    </row>
    <row r="3" spans="1:233" s="77" customFormat="1" ht="22.5" customHeight="1">
      <c r="A3" s="157" t="s">
        <v>202</v>
      </c>
      <c r="B3" s="247" t="s">
        <v>620</v>
      </c>
      <c r="C3" s="248" t="s">
        <v>203</v>
      </c>
      <c r="D3" s="158" t="str">
        <f>B2&amp;" "&amp;B3&amp;" 200TC Printed Cotton"&amp;"Sheet Set"</f>
        <v>Ross Willow&amp;Sage，Armoire Collection, 200TC Printed CottonSheet Set</v>
      </c>
      <c r="E3" s="355" t="s">
        <v>56</v>
      </c>
      <c r="F3" s="355"/>
      <c r="G3" s="355"/>
      <c r="H3" s="354" t="s">
        <v>272</v>
      </c>
      <c r="I3" s="354"/>
      <c r="J3" s="355" t="s">
        <v>204</v>
      </c>
      <c r="K3" s="355"/>
      <c r="L3" s="356" t="s">
        <v>205</v>
      </c>
      <c r="M3" s="357"/>
      <c r="O3" s="156" t="s">
        <v>262</v>
      </c>
      <c r="V3" s="79"/>
      <c r="Z3" s="148"/>
      <c r="AA3" s="148"/>
      <c r="AB3" s="154"/>
      <c r="AE3" s="155"/>
      <c r="AO3" s="80"/>
      <c r="AR3" s="148"/>
      <c r="AS3" s="148"/>
      <c r="AT3" s="148"/>
      <c r="DR3" s="77" t="s">
        <v>207</v>
      </c>
      <c r="DS3" s="77" t="s">
        <v>208</v>
      </c>
      <c r="DT3" s="77" t="s">
        <v>209</v>
      </c>
      <c r="DU3" s="77" t="s">
        <v>209</v>
      </c>
      <c r="DV3" s="77" t="s">
        <v>208</v>
      </c>
      <c r="DW3" s="77" t="s">
        <v>209</v>
      </c>
      <c r="DX3" s="77" t="s">
        <v>207</v>
      </c>
      <c r="DY3" s="77" t="s">
        <v>208</v>
      </c>
      <c r="DZ3" s="77" t="s">
        <v>208</v>
      </c>
      <c r="EA3" s="77" t="s">
        <v>209</v>
      </c>
      <c r="EB3" s="77" t="s">
        <v>208</v>
      </c>
      <c r="EC3" s="77" t="s">
        <v>209</v>
      </c>
      <c r="ED3" s="77" t="s">
        <v>208</v>
      </c>
      <c r="EE3" s="77" t="s">
        <v>208</v>
      </c>
      <c r="EF3" s="77" t="s">
        <v>209</v>
      </c>
      <c r="EG3" s="149" t="s">
        <v>210</v>
      </c>
      <c r="EH3" s="149" t="s">
        <v>211</v>
      </c>
      <c r="EI3" s="149" t="s">
        <v>212</v>
      </c>
      <c r="EJ3" s="149" t="s">
        <v>213</v>
      </c>
      <c r="EK3" s="149" t="s">
        <v>214</v>
      </c>
      <c r="EL3" s="149" t="s">
        <v>215</v>
      </c>
      <c r="EM3" s="149" t="s">
        <v>216</v>
      </c>
      <c r="EN3" s="149" t="s">
        <v>217</v>
      </c>
      <c r="EO3" s="149" t="s">
        <v>218</v>
      </c>
      <c r="EP3" s="149" t="s">
        <v>219</v>
      </c>
      <c r="EQ3" s="149" t="s">
        <v>220</v>
      </c>
      <c r="ER3" s="149" t="s">
        <v>221</v>
      </c>
      <c r="ES3" s="149" t="s">
        <v>222</v>
      </c>
      <c r="ET3" s="149" t="s">
        <v>223</v>
      </c>
      <c r="EU3" s="149" t="s">
        <v>224</v>
      </c>
      <c r="EV3" s="149" t="s">
        <v>225</v>
      </c>
      <c r="EW3" s="149" t="s">
        <v>226</v>
      </c>
      <c r="EX3" s="149" t="s">
        <v>227</v>
      </c>
      <c r="EY3" s="149" t="s">
        <v>228</v>
      </c>
      <c r="EZ3" s="149" t="s">
        <v>229</v>
      </c>
      <c r="FA3" s="149" t="s">
        <v>230</v>
      </c>
      <c r="FB3" s="149" t="s">
        <v>35</v>
      </c>
      <c r="FC3" s="149" t="s">
        <v>231</v>
      </c>
      <c r="FD3" s="149" t="s">
        <v>232</v>
      </c>
      <c r="FE3" s="149" t="s">
        <v>184</v>
      </c>
      <c r="FF3" s="149" t="s">
        <v>233</v>
      </c>
      <c r="FG3" s="149" t="s">
        <v>234</v>
      </c>
      <c r="FH3" s="149" t="s">
        <v>235</v>
      </c>
      <c r="FI3" s="149" t="s">
        <v>236</v>
      </c>
      <c r="FJ3" s="149" t="s">
        <v>237</v>
      </c>
      <c r="FK3" s="149" t="s">
        <v>238</v>
      </c>
      <c r="FL3" s="149" t="s">
        <v>239</v>
      </c>
      <c r="FM3" s="149" t="s">
        <v>240</v>
      </c>
      <c r="FN3" s="149" t="s">
        <v>241</v>
      </c>
      <c r="FO3" s="149" t="s">
        <v>242</v>
      </c>
      <c r="FP3" s="149" t="s">
        <v>243</v>
      </c>
      <c r="FQ3" s="77" t="s">
        <v>298</v>
      </c>
      <c r="FR3" s="149" t="s">
        <v>191</v>
      </c>
      <c r="FS3" s="149" t="s">
        <v>244</v>
      </c>
      <c r="FT3" s="149" t="s">
        <v>245</v>
      </c>
      <c r="FU3" s="149" t="s">
        <v>246</v>
      </c>
      <c r="FV3" s="149" t="s">
        <v>247</v>
      </c>
      <c r="FW3" s="149" t="s">
        <v>248</v>
      </c>
      <c r="FX3" s="149" t="s">
        <v>249</v>
      </c>
      <c r="FY3" s="149" t="s">
        <v>250</v>
      </c>
      <c r="FZ3" s="149" t="s">
        <v>251</v>
      </c>
      <c r="GA3" s="149" t="s">
        <v>252</v>
      </c>
      <c r="GB3" s="149" t="s">
        <v>253</v>
      </c>
      <c r="GC3" s="149" t="s">
        <v>254</v>
      </c>
      <c r="GD3" s="149" t="s">
        <v>255</v>
      </c>
      <c r="GE3" s="149" t="s">
        <v>256</v>
      </c>
    </row>
    <row r="4" spans="1:233" s="77" customFormat="1" ht="22.5" customHeight="1">
      <c r="A4" s="157" t="s">
        <v>299</v>
      </c>
      <c r="B4" s="247"/>
      <c r="C4" s="248" t="s">
        <v>257</v>
      </c>
      <c r="D4" s="247" t="s">
        <v>270</v>
      </c>
      <c r="E4" s="355" t="s">
        <v>58</v>
      </c>
      <c r="F4" s="355"/>
      <c r="G4" s="355"/>
      <c r="H4" s="354" t="s">
        <v>285</v>
      </c>
      <c r="I4" s="354"/>
      <c r="J4" s="355" t="s">
        <v>258</v>
      </c>
      <c r="K4" s="355"/>
      <c r="L4" s="354" t="s">
        <v>259</v>
      </c>
      <c r="M4" s="362"/>
      <c r="O4" s="156" t="s">
        <v>270</v>
      </c>
      <c r="P4" s="159"/>
      <c r="V4" s="79"/>
      <c r="Z4" s="160"/>
      <c r="AA4" s="160"/>
      <c r="AB4" s="155"/>
      <c r="AC4" s="155"/>
      <c r="AD4" s="155"/>
      <c r="AE4" s="161"/>
      <c r="AO4" s="80"/>
      <c r="AR4" s="148"/>
      <c r="AS4" s="148"/>
      <c r="AT4" s="148"/>
      <c r="DR4" s="77" t="s">
        <v>206</v>
      </c>
      <c r="DS4" s="77" t="s">
        <v>261</v>
      </c>
      <c r="DT4" s="77" t="s">
        <v>262</v>
      </c>
      <c r="DU4" s="77" t="s">
        <v>262</v>
      </c>
      <c r="DV4" s="77" t="s">
        <v>261</v>
      </c>
      <c r="DW4" s="77" t="s">
        <v>262</v>
      </c>
      <c r="DX4" s="77" t="s">
        <v>206</v>
      </c>
      <c r="DY4" s="77" t="s">
        <v>261</v>
      </c>
      <c r="DZ4" s="77" t="s">
        <v>261</v>
      </c>
      <c r="EA4" s="77" t="s">
        <v>262</v>
      </c>
      <c r="EB4" s="77" t="s">
        <v>261</v>
      </c>
      <c r="EC4" s="77" t="s">
        <v>262</v>
      </c>
      <c r="ED4" s="77" t="s">
        <v>261</v>
      </c>
      <c r="EE4" s="77" t="s">
        <v>261</v>
      </c>
      <c r="EF4" s="77" t="s">
        <v>262</v>
      </c>
      <c r="EG4" s="149" t="s">
        <v>94</v>
      </c>
      <c r="EH4" s="149" t="s">
        <v>263</v>
      </c>
      <c r="EJ4" s="77" t="s">
        <v>300</v>
      </c>
      <c r="EK4" s="77" t="s">
        <v>301</v>
      </c>
      <c r="EL4" s="77" t="s">
        <v>302</v>
      </c>
      <c r="EM4" s="77" t="s">
        <v>303</v>
      </c>
      <c r="EN4" s="149" t="s">
        <v>304</v>
      </c>
      <c r="EO4" s="77" t="s">
        <v>305</v>
      </c>
      <c r="EP4" s="77" t="s">
        <v>306</v>
      </c>
      <c r="EQ4" s="77" t="s">
        <v>307</v>
      </c>
      <c r="ER4" s="77" t="s">
        <v>308</v>
      </c>
      <c r="ES4" s="77" t="s">
        <v>309</v>
      </c>
      <c r="ET4" s="77" t="s">
        <v>310</v>
      </c>
      <c r="EU4" s="77" t="s">
        <v>311</v>
      </c>
      <c r="EV4" s="77" t="s">
        <v>312</v>
      </c>
      <c r="EW4" s="77" t="s">
        <v>313</v>
      </c>
      <c r="EX4" s="77" t="s">
        <v>314</v>
      </c>
      <c r="EY4" s="77" t="s">
        <v>315</v>
      </c>
      <c r="EZ4" s="77" t="s">
        <v>316</v>
      </c>
      <c r="FA4" s="77" t="s">
        <v>317</v>
      </c>
      <c r="FB4" s="77" t="s">
        <v>318</v>
      </c>
      <c r="FC4" s="77" t="s">
        <v>319</v>
      </c>
      <c r="FD4" s="77" t="s">
        <v>320</v>
      </c>
      <c r="FE4" s="77" t="s">
        <v>321</v>
      </c>
      <c r="FF4" s="77" t="s">
        <v>322</v>
      </c>
      <c r="FG4" s="77" t="s">
        <v>323</v>
      </c>
      <c r="FH4" s="77" t="s">
        <v>324</v>
      </c>
      <c r="FI4" s="77" t="s">
        <v>325</v>
      </c>
      <c r="FJ4" s="77" t="s">
        <v>326</v>
      </c>
      <c r="FK4" s="77" t="s">
        <v>327</v>
      </c>
      <c r="FL4" s="77" t="s">
        <v>328</v>
      </c>
      <c r="FM4" s="77" t="s">
        <v>329</v>
      </c>
      <c r="FN4" s="77" t="s">
        <v>330</v>
      </c>
      <c r="FO4" s="77" t="s">
        <v>331</v>
      </c>
      <c r="FP4" s="77" t="s">
        <v>332</v>
      </c>
      <c r="FQ4" s="77" t="s">
        <v>333</v>
      </c>
      <c r="FR4" s="77" t="s">
        <v>334</v>
      </c>
      <c r="FS4" s="77" t="s">
        <v>335</v>
      </c>
      <c r="FT4" s="77" t="s">
        <v>336</v>
      </c>
      <c r="FU4" s="77" t="s">
        <v>337</v>
      </c>
      <c r="FV4" s="77" t="s">
        <v>338</v>
      </c>
      <c r="FW4" s="77" t="s">
        <v>339</v>
      </c>
      <c r="FX4" s="77" t="s">
        <v>340</v>
      </c>
    </row>
    <row r="5" spans="1:233" s="77" customFormat="1" ht="22.5" customHeight="1">
      <c r="A5" s="157" t="s">
        <v>341</v>
      </c>
      <c r="B5" s="247"/>
      <c r="C5" s="248" t="s">
        <v>264</v>
      </c>
      <c r="D5" s="249">
        <f>AL23</f>
        <v>144091.20000000001</v>
      </c>
      <c r="E5" s="355" t="s">
        <v>265</v>
      </c>
      <c r="F5" s="355"/>
      <c r="G5" s="355"/>
      <c r="H5" s="354" t="s">
        <v>179</v>
      </c>
      <c r="I5" s="354"/>
      <c r="J5" s="355" t="s">
        <v>266</v>
      </c>
      <c r="K5" s="355"/>
      <c r="L5" s="356" t="s">
        <v>274</v>
      </c>
      <c r="M5" s="357"/>
      <c r="O5" s="156" t="s">
        <v>281</v>
      </c>
      <c r="P5" s="162"/>
      <c r="V5" s="79"/>
      <c r="Z5" s="148"/>
      <c r="AA5" s="148"/>
      <c r="AB5" s="154"/>
      <c r="AE5" s="163"/>
      <c r="AO5" s="80"/>
      <c r="AR5" s="148"/>
      <c r="AS5" s="148"/>
      <c r="AT5" s="148"/>
      <c r="DR5" s="77" t="s">
        <v>260</v>
      </c>
      <c r="DS5" s="77" t="s">
        <v>269</v>
      </c>
      <c r="DT5" s="77" t="s">
        <v>270</v>
      </c>
      <c r="DU5" s="77" t="s">
        <v>270</v>
      </c>
      <c r="DV5" s="77" t="s">
        <v>269</v>
      </c>
      <c r="DW5" s="77" t="s">
        <v>270</v>
      </c>
      <c r="DX5" s="77" t="s">
        <v>260</v>
      </c>
      <c r="DY5" s="77" t="s">
        <v>269</v>
      </c>
      <c r="DZ5" s="77" t="s">
        <v>269</v>
      </c>
      <c r="EA5" s="77" t="s">
        <v>270</v>
      </c>
      <c r="EB5" s="77" t="s">
        <v>269</v>
      </c>
      <c r="EC5" s="77" t="s">
        <v>270</v>
      </c>
      <c r="ED5" s="77" t="s">
        <v>269</v>
      </c>
      <c r="EE5" s="77" t="s">
        <v>269</v>
      </c>
      <c r="EF5" s="77" t="s">
        <v>270</v>
      </c>
      <c r="EG5" s="172" t="s">
        <v>57</v>
      </c>
      <c r="EH5" s="172" t="s">
        <v>271</v>
      </c>
      <c r="EI5" s="173" t="s">
        <v>272</v>
      </c>
      <c r="EJ5" s="172" t="s">
        <v>273</v>
      </c>
      <c r="EK5" s="174"/>
      <c r="EL5" s="149" t="s">
        <v>267</v>
      </c>
      <c r="EM5" s="149" t="s">
        <v>274</v>
      </c>
      <c r="EN5" s="77" t="s">
        <v>259</v>
      </c>
      <c r="EO5" s="77" t="s">
        <v>275</v>
      </c>
      <c r="EP5" s="77" t="s">
        <v>342</v>
      </c>
      <c r="EQ5" s="77" t="s">
        <v>343</v>
      </c>
    </row>
    <row r="6" spans="1:233" s="77" customFormat="1" ht="22.5" customHeight="1" thickBot="1">
      <c r="A6" s="164" t="s">
        <v>276</v>
      </c>
      <c r="B6" s="165" t="s">
        <v>274</v>
      </c>
      <c r="C6" s="166" t="s">
        <v>277</v>
      </c>
      <c r="D6" s="167">
        <v>45805</v>
      </c>
      <c r="E6" s="369" t="s">
        <v>278</v>
      </c>
      <c r="F6" s="369"/>
      <c r="G6" s="369"/>
      <c r="H6" s="358" t="s">
        <v>35</v>
      </c>
      <c r="I6" s="358"/>
      <c r="J6" s="359" t="s">
        <v>279</v>
      </c>
      <c r="K6" s="359"/>
      <c r="L6" s="360"/>
      <c r="M6" s="361"/>
      <c r="O6" s="168"/>
      <c r="P6" s="153"/>
      <c r="V6" s="79"/>
      <c r="Z6" s="160"/>
      <c r="AA6" s="160"/>
      <c r="AB6" s="155"/>
      <c r="AC6" s="155"/>
      <c r="AD6" s="155"/>
      <c r="AE6" s="161"/>
      <c r="AO6" s="80"/>
      <c r="AR6" s="148"/>
      <c r="AS6" s="148"/>
      <c r="AT6" s="148"/>
      <c r="DR6" s="77" t="s">
        <v>268</v>
      </c>
      <c r="DS6" s="77" t="s">
        <v>280</v>
      </c>
      <c r="DT6" s="77" t="s">
        <v>281</v>
      </c>
      <c r="DU6" s="77" t="s">
        <v>281</v>
      </c>
      <c r="DV6" s="77" t="s">
        <v>280</v>
      </c>
      <c r="DW6" s="77" t="s">
        <v>281</v>
      </c>
      <c r="DX6" s="77" t="s">
        <v>268</v>
      </c>
      <c r="DY6" s="77" t="s">
        <v>280</v>
      </c>
      <c r="DZ6" s="77" t="s">
        <v>280</v>
      </c>
      <c r="EA6" s="77" t="s">
        <v>281</v>
      </c>
      <c r="EB6" s="77" t="s">
        <v>280</v>
      </c>
      <c r="EC6" s="77" t="s">
        <v>281</v>
      </c>
      <c r="ED6" s="77" t="s">
        <v>280</v>
      </c>
      <c r="EE6" s="77" t="s">
        <v>280</v>
      </c>
      <c r="EF6" s="77" t="s">
        <v>281</v>
      </c>
      <c r="EG6" s="149" t="s">
        <v>59</v>
      </c>
      <c r="EH6" s="149" t="s">
        <v>282</v>
      </c>
      <c r="EI6" s="149" t="s">
        <v>283</v>
      </c>
      <c r="EJ6" s="149" t="s">
        <v>284</v>
      </c>
      <c r="EK6" s="149" t="s">
        <v>285</v>
      </c>
      <c r="EL6" s="77" t="s">
        <v>286</v>
      </c>
      <c r="EM6" s="149" t="s">
        <v>344</v>
      </c>
      <c r="EN6" s="149" t="s">
        <v>345</v>
      </c>
    </row>
    <row r="8" spans="1:233" s="15" customFormat="1" ht="23.45" customHeight="1">
      <c r="A8" s="370" t="s">
        <v>24</v>
      </c>
      <c r="B8" s="370" t="s">
        <v>0</v>
      </c>
      <c r="C8" s="370" t="s">
        <v>1</v>
      </c>
      <c r="D8" s="370" t="s">
        <v>2</v>
      </c>
      <c r="E8" s="370" t="s">
        <v>202</v>
      </c>
      <c r="F8" s="370" t="s">
        <v>289</v>
      </c>
      <c r="G8" s="370" t="s">
        <v>591</v>
      </c>
      <c r="H8" s="380" t="s">
        <v>287</v>
      </c>
      <c r="I8" s="380" t="s">
        <v>288</v>
      </c>
      <c r="J8" s="387" t="s">
        <v>3</v>
      </c>
      <c r="K8" s="389" t="s">
        <v>23</v>
      </c>
      <c r="L8" s="389"/>
      <c r="M8" s="389"/>
      <c r="N8" s="389"/>
      <c r="O8" s="389"/>
      <c r="P8" s="389"/>
      <c r="Q8" s="389"/>
      <c r="R8" s="389"/>
      <c r="S8" s="389"/>
      <c r="T8" s="389" t="s">
        <v>22</v>
      </c>
      <c r="U8" s="389"/>
      <c r="V8" s="389"/>
      <c r="W8" s="387" t="s">
        <v>21</v>
      </c>
      <c r="X8" s="383" t="s">
        <v>20</v>
      </c>
      <c r="Y8" s="384"/>
      <c r="Z8" s="384"/>
      <c r="AA8" s="384"/>
      <c r="AB8" s="384"/>
      <c r="AC8" s="385"/>
      <c r="AD8" s="387" t="s">
        <v>19</v>
      </c>
      <c r="AE8" s="387" t="s">
        <v>79</v>
      </c>
      <c r="AF8" s="387" t="s">
        <v>80</v>
      </c>
      <c r="AG8" s="390" t="s">
        <v>51</v>
      </c>
      <c r="AH8" s="347" t="s">
        <v>679</v>
      </c>
      <c r="AI8" s="349" t="s">
        <v>680</v>
      </c>
      <c r="AJ8" s="348" t="s">
        <v>681</v>
      </c>
      <c r="AK8" s="387" t="s">
        <v>129</v>
      </c>
      <c r="AL8" s="387" t="s">
        <v>130</v>
      </c>
      <c r="AM8" s="387" t="s">
        <v>131</v>
      </c>
    </row>
    <row r="9" spans="1:233" s="15" customFormat="1" ht="31.5" customHeight="1">
      <c r="A9" s="370"/>
      <c r="B9" s="370"/>
      <c r="C9" s="370"/>
      <c r="D9" s="370"/>
      <c r="E9" s="370"/>
      <c r="F9" s="370"/>
      <c r="G9" s="370"/>
      <c r="H9" s="381"/>
      <c r="I9" s="381"/>
      <c r="J9" s="387"/>
      <c r="K9" s="388" t="s">
        <v>4</v>
      </c>
      <c r="L9" s="388"/>
      <c r="M9" s="388"/>
      <c r="N9" s="386" t="s">
        <v>18</v>
      </c>
      <c r="O9" s="386" t="s">
        <v>290</v>
      </c>
      <c r="P9" s="387" t="s">
        <v>5</v>
      </c>
      <c r="Q9" s="29" t="s">
        <v>6</v>
      </c>
      <c r="R9" s="12" t="s">
        <v>17</v>
      </c>
      <c r="S9" s="387" t="s">
        <v>7</v>
      </c>
      <c r="T9" s="386" t="s">
        <v>16</v>
      </c>
      <c r="U9" s="386" t="s">
        <v>15</v>
      </c>
      <c r="V9" s="387" t="s">
        <v>14</v>
      </c>
      <c r="W9" s="387"/>
      <c r="X9" s="12" t="s">
        <v>30</v>
      </c>
      <c r="Y9" s="12" t="s">
        <v>13</v>
      </c>
      <c r="Z9" s="13" t="s">
        <v>28</v>
      </c>
      <c r="AA9" s="13" t="s">
        <v>26</v>
      </c>
      <c r="AB9" s="12" t="s">
        <v>12</v>
      </c>
      <c r="AC9" s="12" t="s">
        <v>11</v>
      </c>
      <c r="AD9" s="387"/>
      <c r="AE9" s="387"/>
      <c r="AF9" s="387"/>
      <c r="AG9" s="390"/>
      <c r="AH9" s="347"/>
      <c r="AI9" s="349"/>
      <c r="AJ9" s="348"/>
      <c r="AK9" s="387"/>
      <c r="AL9" s="387"/>
      <c r="AM9" s="387"/>
    </row>
    <row r="10" spans="1:233" s="18" customFormat="1" ht="23.45" customHeight="1">
      <c r="A10" s="370"/>
      <c r="B10" s="370"/>
      <c r="C10" s="370"/>
      <c r="D10" s="370"/>
      <c r="E10" s="370"/>
      <c r="F10" s="370"/>
      <c r="G10" s="370"/>
      <c r="H10" s="382"/>
      <c r="I10" s="382"/>
      <c r="J10" s="387"/>
      <c r="K10" s="20" t="s">
        <v>8</v>
      </c>
      <c r="L10" s="20" t="s">
        <v>9</v>
      </c>
      <c r="M10" s="20" t="s">
        <v>10</v>
      </c>
      <c r="N10" s="386"/>
      <c r="O10" s="386"/>
      <c r="P10" s="387"/>
      <c r="Q10" s="28">
        <v>63</v>
      </c>
      <c r="R10" s="14">
        <v>3500</v>
      </c>
      <c r="S10" s="387"/>
      <c r="T10" s="386"/>
      <c r="U10" s="386"/>
      <c r="V10" s="387"/>
      <c r="W10" s="387"/>
      <c r="X10" s="16">
        <v>0.03</v>
      </c>
      <c r="Y10" s="16"/>
      <c r="Z10" s="16"/>
      <c r="AA10" s="16">
        <v>0.05</v>
      </c>
      <c r="AB10" s="17"/>
      <c r="AC10" s="346">
        <v>0.08</v>
      </c>
      <c r="AD10" s="387"/>
      <c r="AE10" s="387"/>
      <c r="AF10" s="387"/>
      <c r="AG10" s="390"/>
      <c r="AH10" s="347"/>
      <c r="AI10" s="349"/>
      <c r="AJ10" s="348"/>
      <c r="AK10" s="387"/>
      <c r="AL10" s="387"/>
      <c r="AM10" s="387"/>
    </row>
    <row r="11" spans="1:233" s="47" customFormat="1" ht="26.1" customHeight="1">
      <c r="A11" s="366" t="s">
        <v>647</v>
      </c>
      <c r="B11" s="367"/>
      <c r="C11" s="368"/>
      <c r="D11" s="36"/>
      <c r="E11" s="146"/>
      <c r="F11" s="146"/>
      <c r="G11" s="146"/>
      <c r="H11" s="146"/>
      <c r="I11" s="146"/>
      <c r="J11" s="175" t="s">
        <v>464</v>
      </c>
      <c r="K11" s="21"/>
      <c r="L11" s="21"/>
      <c r="M11" s="21"/>
      <c r="N11" s="19"/>
      <c r="O11" s="36"/>
      <c r="P11" s="37"/>
      <c r="Q11" s="38"/>
      <c r="R11" s="39"/>
      <c r="S11" s="40"/>
      <c r="T11" s="41"/>
      <c r="U11" s="42"/>
      <c r="V11" s="43"/>
      <c r="W11" s="43"/>
      <c r="X11" s="44"/>
      <c r="Y11" s="44"/>
      <c r="Z11" s="43"/>
      <c r="AA11" s="43"/>
      <c r="AB11" s="43"/>
      <c r="AC11" s="44"/>
      <c r="AD11" s="45"/>
      <c r="AE11" s="46"/>
      <c r="AF11" s="85"/>
      <c r="AG11" s="85"/>
      <c r="AH11" s="46"/>
      <c r="AI11" s="85"/>
      <c r="AJ11" s="85"/>
      <c r="AK11" s="46"/>
      <c r="AL11" s="46"/>
      <c r="AM11" s="46"/>
    </row>
    <row r="12" spans="1:233" s="27" customFormat="1" ht="38.25" customHeight="1">
      <c r="A12" s="374" t="str">
        <f>A11</f>
        <v xml:space="preserve">3 piece set -- 200TC 100% Cotton Printed Sheet Set </v>
      </c>
      <c r="B12" s="371" t="s">
        <v>296</v>
      </c>
      <c r="C12" s="363" t="s">
        <v>294</v>
      </c>
      <c r="D12" s="335" t="s">
        <v>62</v>
      </c>
      <c r="E12" s="30" t="s">
        <v>658</v>
      </c>
      <c r="F12" s="30" t="s">
        <v>659</v>
      </c>
      <c r="G12" s="331"/>
      <c r="H12" s="312" t="s">
        <v>668</v>
      </c>
      <c r="I12" s="312" t="s">
        <v>669</v>
      </c>
      <c r="J12" s="218">
        <f>'PAK Factory 7-19-24 '!G6</f>
        <v>7.9</v>
      </c>
      <c r="K12" s="336">
        <v>35</v>
      </c>
      <c r="L12" s="337">
        <v>27.3</v>
      </c>
      <c r="M12" s="336">
        <v>20</v>
      </c>
      <c r="N12" s="333">
        <v>4</v>
      </c>
      <c r="O12" s="11">
        <v>5.0999999999999996</v>
      </c>
      <c r="P12" s="22">
        <f t="shared" ref="P12:P13" si="0">K12*L12*M12/1000000/N12</f>
        <v>4.7774999999999996E-3</v>
      </c>
      <c r="Q12" s="23">
        <f>$Q$10/P12</f>
        <v>13186.813186813188</v>
      </c>
      <c r="R12" s="24">
        <f>$R$10</f>
        <v>3500</v>
      </c>
      <c r="S12" s="25">
        <f t="shared" ref="S12:S13" si="1">R12/Q12</f>
        <v>0.26541666666666663</v>
      </c>
      <c r="T12" s="10" t="s">
        <v>27</v>
      </c>
      <c r="U12" s="9">
        <v>0.16700000000000001</v>
      </c>
      <c r="V12" s="8">
        <f>J12*U12</f>
        <v>1.3193000000000001</v>
      </c>
      <c r="W12" s="8">
        <f>V12+S12+J12</f>
        <v>9.4847166666666674</v>
      </c>
      <c r="X12" s="6"/>
      <c r="Y12" s="6"/>
      <c r="Z12" s="26"/>
      <c r="AA12" s="26"/>
      <c r="AB12" s="7"/>
      <c r="AC12" s="6">
        <f>$AC$10*AJ12</f>
        <v>0.88</v>
      </c>
      <c r="AD12" s="5">
        <f>SUM(X12:AC12)</f>
        <v>0.88</v>
      </c>
      <c r="AE12" s="4">
        <f>W12</f>
        <v>9.4847166666666674</v>
      </c>
      <c r="AF12" s="86">
        <f>(AG12-AE12)/AG12</f>
        <v>5.1528333333333266E-2</v>
      </c>
      <c r="AG12" s="88">
        <v>10</v>
      </c>
      <c r="AH12" s="4">
        <f>W12+AD12</f>
        <v>10.364716666666668</v>
      </c>
      <c r="AI12" s="86">
        <f>(AJ12-AH12)/AJ12</f>
        <v>5.7753030303030167E-2</v>
      </c>
      <c r="AJ12" s="88">
        <v>11</v>
      </c>
      <c r="AK12" s="170">
        <v>1104</v>
      </c>
      <c r="AL12" s="4">
        <f>AK12*AJ12</f>
        <v>12144</v>
      </c>
      <c r="AM12" s="4">
        <f>AK12*AH12</f>
        <v>11442.647200000001</v>
      </c>
    </row>
    <row r="13" spans="1:233" s="27" customFormat="1" ht="38.25" customHeight="1">
      <c r="A13" s="375"/>
      <c r="B13" s="372"/>
      <c r="C13" s="364"/>
      <c r="D13" s="335" t="s">
        <v>62</v>
      </c>
      <c r="E13" s="30" t="s">
        <v>623</v>
      </c>
      <c r="F13" s="30" t="s">
        <v>660</v>
      </c>
      <c r="G13" s="331"/>
      <c r="H13" s="312" t="s">
        <v>670</v>
      </c>
      <c r="I13" s="312" t="s">
        <v>671</v>
      </c>
      <c r="J13" s="218">
        <f>J12</f>
        <v>7.9</v>
      </c>
      <c r="K13" s="336">
        <v>35</v>
      </c>
      <c r="L13" s="337">
        <v>27.3</v>
      </c>
      <c r="M13" s="336">
        <v>20</v>
      </c>
      <c r="N13" s="333">
        <v>4</v>
      </c>
      <c r="O13" s="11">
        <v>5.0999999999999996</v>
      </c>
      <c r="P13" s="22">
        <f t="shared" si="0"/>
        <v>4.7774999999999996E-3</v>
      </c>
      <c r="Q13" s="23">
        <f>$Q$10/P13</f>
        <v>13186.813186813188</v>
      </c>
      <c r="R13" s="24">
        <f>$R$10</f>
        <v>3500</v>
      </c>
      <c r="S13" s="25">
        <f t="shared" si="1"/>
        <v>0.26541666666666663</v>
      </c>
      <c r="T13" s="10" t="s">
        <v>27</v>
      </c>
      <c r="U13" s="9">
        <v>0.16700000000000001</v>
      </c>
      <c r="V13" s="8">
        <f>J13*U13</f>
        <v>1.3193000000000001</v>
      </c>
      <c r="W13" s="8">
        <f>V13+S13+J13</f>
        <v>9.4847166666666674</v>
      </c>
      <c r="X13" s="6"/>
      <c r="Y13" s="6"/>
      <c r="Z13" s="26"/>
      <c r="AA13" s="26"/>
      <c r="AB13" s="7"/>
      <c r="AC13" s="6">
        <f t="shared" ref="AC13:AC22" si="2">$AC$10*AJ13</f>
        <v>0.88</v>
      </c>
      <c r="AD13" s="5">
        <f t="shared" ref="AD13" si="3">SUM(X13:AC13)</f>
        <v>0.88</v>
      </c>
      <c r="AE13" s="4">
        <f t="shared" ref="AE13:AE22" si="4">W13</f>
        <v>9.4847166666666674</v>
      </c>
      <c r="AF13" s="86">
        <f>(AG13-AE13)/AG13</f>
        <v>5.1528333333333266E-2</v>
      </c>
      <c r="AG13" s="88">
        <v>10</v>
      </c>
      <c r="AH13" s="4">
        <f t="shared" ref="AH13:AH22" si="5">W13+AD13</f>
        <v>10.364716666666668</v>
      </c>
      <c r="AI13" s="86">
        <f>(AJ13-AH13)/AJ13</f>
        <v>5.7753030303030167E-2</v>
      </c>
      <c r="AJ13" s="88">
        <v>11</v>
      </c>
      <c r="AK13" s="170">
        <v>1104</v>
      </c>
      <c r="AL13" s="4">
        <f t="shared" ref="AL13:AL22" si="6">AK13*AJ13</f>
        <v>12144</v>
      </c>
      <c r="AM13" s="4">
        <f>AK13*AH13</f>
        <v>11442.647200000001</v>
      </c>
    </row>
    <row r="14" spans="1:233" s="27" customFormat="1" ht="38.25" customHeight="1">
      <c r="A14" s="375"/>
      <c r="B14" s="372"/>
      <c r="C14" s="364"/>
      <c r="D14" s="335" t="s">
        <v>62</v>
      </c>
      <c r="E14" s="30" t="s">
        <v>623</v>
      </c>
      <c r="F14" s="342" t="s">
        <v>661</v>
      </c>
      <c r="G14" s="332"/>
      <c r="H14" s="312" t="s">
        <v>672</v>
      </c>
      <c r="I14" s="312" t="s">
        <v>673</v>
      </c>
      <c r="J14" s="218">
        <f>J12</f>
        <v>7.9</v>
      </c>
      <c r="K14" s="336">
        <v>35</v>
      </c>
      <c r="L14" s="337">
        <v>27.3</v>
      </c>
      <c r="M14" s="336">
        <v>20</v>
      </c>
      <c r="N14" s="333">
        <v>4</v>
      </c>
      <c r="O14" s="11">
        <v>5.0999999999999996</v>
      </c>
      <c r="P14" s="22">
        <f t="shared" ref="P14" si="7">K14*L14*M14/1000000/N14</f>
        <v>4.7774999999999996E-3</v>
      </c>
      <c r="Q14" s="23">
        <f>$Q$10/P14</f>
        <v>13186.813186813188</v>
      </c>
      <c r="R14" s="24">
        <f>$R$10</f>
        <v>3500</v>
      </c>
      <c r="S14" s="25">
        <f t="shared" ref="S14" si="8">R14/Q14</f>
        <v>0.26541666666666663</v>
      </c>
      <c r="T14" s="10" t="s">
        <v>27</v>
      </c>
      <c r="U14" s="9">
        <v>0.16700000000000001</v>
      </c>
      <c r="V14" s="8">
        <f>J14*U14</f>
        <v>1.3193000000000001</v>
      </c>
      <c r="W14" s="8">
        <f>V14+S14+J14</f>
        <v>9.4847166666666674</v>
      </c>
      <c r="X14" s="6"/>
      <c r="Y14" s="6"/>
      <c r="Z14" s="26"/>
      <c r="AA14" s="26"/>
      <c r="AB14" s="7"/>
      <c r="AC14" s="6">
        <f t="shared" si="2"/>
        <v>0.88</v>
      </c>
      <c r="AD14" s="5">
        <f t="shared" ref="AD14" si="9">SUM(X14:AC14)</f>
        <v>0.88</v>
      </c>
      <c r="AE14" s="4">
        <f t="shared" si="4"/>
        <v>9.4847166666666674</v>
      </c>
      <c r="AF14" s="86">
        <f>(AG14-AE14)/AG14</f>
        <v>5.1528333333333266E-2</v>
      </c>
      <c r="AG14" s="88">
        <v>10</v>
      </c>
      <c r="AH14" s="4">
        <f t="shared" si="5"/>
        <v>10.364716666666668</v>
      </c>
      <c r="AI14" s="86">
        <f>(AJ14-AH14)/AJ14</f>
        <v>5.7753030303030167E-2</v>
      </c>
      <c r="AJ14" s="88">
        <v>11</v>
      </c>
      <c r="AK14" s="170">
        <v>1104</v>
      </c>
      <c r="AL14" s="4">
        <f t="shared" si="6"/>
        <v>12144</v>
      </c>
      <c r="AM14" s="4">
        <f t="shared" ref="AM14:AM22" si="10">AK14*AH14</f>
        <v>11442.647200000001</v>
      </c>
    </row>
    <row r="15" spans="1:233" s="27" customFormat="1" ht="38.25" customHeight="1">
      <c r="A15" s="375"/>
      <c r="B15" s="372"/>
      <c r="C15" s="364"/>
      <c r="D15" s="335" t="s">
        <v>62</v>
      </c>
      <c r="E15" s="30" t="s">
        <v>623</v>
      </c>
      <c r="F15" s="342" t="s">
        <v>662</v>
      </c>
      <c r="G15" s="332"/>
      <c r="H15" s="312" t="s">
        <v>674</v>
      </c>
      <c r="I15" s="312" t="s">
        <v>675</v>
      </c>
      <c r="J15" s="218">
        <f>J13</f>
        <v>7.9</v>
      </c>
      <c r="K15" s="336">
        <v>35</v>
      </c>
      <c r="L15" s="337">
        <v>27.3</v>
      </c>
      <c r="M15" s="336">
        <v>20</v>
      </c>
      <c r="N15" s="333">
        <v>4</v>
      </c>
      <c r="O15" s="11">
        <v>5.0999999999999996</v>
      </c>
      <c r="P15" s="22">
        <f t="shared" ref="P15" si="11">K15*L15*M15/1000000/N15</f>
        <v>4.7774999999999996E-3</v>
      </c>
      <c r="Q15" s="23">
        <f>$Q$10/P15</f>
        <v>13186.813186813188</v>
      </c>
      <c r="R15" s="24">
        <f>$R$10</f>
        <v>3500</v>
      </c>
      <c r="S15" s="25">
        <f t="shared" ref="S15" si="12">R15/Q15</f>
        <v>0.26541666666666663</v>
      </c>
      <c r="T15" s="10" t="s">
        <v>27</v>
      </c>
      <c r="U15" s="9">
        <v>0.16700000000000001</v>
      </c>
      <c r="V15" s="8">
        <f>J15*U15</f>
        <v>1.3193000000000001</v>
      </c>
      <c r="W15" s="8">
        <f>V15+S15+J15</f>
        <v>9.4847166666666674</v>
      </c>
      <c r="X15" s="6"/>
      <c r="Y15" s="6"/>
      <c r="Z15" s="26"/>
      <c r="AA15" s="26"/>
      <c r="AB15" s="7"/>
      <c r="AC15" s="6">
        <f t="shared" si="2"/>
        <v>0.88</v>
      </c>
      <c r="AD15" s="5">
        <f t="shared" ref="AD15" si="13">SUM(X15:AC15)</f>
        <v>0.88</v>
      </c>
      <c r="AE15" s="4">
        <f t="shared" si="4"/>
        <v>9.4847166666666674</v>
      </c>
      <c r="AF15" s="86">
        <f>(AG15-AE15)/AG15</f>
        <v>5.1528333333333266E-2</v>
      </c>
      <c r="AG15" s="88">
        <v>10</v>
      </c>
      <c r="AH15" s="4">
        <f t="shared" si="5"/>
        <v>10.364716666666668</v>
      </c>
      <c r="AI15" s="86">
        <f>(AJ15-AH15)/AJ15</f>
        <v>5.7753030303030167E-2</v>
      </c>
      <c r="AJ15" s="88">
        <v>11</v>
      </c>
      <c r="AK15" s="170">
        <v>1108</v>
      </c>
      <c r="AL15" s="4">
        <f t="shared" si="6"/>
        <v>12188</v>
      </c>
      <c r="AM15" s="4">
        <f t="shared" si="10"/>
        <v>11484.106066666669</v>
      </c>
    </row>
    <row r="16" spans="1:233" s="27" customFormat="1" ht="38.25" customHeight="1">
      <c r="A16" s="376"/>
      <c r="B16" s="373"/>
      <c r="C16" s="365"/>
      <c r="D16" s="335" t="s">
        <v>62</v>
      </c>
      <c r="E16" s="30" t="s">
        <v>658</v>
      </c>
      <c r="F16" s="342" t="s">
        <v>663</v>
      </c>
      <c r="G16" s="332"/>
      <c r="H16" s="312" t="s">
        <v>676</v>
      </c>
      <c r="I16" s="312" t="s">
        <v>677</v>
      </c>
      <c r="J16" s="218">
        <f>J14</f>
        <v>7.9</v>
      </c>
      <c r="K16" s="336">
        <v>35</v>
      </c>
      <c r="L16" s="337">
        <v>27.3</v>
      </c>
      <c r="M16" s="336">
        <v>20</v>
      </c>
      <c r="N16" s="333">
        <v>4</v>
      </c>
      <c r="O16" s="11">
        <v>5.0999999999999996</v>
      </c>
      <c r="P16" s="22">
        <f t="shared" ref="P16" si="14">K16*L16*M16/1000000/N16</f>
        <v>4.7774999999999996E-3</v>
      </c>
      <c r="Q16" s="23">
        <f>$Q$10/P16</f>
        <v>13186.813186813188</v>
      </c>
      <c r="R16" s="24">
        <f>$R$10</f>
        <v>3500</v>
      </c>
      <c r="S16" s="25">
        <f t="shared" ref="S16" si="15">R16/Q16</f>
        <v>0.26541666666666663</v>
      </c>
      <c r="T16" s="10" t="s">
        <v>27</v>
      </c>
      <c r="U16" s="9">
        <v>0.16700000000000001</v>
      </c>
      <c r="V16" s="8">
        <f>J16*U16</f>
        <v>1.3193000000000001</v>
      </c>
      <c r="W16" s="8">
        <f>V16+S16+J16</f>
        <v>9.4847166666666674</v>
      </c>
      <c r="X16" s="6"/>
      <c r="Y16" s="6"/>
      <c r="Z16" s="26"/>
      <c r="AA16" s="26"/>
      <c r="AB16" s="7"/>
      <c r="AC16" s="6">
        <f t="shared" si="2"/>
        <v>0.88</v>
      </c>
      <c r="AD16" s="5">
        <f t="shared" ref="AD16" si="16">SUM(X16:AC16)</f>
        <v>0.88</v>
      </c>
      <c r="AE16" s="4">
        <f t="shared" si="4"/>
        <v>9.4847166666666674</v>
      </c>
      <c r="AF16" s="86">
        <f>(AG16-AE16)/AG16</f>
        <v>5.1528333333333266E-2</v>
      </c>
      <c r="AG16" s="88">
        <v>10</v>
      </c>
      <c r="AH16" s="4">
        <f t="shared" si="5"/>
        <v>10.364716666666668</v>
      </c>
      <c r="AI16" s="86">
        <f>(AJ16-AH16)/AJ16</f>
        <v>5.7753030303030167E-2</v>
      </c>
      <c r="AJ16" s="88">
        <v>11</v>
      </c>
      <c r="AK16" s="170">
        <v>1108</v>
      </c>
      <c r="AL16" s="4">
        <f t="shared" si="6"/>
        <v>12188</v>
      </c>
      <c r="AM16" s="4">
        <f t="shared" si="10"/>
        <v>11484.106066666669</v>
      </c>
    </row>
    <row r="17" spans="1:40" s="47" customFormat="1" ht="26.1" customHeight="1">
      <c r="A17" s="366" t="s">
        <v>295</v>
      </c>
      <c r="B17" s="367"/>
      <c r="C17" s="368"/>
      <c r="D17" s="36"/>
      <c r="E17" s="334"/>
      <c r="F17" s="334"/>
      <c r="G17" s="146"/>
      <c r="H17" s="146"/>
      <c r="I17" s="146"/>
      <c r="J17" s="175" t="s">
        <v>464</v>
      </c>
      <c r="K17" s="338"/>
      <c r="L17" s="338"/>
      <c r="M17" s="338"/>
      <c r="N17" s="19"/>
      <c r="O17" s="36"/>
      <c r="P17" s="37"/>
      <c r="Q17" s="38"/>
      <c r="R17" s="39"/>
      <c r="S17" s="40"/>
      <c r="T17" s="41"/>
      <c r="U17" s="42"/>
      <c r="V17" s="43"/>
      <c r="W17" s="43"/>
      <c r="X17" s="44"/>
      <c r="Y17" s="44"/>
      <c r="Z17" s="43"/>
      <c r="AA17" s="43"/>
      <c r="AB17" s="43"/>
      <c r="AC17" s="43"/>
      <c r="AD17" s="45"/>
      <c r="AE17" s="45"/>
      <c r="AF17" s="85"/>
      <c r="AG17" s="85"/>
      <c r="AH17" s="85"/>
      <c r="AI17" s="85"/>
      <c r="AJ17" s="85"/>
      <c r="AK17" s="46"/>
      <c r="AL17" s="46"/>
      <c r="AM17" s="46"/>
    </row>
    <row r="18" spans="1:40" s="27" customFormat="1" ht="38.25" customHeight="1">
      <c r="A18" s="377" t="str">
        <f>A17</f>
        <v xml:space="preserve">4 piece set -- 200TC 100% Cotton Printed Sheet Set </v>
      </c>
      <c r="B18" s="371" t="s">
        <v>296</v>
      </c>
      <c r="C18" s="363" t="s">
        <v>294</v>
      </c>
      <c r="D18" s="335" t="s">
        <v>78</v>
      </c>
      <c r="E18" s="30" t="s">
        <v>625</v>
      </c>
      <c r="F18" s="30" t="s">
        <v>659</v>
      </c>
      <c r="G18" s="331"/>
      <c r="H18" s="312" t="s">
        <v>682</v>
      </c>
      <c r="I18" s="312" t="s">
        <v>687</v>
      </c>
      <c r="J18" s="218">
        <f>'PAK Factory 7-19-24 '!G8</f>
        <v>10.24</v>
      </c>
      <c r="K18" s="336">
        <v>35</v>
      </c>
      <c r="L18" s="337">
        <v>27.3</v>
      </c>
      <c r="M18" s="336">
        <v>25</v>
      </c>
      <c r="N18" s="333">
        <v>4</v>
      </c>
      <c r="O18" s="11">
        <v>5.0999999999999996</v>
      </c>
      <c r="P18" s="22">
        <f t="shared" ref="P18:P20" si="17">K18*L18*M18/1000000/N18</f>
        <v>5.9718749999999998E-3</v>
      </c>
      <c r="Q18" s="23">
        <f>$Q$10/P18</f>
        <v>10549.45054945055</v>
      </c>
      <c r="R18" s="24">
        <f>$R$10</f>
        <v>3500</v>
      </c>
      <c r="S18" s="25">
        <f t="shared" ref="S18:S20" si="18">R18/Q18</f>
        <v>0.33177083333333329</v>
      </c>
      <c r="T18" s="10" t="s">
        <v>27</v>
      </c>
      <c r="U18" s="9">
        <v>0.16700000000000001</v>
      </c>
      <c r="V18" s="8">
        <f>J18*U18</f>
        <v>1.71008</v>
      </c>
      <c r="W18" s="8">
        <f>V18+S18+J18</f>
        <v>12.281850833333333</v>
      </c>
      <c r="X18" s="6"/>
      <c r="Y18" s="6"/>
      <c r="Z18" s="26"/>
      <c r="AA18" s="26"/>
      <c r="AB18" s="7"/>
      <c r="AC18" s="6">
        <f>$AC$10*AJ18</f>
        <v>1.1440000000000001</v>
      </c>
      <c r="AD18" s="5">
        <f t="shared" ref="AD18:AD20" si="19">SUM(X18:AC18)</f>
        <v>1.1440000000000001</v>
      </c>
      <c r="AE18" s="4">
        <f t="shared" si="4"/>
        <v>12.281850833333333</v>
      </c>
      <c r="AF18" s="86">
        <f>(AG18-AE18)/AG18</f>
        <v>5.5242243589743584E-2</v>
      </c>
      <c r="AG18" s="88">
        <v>13</v>
      </c>
      <c r="AH18" s="4">
        <f t="shared" si="5"/>
        <v>13.425850833333334</v>
      </c>
      <c r="AI18" s="86">
        <f>(AJ18-AH18)/AJ18</f>
        <v>6.112931235431239E-2</v>
      </c>
      <c r="AJ18" s="88">
        <v>14.3</v>
      </c>
      <c r="AK18" s="170">
        <v>1152</v>
      </c>
      <c r="AL18" s="4">
        <f t="shared" si="6"/>
        <v>16473.600000000002</v>
      </c>
      <c r="AM18" s="4">
        <f t="shared" si="10"/>
        <v>15466.58016</v>
      </c>
    </row>
    <row r="19" spans="1:40" s="27" customFormat="1" ht="38.25" customHeight="1">
      <c r="A19" s="378"/>
      <c r="B19" s="372"/>
      <c r="C19" s="364"/>
      <c r="D19" s="335" t="s">
        <v>78</v>
      </c>
      <c r="E19" s="30" t="s">
        <v>623</v>
      </c>
      <c r="F19" s="30" t="s">
        <v>660</v>
      </c>
      <c r="G19" s="331"/>
      <c r="H19" s="312" t="s">
        <v>683</v>
      </c>
      <c r="I19" s="312" t="s">
        <v>688</v>
      </c>
      <c r="J19" s="218">
        <f>J18</f>
        <v>10.24</v>
      </c>
      <c r="K19" s="336">
        <v>35</v>
      </c>
      <c r="L19" s="337">
        <v>27.3</v>
      </c>
      <c r="M19" s="336">
        <v>25</v>
      </c>
      <c r="N19" s="333">
        <v>4</v>
      </c>
      <c r="O19" s="11">
        <v>5.0999999999999996</v>
      </c>
      <c r="P19" s="22">
        <f t="shared" si="17"/>
        <v>5.9718749999999998E-3</v>
      </c>
      <c r="Q19" s="23">
        <f>$Q$10/P19</f>
        <v>10549.45054945055</v>
      </c>
      <c r="R19" s="24">
        <f>$R$10</f>
        <v>3500</v>
      </c>
      <c r="S19" s="25">
        <f t="shared" si="18"/>
        <v>0.33177083333333329</v>
      </c>
      <c r="T19" s="10" t="s">
        <v>27</v>
      </c>
      <c r="U19" s="9">
        <v>0.16700000000000001</v>
      </c>
      <c r="V19" s="8">
        <f>J19*U19</f>
        <v>1.71008</v>
      </c>
      <c r="W19" s="8">
        <f>V19+S19+J19</f>
        <v>12.281850833333333</v>
      </c>
      <c r="X19" s="6"/>
      <c r="Y19" s="6"/>
      <c r="Z19" s="26"/>
      <c r="AA19" s="26"/>
      <c r="AB19" s="7"/>
      <c r="AC19" s="6">
        <f t="shared" si="2"/>
        <v>1.1440000000000001</v>
      </c>
      <c r="AD19" s="5">
        <f t="shared" si="19"/>
        <v>1.1440000000000001</v>
      </c>
      <c r="AE19" s="4">
        <f t="shared" si="4"/>
        <v>12.281850833333333</v>
      </c>
      <c r="AF19" s="86">
        <f>(AG19-AE19)/AG19</f>
        <v>5.5242243589743584E-2</v>
      </c>
      <c r="AG19" s="88">
        <v>13</v>
      </c>
      <c r="AH19" s="4">
        <f t="shared" si="5"/>
        <v>13.425850833333334</v>
      </c>
      <c r="AI19" s="86">
        <f>(AJ19-AH19)/AJ19</f>
        <v>6.112931235431239E-2</v>
      </c>
      <c r="AJ19" s="88">
        <v>14.3</v>
      </c>
      <c r="AK19" s="170">
        <v>1152</v>
      </c>
      <c r="AL19" s="4">
        <f>AK19*AJ19</f>
        <v>16473.600000000002</v>
      </c>
      <c r="AM19" s="4">
        <f t="shared" si="10"/>
        <v>15466.58016</v>
      </c>
    </row>
    <row r="20" spans="1:40" s="27" customFormat="1" ht="38.25" customHeight="1">
      <c r="A20" s="378"/>
      <c r="B20" s="372"/>
      <c r="C20" s="364"/>
      <c r="D20" s="335" t="s">
        <v>78</v>
      </c>
      <c r="E20" s="30" t="s">
        <v>623</v>
      </c>
      <c r="F20" s="342" t="s">
        <v>661</v>
      </c>
      <c r="G20" s="332"/>
      <c r="H20" s="312" t="s">
        <v>684</v>
      </c>
      <c r="I20" s="312" t="s">
        <v>689</v>
      </c>
      <c r="J20" s="218">
        <f>J18</f>
        <v>10.24</v>
      </c>
      <c r="K20" s="336">
        <v>35</v>
      </c>
      <c r="L20" s="337">
        <v>27.3</v>
      </c>
      <c r="M20" s="336">
        <v>25</v>
      </c>
      <c r="N20" s="333">
        <v>4</v>
      </c>
      <c r="O20" s="11">
        <v>5.0999999999999996</v>
      </c>
      <c r="P20" s="22">
        <f t="shared" si="17"/>
        <v>5.9718749999999998E-3</v>
      </c>
      <c r="Q20" s="23">
        <f>$Q$10/P20</f>
        <v>10549.45054945055</v>
      </c>
      <c r="R20" s="24">
        <f>$R$10</f>
        <v>3500</v>
      </c>
      <c r="S20" s="25">
        <f t="shared" si="18"/>
        <v>0.33177083333333329</v>
      </c>
      <c r="T20" s="10" t="s">
        <v>27</v>
      </c>
      <c r="U20" s="9">
        <v>0.16700000000000001</v>
      </c>
      <c r="V20" s="8">
        <f>J20*U20</f>
        <v>1.71008</v>
      </c>
      <c r="W20" s="8">
        <f>V20+S20+J20</f>
        <v>12.281850833333333</v>
      </c>
      <c r="X20" s="6"/>
      <c r="Y20" s="6"/>
      <c r="Z20" s="26"/>
      <c r="AA20" s="26"/>
      <c r="AB20" s="7"/>
      <c r="AC20" s="6">
        <f t="shared" si="2"/>
        <v>1.1440000000000001</v>
      </c>
      <c r="AD20" s="5">
        <f t="shared" si="19"/>
        <v>1.1440000000000001</v>
      </c>
      <c r="AE20" s="4">
        <f t="shared" si="4"/>
        <v>12.281850833333333</v>
      </c>
      <c r="AF20" s="86">
        <f>(AG20-AE20)/AG20</f>
        <v>5.5242243589743584E-2</v>
      </c>
      <c r="AG20" s="88">
        <v>13</v>
      </c>
      <c r="AH20" s="4">
        <f t="shared" si="5"/>
        <v>13.425850833333334</v>
      </c>
      <c r="AI20" s="86">
        <f>(AJ20-AH20)/AJ20</f>
        <v>6.112931235431239E-2</v>
      </c>
      <c r="AJ20" s="88">
        <v>14.3</v>
      </c>
      <c r="AK20" s="170">
        <v>1204</v>
      </c>
      <c r="AL20" s="4">
        <f t="shared" si="6"/>
        <v>17217.2</v>
      </c>
      <c r="AM20" s="4">
        <f t="shared" si="10"/>
        <v>16164.724403333334</v>
      </c>
    </row>
    <row r="21" spans="1:40" s="27" customFormat="1" ht="38.25" customHeight="1">
      <c r="A21" s="378"/>
      <c r="B21" s="372"/>
      <c r="C21" s="364"/>
      <c r="D21" s="335" t="s">
        <v>78</v>
      </c>
      <c r="E21" s="30" t="s">
        <v>623</v>
      </c>
      <c r="F21" s="342" t="s">
        <v>662</v>
      </c>
      <c r="G21" s="332"/>
      <c r="H21" s="312" t="s">
        <v>685</v>
      </c>
      <c r="I21" s="312" t="s">
        <v>690</v>
      </c>
      <c r="J21" s="218">
        <f>J18</f>
        <v>10.24</v>
      </c>
      <c r="K21" s="336">
        <v>35</v>
      </c>
      <c r="L21" s="337">
        <v>27.3</v>
      </c>
      <c r="M21" s="336">
        <v>25</v>
      </c>
      <c r="N21" s="333">
        <v>4</v>
      </c>
      <c r="O21" s="11">
        <v>5.0999999999999996</v>
      </c>
      <c r="P21" s="22">
        <f t="shared" ref="P21" si="20">K21*L21*M21/1000000/N21</f>
        <v>5.9718749999999998E-3</v>
      </c>
      <c r="Q21" s="23">
        <f>$Q$10/P21</f>
        <v>10549.45054945055</v>
      </c>
      <c r="R21" s="24">
        <f>$R$10</f>
        <v>3500</v>
      </c>
      <c r="S21" s="25">
        <f t="shared" ref="S21" si="21">R21/Q21</f>
        <v>0.33177083333333329</v>
      </c>
      <c r="T21" s="10" t="s">
        <v>27</v>
      </c>
      <c r="U21" s="9">
        <v>0.16700000000000001</v>
      </c>
      <c r="V21" s="8">
        <f>J21*U21</f>
        <v>1.71008</v>
      </c>
      <c r="W21" s="8">
        <f>V21+S21+J21</f>
        <v>12.281850833333333</v>
      </c>
      <c r="X21" s="6"/>
      <c r="Y21" s="6"/>
      <c r="Z21" s="26"/>
      <c r="AA21" s="26"/>
      <c r="AB21" s="7"/>
      <c r="AC21" s="6">
        <f t="shared" si="2"/>
        <v>1.1440000000000001</v>
      </c>
      <c r="AD21" s="5">
        <f t="shared" ref="AD21" si="22">SUM(X21:AC21)</f>
        <v>1.1440000000000001</v>
      </c>
      <c r="AE21" s="4">
        <f t="shared" si="4"/>
        <v>12.281850833333333</v>
      </c>
      <c r="AF21" s="86">
        <f>(AG21-AE21)/AG21</f>
        <v>5.5242243589743584E-2</v>
      </c>
      <c r="AG21" s="88">
        <v>13</v>
      </c>
      <c r="AH21" s="4">
        <f t="shared" si="5"/>
        <v>13.425850833333334</v>
      </c>
      <c r="AI21" s="86">
        <f>(AJ21-AH21)/AJ21</f>
        <v>6.112931235431239E-2</v>
      </c>
      <c r="AJ21" s="88">
        <v>14.3</v>
      </c>
      <c r="AK21" s="170">
        <v>1160</v>
      </c>
      <c r="AL21" s="4">
        <f t="shared" si="6"/>
        <v>16588</v>
      </c>
      <c r="AM21" s="4">
        <f t="shared" si="10"/>
        <v>15573.986966666667</v>
      </c>
    </row>
    <row r="22" spans="1:40" s="27" customFormat="1" ht="38.25" customHeight="1">
      <c r="A22" s="379"/>
      <c r="B22" s="373"/>
      <c r="C22" s="365"/>
      <c r="D22" s="335" t="s">
        <v>78</v>
      </c>
      <c r="E22" s="30" t="s">
        <v>658</v>
      </c>
      <c r="F22" s="342" t="s">
        <v>663</v>
      </c>
      <c r="G22" s="332"/>
      <c r="H22" s="312" t="s">
        <v>686</v>
      </c>
      <c r="I22" s="312" t="s">
        <v>691</v>
      </c>
      <c r="J22" s="218">
        <f>J19</f>
        <v>10.24</v>
      </c>
      <c r="K22" s="336">
        <v>35</v>
      </c>
      <c r="L22" s="337">
        <v>27.3</v>
      </c>
      <c r="M22" s="336">
        <v>25</v>
      </c>
      <c r="N22" s="333">
        <v>4</v>
      </c>
      <c r="O22" s="11">
        <v>5.0999999999999996</v>
      </c>
      <c r="P22" s="22">
        <f t="shared" ref="P22" si="23">K22*L22*M22/1000000/N22</f>
        <v>5.9718749999999998E-3</v>
      </c>
      <c r="Q22" s="23">
        <f>$Q$10/P22</f>
        <v>10549.45054945055</v>
      </c>
      <c r="R22" s="24">
        <f>$R$10</f>
        <v>3500</v>
      </c>
      <c r="S22" s="25">
        <f t="shared" ref="S22" si="24">R22/Q22</f>
        <v>0.33177083333333329</v>
      </c>
      <c r="T22" s="10" t="s">
        <v>27</v>
      </c>
      <c r="U22" s="9">
        <v>0.16700000000000001</v>
      </c>
      <c r="V22" s="8">
        <f>J22*U22</f>
        <v>1.71008</v>
      </c>
      <c r="W22" s="8">
        <f>V22+S22+J22</f>
        <v>12.281850833333333</v>
      </c>
      <c r="X22" s="6"/>
      <c r="Y22" s="6"/>
      <c r="Z22" s="26"/>
      <c r="AA22" s="26"/>
      <c r="AB22" s="7"/>
      <c r="AC22" s="6">
        <f t="shared" si="2"/>
        <v>1.1440000000000001</v>
      </c>
      <c r="AD22" s="5">
        <f t="shared" ref="AD22" si="25">SUM(X22:AC22)</f>
        <v>1.1440000000000001</v>
      </c>
      <c r="AE22" s="4">
        <f t="shared" si="4"/>
        <v>12.281850833333333</v>
      </c>
      <c r="AF22" s="86">
        <f>(AG22-AE22)/AG22</f>
        <v>5.5242243589743584E-2</v>
      </c>
      <c r="AG22" s="88">
        <v>13</v>
      </c>
      <c r="AH22" s="4">
        <f t="shared" si="5"/>
        <v>13.425850833333334</v>
      </c>
      <c r="AI22" s="86">
        <f>(AJ22-AH22)/AJ22</f>
        <v>6.112931235431239E-2</v>
      </c>
      <c r="AJ22" s="88">
        <v>14.3</v>
      </c>
      <c r="AK22" s="170">
        <v>1156</v>
      </c>
      <c r="AL22" s="4">
        <f t="shared" si="6"/>
        <v>16530.8</v>
      </c>
      <c r="AM22" s="4">
        <f t="shared" si="10"/>
        <v>15520.283563333334</v>
      </c>
    </row>
    <row r="23" spans="1:40">
      <c r="AK23" s="339">
        <f>SUM(AK12:AK22)</f>
        <v>11352</v>
      </c>
      <c r="AL23" s="340">
        <f>SUM(AL12:AL22)</f>
        <v>144091.20000000001</v>
      </c>
      <c r="AM23" s="340">
        <f>SUM(AM12:AM22)</f>
        <v>135488.30898666667</v>
      </c>
      <c r="AN23" s="341">
        <f>(AL23-AM23)/AL23</f>
        <v>5.9704485862657405E-2</v>
      </c>
    </row>
    <row r="25" spans="1:40">
      <c r="A25" s="343" t="s">
        <v>678</v>
      </c>
    </row>
    <row r="26" spans="1:40">
      <c r="A26" s="344" t="s">
        <v>667</v>
      </c>
    </row>
    <row r="27" spans="1:40">
      <c r="A27" s="344" t="s">
        <v>692</v>
      </c>
    </row>
    <row r="28" spans="1:40">
      <c r="A28" s="343" t="s">
        <v>664</v>
      </c>
    </row>
    <row r="29" spans="1:40">
      <c r="A29" s="343" t="s">
        <v>665</v>
      </c>
    </row>
    <row r="30" spans="1:40">
      <c r="A30" s="343" t="s">
        <v>666</v>
      </c>
    </row>
    <row r="31" spans="1:40">
      <c r="A31" s="344"/>
    </row>
    <row r="32" spans="1:40">
      <c r="A32" s="345" t="s">
        <v>693</v>
      </c>
    </row>
  </sheetData>
  <protectedRanges>
    <protectedRange password="F78C" sqref="EN4 EG4:EH6 EI5:EJ6 EK5:EM5 EK6 EM6:EN6" name="区域1_1"/>
  </protectedRanges>
  <mergeCells count="60">
    <mergeCell ref="AM8:AM10"/>
    <mergeCell ref="P9:P10"/>
    <mergeCell ref="K9:M9"/>
    <mergeCell ref="AK8:AK10"/>
    <mergeCell ref="W8:W10"/>
    <mergeCell ref="AD8:AD10"/>
    <mergeCell ref="AE8:AE10"/>
    <mergeCell ref="K8:S8"/>
    <mergeCell ref="T9:T10"/>
    <mergeCell ref="V9:V10"/>
    <mergeCell ref="S9:S10"/>
    <mergeCell ref="T8:V8"/>
    <mergeCell ref="U9:U10"/>
    <mergeCell ref="AF8:AF10"/>
    <mergeCell ref="AG8:AG10"/>
    <mergeCell ref="AL8:AL10"/>
    <mergeCell ref="X8:AC8"/>
    <mergeCell ref="N9:N10"/>
    <mergeCell ref="O9:O10"/>
    <mergeCell ref="J8:J10"/>
    <mergeCell ref="I8:I10"/>
    <mergeCell ref="A18:A22"/>
    <mergeCell ref="B18:B22"/>
    <mergeCell ref="C18:C22"/>
    <mergeCell ref="A17:C17"/>
    <mergeCell ref="H8:H10"/>
    <mergeCell ref="E8:E10"/>
    <mergeCell ref="C12:C16"/>
    <mergeCell ref="A11:C11"/>
    <mergeCell ref="E6:G6"/>
    <mergeCell ref="A8:A10"/>
    <mergeCell ref="B8:B10"/>
    <mergeCell ref="C8:C10"/>
    <mergeCell ref="F8:F10"/>
    <mergeCell ref="D8:D10"/>
    <mergeCell ref="G8:G10"/>
    <mergeCell ref="B12:B16"/>
    <mergeCell ref="A12:A16"/>
    <mergeCell ref="J5:K5"/>
    <mergeCell ref="L5:M5"/>
    <mergeCell ref="E4:G4"/>
    <mergeCell ref="E5:G5"/>
    <mergeCell ref="E2:G2"/>
    <mergeCell ref="E3:G3"/>
    <mergeCell ref="AH8:AH10"/>
    <mergeCell ref="AJ8:AJ10"/>
    <mergeCell ref="AI8:AI10"/>
    <mergeCell ref="H2:I2"/>
    <mergeCell ref="J2:K2"/>
    <mergeCell ref="L2:M2"/>
    <mergeCell ref="H3:I3"/>
    <mergeCell ref="J3:K3"/>
    <mergeCell ref="L3:M3"/>
    <mergeCell ref="H6:I6"/>
    <mergeCell ref="J6:K6"/>
    <mergeCell ref="L6:M6"/>
    <mergeCell ref="H4:I4"/>
    <mergeCell ref="J4:K4"/>
    <mergeCell ref="L4:M4"/>
    <mergeCell ref="H5:I5"/>
  </mergeCells>
  <phoneticPr fontId="70" type="noConversion"/>
  <dataValidations count="11">
    <dataValidation type="list" allowBlank="1" showInputMessage="1" showErrorMessage="1" sqref="D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xr:uid="{00000000-0002-0000-0000-000000000000}">
      <formula1>$DR$2:$EF$2</formula1>
    </dataValidation>
    <dataValidation type="list" allowBlank="1" showInputMessage="1" showErrorMessage="1" sqref="H6:I6 JG6:JH6 TC6:TD6 ACY6:ACZ6 AMU6:AMV6 AWQ6:AWR6 BGM6:BGN6 BQI6:BQJ6 CAE6:CAF6 CKA6:CKB6 CTW6:CTX6 DDS6:DDT6 DNO6:DNP6 DXK6:DXL6 EHG6:EHH6 ERC6:ERD6 FAY6:FAZ6 FKU6:FKV6 FUQ6:FUR6 GEM6:GEN6 GOI6:GOJ6 GYE6:GYF6 HIA6:HIB6 HRW6:HRX6 IBS6:IBT6 ILO6:ILP6 IVK6:IVL6 JFG6:JFH6 JPC6:JPD6 JYY6:JYZ6 KIU6:KIV6 KSQ6:KSR6 LCM6:LCN6 LMI6:LMJ6 LWE6:LWF6 MGA6:MGB6 MPW6:MPX6 MZS6:MZT6 NJO6:NJP6 NTK6:NTL6 ODG6:ODH6 ONC6:OND6 OWY6:OWZ6 PGU6:PGV6 PQQ6:PQR6 QAM6:QAN6 QKI6:QKJ6 QUE6:QUF6 REA6:REB6 RNW6:RNX6 RXS6:RXT6 SHO6:SHP6 SRK6:SRL6 TBG6:TBH6 TLC6:TLD6 TUY6:TUZ6 UEU6:UEV6 UOQ6:UOR6 UYM6:UYN6 VII6:VIJ6 VSE6:VSF6 WCA6:WCB6 WLW6:WLX6 WVS6:WVT6" xr:uid="{00000000-0002-0000-0000-000001000000}">
      <formula1>$EG$3:$GE$3</formula1>
    </dataValidation>
    <dataValidation type="list" allowBlank="1" showInputMessage="1" showErrorMessage="1" sqref="B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xr:uid="{00000000-0002-0000-0000-000002000000}">
      <formula1>$EJ$4:$FX$4</formula1>
    </dataValidation>
    <dataValidation type="list" allowBlank="1" showInputMessage="1" showErrorMessage="1" sqref="B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xr:uid="{00000000-0002-0000-0000-000003000000}">
      <formula1>$EP$5:$EQ$5</formula1>
    </dataValidation>
    <dataValidation type="list" allowBlank="1" showInputMessage="1" showErrorMessage="1" sqref="D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xr:uid="{00000000-0002-0000-0000-000004000000}">
      <formula1>$O$2:$O$5</formula1>
    </dataValidation>
    <dataValidation type="list" allowBlank="1" showInputMessage="1" showErrorMessage="1" sqref="H5:I5 JG5:JH5 TC5:TD5 ACY5:ACZ5 AMU5:AMV5 AWQ5:AWR5 BGM5:BGN5 BQI5:BQJ5 CAE5:CAF5 CKA5:CKB5 CTW5:CTX5 DDS5:DDT5 DNO5:DNP5 DXK5:DXL5 EHG5:EHH5 ERC5:ERD5 FAY5:FAZ5 FKU5:FKV5 FUQ5:FUR5 GEM5:GEN5 GOI5:GOJ5 GYE5:GYF5 HIA5:HIB5 HRW5:HRX5 IBS5:IBT5 ILO5:ILP5 IVK5:IVL5 JFG5:JFH5 JPC5:JPD5 JYY5:JYZ5 KIU5:KIV5 KSQ5:KSR5 LCM5:LCN5 LMI5:LMJ5 LWE5:LWF5 MGA5:MGB5 MPW5:MPX5 MZS5:MZT5 NJO5:NJP5 NTK5:NTL5 ODG5:ODH5 ONC5:OND5 OWY5:OWZ5 PGU5:PGV5 PQQ5:PQR5 QAM5:QAN5 QKI5:QKJ5 QUE5:QUF5 REA5:REB5 RNW5:RNX5 RXS5:RXT5 SHO5:SHP5 SRK5:SRL5 TBG5:TBH5 TLC5:TLD5 TUY5:TUZ5 UEU5:UEV5 UOQ5:UOR5 UYM5:UYN5 VII5:VIJ5 VSE5:VSF5 WCA5:WCB5 WLW5:WLX5 WVS5:WVT5" xr:uid="{00000000-0002-0000-0000-000005000000}">
      <formula1>$EG$2:$GG$2</formula1>
    </dataValidation>
    <dataValidation type="list" allowBlank="1" showInputMessage="1" showErrorMessage="1" sqref="H2:I2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xr:uid="{00000000-0002-0000-0000-000006000000}">
      <formula1>$EG$4:$EH$4</formula1>
    </dataValidation>
    <dataValidation type="list" allowBlank="1" showInputMessage="1" showErrorMessage="1" sqref="L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B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xr:uid="{00000000-0002-0000-0000-000007000000}">
      <formula1>$EL$5:$EM$5</formula1>
    </dataValidation>
    <dataValidation type="list" allowBlank="1" showInputMessage="1" showErrorMessage="1" sqref="L4:M4 JK4:JL4 TG4:TH4 ADC4:ADD4 AMY4:AMZ4 AWU4:AWV4 BGQ4:BGR4 BQM4:BQN4 CAI4:CAJ4 CKE4:CKF4 CUA4:CUB4 DDW4:DDX4 DNS4:DNT4 DXO4:DXP4 EHK4:EHL4 ERG4:ERH4 FBC4:FBD4 FKY4:FKZ4 FUU4:FUV4 GEQ4:GER4 GOM4:GON4 GYI4:GYJ4 HIE4:HIF4 HSA4:HSB4 IBW4:IBX4 ILS4:ILT4 IVO4:IVP4 JFK4:JFL4 JPG4:JPH4 JZC4:JZD4 KIY4:KIZ4 KSU4:KSV4 LCQ4:LCR4 LMM4:LMN4 LWI4:LWJ4 MGE4:MGF4 MQA4:MQB4 MZW4:MZX4 NJS4:NJT4 NTO4:NTP4 ODK4:ODL4 ONG4:ONH4 OXC4:OXD4 PGY4:PGZ4 PQU4:PQV4 QAQ4:QAR4 QKM4:QKN4 QUI4:QUJ4 REE4:REF4 ROA4:ROB4 RXW4:RXX4 SHS4:SHT4 SRO4:SRP4 TBK4:TBL4 TLG4:TLH4 TVC4:TVD4 UEY4:UEZ4 UOU4:UOV4 UYQ4:UYR4 VIM4:VIN4 VSI4:VSJ4 WCE4:WCF4 WMA4:WMB4 WVW4:WVX4" xr:uid="{00000000-0002-0000-0000-000008000000}">
      <formula1>$EN$5:$EO$5</formula1>
    </dataValidation>
    <dataValidation type="list" allowBlank="1" showInputMessage="1" showErrorMessage="1" sqref="H4:I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000-000009000000}">
      <formula1>$EG$6:$EN$6</formula1>
    </dataValidation>
    <dataValidation type="list" allowBlank="1" showInputMessage="1" showErrorMessage="1" sqref="H3:I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xr:uid="{00000000-0002-0000-0000-00000A000000}">
      <formula1>$EG$5:$EJ$5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3"/>
  <sheetViews>
    <sheetView workbookViewId="0">
      <selection activeCell="G9" sqref="G9"/>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40.140625" style="73" bestFit="1" customWidth="1"/>
    <col min="6" max="14" width="33.42578125" style="73" customWidth="1"/>
    <col min="15" max="15" width="20.85546875" style="73" bestFit="1" customWidth="1"/>
    <col min="16" max="16" width="11.5703125" style="73" bestFit="1" customWidth="1"/>
    <col min="17" max="17" width="12.42578125" style="73" bestFit="1" customWidth="1"/>
    <col min="18" max="18" width="8.42578125" style="73" bestFit="1" customWidth="1"/>
    <col min="19" max="19" width="17.140625" style="73" bestFit="1" customWidth="1"/>
    <col min="20" max="20" width="12.5703125" style="73" customWidth="1"/>
    <col min="21" max="21" width="23.85546875" style="73" bestFit="1" customWidth="1"/>
    <col min="22" max="23" width="9.140625" style="73"/>
    <col min="24" max="24" width="11.42578125" style="73" bestFit="1" customWidth="1"/>
    <col min="25" max="16384" width="9.140625" style="73"/>
  </cols>
  <sheetData>
    <row r="1" spans="1:23" ht="14.25" thickBot="1">
      <c r="A1" s="31"/>
      <c r="B1" s="31"/>
      <c r="C1" s="31"/>
      <c r="D1" s="32" t="s">
        <v>29</v>
      </c>
      <c r="E1" s="31"/>
      <c r="F1" s="32"/>
      <c r="G1" s="32"/>
      <c r="H1" s="32"/>
      <c r="I1" s="32"/>
      <c r="J1" s="32"/>
      <c r="K1" s="32"/>
      <c r="L1" s="32"/>
      <c r="M1" s="32"/>
      <c r="N1" s="32"/>
      <c r="O1" s="32"/>
      <c r="P1" s="31"/>
      <c r="Q1" s="32"/>
      <c r="R1" s="31"/>
      <c r="S1" s="31"/>
      <c r="T1" s="31"/>
      <c r="U1" s="31"/>
      <c r="V1" s="31"/>
      <c r="W1" s="31"/>
    </row>
    <row r="2" spans="1:23">
      <c r="A2" s="50" t="s">
        <v>32</v>
      </c>
      <c r="B2" s="50" t="s">
        <v>33</v>
      </c>
      <c r="C2" s="51"/>
      <c r="D2" s="50"/>
      <c r="E2" s="52">
        <v>44959</v>
      </c>
      <c r="F2" s="89" t="s">
        <v>81</v>
      </c>
      <c r="G2" s="90" t="s">
        <v>49</v>
      </c>
      <c r="H2" s="89" t="s">
        <v>81</v>
      </c>
      <c r="I2" s="90" t="s">
        <v>49</v>
      </c>
      <c r="J2" s="89" t="s">
        <v>81</v>
      </c>
      <c r="K2" s="90" t="s">
        <v>49</v>
      </c>
      <c r="L2" s="461" t="s">
        <v>81</v>
      </c>
      <c r="M2" s="462"/>
      <c r="N2" s="463"/>
      <c r="O2" s="33"/>
      <c r="P2" s="391"/>
      <c r="Q2" s="392"/>
      <c r="R2" s="392"/>
      <c r="S2" s="392"/>
      <c r="T2" s="392"/>
      <c r="U2" s="392"/>
      <c r="V2" s="392"/>
      <c r="W2" s="393"/>
    </row>
    <row r="3" spans="1:23">
      <c r="A3" s="53" t="s">
        <v>34</v>
      </c>
      <c r="B3" s="50"/>
      <c r="C3" s="83"/>
      <c r="D3" s="91"/>
      <c r="E3" s="54" t="s">
        <v>35</v>
      </c>
      <c r="F3" s="93"/>
      <c r="G3" s="94"/>
      <c r="H3" s="93"/>
      <c r="I3" s="94"/>
      <c r="J3" s="93"/>
      <c r="K3" s="94"/>
      <c r="L3" s="93"/>
      <c r="M3" s="81"/>
      <c r="N3" s="94"/>
      <c r="O3" s="34"/>
      <c r="P3" s="391" t="s">
        <v>36</v>
      </c>
      <c r="Q3" s="392"/>
      <c r="R3" s="392"/>
      <c r="S3" s="392"/>
      <c r="T3" s="392"/>
      <c r="U3" s="392"/>
      <c r="V3" s="392"/>
      <c r="W3" s="393"/>
    </row>
    <row r="4" spans="1:23" ht="54">
      <c r="A4" s="55" t="s">
        <v>37</v>
      </c>
      <c r="B4" s="55" t="s">
        <v>0</v>
      </c>
      <c r="C4" s="55" t="s">
        <v>38</v>
      </c>
      <c r="D4" s="55" t="s">
        <v>39</v>
      </c>
      <c r="E4" s="56" t="s">
        <v>40</v>
      </c>
      <c r="F4" s="35" t="s">
        <v>71</v>
      </c>
      <c r="G4" s="95" t="s">
        <v>71</v>
      </c>
      <c r="H4" s="35" t="s">
        <v>82</v>
      </c>
      <c r="I4" s="95" t="s">
        <v>82</v>
      </c>
      <c r="J4" s="35" t="s">
        <v>83</v>
      </c>
      <c r="K4" s="95" t="s">
        <v>83</v>
      </c>
      <c r="L4" s="35" t="s">
        <v>84</v>
      </c>
      <c r="M4" s="55" t="s">
        <v>85</v>
      </c>
      <c r="N4" s="95" t="s">
        <v>85</v>
      </c>
      <c r="O4" s="57" t="s">
        <v>41</v>
      </c>
      <c r="P4" s="394" t="s">
        <v>4</v>
      </c>
      <c r="Q4" s="395"/>
      <c r="R4" s="396"/>
      <c r="S4" s="55" t="s">
        <v>42</v>
      </c>
      <c r="T4" s="55" t="s">
        <v>43</v>
      </c>
      <c r="U4" s="55" t="s">
        <v>44</v>
      </c>
      <c r="V4" s="55" t="s">
        <v>45</v>
      </c>
      <c r="W4" s="55" t="s">
        <v>7</v>
      </c>
    </row>
    <row r="5" spans="1:23" ht="40.5">
      <c r="A5" s="58" t="s">
        <v>33</v>
      </c>
      <c r="B5" s="59" t="s">
        <v>33</v>
      </c>
      <c r="C5" s="59"/>
      <c r="D5" s="59"/>
      <c r="E5" s="60"/>
      <c r="F5" s="96" t="s">
        <v>86</v>
      </c>
      <c r="G5" s="97" t="s">
        <v>86</v>
      </c>
      <c r="H5" s="96" t="s">
        <v>86</v>
      </c>
      <c r="I5" s="97" t="s">
        <v>86</v>
      </c>
      <c r="J5" s="96" t="s">
        <v>86</v>
      </c>
      <c r="K5" s="97" t="s">
        <v>86</v>
      </c>
      <c r="L5" s="96" t="s">
        <v>86</v>
      </c>
      <c r="M5" s="82" t="s">
        <v>87</v>
      </c>
      <c r="N5" s="97" t="s">
        <v>88</v>
      </c>
      <c r="O5" s="61"/>
      <c r="P5" s="62" t="s">
        <v>8</v>
      </c>
      <c r="Q5" s="62" t="s">
        <v>9</v>
      </c>
      <c r="R5" s="62" t="s">
        <v>10</v>
      </c>
      <c r="S5" s="62"/>
      <c r="T5" s="62"/>
      <c r="U5" s="62"/>
      <c r="V5" s="62"/>
      <c r="W5" s="62"/>
    </row>
    <row r="6" spans="1:23">
      <c r="A6" s="63"/>
      <c r="B6" s="64"/>
      <c r="C6" s="64"/>
      <c r="D6" s="64"/>
      <c r="E6" s="65"/>
      <c r="F6" s="66" t="s">
        <v>52</v>
      </c>
      <c r="G6" s="74" t="s">
        <v>52</v>
      </c>
      <c r="H6" s="66" t="s">
        <v>52</v>
      </c>
      <c r="I6" s="74" t="s">
        <v>52</v>
      </c>
      <c r="J6" s="66" t="s">
        <v>52</v>
      </c>
      <c r="K6" s="74"/>
      <c r="L6" s="66" t="s">
        <v>52</v>
      </c>
      <c r="M6" s="92" t="s">
        <v>52</v>
      </c>
      <c r="N6" s="74" t="s">
        <v>52</v>
      </c>
      <c r="O6" s="67"/>
      <c r="P6" s="64"/>
      <c r="Q6" s="64"/>
      <c r="R6" s="64"/>
      <c r="S6" s="64"/>
      <c r="T6" s="64"/>
      <c r="U6" s="64"/>
      <c r="V6" s="64"/>
      <c r="W6" s="64"/>
    </row>
    <row r="7" spans="1:23" ht="27">
      <c r="A7" s="427"/>
      <c r="B7" s="428" t="s">
        <v>46</v>
      </c>
      <c r="C7" s="429" t="s">
        <v>47</v>
      </c>
      <c r="D7" s="429" t="s">
        <v>50</v>
      </c>
      <c r="E7" s="75" t="s">
        <v>72</v>
      </c>
      <c r="F7" s="103">
        <v>6.05</v>
      </c>
      <c r="G7" s="76">
        <v>6.18</v>
      </c>
      <c r="H7" s="98">
        <v>7.93</v>
      </c>
      <c r="I7" s="105">
        <v>7.58</v>
      </c>
      <c r="J7" s="98">
        <v>8.5500000000000007</v>
      </c>
      <c r="K7" s="105">
        <v>8.35</v>
      </c>
      <c r="L7" s="98">
        <v>9.41</v>
      </c>
      <c r="M7" s="84">
        <v>9.4499999999999993</v>
      </c>
      <c r="N7" s="76">
        <v>9.7799999999999994</v>
      </c>
      <c r="O7" s="400" t="s">
        <v>48</v>
      </c>
      <c r="P7" s="68">
        <v>30</v>
      </c>
      <c r="Q7" s="68">
        <v>25</v>
      </c>
      <c r="R7" s="68">
        <v>28</v>
      </c>
      <c r="S7" s="68">
        <v>4</v>
      </c>
      <c r="T7" s="69">
        <f>(P7*Q7*R7)/1000000</f>
        <v>2.1000000000000001E-2</v>
      </c>
      <c r="U7" s="70">
        <f>S7*66/T7</f>
        <v>12571.428571428571</v>
      </c>
      <c r="V7" s="71"/>
      <c r="W7" s="72">
        <f>V7/U7</f>
        <v>0</v>
      </c>
    </row>
    <row r="8" spans="1:23" ht="27">
      <c r="A8" s="427"/>
      <c r="B8" s="428"/>
      <c r="C8" s="429"/>
      <c r="D8" s="429"/>
      <c r="E8" s="75" t="s">
        <v>73</v>
      </c>
      <c r="F8" s="103">
        <v>7.85</v>
      </c>
      <c r="G8" s="76">
        <v>8.0399999999999991</v>
      </c>
      <c r="H8" s="98">
        <v>10.29</v>
      </c>
      <c r="I8" s="105">
        <v>9.8699999999999992</v>
      </c>
      <c r="J8" s="98">
        <v>11.1</v>
      </c>
      <c r="K8" s="105">
        <v>10.87</v>
      </c>
      <c r="L8" s="98">
        <v>12.23</v>
      </c>
      <c r="M8" s="84">
        <v>12.29</v>
      </c>
      <c r="N8" s="76">
        <v>12.72</v>
      </c>
      <c r="O8" s="401"/>
      <c r="P8" s="68">
        <v>30</v>
      </c>
      <c r="Q8" s="68">
        <v>25</v>
      </c>
      <c r="R8" s="68">
        <v>33</v>
      </c>
      <c r="S8" s="68">
        <v>4</v>
      </c>
      <c r="T8" s="69">
        <f>(P8*Q8*R8)/1000000</f>
        <v>2.4750000000000001E-2</v>
      </c>
      <c r="U8" s="70">
        <f>S8*66/T8</f>
        <v>10666.666666666666</v>
      </c>
      <c r="V8" s="71"/>
      <c r="W8" s="72">
        <f>V8/U8</f>
        <v>0</v>
      </c>
    </row>
    <row r="9" spans="1:23" ht="27">
      <c r="A9" s="427"/>
      <c r="B9" s="428"/>
      <c r="C9" s="429"/>
      <c r="D9" s="429"/>
      <c r="E9" s="75" t="s">
        <v>74</v>
      </c>
      <c r="F9" s="103">
        <v>8.75</v>
      </c>
      <c r="G9" s="76">
        <v>8.8800000000000008</v>
      </c>
      <c r="H9" s="98">
        <v>11.62</v>
      </c>
      <c r="I9" s="105">
        <v>10.9</v>
      </c>
      <c r="J9" s="98">
        <v>12.56</v>
      </c>
      <c r="K9" s="105">
        <v>11.99</v>
      </c>
      <c r="L9" s="98">
        <v>13.86</v>
      </c>
      <c r="M9" s="84">
        <v>13.93</v>
      </c>
      <c r="N9" s="76">
        <v>14.41</v>
      </c>
      <c r="O9" s="401"/>
      <c r="P9" s="68">
        <v>30</v>
      </c>
      <c r="Q9" s="68">
        <v>25</v>
      </c>
      <c r="R9" s="68">
        <v>38</v>
      </c>
      <c r="S9" s="68">
        <v>4</v>
      </c>
      <c r="T9" s="69">
        <f>(P9*Q9*R9)/1000000</f>
        <v>2.8500000000000001E-2</v>
      </c>
      <c r="U9" s="70">
        <f>S9*66/T9</f>
        <v>9263.1578947368416</v>
      </c>
      <c r="V9" s="71"/>
      <c r="W9" s="72">
        <f>V9/U9</f>
        <v>0</v>
      </c>
    </row>
    <row r="10" spans="1:23" ht="27">
      <c r="A10" s="427"/>
      <c r="B10" s="428"/>
      <c r="C10" s="429"/>
      <c r="D10" s="429"/>
      <c r="E10" s="75" t="s">
        <v>75</v>
      </c>
      <c r="F10" s="103">
        <v>10.65</v>
      </c>
      <c r="G10" s="76">
        <v>10.74</v>
      </c>
      <c r="H10" s="98">
        <v>14.29</v>
      </c>
      <c r="I10" s="105">
        <v>13.18</v>
      </c>
      <c r="J10" s="98">
        <v>15.44</v>
      </c>
      <c r="K10" s="105">
        <v>14.51</v>
      </c>
      <c r="L10" s="98">
        <v>17.059999999999999</v>
      </c>
      <c r="M10" s="84">
        <v>17.14</v>
      </c>
      <c r="N10" s="76">
        <v>17.739999999999998</v>
      </c>
      <c r="O10" s="401"/>
      <c r="P10" s="68">
        <v>30</v>
      </c>
      <c r="Q10" s="68">
        <v>25</v>
      </c>
      <c r="R10" s="68">
        <v>43</v>
      </c>
      <c r="S10" s="68">
        <v>4</v>
      </c>
      <c r="T10" s="69">
        <f t="shared" ref="T10:T11" si="0">(P10*Q10*R10)/1000000</f>
        <v>3.2250000000000001E-2</v>
      </c>
      <c r="U10" s="70">
        <f t="shared" ref="U10:U11" si="1">S10*66/T10</f>
        <v>8186.0465116279065</v>
      </c>
      <c r="V10" s="71"/>
      <c r="W10" s="72">
        <f t="shared" ref="W10:W11" si="2">V10/U10</f>
        <v>0</v>
      </c>
    </row>
    <row r="11" spans="1:23" ht="27">
      <c r="A11" s="427"/>
      <c r="B11" s="428"/>
      <c r="C11" s="429"/>
      <c r="D11" s="429"/>
      <c r="E11" s="75" t="s">
        <v>70</v>
      </c>
      <c r="F11" s="103">
        <v>10.65</v>
      </c>
      <c r="G11" s="76">
        <v>10.74</v>
      </c>
      <c r="H11" s="98">
        <v>14.29</v>
      </c>
      <c r="I11" s="105">
        <v>13.18</v>
      </c>
      <c r="J11" s="98">
        <v>15.44</v>
      </c>
      <c r="K11" s="105">
        <v>14.51</v>
      </c>
      <c r="L11" s="98">
        <v>17.059999999999999</v>
      </c>
      <c r="M11" s="84">
        <v>17.14</v>
      </c>
      <c r="N11" s="76">
        <v>17.739999999999998</v>
      </c>
      <c r="O11" s="402"/>
      <c r="P11" s="68">
        <v>30</v>
      </c>
      <c r="Q11" s="68">
        <v>25</v>
      </c>
      <c r="R11" s="68">
        <v>43</v>
      </c>
      <c r="S11" s="68">
        <v>4</v>
      </c>
      <c r="T11" s="69">
        <f t="shared" si="0"/>
        <v>3.2250000000000001E-2</v>
      </c>
      <c r="U11" s="70">
        <f t="shared" si="1"/>
        <v>8186.0465116279065</v>
      </c>
      <c r="V11" s="71"/>
      <c r="W11" s="72">
        <f t="shared" si="2"/>
        <v>0</v>
      </c>
    </row>
    <row r="12" spans="1:23" ht="40.5">
      <c r="A12" s="58" t="s">
        <v>33</v>
      </c>
      <c r="B12" s="59" t="s">
        <v>33</v>
      </c>
      <c r="C12" s="59"/>
      <c r="D12" s="59"/>
      <c r="E12" s="60"/>
      <c r="F12" s="96" t="s">
        <v>86</v>
      </c>
      <c r="G12" s="97" t="s">
        <v>86</v>
      </c>
      <c r="H12" s="96" t="s">
        <v>86</v>
      </c>
      <c r="I12" s="97" t="s">
        <v>86</v>
      </c>
      <c r="J12" s="96" t="s">
        <v>86</v>
      </c>
      <c r="K12" s="97" t="s">
        <v>86</v>
      </c>
      <c r="L12" s="96" t="s">
        <v>86</v>
      </c>
      <c r="M12" s="82" t="s">
        <v>87</v>
      </c>
      <c r="N12" s="97" t="s">
        <v>88</v>
      </c>
      <c r="O12" s="61"/>
      <c r="P12" s="62" t="s">
        <v>8</v>
      </c>
      <c r="Q12" s="62" t="s">
        <v>9</v>
      </c>
      <c r="R12" s="62" t="s">
        <v>10</v>
      </c>
      <c r="S12" s="62"/>
      <c r="T12" s="62"/>
      <c r="U12" s="62"/>
      <c r="V12" s="62"/>
      <c r="W12" s="62"/>
    </row>
    <row r="13" spans="1:23">
      <c r="A13" s="63"/>
      <c r="B13" s="64"/>
      <c r="C13" s="64"/>
      <c r="D13" s="64"/>
      <c r="E13" s="65"/>
      <c r="F13" s="66" t="s">
        <v>53</v>
      </c>
      <c r="G13" s="74" t="s">
        <v>53</v>
      </c>
      <c r="H13" s="66" t="s">
        <v>53</v>
      </c>
      <c r="I13" s="74" t="s">
        <v>53</v>
      </c>
      <c r="J13" s="66" t="s">
        <v>53</v>
      </c>
      <c r="K13" s="74" t="s">
        <v>53</v>
      </c>
      <c r="L13" s="66" t="s">
        <v>53</v>
      </c>
      <c r="M13" s="92" t="s">
        <v>53</v>
      </c>
      <c r="N13" s="74" t="s">
        <v>53</v>
      </c>
      <c r="O13" s="67"/>
      <c r="P13" s="64"/>
      <c r="Q13" s="64"/>
      <c r="R13" s="64"/>
      <c r="S13" s="64"/>
      <c r="T13" s="64"/>
      <c r="U13" s="64"/>
      <c r="V13" s="64"/>
      <c r="W13" s="64"/>
    </row>
    <row r="14" spans="1:23" ht="27">
      <c r="A14" s="427"/>
      <c r="B14" s="428" t="s">
        <v>46</v>
      </c>
      <c r="C14" s="429" t="s">
        <v>47</v>
      </c>
      <c r="D14" s="429" t="s">
        <v>50</v>
      </c>
      <c r="E14" s="75" t="s">
        <v>65</v>
      </c>
      <c r="F14" s="103">
        <v>6.78</v>
      </c>
      <c r="G14" s="76">
        <v>6.92</v>
      </c>
      <c r="H14" s="98">
        <v>8.8800000000000008</v>
      </c>
      <c r="I14" s="105">
        <v>8.49</v>
      </c>
      <c r="J14" s="98">
        <v>9.58</v>
      </c>
      <c r="K14" s="105">
        <v>9.35</v>
      </c>
      <c r="L14" s="98">
        <v>10.54</v>
      </c>
      <c r="M14" s="84">
        <v>10.58</v>
      </c>
      <c r="N14" s="76">
        <v>10.95</v>
      </c>
      <c r="O14" s="400" t="s">
        <v>48</v>
      </c>
      <c r="P14" s="68">
        <v>30</v>
      </c>
      <c r="Q14" s="68">
        <v>30</v>
      </c>
      <c r="R14" s="68">
        <v>25</v>
      </c>
      <c r="S14" s="68">
        <v>4</v>
      </c>
      <c r="T14" s="69">
        <f>(P14*Q14*R14)/1000000</f>
        <v>2.2499999999999999E-2</v>
      </c>
      <c r="U14" s="70">
        <f>S14*66/T14</f>
        <v>11733.333333333334</v>
      </c>
      <c r="V14" s="71"/>
      <c r="W14" s="72">
        <f>V14/U14</f>
        <v>0</v>
      </c>
    </row>
    <row r="15" spans="1:23" ht="27">
      <c r="A15" s="427"/>
      <c r="B15" s="428"/>
      <c r="C15" s="429"/>
      <c r="D15" s="429"/>
      <c r="E15" s="75" t="s">
        <v>67</v>
      </c>
      <c r="F15" s="103">
        <v>9.0299999999999994</v>
      </c>
      <c r="G15" s="76">
        <v>9.25</v>
      </c>
      <c r="H15" s="98">
        <v>11.83</v>
      </c>
      <c r="I15" s="105">
        <v>11.35</v>
      </c>
      <c r="J15" s="98">
        <v>12.77</v>
      </c>
      <c r="K15" s="105">
        <v>12.5</v>
      </c>
      <c r="L15" s="98">
        <v>14.06</v>
      </c>
      <c r="M15" s="84">
        <v>14.13</v>
      </c>
      <c r="N15" s="76">
        <v>14.63</v>
      </c>
      <c r="O15" s="401"/>
      <c r="P15" s="68">
        <v>30</v>
      </c>
      <c r="Q15" s="68">
        <v>30</v>
      </c>
      <c r="R15" s="68">
        <v>30</v>
      </c>
      <c r="S15" s="68">
        <v>4</v>
      </c>
      <c r="T15" s="69">
        <f>(P15*Q15*R15)/1000000</f>
        <v>2.7E-2</v>
      </c>
      <c r="U15" s="70">
        <f>S15*66/T15</f>
        <v>9777.7777777777774</v>
      </c>
      <c r="V15" s="71"/>
      <c r="W15" s="72">
        <f>V15/U15</f>
        <v>0</v>
      </c>
    </row>
    <row r="16" spans="1:23" ht="27">
      <c r="A16" s="427"/>
      <c r="B16" s="428"/>
      <c r="C16" s="429"/>
      <c r="D16" s="429"/>
      <c r="E16" s="75" t="s">
        <v>89</v>
      </c>
      <c r="F16" s="103">
        <v>9.98</v>
      </c>
      <c r="G16" s="76">
        <v>10.119999999999999</v>
      </c>
      <c r="H16" s="98">
        <v>13.25</v>
      </c>
      <c r="I16" s="105">
        <v>12.43</v>
      </c>
      <c r="J16" s="98">
        <v>14.32</v>
      </c>
      <c r="K16" s="105">
        <v>13.67</v>
      </c>
      <c r="L16" s="98">
        <v>15.8</v>
      </c>
      <c r="M16" s="84">
        <v>15.88</v>
      </c>
      <c r="N16" s="76">
        <v>16.43</v>
      </c>
      <c r="O16" s="401"/>
      <c r="P16" s="68">
        <v>30</v>
      </c>
      <c r="Q16" s="68">
        <v>30</v>
      </c>
      <c r="R16" s="68">
        <v>36</v>
      </c>
      <c r="S16" s="68">
        <v>4</v>
      </c>
      <c r="T16" s="69">
        <f>(P16*Q16*R16)/1000000</f>
        <v>3.2399999999999998E-2</v>
      </c>
      <c r="U16" s="70">
        <f>S16*66/T16</f>
        <v>8148.1481481481487</v>
      </c>
      <c r="V16" s="71"/>
      <c r="W16" s="72">
        <f>V16/U16</f>
        <v>0</v>
      </c>
    </row>
    <row r="17" spans="1:23" ht="27">
      <c r="A17" s="427"/>
      <c r="B17" s="428"/>
      <c r="C17" s="429"/>
      <c r="D17" s="429"/>
      <c r="E17" s="75" t="s">
        <v>90</v>
      </c>
      <c r="F17" s="103">
        <v>12.14</v>
      </c>
      <c r="G17" s="76">
        <v>12.24</v>
      </c>
      <c r="H17" s="98">
        <v>16.29</v>
      </c>
      <c r="I17" s="105">
        <v>15.03</v>
      </c>
      <c r="J17" s="98">
        <v>17.600000000000001</v>
      </c>
      <c r="K17" s="105">
        <v>16.54</v>
      </c>
      <c r="L17" s="98">
        <v>19.45</v>
      </c>
      <c r="M17" s="84">
        <v>19.54</v>
      </c>
      <c r="N17" s="76">
        <v>20.22</v>
      </c>
      <c r="O17" s="401"/>
      <c r="P17" s="68">
        <v>30</v>
      </c>
      <c r="Q17" s="68">
        <v>30</v>
      </c>
      <c r="R17" s="68">
        <v>41</v>
      </c>
      <c r="S17" s="68">
        <v>4</v>
      </c>
      <c r="T17" s="69">
        <f t="shared" ref="T17:T18" si="3">(P17*Q17*R17)/1000000</f>
        <v>3.6900000000000002E-2</v>
      </c>
      <c r="U17" s="70">
        <f t="shared" ref="U17:U18" si="4">S17*66/T17</f>
        <v>7154.4715447154467</v>
      </c>
      <c r="V17" s="71"/>
      <c r="W17" s="72">
        <f t="shared" ref="W17:W18" si="5">V17/U17</f>
        <v>0</v>
      </c>
    </row>
    <row r="18" spans="1:23" ht="27.75" thickBot="1">
      <c r="A18" s="427"/>
      <c r="B18" s="428"/>
      <c r="C18" s="429"/>
      <c r="D18" s="429"/>
      <c r="E18" s="75" t="s">
        <v>91</v>
      </c>
      <c r="F18" s="104">
        <v>12.14</v>
      </c>
      <c r="G18" s="100">
        <v>12.24</v>
      </c>
      <c r="H18" s="99">
        <v>16.29</v>
      </c>
      <c r="I18" s="106">
        <v>15.03</v>
      </c>
      <c r="J18" s="99">
        <v>17.600000000000001</v>
      </c>
      <c r="K18" s="107">
        <v>16.54</v>
      </c>
      <c r="L18" s="99">
        <v>19.45</v>
      </c>
      <c r="M18" s="101">
        <v>19.54</v>
      </c>
      <c r="N18" s="100">
        <v>20.22</v>
      </c>
      <c r="O18" s="402"/>
      <c r="P18" s="68">
        <v>30</v>
      </c>
      <c r="Q18" s="68">
        <v>30</v>
      </c>
      <c r="R18" s="68">
        <v>41</v>
      </c>
      <c r="S18" s="68">
        <v>4</v>
      </c>
      <c r="T18" s="69">
        <f t="shared" si="3"/>
        <v>3.6900000000000002E-2</v>
      </c>
      <c r="U18" s="70">
        <f t="shared" si="4"/>
        <v>7154.4715447154467</v>
      </c>
      <c r="V18" s="71"/>
      <c r="W18" s="72">
        <f t="shared" si="5"/>
        <v>0</v>
      </c>
    </row>
    <row r="19" spans="1:23">
      <c r="J19" s="102" t="s">
        <v>92</v>
      </c>
      <c r="K19" s="102"/>
    </row>
    <row r="20" spans="1:23" ht="14.25" thickBot="1">
      <c r="F20" s="73" t="s">
        <v>126</v>
      </c>
      <c r="I20" s="73" t="s">
        <v>126</v>
      </c>
      <c r="K20" s="73" t="s">
        <v>126</v>
      </c>
      <c r="L20" s="73" t="s">
        <v>126</v>
      </c>
      <c r="M20" s="73" t="s">
        <v>126</v>
      </c>
      <c r="N20" s="73" t="s">
        <v>126</v>
      </c>
    </row>
    <row r="21" spans="1:23" ht="14.25">
      <c r="F21" s="125">
        <v>8.06</v>
      </c>
      <c r="G21" s="87">
        <f>(F21-F7)/F7</f>
        <v>0.33223140495867781</v>
      </c>
      <c r="H21" s="87">
        <f>(I21-I7)/I7</f>
        <v>0.25329815303430075</v>
      </c>
      <c r="I21" s="125">
        <v>9.5</v>
      </c>
      <c r="J21" s="87">
        <f>(K21-K7)/K7</f>
        <v>9.5808383233533023E-2</v>
      </c>
      <c r="K21" s="125">
        <v>9.15</v>
      </c>
      <c r="L21" s="125">
        <v>9.85</v>
      </c>
      <c r="M21" s="125">
        <v>10.050000000000001</v>
      </c>
      <c r="N21" s="125">
        <v>10.75</v>
      </c>
    </row>
    <row r="22" spans="1:23" ht="14.25">
      <c r="F22" s="129">
        <v>10.44</v>
      </c>
      <c r="G22" s="87">
        <f t="shared" ref="G22:G25" si="6">(F22-F8)/F8</f>
        <v>0.32993630573248406</v>
      </c>
      <c r="H22" s="87">
        <f t="shared" ref="H22:J25" si="7">(I22-I8)/I8</f>
        <v>0.17021276595744697</v>
      </c>
      <c r="I22" s="129">
        <v>11.55</v>
      </c>
      <c r="J22" s="87">
        <f t="shared" si="7"/>
        <v>9.3836246550138128E-2</v>
      </c>
      <c r="K22" s="129">
        <v>11.89</v>
      </c>
      <c r="L22" s="129">
        <v>12.8</v>
      </c>
      <c r="M22" s="129">
        <v>13.05</v>
      </c>
      <c r="N22" s="129">
        <v>13.95</v>
      </c>
    </row>
    <row r="23" spans="1:23" ht="14.25">
      <c r="F23" s="129">
        <v>11.11</v>
      </c>
      <c r="G23" s="87">
        <f t="shared" si="6"/>
        <v>0.26971428571428563</v>
      </c>
      <c r="H23" s="87">
        <f t="shared" si="7"/>
        <v>0.12385321100917428</v>
      </c>
      <c r="I23" s="129">
        <v>12.25</v>
      </c>
      <c r="J23" s="87">
        <f t="shared" si="7"/>
        <v>5.6713928273561275E-2</v>
      </c>
      <c r="K23" s="129">
        <v>12.67</v>
      </c>
      <c r="L23" s="129">
        <v>13.55</v>
      </c>
      <c r="M23" s="129">
        <v>13.82</v>
      </c>
      <c r="N23" s="129">
        <v>14.95</v>
      </c>
    </row>
    <row r="24" spans="1:23" ht="14.25">
      <c r="F24" s="133">
        <v>13.06</v>
      </c>
      <c r="G24" s="87">
        <f t="shared" si="6"/>
        <v>0.22629107981220659</v>
      </c>
      <c r="H24" s="87">
        <f t="shared" si="7"/>
        <v>8.497723823975728E-2</v>
      </c>
      <c r="I24" s="133">
        <v>14.3</v>
      </c>
      <c r="J24" s="87">
        <f t="shared" si="7"/>
        <v>3.3769813921433509E-2</v>
      </c>
      <c r="K24" s="133">
        <v>15</v>
      </c>
      <c r="L24" s="133">
        <v>16.2</v>
      </c>
      <c r="M24" s="133">
        <v>16.52</v>
      </c>
      <c r="N24" s="133">
        <v>17.55</v>
      </c>
    </row>
    <row r="25" spans="1:23" ht="15" thickBot="1">
      <c r="F25" s="137">
        <v>13.26</v>
      </c>
      <c r="G25" s="87">
        <f t="shared" si="6"/>
        <v>0.24507042253521122</v>
      </c>
      <c r="H25" s="87">
        <f t="shared" si="7"/>
        <v>9.6358118361153239E-2</v>
      </c>
      <c r="I25" s="137">
        <v>14.45</v>
      </c>
      <c r="J25" s="87">
        <f t="shared" si="7"/>
        <v>4.5485871812543086E-2</v>
      </c>
      <c r="K25" s="137">
        <v>15.17</v>
      </c>
      <c r="L25" s="137">
        <v>16.45</v>
      </c>
      <c r="M25" s="137">
        <v>16.78</v>
      </c>
      <c r="N25" s="137">
        <v>17.95</v>
      </c>
    </row>
    <row r="26" spans="1:23" ht="14.25" thickBot="1"/>
    <row r="27" spans="1:23" ht="14.25">
      <c r="F27" s="125">
        <v>8.94</v>
      </c>
      <c r="G27" s="87">
        <f>(F27-F14)/F14</f>
        <v>0.31858407079646006</v>
      </c>
      <c r="H27" s="87">
        <f>(I27-I14)/I14</f>
        <v>0.24852767962308592</v>
      </c>
      <c r="I27" s="125">
        <v>10.6</v>
      </c>
      <c r="J27" s="87">
        <f>(K27-K14)/K14</f>
        <v>8.4491978609625776E-2</v>
      </c>
      <c r="K27" s="125">
        <v>10.14</v>
      </c>
      <c r="L27" s="125">
        <v>10.95</v>
      </c>
      <c r="M27" s="125">
        <v>11.1</v>
      </c>
      <c r="N27" s="125">
        <v>11.95</v>
      </c>
    </row>
    <row r="28" spans="1:23" ht="14.25">
      <c r="F28" s="129">
        <v>11.95</v>
      </c>
      <c r="G28" s="87">
        <f t="shared" ref="G28:G31" si="8">(F28-F15)/F15</f>
        <v>0.32336655592469549</v>
      </c>
      <c r="H28" s="87">
        <f t="shared" ref="H28:J31" si="9">(I28-I15)/I15</f>
        <v>0.18502202643171803</v>
      </c>
      <c r="I28" s="129">
        <v>13.45</v>
      </c>
      <c r="J28" s="87">
        <f t="shared" si="9"/>
        <v>8.8799999999999948E-2</v>
      </c>
      <c r="K28" s="129">
        <v>13.61</v>
      </c>
      <c r="L28" s="129">
        <v>14.8</v>
      </c>
      <c r="M28" s="129">
        <v>15.1</v>
      </c>
      <c r="N28" s="129">
        <v>15.95</v>
      </c>
    </row>
    <row r="29" spans="1:23" ht="14.25">
      <c r="F29" s="129">
        <v>12.62</v>
      </c>
      <c r="G29" s="87">
        <f t="shared" si="8"/>
        <v>0.26452905811623234</v>
      </c>
      <c r="H29" s="87">
        <f t="shared" si="9"/>
        <v>0.13837489943684639</v>
      </c>
      <c r="I29" s="129">
        <v>14.15</v>
      </c>
      <c r="J29" s="87">
        <f t="shared" si="9"/>
        <v>5.2670080468178539E-2</v>
      </c>
      <c r="K29" s="129">
        <v>14.39</v>
      </c>
      <c r="L29" s="129">
        <v>15.55</v>
      </c>
      <c r="M29" s="129">
        <v>15.87</v>
      </c>
      <c r="N29" s="129">
        <v>16.95</v>
      </c>
    </row>
    <row r="30" spans="1:23" ht="14.25">
      <c r="F30" s="133">
        <v>14.92</v>
      </c>
      <c r="G30" s="87">
        <f t="shared" si="8"/>
        <v>0.22899505766062597</v>
      </c>
      <c r="H30" s="87">
        <f t="shared" si="9"/>
        <v>0.10445775116433813</v>
      </c>
      <c r="I30" s="133">
        <v>16.600000000000001</v>
      </c>
      <c r="J30" s="87">
        <f t="shared" si="9"/>
        <v>3.5671100362756947E-2</v>
      </c>
      <c r="K30" s="133">
        <v>17.13</v>
      </c>
      <c r="L30" s="133">
        <v>18.600000000000001</v>
      </c>
      <c r="M30" s="133">
        <v>19</v>
      </c>
      <c r="N30" s="133">
        <v>20.05</v>
      </c>
    </row>
    <row r="31" spans="1:23" ht="15" thickBot="1">
      <c r="F31" s="137">
        <v>15.12</v>
      </c>
      <c r="G31" s="87">
        <f t="shared" si="8"/>
        <v>0.24546952224052707</v>
      </c>
      <c r="H31" s="87">
        <f t="shared" si="9"/>
        <v>0.11443779108449773</v>
      </c>
      <c r="I31" s="137">
        <v>16.75</v>
      </c>
      <c r="J31" s="87">
        <f t="shared" si="9"/>
        <v>4.5949214026602271E-2</v>
      </c>
      <c r="K31" s="137">
        <v>17.3</v>
      </c>
      <c r="L31" s="137">
        <v>18.850000000000001</v>
      </c>
      <c r="M31" s="137">
        <v>19.260000000000002</v>
      </c>
      <c r="N31" s="137">
        <v>20.45</v>
      </c>
    </row>
    <row r="33" spans="12:14">
      <c r="L33" s="87">
        <f>(L21-L7)/L7</f>
        <v>4.6758767268862855E-2</v>
      </c>
      <c r="M33" s="87">
        <f>(M21-M7)/M7</f>
        <v>6.3492063492063641E-2</v>
      </c>
      <c r="N33" s="87">
        <f>(N21-N7)/N7</f>
        <v>9.9182004089979625E-2</v>
      </c>
    </row>
    <row r="34" spans="12:14">
      <c r="L34" s="87">
        <f t="shared" ref="L34:M37" si="10">(L22-L8)/L8</f>
        <v>4.6606704824202802E-2</v>
      </c>
      <c r="M34" s="87">
        <f t="shared" si="10"/>
        <v>6.1838893409275966E-2</v>
      </c>
      <c r="N34" s="87">
        <f t="shared" ref="N34" si="11">(N22-N8)/N8</f>
        <v>9.6698113207547065E-2</v>
      </c>
    </row>
    <row r="35" spans="12:14">
      <c r="L35" s="87">
        <f t="shared" si="10"/>
        <v>-2.2366522366522274E-2</v>
      </c>
      <c r="M35" s="87">
        <f t="shared" si="10"/>
        <v>-7.8966259870782082E-3</v>
      </c>
      <c r="N35" s="87">
        <f t="shared" ref="N35" si="12">(N23-N9)/N9</f>
        <v>3.7473976405274056E-2</v>
      </c>
    </row>
    <row r="36" spans="12:14">
      <c r="L36" s="87">
        <f t="shared" si="10"/>
        <v>-5.0410316529894458E-2</v>
      </c>
      <c r="M36" s="87">
        <f t="shared" si="10"/>
        <v>-3.61726954492416E-2</v>
      </c>
      <c r="N36" s="87">
        <f t="shared" ref="N36" si="13">(N24-N10)/N10</f>
        <v>-1.0710259301014529E-2</v>
      </c>
    </row>
    <row r="37" spans="12:14">
      <c r="L37" s="87">
        <f t="shared" si="10"/>
        <v>-3.5756154747948389E-2</v>
      </c>
      <c r="M37" s="87">
        <f t="shared" si="10"/>
        <v>-2.1003500583430538E-2</v>
      </c>
      <c r="N37" s="87">
        <f t="shared" ref="N37" si="14">(N25-N11)/N11</f>
        <v>1.1837655016910986E-2</v>
      </c>
    </row>
    <row r="39" spans="12:14">
      <c r="L39" s="87">
        <f>(L27-L14)/L14</f>
        <v>3.8899430740037967E-2</v>
      </c>
      <c r="M39" s="87">
        <f>(M27-M14)/M14</f>
        <v>4.9149338374291078E-2</v>
      </c>
      <c r="N39" s="87">
        <f>(N27-N14)/N14</f>
        <v>9.1324200913242018E-2</v>
      </c>
    </row>
    <row r="40" spans="12:14">
      <c r="L40" s="87">
        <f t="shared" ref="L40:M43" si="15">(L28-L15)/L15</f>
        <v>5.2631578947368432E-2</v>
      </c>
      <c r="M40" s="87">
        <f t="shared" si="15"/>
        <v>6.864826610049532E-2</v>
      </c>
      <c r="N40" s="87">
        <f t="shared" ref="N40" si="16">(N28-N15)/N15</f>
        <v>9.0225563909774334E-2</v>
      </c>
    </row>
    <row r="41" spans="12:14">
      <c r="L41" s="87">
        <f t="shared" si="15"/>
        <v>-1.582278481012658E-2</v>
      </c>
      <c r="M41" s="87">
        <f t="shared" si="15"/>
        <v>-6.2972292191445611E-4</v>
      </c>
      <c r="N41" s="87">
        <f t="shared" ref="N41" si="17">(N29-N16)/N16</f>
        <v>3.164942178940959E-2</v>
      </c>
    </row>
    <row r="42" spans="12:14">
      <c r="L42" s="87">
        <f t="shared" si="15"/>
        <v>-4.3701799485861073E-2</v>
      </c>
      <c r="M42" s="87">
        <f t="shared" si="15"/>
        <v>-2.7635619242579283E-2</v>
      </c>
      <c r="N42" s="87">
        <f t="shared" ref="N42" si="18">(N30-N17)/N17</f>
        <v>-8.4075173095943707E-3</v>
      </c>
    </row>
    <row r="43" spans="12:14">
      <c r="L43" s="87">
        <f t="shared" si="15"/>
        <v>-3.084832904884308E-2</v>
      </c>
      <c r="M43" s="87">
        <f t="shared" si="15"/>
        <v>-1.4329580348003971E-2</v>
      </c>
      <c r="N43" s="87">
        <f t="shared" ref="N43" si="19">(N31-N18)/N18</f>
        <v>1.1374876360039586E-2</v>
      </c>
    </row>
  </sheetData>
  <mergeCells count="14">
    <mergeCell ref="A14:A18"/>
    <mergeCell ref="B14:B18"/>
    <mergeCell ref="C14:C18"/>
    <mergeCell ref="D14:D18"/>
    <mergeCell ref="O14:O18"/>
    <mergeCell ref="L2:N2"/>
    <mergeCell ref="P2:W2"/>
    <mergeCell ref="P3:W3"/>
    <mergeCell ref="P4:R4"/>
    <mergeCell ref="A7:A11"/>
    <mergeCell ref="B7:B11"/>
    <mergeCell ref="C7:C11"/>
    <mergeCell ref="D7:D11"/>
    <mergeCell ref="O7:O11"/>
  </mergeCells>
  <phoneticPr fontId="70"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election activeCell="F7" sqref="F7:F8"/>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40.140625" style="73" bestFit="1" customWidth="1"/>
    <col min="6" max="6" width="37.5703125" style="73" customWidth="1"/>
    <col min="7" max="7" width="20.85546875" style="73" bestFit="1" customWidth="1"/>
    <col min="8" max="8" width="11.5703125" style="73" bestFit="1" customWidth="1"/>
    <col min="9" max="9" width="12.42578125" style="73" bestFit="1" customWidth="1"/>
    <col min="10" max="10" width="8.42578125" style="73" bestFit="1" customWidth="1"/>
    <col min="11" max="11" width="17.140625" style="73" bestFit="1" customWidth="1"/>
    <col min="12" max="12" width="12.5703125" style="73" customWidth="1"/>
    <col min="13" max="13" width="23.85546875" style="73" bestFit="1" customWidth="1"/>
    <col min="14" max="15" width="9.140625" style="73"/>
    <col min="16" max="16" width="11.42578125" style="73" bestFit="1" customWidth="1"/>
    <col min="17" max="16384" width="9.140625" style="73"/>
  </cols>
  <sheetData>
    <row r="1" spans="1:15">
      <c r="A1" s="31"/>
      <c r="B1" s="31"/>
      <c r="C1" s="31"/>
      <c r="D1" s="32" t="s">
        <v>29</v>
      </c>
      <c r="E1" s="31"/>
      <c r="F1" s="32"/>
      <c r="G1" s="32"/>
      <c r="H1" s="31"/>
      <c r="I1" s="32"/>
      <c r="J1" s="31"/>
      <c r="K1" s="31"/>
      <c r="L1" s="31"/>
      <c r="M1" s="31"/>
      <c r="N1" s="31"/>
      <c r="O1" s="31"/>
    </row>
    <row r="2" spans="1:15">
      <c r="A2" s="50" t="s">
        <v>32</v>
      </c>
      <c r="B2" s="50" t="s">
        <v>33</v>
      </c>
      <c r="C2" s="51"/>
      <c r="D2" s="50"/>
      <c r="E2" s="52">
        <v>45040</v>
      </c>
      <c r="F2" s="169" t="s">
        <v>291</v>
      </c>
      <c r="G2" s="33"/>
      <c r="H2" s="391"/>
      <c r="I2" s="392"/>
      <c r="J2" s="392"/>
      <c r="K2" s="392"/>
      <c r="L2" s="392"/>
      <c r="M2" s="392"/>
      <c r="N2" s="392"/>
      <c r="O2" s="393"/>
    </row>
    <row r="3" spans="1:15">
      <c r="A3" s="53" t="s">
        <v>34</v>
      </c>
      <c r="B3" s="50"/>
      <c r="C3" s="83"/>
      <c r="D3" s="91"/>
      <c r="E3" s="54" t="s">
        <v>35</v>
      </c>
      <c r="F3" s="81"/>
      <c r="G3" s="34"/>
      <c r="H3" s="391" t="s">
        <v>36</v>
      </c>
      <c r="I3" s="392"/>
      <c r="J3" s="392"/>
      <c r="K3" s="392"/>
      <c r="L3" s="392"/>
      <c r="M3" s="392"/>
      <c r="N3" s="392"/>
      <c r="O3" s="393"/>
    </row>
    <row r="4" spans="1:15" ht="54">
      <c r="A4" s="55" t="s">
        <v>37</v>
      </c>
      <c r="B4" s="55" t="s">
        <v>0</v>
      </c>
      <c r="C4" s="55" t="s">
        <v>38</v>
      </c>
      <c r="D4" s="55" t="s">
        <v>39</v>
      </c>
      <c r="E4" s="56" t="s">
        <v>40</v>
      </c>
      <c r="F4" s="55" t="s">
        <v>292</v>
      </c>
      <c r="G4" s="57" t="s">
        <v>41</v>
      </c>
      <c r="H4" s="394" t="s">
        <v>4</v>
      </c>
      <c r="I4" s="395"/>
      <c r="J4" s="396"/>
      <c r="K4" s="55" t="s">
        <v>42</v>
      </c>
      <c r="L4" s="55" t="s">
        <v>43</v>
      </c>
      <c r="M4" s="55" t="s">
        <v>44</v>
      </c>
      <c r="N4" s="55" t="s">
        <v>45</v>
      </c>
      <c r="O4" s="55" t="s">
        <v>7</v>
      </c>
    </row>
    <row r="5" spans="1:15" ht="27">
      <c r="A5" s="58" t="s">
        <v>33</v>
      </c>
      <c r="B5" s="59" t="s">
        <v>33</v>
      </c>
      <c r="C5" s="59"/>
      <c r="D5" s="59"/>
      <c r="E5" s="60"/>
      <c r="F5" s="82" t="s">
        <v>293</v>
      </c>
      <c r="G5" s="61"/>
      <c r="H5" s="62" t="s">
        <v>8</v>
      </c>
      <c r="I5" s="62" t="s">
        <v>9</v>
      </c>
      <c r="J5" s="62" t="s">
        <v>10</v>
      </c>
      <c r="K5" s="62"/>
      <c r="L5" s="62"/>
      <c r="M5" s="62"/>
      <c r="N5" s="62"/>
      <c r="O5" s="62"/>
    </row>
    <row r="6" spans="1:15">
      <c r="A6" s="63"/>
      <c r="B6" s="64"/>
      <c r="C6" s="64"/>
      <c r="D6" s="64"/>
      <c r="E6" s="65"/>
      <c r="F6" s="92" t="s">
        <v>52</v>
      </c>
      <c r="G6" s="67"/>
      <c r="H6" s="64"/>
      <c r="I6" s="64"/>
      <c r="J6" s="64"/>
      <c r="K6" s="64"/>
      <c r="L6" s="64"/>
      <c r="M6" s="64"/>
      <c r="N6" s="64"/>
      <c r="O6" s="64"/>
    </row>
    <row r="7" spans="1:15" ht="27">
      <c r="A7" s="427"/>
      <c r="B7" s="428" t="s">
        <v>46</v>
      </c>
      <c r="C7" s="429" t="s">
        <v>47</v>
      </c>
      <c r="D7" s="429" t="s">
        <v>50</v>
      </c>
      <c r="E7" s="75" t="s">
        <v>72</v>
      </c>
      <c r="F7" s="84">
        <v>7.04</v>
      </c>
      <c r="G7" s="400" t="s">
        <v>48</v>
      </c>
      <c r="H7" s="68">
        <v>30</v>
      </c>
      <c r="I7" s="68">
        <v>25</v>
      </c>
      <c r="J7" s="68">
        <v>28</v>
      </c>
      <c r="K7" s="68">
        <v>4</v>
      </c>
      <c r="L7" s="69">
        <f>(H7*I7*J7)/1000000</f>
        <v>2.1000000000000001E-2</v>
      </c>
      <c r="M7" s="70">
        <f>K7*66/L7</f>
        <v>12571.428571428571</v>
      </c>
      <c r="N7" s="71"/>
      <c r="O7" s="72">
        <f>N7/M7</f>
        <v>0</v>
      </c>
    </row>
    <row r="8" spans="1:15" ht="27">
      <c r="A8" s="427"/>
      <c r="B8" s="428"/>
      <c r="C8" s="429"/>
      <c r="D8" s="429"/>
      <c r="E8" s="75" t="s">
        <v>73</v>
      </c>
      <c r="F8" s="84">
        <v>9.1300000000000008</v>
      </c>
      <c r="G8" s="401"/>
      <c r="H8" s="68">
        <v>30</v>
      </c>
      <c r="I8" s="68">
        <v>25</v>
      </c>
      <c r="J8" s="68">
        <v>33</v>
      </c>
      <c r="K8" s="68">
        <v>4</v>
      </c>
      <c r="L8" s="69">
        <f>(H8*I8*J8)/1000000</f>
        <v>2.4750000000000001E-2</v>
      </c>
      <c r="M8" s="70">
        <f>K8*66/L8</f>
        <v>10666.666666666666</v>
      </c>
      <c r="N8" s="71"/>
      <c r="O8" s="72">
        <f>N8/M8</f>
        <v>0</v>
      </c>
    </row>
    <row r="9" spans="1:15" ht="27">
      <c r="A9" s="427"/>
      <c r="B9" s="428"/>
      <c r="C9" s="429"/>
      <c r="D9" s="429"/>
      <c r="E9" s="75" t="s">
        <v>74</v>
      </c>
      <c r="F9" s="84">
        <v>10.17</v>
      </c>
      <c r="G9" s="401"/>
      <c r="H9" s="68">
        <v>30</v>
      </c>
      <c r="I9" s="68">
        <v>25</v>
      </c>
      <c r="J9" s="68">
        <v>38</v>
      </c>
      <c r="K9" s="68">
        <v>4</v>
      </c>
      <c r="L9" s="69">
        <f>(H9*I9*J9)/1000000</f>
        <v>2.8500000000000001E-2</v>
      </c>
      <c r="M9" s="70">
        <f>K9*66/L9</f>
        <v>9263.1578947368416</v>
      </c>
      <c r="N9" s="71"/>
      <c r="O9" s="72">
        <f>N9/M9</f>
        <v>0</v>
      </c>
    </row>
    <row r="10" spans="1:15" ht="27">
      <c r="A10" s="427"/>
      <c r="B10" s="428"/>
      <c r="C10" s="429"/>
      <c r="D10" s="429"/>
      <c r="E10" s="75" t="s">
        <v>75</v>
      </c>
      <c r="F10" s="84">
        <v>12.36</v>
      </c>
      <c r="G10" s="401"/>
      <c r="H10" s="68">
        <v>30</v>
      </c>
      <c r="I10" s="68">
        <v>25</v>
      </c>
      <c r="J10" s="68">
        <v>43</v>
      </c>
      <c r="K10" s="68">
        <v>4</v>
      </c>
      <c r="L10" s="69">
        <f t="shared" ref="L10:L11" si="0">(H10*I10*J10)/1000000</f>
        <v>3.2250000000000001E-2</v>
      </c>
      <c r="M10" s="70">
        <f t="shared" ref="M10:M11" si="1">K10*66/L10</f>
        <v>8186.0465116279065</v>
      </c>
      <c r="N10" s="71"/>
      <c r="O10" s="72">
        <f t="shared" ref="O10:O11" si="2">N10/M10</f>
        <v>0</v>
      </c>
    </row>
    <row r="11" spans="1:15" ht="27">
      <c r="A11" s="427"/>
      <c r="B11" s="428"/>
      <c r="C11" s="429"/>
      <c r="D11" s="429"/>
      <c r="E11" s="75" t="s">
        <v>70</v>
      </c>
      <c r="F11" s="84">
        <v>12.36</v>
      </c>
      <c r="G11" s="402"/>
      <c r="H11" s="68">
        <v>30</v>
      </c>
      <c r="I11" s="68">
        <v>25</v>
      </c>
      <c r="J11" s="68">
        <v>43</v>
      </c>
      <c r="K11" s="68">
        <v>4</v>
      </c>
      <c r="L11" s="69">
        <f t="shared" si="0"/>
        <v>3.2250000000000001E-2</v>
      </c>
      <c r="M11" s="70">
        <f t="shared" si="1"/>
        <v>8186.0465116279065</v>
      </c>
      <c r="N11" s="71"/>
      <c r="O11" s="72">
        <f t="shared" si="2"/>
        <v>0</v>
      </c>
    </row>
    <row r="12" spans="1:15">
      <c r="F12" s="102" t="s">
        <v>92</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G14" sqref="G14:G15"/>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40.140625" style="73" bestFit="1" customWidth="1"/>
    <col min="6" max="7" width="33.42578125" style="73" customWidth="1"/>
    <col min="8" max="8" width="20.85546875" style="73" bestFit="1" customWidth="1"/>
    <col min="9" max="9" width="11.5703125" style="73" bestFit="1" customWidth="1"/>
    <col min="10" max="10" width="12.42578125" style="73" bestFit="1" customWidth="1"/>
    <col min="11" max="11" width="8.42578125" style="73" bestFit="1" customWidth="1"/>
    <col min="12" max="12" width="17.140625" style="73" bestFit="1" customWidth="1"/>
    <col min="13" max="13" width="12.5703125" style="73" customWidth="1"/>
    <col min="14" max="14" width="23.85546875" style="73" bestFit="1" customWidth="1"/>
    <col min="15" max="16" width="9.140625" style="73"/>
    <col min="17" max="17" width="11.42578125" style="73" bestFit="1" customWidth="1"/>
    <col min="18" max="16384" width="9.140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45002</v>
      </c>
      <c r="F2" s="62" t="s">
        <v>49</v>
      </c>
      <c r="G2" s="62" t="s">
        <v>127</v>
      </c>
      <c r="H2" s="33"/>
      <c r="I2" s="391"/>
      <c r="J2" s="392"/>
      <c r="K2" s="392"/>
      <c r="L2" s="392"/>
      <c r="M2" s="392"/>
      <c r="N2" s="392"/>
      <c r="O2" s="392"/>
      <c r="P2" s="393"/>
    </row>
    <row r="3" spans="1:16">
      <c r="A3" s="53" t="s">
        <v>34</v>
      </c>
      <c r="B3" s="50"/>
      <c r="C3" s="83"/>
      <c r="D3" s="91"/>
      <c r="E3" s="54" t="s">
        <v>35</v>
      </c>
      <c r="F3" s="81"/>
      <c r="G3" s="81"/>
      <c r="H3" s="34"/>
      <c r="I3" s="391" t="s">
        <v>36</v>
      </c>
      <c r="J3" s="392"/>
      <c r="K3" s="392"/>
      <c r="L3" s="392"/>
      <c r="M3" s="392"/>
      <c r="N3" s="392"/>
      <c r="O3" s="392"/>
      <c r="P3" s="393"/>
    </row>
    <row r="4" spans="1:16" ht="54">
      <c r="A4" s="55" t="s">
        <v>37</v>
      </c>
      <c r="B4" s="55" t="s">
        <v>0</v>
      </c>
      <c r="C4" s="55" t="s">
        <v>38</v>
      </c>
      <c r="D4" s="55" t="s">
        <v>39</v>
      </c>
      <c r="E4" s="56" t="s">
        <v>40</v>
      </c>
      <c r="F4" s="55" t="s">
        <v>83</v>
      </c>
      <c r="G4" s="55" t="s">
        <v>83</v>
      </c>
      <c r="H4" s="57" t="s">
        <v>41</v>
      </c>
      <c r="I4" s="394" t="s">
        <v>4</v>
      </c>
      <c r="J4" s="395"/>
      <c r="K4" s="396"/>
      <c r="L4" s="55" t="s">
        <v>42</v>
      </c>
      <c r="M4" s="55" t="s">
        <v>43</v>
      </c>
      <c r="N4" s="55" t="s">
        <v>44</v>
      </c>
      <c r="O4" s="55" t="s">
        <v>45</v>
      </c>
      <c r="P4" s="55" t="s">
        <v>7</v>
      </c>
    </row>
    <row r="5" spans="1:16" ht="27">
      <c r="A5" s="58" t="s">
        <v>33</v>
      </c>
      <c r="B5" s="59" t="s">
        <v>33</v>
      </c>
      <c r="C5" s="59"/>
      <c r="D5" s="59"/>
      <c r="E5" s="60"/>
      <c r="F5" s="82" t="s">
        <v>128</v>
      </c>
      <c r="G5" s="82" t="s">
        <v>128</v>
      </c>
      <c r="H5" s="61"/>
      <c r="I5" s="62" t="s">
        <v>8</v>
      </c>
      <c r="J5" s="62" t="s">
        <v>9</v>
      </c>
      <c r="K5" s="62" t="s">
        <v>10</v>
      </c>
      <c r="L5" s="62"/>
      <c r="M5" s="62"/>
      <c r="N5" s="62"/>
      <c r="O5" s="62"/>
      <c r="P5" s="62"/>
    </row>
    <row r="6" spans="1:16">
      <c r="A6" s="63"/>
      <c r="B6" s="64"/>
      <c r="C6" s="64"/>
      <c r="D6" s="64"/>
      <c r="E6" s="65"/>
      <c r="F6" s="92" t="s">
        <v>52</v>
      </c>
      <c r="G6" s="92" t="s">
        <v>52</v>
      </c>
      <c r="H6" s="67"/>
      <c r="I6" s="64"/>
      <c r="J6" s="64"/>
      <c r="K6" s="64"/>
      <c r="L6" s="64"/>
      <c r="M6" s="64"/>
      <c r="N6" s="64"/>
      <c r="O6" s="64"/>
      <c r="P6" s="64"/>
    </row>
    <row r="7" spans="1:16" ht="27">
      <c r="A7" s="427"/>
      <c r="B7" s="428" t="s">
        <v>46</v>
      </c>
      <c r="C7" s="429" t="s">
        <v>47</v>
      </c>
      <c r="D7" s="429" t="s">
        <v>50</v>
      </c>
      <c r="E7" s="75" t="s">
        <v>72</v>
      </c>
      <c r="F7" s="84">
        <v>7.4</v>
      </c>
      <c r="G7" s="84">
        <v>7.77</v>
      </c>
      <c r="H7" s="400" t="s">
        <v>48</v>
      </c>
      <c r="I7" s="68">
        <v>30</v>
      </c>
      <c r="J7" s="68">
        <v>25</v>
      </c>
      <c r="K7" s="68">
        <v>28</v>
      </c>
      <c r="L7" s="68">
        <v>4</v>
      </c>
      <c r="M7" s="69">
        <f>(I7*J7*K7)/1000000</f>
        <v>2.1000000000000001E-2</v>
      </c>
      <c r="N7" s="70">
        <f>L7*66/M7</f>
        <v>12571.428571428571</v>
      </c>
      <c r="O7" s="71"/>
      <c r="P7" s="72">
        <f>O7/N7</f>
        <v>0</v>
      </c>
    </row>
    <row r="8" spans="1:16" ht="27">
      <c r="A8" s="427"/>
      <c r="B8" s="428"/>
      <c r="C8" s="429"/>
      <c r="D8" s="429"/>
      <c r="E8" s="75" t="s">
        <v>73</v>
      </c>
      <c r="F8" s="84">
        <v>9.6</v>
      </c>
      <c r="G8" s="84">
        <v>10.1</v>
      </c>
      <c r="H8" s="401"/>
      <c r="I8" s="68">
        <v>30</v>
      </c>
      <c r="J8" s="68">
        <v>25</v>
      </c>
      <c r="K8" s="68">
        <v>33</v>
      </c>
      <c r="L8" s="68">
        <v>4</v>
      </c>
      <c r="M8" s="69">
        <f>(I8*J8*K8)/1000000</f>
        <v>2.4750000000000001E-2</v>
      </c>
      <c r="N8" s="70">
        <f>L8*66/M8</f>
        <v>10666.666666666666</v>
      </c>
      <c r="O8" s="71"/>
      <c r="P8" s="72">
        <f>O8/N8</f>
        <v>0</v>
      </c>
    </row>
    <row r="9" spans="1:16" ht="27">
      <c r="A9" s="427"/>
      <c r="B9" s="428"/>
      <c r="C9" s="429"/>
      <c r="D9" s="429"/>
      <c r="E9" s="75" t="s">
        <v>74</v>
      </c>
      <c r="F9" s="84">
        <v>10.7</v>
      </c>
      <c r="G9" s="84">
        <v>10.8</v>
      </c>
      <c r="H9" s="401"/>
      <c r="I9" s="68">
        <v>30</v>
      </c>
      <c r="J9" s="68">
        <v>25</v>
      </c>
      <c r="K9" s="68">
        <v>38</v>
      </c>
      <c r="L9" s="68">
        <v>4</v>
      </c>
      <c r="M9" s="69">
        <f>(I9*J9*K9)/1000000</f>
        <v>2.8500000000000001E-2</v>
      </c>
      <c r="N9" s="70">
        <f>L9*66/M9</f>
        <v>9263.1578947368416</v>
      </c>
      <c r="O9" s="71"/>
      <c r="P9" s="72">
        <f>O9/N9</f>
        <v>0</v>
      </c>
    </row>
    <row r="10" spans="1:16" ht="27">
      <c r="A10" s="427"/>
      <c r="B10" s="428"/>
      <c r="C10" s="429"/>
      <c r="D10" s="429"/>
      <c r="E10" s="75" t="s">
        <v>75</v>
      </c>
      <c r="F10" s="84">
        <v>13</v>
      </c>
      <c r="G10" s="84">
        <v>13.3</v>
      </c>
      <c r="H10" s="401"/>
      <c r="I10" s="68">
        <v>30</v>
      </c>
      <c r="J10" s="68">
        <v>25</v>
      </c>
      <c r="K10" s="68">
        <v>43</v>
      </c>
      <c r="L10" s="68">
        <v>4</v>
      </c>
      <c r="M10" s="69">
        <f t="shared" ref="M10:M11" si="0">(I10*J10*K10)/1000000</f>
        <v>3.2250000000000001E-2</v>
      </c>
      <c r="N10" s="70">
        <f t="shared" ref="N10:N11" si="1">L10*66/M10</f>
        <v>8186.0465116279065</v>
      </c>
      <c r="O10" s="71"/>
      <c r="P10" s="72">
        <f t="shared" ref="P10:P11" si="2">O10/N10</f>
        <v>0</v>
      </c>
    </row>
    <row r="11" spans="1:16" ht="27">
      <c r="A11" s="427"/>
      <c r="B11" s="428"/>
      <c r="C11" s="429"/>
      <c r="D11" s="429"/>
      <c r="E11" s="75" t="s">
        <v>70</v>
      </c>
      <c r="F11" s="84">
        <v>13</v>
      </c>
      <c r="G11" s="84">
        <v>13.3</v>
      </c>
      <c r="H11" s="402"/>
      <c r="I11" s="68">
        <v>30</v>
      </c>
      <c r="J11" s="68">
        <v>25</v>
      </c>
      <c r="K11" s="68">
        <v>43</v>
      </c>
      <c r="L11" s="68">
        <v>4</v>
      </c>
      <c r="M11" s="69">
        <f t="shared" si="0"/>
        <v>3.2250000000000001E-2</v>
      </c>
      <c r="N11" s="70">
        <f t="shared" si="1"/>
        <v>8186.0465116279065</v>
      </c>
      <c r="O11" s="71"/>
      <c r="P11" s="72">
        <f t="shared" si="2"/>
        <v>0</v>
      </c>
    </row>
    <row r="12" spans="1:16">
      <c r="F12" s="102" t="s">
        <v>92</v>
      </c>
      <c r="G12" s="102"/>
    </row>
    <row r="14" spans="1:16">
      <c r="F14" s="84">
        <v>7.04</v>
      </c>
      <c r="G14" s="87">
        <f>(F14-F7)/F7</f>
        <v>-4.8648648648648693E-2</v>
      </c>
    </row>
    <row r="15" spans="1:16">
      <c r="F15" s="84">
        <v>9.1300000000000008</v>
      </c>
      <c r="G15" s="87">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
  <sheetViews>
    <sheetView topLeftCell="A61" workbookViewId="0">
      <selection activeCell="N72" sqref="N72"/>
    </sheetView>
  </sheetViews>
  <sheetFormatPr defaultRowHeight="12.75"/>
  <cols>
    <col min="1" max="1" width="25.42578125" bestFit="1" customWidth="1"/>
    <col min="2" max="2" width="8" bestFit="1" customWidth="1"/>
    <col min="3" max="3" width="21.140625" bestFit="1" customWidth="1"/>
    <col min="4" max="4" width="37.5703125" customWidth="1"/>
    <col min="5" max="6" width="14.42578125" customWidth="1"/>
    <col min="7" max="7" width="11.42578125" customWidth="1"/>
    <col min="8" max="8" width="14.42578125" customWidth="1"/>
    <col min="9" max="9" width="11.42578125" customWidth="1"/>
    <col min="10" max="10" width="14.42578125" customWidth="1"/>
    <col min="11" max="11" width="11.42578125" customWidth="1"/>
  </cols>
  <sheetData>
    <row r="1" spans="1:11" ht="15.75" thickBot="1">
      <c r="A1" s="486" t="s">
        <v>93</v>
      </c>
      <c r="B1" s="487"/>
      <c r="C1" s="487"/>
      <c r="D1" s="488"/>
      <c r="E1" s="108"/>
      <c r="F1" s="108"/>
      <c r="G1" s="108"/>
      <c r="H1" s="108"/>
      <c r="I1" s="108"/>
      <c r="J1" s="108"/>
      <c r="K1" s="108"/>
    </row>
    <row r="2" spans="1:11" ht="15.75" thickBot="1">
      <c r="A2" s="109" t="s">
        <v>25</v>
      </c>
      <c r="B2" s="110" t="s">
        <v>31</v>
      </c>
      <c r="C2" s="111" t="s">
        <v>54</v>
      </c>
      <c r="D2" s="112" t="s">
        <v>94</v>
      </c>
    </row>
    <row r="3" spans="1:11" ht="15.75" thickBot="1">
      <c r="A3" s="109" t="s">
        <v>55</v>
      </c>
      <c r="B3" s="113"/>
      <c r="C3" s="111" t="s">
        <v>56</v>
      </c>
      <c r="D3" s="112" t="s">
        <v>57</v>
      </c>
    </row>
    <row r="4" spans="1:11" ht="57.75" thickBot="1">
      <c r="A4" s="109" t="s">
        <v>95</v>
      </c>
      <c r="B4" s="114" t="s">
        <v>96</v>
      </c>
      <c r="C4" s="115" t="s">
        <v>58</v>
      </c>
      <c r="D4" s="116" t="s">
        <v>59</v>
      </c>
      <c r="E4" s="117" t="s">
        <v>63</v>
      </c>
      <c r="F4" s="464" t="s">
        <v>76</v>
      </c>
      <c r="G4" s="465"/>
      <c r="H4" s="464" t="s">
        <v>97</v>
      </c>
      <c r="I4" s="465"/>
      <c r="J4" s="464" t="s">
        <v>98</v>
      </c>
      <c r="K4" s="465"/>
    </row>
    <row r="5" spans="1:11" ht="23.1" customHeight="1" thickBot="1">
      <c r="A5" s="118" t="s">
        <v>60</v>
      </c>
      <c r="B5" s="119"/>
      <c r="C5" s="120" t="s">
        <v>61</v>
      </c>
      <c r="D5" s="121">
        <v>44958</v>
      </c>
      <c r="E5" s="117" t="s">
        <v>64</v>
      </c>
      <c r="F5" s="464" t="s">
        <v>99</v>
      </c>
      <c r="G5" s="465"/>
      <c r="H5" s="464" t="s">
        <v>100</v>
      </c>
      <c r="I5" s="465"/>
      <c r="J5" s="464" t="s">
        <v>101</v>
      </c>
      <c r="K5" s="465"/>
    </row>
    <row r="6" spans="1:11" ht="15.75" thickBot="1">
      <c r="A6" s="478" t="s">
        <v>102</v>
      </c>
      <c r="B6" s="479"/>
      <c r="C6" s="480"/>
      <c r="D6" s="122" t="s">
        <v>2</v>
      </c>
      <c r="E6" s="117" t="s">
        <v>77</v>
      </c>
      <c r="F6" s="117" t="s">
        <v>103</v>
      </c>
      <c r="G6" s="117" t="s">
        <v>104</v>
      </c>
      <c r="H6" s="117" t="s">
        <v>103</v>
      </c>
      <c r="I6" s="117" t="s">
        <v>104</v>
      </c>
      <c r="J6" s="117" t="s">
        <v>103</v>
      </c>
      <c r="K6" s="117" t="s">
        <v>104</v>
      </c>
    </row>
    <row r="7" spans="1:11" ht="14.85" customHeight="1">
      <c r="A7" s="466" t="s">
        <v>105</v>
      </c>
      <c r="B7" s="467"/>
      <c r="C7" s="468"/>
      <c r="D7" s="123" t="s">
        <v>72</v>
      </c>
      <c r="E7" s="124" t="s">
        <v>106</v>
      </c>
      <c r="F7" s="125">
        <v>8.06</v>
      </c>
      <c r="G7" s="126">
        <v>8.06</v>
      </c>
      <c r="H7" s="125">
        <v>8.2899999999999991</v>
      </c>
      <c r="I7" s="126">
        <v>8.5299999999999994</v>
      </c>
      <c r="J7" s="125">
        <v>8.1</v>
      </c>
      <c r="K7" s="126">
        <v>8.1</v>
      </c>
    </row>
    <row r="8" spans="1:11" ht="14.25">
      <c r="A8" s="469"/>
      <c r="B8" s="470"/>
      <c r="C8" s="471"/>
      <c r="D8" s="127" t="s">
        <v>73</v>
      </c>
      <c r="E8" s="128" t="s">
        <v>66</v>
      </c>
      <c r="F8" s="129">
        <v>10.44</v>
      </c>
      <c r="G8" s="130">
        <v>10.44</v>
      </c>
      <c r="H8" s="129">
        <v>10.46</v>
      </c>
      <c r="I8" s="130">
        <v>10.81</v>
      </c>
      <c r="J8" s="129">
        <v>10.7</v>
      </c>
      <c r="K8" s="130">
        <v>10.7</v>
      </c>
    </row>
    <row r="9" spans="1:11" ht="16.350000000000001" customHeight="1">
      <c r="A9" s="469"/>
      <c r="B9" s="470"/>
      <c r="C9" s="471"/>
      <c r="D9" s="131" t="s">
        <v>107</v>
      </c>
      <c r="E9" s="128" t="s">
        <v>66</v>
      </c>
      <c r="F9" s="129">
        <v>11.11</v>
      </c>
      <c r="G9" s="130">
        <v>11.11</v>
      </c>
      <c r="H9" s="129">
        <v>11.18</v>
      </c>
      <c r="I9" s="130">
        <v>11.53</v>
      </c>
      <c r="J9" s="129">
        <v>11.2</v>
      </c>
      <c r="K9" s="130">
        <v>11.2</v>
      </c>
    </row>
    <row r="10" spans="1:11" ht="16.350000000000001" customHeight="1">
      <c r="A10" s="472"/>
      <c r="B10" s="473"/>
      <c r="C10" s="474"/>
      <c r="D10" s="132" t="s">
        <v>75</v>
      </c>
      <c r="E10" s="128" t="s">
        <v>66</v>
      </c>
      <c r="F10" s="133">
        <v>13.06</v>
      </c>
      <c r="G10" s="134">
        <v>13.06</v>
      </c>
      <c r="H10" s="133">
        <v>13.1</v>
      </c>
      <c r="I10" s="134">
        <v>13.52</v>
      </c>
      <c r="J10" s="133">
        <v>13.4</v>
      </c>
      <c r="K10" s="134">
        <v>13.4</v>
      </c>
    </row>
    <row r="11" spans="1:11" ht="29.25" thickBot="1">
      <c r="A11" s="475"/>
      <c r="B11" s="476"/>
      <c r="C11" s="477"/>
      <c r="D11" s="135" t="s">
        <v>108</v>
      </c>
      <c r="E11" s="136" t="s">
        <v>66</v>
      </c>
      <c r="F11" s="137">
        <v>13.26</v>
      </c>
      <c r="G11" s="138">
        <v>13.26</v>
      </c>
      <c r="H11" s="137">
        <v>13.28</v>
      </c>
      <c r="I11" s="138">
        <v>13.7</v>
      </c>
      <c r="J11" s="137">
        <v>13.55</v>
      </c>
      <c r="K11" s="138">
        <v>13.55</v>
      </c>
    </row>
    <row r="12" spans="1:11" ht="4.5" customHeight="1" thickBot="1">
      <c r="A12" s="139"/>
      <c r="B12" s="139"/>
      <c r="C12" s="139"/>
      <c r="D12" s="140"/>
      <c r="E12" s="140"/>
      <c r="F12" s="140"/>
      <c r="G12" s="140"/>
      <c r="H12" s="140"/>
      <c r="I12" s="140"/>
      <c r="J12" s="140"/>
      <c r="K12" s="140"/>
    </row>
    <row r="13" spans="1:11" ht="15.75" thickBot="1">
      <c r="A13" s="478" t="s">
        <v>102</v>
      </c>
      <c r="B13" s="479"/>
      <c r="C13" s="480"/>
      <c r="D13" s="122" t="s">
        <v>2</v>
      </c>
      <c r="E13" s="117"/>
      <c r="F13" s="464"/>
      <c r="G13" s="465"/>
      <c r="H13" s="464"/>
      <c r="I13" s="465"/>
      <c r="J13" s="464"/>
      <c r="K13" s="465"/>
    </row>
    <row r="14" spans="1:11" ht="14.25">
      <c r="A14" s="466" t="s">
        <v>105</v>
      </c>
      <c r="B14" s="467"/>
      <c r="C14" s="468"/>
      <c r="D14" s="123" t="s">
        <v>65</v>
      </c>
      <c r="E14" s="124" t="s">
        <v>66</v>
      </c>
      <c r="F14" s="125">
        <v>8.94</v>
      </c>
      <c r="G14" s="126">
        <v>8.94</v>
      </c>
      <c r="H14" s="125">
        <v>9.35</v>
      </c>
      <c r="I14" s="126">
        <v>9.6300000000000008</v>
      </c>
      <c r="J14" s="125">
        <v>9.1</v>
      </c>
      <c r="K14" s="126">
        <v>9.1</v>
      </c>
    </row>
    <row r="15" spans="1:11" ht="14.25">
      <c r="A15" s="469"/>
      <c r="B15" s="470"/>
      <c r="C15" s="471"/>
      <c r="D15" s="127" t="s">
        <v>67</v>
      </c>
      <c r="E15" s="128" t="s">
        <v>68</v>
      </c>
      <c r="F15" s="129">
        <v>11.95</v>
      </c>
      <c r="G15" s="130">
        <v>11.95</v>
      </c>
      <c r="H15" s="129">
        <v>11.95</v>
      </c>
      <c r="I15" s="130">
        <v>12.33</v>
      </c>
      <c r="J15" s="129">
        <v>12.4</v>
      </c>
      <c r="K15" s="130">
        <v>12.4</v>
      </c>
    </row>
    <row r="16" spans="1:11" ht="14.25">
      <c r="A16" s="469"/>
      <c r="B16" s="470"/>
      <c r="C16" s="471"/>
      <c r="D16" s="131" t="s">
        <v>69</v>
      </c>
      <c r="E16" s="128" t="s">
        <v>68</v>
      </c>
      <c r="F16" s="129">
        <v>12.62</v>
      </c>
      <c r="G16" s="130">
        <v>12.62</v>
      </c>
      <c r="H16" s="129">
        <v>12.67</v>
      </c>
      <c r="I16" s="130">
        <v>13.05</v>
      </c>
      <c r="J16" s="129">
        <v>12.9</v>
      </c>
      <c r="K16" s="130">
        <v>12.9</v>
      </c>
    </row>
    <row r="17" spans="1:11" ht="14.25">
      <c r="A17" s="472"/>
      <c r="B17" s="473"/>
      <c r="C17" s="474"/>
      <c r="D17" s="132" t="s">
        <v>90</v>
      </c>
      <c r="E17" s="128" t="s">
        <v>68</v>
      </c>
      <c r="F17" s="133">
        <v>14.92</v>
      </c>
      <c r="G17" s="134">
        <v>14.92</v>
      </c>
      <c r="H17" s="133">
        <v>14.86</v>
      </c>
      <c r="I17" s="134">
        <v>15.34</v>
      </c>
      <c r="J17" s="133">
        <v>15.5</v>
      </c>
      <c r="K17" s="134">
        <v>15.5</v>
      </c>
    </row>
    <row r="18" spans="1:11" ht="29.25" thickBot="1">
      <c r="A18" s="475"/>
      <c r="B18" s="476"/>
      <c r="C18" s="477"/>
      <c r="D18" s="135" t="s">
        <v>109</v>
      </c>
      <c r="E18" s="136" t="s">
        <v>68</v>
      </c>
      <c r="F18" s="137">
        <v>15.12</v>
      </c>
      <c r="G18" s="138">
        <v>15.12</v>
      </c>
      <c r="H18" s="137">
        <v>15.04</v>
      </c>
      <c r="I18" s="138">
        <v>15.52</v>
      </c>
      <c r="J18" s="137">
        <v>15.65</v>
      </c>
      <c r="K18" s="138">
        <v>15.65</v>
      </c>
    </row>
    <row r="19" spans="1:11" ht="4.5" customHeight="1" thickBot="1">
      <c r="A19" s="139"/>
      <c r="B19" s="139"/>
      <c r="C19" s="139"/>
      <c r="D19" s="140"/>
      <c r="E19" s="140"/>
      <c r="F19" s="140"/>
      <c r="G19" s="140"/>
      <c r="H19" s="140"/>
      <c r="I19" s="140"/>
      <c r="J19" s="140"/>
      <c r="K19" s="140"/>
    </row>
    <row r="20" spans="1:11" ht="27" customHeight="1" thickBot="1">
      <c r="A20" s="478" t="s">
        <v>110</v>
      </c>
      <c r="B20" s="479"/>
      <c r="C20" s="480"/>
      <c r="D20" s="484" t="s">
        <v>2</v>
      </c>
      <c r="E20" s="117" t="s">
        <v>64</v>
      </c>
      <c r="F20" s="464" t="s">
        <v>111</v>
      </c>
      <c r="G20" s="465"/>
      <c r="H20" s="464" t="s">
        <v>111</v>
      </c>
      <c r="I20" s="465"/>
      <c r="J20" s="464" t="s">
        <v>112</v>
      </c>
      <c r="K20" s="465"/>
    </row>
    <row r="21" spans="1:11" ht="14.25" thickBot="1">
      <c r="A21" s="481"/>
      <c r="B21" s="482"/>
      <c r="C21" s="483"/>
      <c r="D21" s="485"/>
      <c r="E21" s="141" t="s">
        <v>113</v>
      </c>
      <c r="F21" s="142" t="s">
        <v>114</v>
      </c>
      <c r="G21" s="117" t="s">
        <v>104</v>
      </c>
      <c r="H21" s="142" t="s">
        <v>114</v>
      </c>
      <c r="I21" s="117" t="s">
        <v>104</v>
      </c>
      <c r="J21" s="142" t="s">
        <v>114</v>
      </c>
      <c r="K21" s="117" t="s">
        <v>104</v>
      </c>
    </row>
    <row r="22" spans="1:11" ht="14.25">
      <c r="A22" s="466" t="s">
        <v>105</v>
      </c>
      <c r="B22" s="467"/>
      <c r="C22" s="468"/>
      <c r="D22" s="123" t="s">
        <v>72</v>
      </c>
      <c r="E22" s="124" t="s">
        <v>106</v>
      </c>
      <c r="F22" s="125">
        <v>9.5</v>
      </c>
      <c r="G22" s="126">
        <v>9.5</v>
      </c>
      <c r="H22" s="125">
        <v>9.08</v>
      </c>
      <c r="I22" s="126">
        <v>9.43</v>
      </c>
      <c r="J22" s="125">
        <v>8.3000000000000007</v>
      </c>
      <c r="K22" s="126">
        <v>8.3000000000000007</v>
      </c>
    </row>
    <row r="23" spans="1:11" ht="14.25">
      <c r="A23" s="469"/>
      <c r="B23" s="470"/>
      <c r="C23" s="471"/>
      <c r="D23" s="127" t="s">
        <v>73</v>
      </c>
      <c r="E23" s="128" t="s">
        <v>66</v>
      </c>
      <c r="F23" s="129">
        <v>11.55</v>
      </c>
      <c r="G23" s="130">
        <v>11.55</v>
      </c>
      <c r="H23" s="129">
        <v>11.5</v>
      </c>
      <c r="I23" s="130">
        <v>11.97</v>
      </c>
      <c r="J23" s="129">
        <v>11</v>
      </c>
      <c r="K23" s="130">
        <v>11</v>
      </c>
    </row>
    <row r="24" spans="1:11" ht="14.25">
      <c r="A24" s="469"/>
      <c r="B24" s="470"/>
      <c r="C24" s="471"/>
      <c r="D24" s="131" t="s">
        <v>107</v>
      </c>
      <c r="E24" s="128" t="s">
        <v>66</v>
      </c>
      <c r="F24" s="129">
        <v>12.25</v>
      </c>
      <c r="G24" s="130">
        <v>12.25</v>
      </c>
      <c r="H24" s="129">
        <v>12.3</v>
      </c>
      <c r="I24" s="130">
        <v>12.77</v>
      </c>
      <c r="J24" s="129">
        <v>11.6</v>
      </c>
      <c r="K24" s="130">
        <v>11.6</v>
      </c>
    </row>
    <row r="25" spans="1:11" ht="14.25">
      <c r="A25" s="472"/>
      <c r="B25" s="473"/>
      <c r="C25" s="474"/>
      <c r="D25" s="132" t="s">
        <v>75</v>
      </c>
      <c r="E25" s="128" t="s">
        <v>66</v>
      </c>
      <c r="F25" s="133">
        <v>14.3</v>
      </c>
      <c r="G25" s="134">
        <v>14.3</v>
      </c>
      <c r="H25" s="133">
        <v>14.46</v>
      </c>
      <c r="I25" s="134">
        <v>15.08</v>
      </c>
      <c r="J25" s="133">
        <v>13.8</v>
      </c>
      <c r="K25" s="134">
        <v>13.8</v>
      </c>
    </row>
    <row r="26" spans="1:11" ht="29.25" thickBot="1">
      <c r="A26" s="475"/>
      <c r="B26" s="476"/>
      <c r="C26" s="477"/>
      <c r="D26" s="135" t="s">
        <v>108</v>
      </c>
      <c r="E26" s="136" t="s">
        <v>66</v>
      </c>
      <c r="F26" s="137">
        <v>14.45</v>
      </c>
      <c r="G26" s="138">
        <v>14.45</v>
      </c>
      <c r="H26" s="137">
        <v>14.66</v>
      </c>
      <c r="I26" s="138">
        <v>15.28</v>
      </c>
      <c r="J26" s="137">
        <v>13.95</v>
      </c>
      <c r="K26" s="138">
        <v>13.95</v>
      </c>
    </row>
    <row r="27" spans="1:11" ht="4.5" customHeight="1" thickBot="1">
      <c r="A27" s="139"/>
      <c r="B27" s="139"/>
      <c r="C27" s="139"/>
      <c r="D27" s="140"/>
      <c r="E27" s="140"/>
      <c r="F27" s="143"/>
      <c r="G27" s="143"/>
      <c r="H27" s="143"/>
      <c r="I27" s="143"/>
      <c r="J27" s="143"/>
      <c r="K27" s="143"/>
    </row>
    <row r="28" spans="1:11" ht="15.75" thickBot="1">
      <c r="A28" s="478" t="s">
        <v>110</v>
      </c>
      <c r="B28" s="479"/>
      <c r="C28" s="480"/>
      <c r="D28" s="122" t="s">
        <v>2</v>
      </c>
      <c r="E28" s="142"/>
      <c r="F28" s="464"/>
      <c r="G28" s="465"/>
      <c r="H28" s="464"/>
      <c r="I28" s="465"/>
      <c r="J28" s="464"/>
      <c r="K28" s="465"/>
    </row>
    <row r="29" spans="1:11" ht="14.25">
      <c r="A29" s="466" t="s">
        <v>105</v>
      </c>
      <c r="B29" s="467"/>
      <c r="C29" s="468"/>
      <c r="D29" s="123" t="s">
        <v>65</v>
      </c>
      <c r="E29" s="124" t="s">
        <v>66</v>
      </c>
      <c r="F29" s="125">
        <v>10.6</v>
      </c>
      <c r="G29" s="126">
        <v>10.6</v>
      </c>
      <c r="H29" s="125">
        <v>10.24</v>
      </c>
      <c r="I29" s="126">
        <v>10.65</v>
      </c>
      <c r="J29" s="125">
        <v>9.35</v>
      </c>
      <c r="K29" s="126">
        <v>9.35</v>
      </c>
    </row>
    <row r="30" spans="1:11" ht="14.25">
      <c r="A30" s="469"/>
      <c r="B30" s="470"/>
      <c r="C30" s="471"/>
      <c r="D30" s="127" t="s">
        <v>67</v>
      </c>
      <c r="E30" s="128" t="s">
        <v>68</v>
      </c>
      <c r="F30" s="129">
        <v>13.45</v>
      </c>
      <c r="G30" s="130">
        <v>13.45</v>
      </c>
      <c r="H30" s="129">
        <v>13.06</v>
      </c>
      <c r="I30" s="130">
        <v>13.64</v>
      </c>
      <c r="J30" s="129">
        <v>12.8</v>
      </c>
      <c r="K30" s="130">
        <v>12.8</v>
      </c>
    </row>
    <row r="31" spans="1:11" ht="14.25">
      <c r="A31" s="469"/>
      <c r="B31" s="470"/>
      <c r="C31" s="471"/>
      <c r="D31" s="131" t="s">
        <v>69</v>
      </c>
      <c r="E31" s="128" t="s">
        <v>68</v>
      </c>
      <c r="F31" s="129">
        <v>14.15</v>
      </c>
      <c r="G31" s="130">
        <v>14.15</v>
      </c>
      <c r="H31" s="129">
        <v>13.86</v>
      </c>
      <c r="I31" s="130">
        <v>14.44</v>
      </c>
      <c r="J31" s="129">
        <v>13.4</v>
      </c>
      <c r="K31" s="130">
        <v>13.4</v>
      </c>
    </row>
    <row r="32" spans="1:11" ht="14.25">
      <c r="A32" s="472"/>
      <c r="B32" s="473"/>
      <c r="C32" s="474"/>
      <c r="D32" s="132" t="s">
        <v>90</v>
      </c>
      <c r="E32" s="128" t="s">
        <v>68</v>
      </c>
      <c r="F32" s="133">
        <v>16.600000000000001</v>
      </c>
      <c r="G32" s="134">
        <v>16.600000000000001</v>
      </c>
      <c r="H32" s="133">
        <v>16.420000000000002</v>
      </c>
      <c r="I32" s="134">
        <v>17.12</v>
      </c>
      <c r="J32" s="133">
        <v>16</v>
      </c>
      <c r="K32" s="134">
        <v>16</v>
      </c>
    </row>
    <row r="33" spans="1:11" ht="29.25" thickBot="1">
      <c r="A33" s="475"/>
      <c r="B33" s="476"/>
      <c r="C33" s="477"/>
      <c r="D33" s="135" t="s">
        <v>109</v>
      </c>
      <c r="E33" s="136" t="s">
        <v>68</v>
      </c>
      <c r="F33" s="137">
        <v>16.75</v>
      </c>
      <c r="G33" s="138">
        <v>16.75</v>
      </c>
      <c r="H33" s="137">
        <v>16.62</v>
      </c>
      <c r="I33" s="138">
        <v>17.32</v>
      </c>
      <c r="J33" s="137">
        <v>16.149999999999999</v>
      </c>
      <c r="K33" s="138">
        <v>16.149999999999999</v>
      </c>
    </row>
    <row r="34" spans="1:11" ht="4.5" customHeight="1" thickBot="1">
      <c r="A34" s="139"/>
      <c r="B34" s="139"/>
      <c r="C34" s="139"/>
      <c r="D34" s="140"/>
      <c r="E34" s="140"/>
      <c r="F34" s="140"/>
      <c r="G34" s="140"/>
      <c r="H34" s="140"/>
      <c r="I34" s="140"/>
      <c r="J34" s="140"/>
      <c r="K34" s="140"/>
    </row>
    <row r="35" spans="1:11" ht="27.6" customHeight="1" thickBot="1">
      <c r="A35" s="478" t="s">
        <v>115</v>
      </c>
      <c r="B35" s="479"/>
      <c r="C35" s="480"/>
      <c r="D35" s="484" t="s">
        <v>2</v>
      </c>
      <c r="E35" s="117" t="s">
        <v>64</v>
      </c>
      <c r="F35" s="464" t="s">
        <v>116</v>
      </c>
      <c r="G35" s="465"/>
      <c r="H35" s="464" t="s">
        <v>117</v>
      </c>
      <c r="I35" s="465"/>
      <c r="J35" s="464" t="s">
        <v>118</v>
      </c>
      <c r="K35" s="465"/>
    </row>
    <row r="36" spans="1:11" ht="14.25" thickBot="1">
      <c r="A36" s="481"/>
      <c r="B36" s="482"/>
      <c r="C36" s="483"/>
      <c r="D36" s="485"/>
      <c r="E36" s="141" t="s">
        <v>113</v>
      </c>
      <c r="F36" s="142" t="s">
        <v>114</v>
      </c>
      <c r="G36" s="117" t="s">
        <v>104</v>
      </c>
      <c r="H36" s="142" t="s">
        <v>114</v>
      </c>
      <c r="I36" s="117" t="s">
        <v>104</v>
      </c>
      <c r="J36" s="142" t="s">
        <v>114</v>
      </c>
      <c r="K36" s="117" t="s">
        <v>104</v>
      </c>
    </row>
    <row r="37" spans="1:11" ht="14.25">
      <c r="A37" s="466" t="s">
        <v>105</v>
      </c>
      <c r="B37" s="467"/>
      <c r="C37" s="468"/>
      <c r="D37" s="123" t="s">
        <v>72</v>
      </c>
      <c r="E37" s="124" t="s">
        <v>106</v>
      </c>
      <c r="F37" s="125">
        <v>9.15</v>
      </c>
      <c r="G37" s="126">
        <v>9.15</v>
      </c>
      <c r="H37" s="125">
        <v>9.4</v>
      </c>
      <c r="I37" s="126">
        <v>9.66</v>
      </c>
      <c r="J37" s="125">
        <v>9.15</v>
      </c>
      <c r="K37" s="126">
        <v>9.15</v>
      </c>
    </row>
    <row r="38" spans="1:11" ht="14.25">
      <c r="A38" s="469"/>
      <c r="B38" s="470"/>
      <c r="C38" s="471"/>
      <c r="D38" s="127" t="s">
        <v>73</v>
      </c>
      <c r="E38" s="128" t="s">
        <v>66</v>
      </c>
      <c r="F38" s="129">
        <v>11.89</v>
      </c>
      <c r="G38" s="130">
        <v>11.89</v>
      </c>
      <c r="H38" s="129">
        <v>12.18</v>
      </c>
      <c r="I38" s="130">
        <v>12.56</v>
      </c>
      <c r="J38" s="129">
        <v>12.15</v>
      </c>
      <c r="K38" s="130">
        <v>12.15</v>
      </c>
    </row>
    <row r="39" spans="1:11" ht="14.25">
      <c r="A39" s="469"/>
      <c r="B39" s="470"/>
      <c r="C39" s="471"/>
      <c r="D39" s="131" t="s">
        <v>107</v>
      </c>
      <c r="E39" s="128" t="s">
        <v>66</v>
      </c>
      <c r="F39" s="129">
        <v>12.67</v>
      </c>
      <c r="G39" s="130">
        <v>12.67</v>
      </c>
      <c r="H39" s="129">
        <v>13.18</v>
      </c>
      <c r="I39" s="130">
        <v>13.56</v>
      </c>
      <c r="J39" s="129">
        <v>12.6</v>
      </c>
      <c r="K39" s="130">
        <v>12.6</v>
      </c>
    </row>
    <row r="40" spans="1:11" ht="14.25">
      <c r="A40" s="472"/>
      <c r="B40" s="473"/>
      <c r="C40" s="474"/>
      <c r="D40" s="132" t="s">
        <v>75</v>
      </c>
      <c r="E40" s="128" t="s">
        <v>66</v>
      </c>
      <c r="F40" s="133">
        <v>15</v>
      </c>
      <c r="G40" s="134">
        <v>15</v>
      </c>
      <c r="H40" s="133">
        <v>15.68</v>
      </c>
      <c r="I40" s="134">
        <v>16.13</v>
      </c>
      <c r="J40" s="133">
        <v>15.2</v>
      </c>
      <c r="K40" s="134">
        <v>15.2</v>
      </c>
    </row>
    <row r="41" spans="1:11" ht="29.25" thickBot="1">
      <c r="A41" s="475"/>
      <c r="B41" s="476"/>
      <c r="C41" s="477"/>
      <c r="D41" s="135" t="s">
        <v>108</v>
      </c>
      <c r="E41" s="136" t="s">
        <v>66</v>
      </c>
      <c r="F41" s="137">
        <v>15.17</v>
      </c>
      <c r="G41" s="138">
        <v>15.17</v>
      </c>
      <c r="H41" s="137">
        <v>15.89</v>
      </c>
      <c r="I41" s="138">
        <v>16.34</v>
      </c>
      <c r="J41" s="137">
        <v>15.35</v>
      </c>
      <c r="K41" s="138">
        <v>15.35</v>
      </c>
    </row>
    <row r="42" spans="1:11" ht="4.5" customHeight="1" thickBot="1">
      <c r="A42" s="139"/>
      <c r="B42" s="139"/>
      <c r="C42" s="139"/>
      <c r="D42" s="140"/>
      <c r="E42" s="140"/>
      <c r="F42" s="144"/>
      <c r="G42" s="143"/>
      <c r="H42" s="144"/>
      <c r="I42" s="143"/>
      <c r="J42" s="144"/>
      <c r="K42" s="143"/>
    </row>
    <row r="43" spans="1:11" ht="15" customHeight="1" thickBot="1">
      <c r="A43" s="478" t="s">
        <v>115</v>
      </c>
      <c r="B43" s="479"/>
      <c r="C43" s="480"/>
      <c r="D43" s="122" t="s">
        <v>2</v>
      </c>
      <c r="E43" s="117"/>
      <c r="F43" s="464"/>
      <c r="G43" s="465"/>
      <c r="H43" s="464"/>
      <c r="I43" s="465"/>
      <c r="J43" s="464"/>
      <c r="K43" s="465"/>
    </row>
    <row r="44" spans="1:11" ht="14.25">
      <c r="A44" s="466" t="s">
        <v>105</v>
      </c>
      <c r="B44" s="467"/>
      <c r="C44" s="468"/>
      <c r="D44" s="123" t="s">
        <v>65</v>
      </c>
      <c r="E44" s="124" t="s">
        <v>66</v>
      </c>
      <c r="F44" s="125">
        <v>10.14</v>
      </c>
      <c r="G44" s="126">
        <v>10.14</v>
      </c>
      <c r="H44" s="125">
        <v>10.66</v>
      </c>
      <c r="I44" s="126">
        <v>10.96</v>
      </c>
      <c r="J44" s="125">
        <v>10.3</v>
      </c>
      <c r="K44" s="126">
        <v>10.3</v>
      </c>
    </row>
    <row r="45" spans="1:11" ht="14.25">
      <c r="A45" s="469"/>
      <c r="B45" s="470"/>
      <c r="C45" s="471"/>
      <c r="D45" s="127" t="s">
        <v>67</v>
      </c>
      <c r="E45" s="128" t="s">
        <v>68</v>
      </c>
      <c r="F45" s="129">
        <v>13.61</v>
      </c>
      <c r="G45" s="130">
        <v>13.61</v>
      </c>
      <c r="H45" s="129">
        <v>13.98</v>
      </c>
      <c r="I45" s="130">
        <v>14.41</v>
      </c>
      <c r="J45" s="129">
        <v>14.05</v>
      </c>
      <c r="K45" s="130">
        <v>14.05</v>
      </c>
    </row>
    <row r="46" spans="1:11" ht="14.25">
      <c r="A46" s="469"/>
      <c r="B46" s="470"/>
      <c r="C46" s="471"/>
      <c r="D46" s="131" t="s">
        <v>69</v>
      </c>
      <c r="E46" s="128" t="s">
        <v>68</v>
      </c>
      <c r="F46" s="129">
        <v>14.39</v>
      </c>
      <c r="G46" s="130">
        <v>14.39</v>
      </c>
      <c r="H46" s="129">
        <v>14.98</v>
      </c>
      <c r="I46" s="130">
        <v>15.41</v>
      </c>
      <c r="J46" s="129">
        <v>14.5</v>
      </c>
      <c r="K46" s="130">
        <v>14.5</v>
      </c>
    </row>
    <row r="47" spans="1:11" ht="14.25">
      <c r="A47" s="472"/>
      <c r="B47" s="473"/>
      <c r="C47" s="474"/>
      <c r="D47" s="132" t="s">
        <v>90</v>
      </c>
      <c r="E47" s="128" t="s">
        <v>68</v>
      </c>
      <c r="F47" s="133">
        <v>17.13</v>
      </c>
      <c r="G47" s="134">
        <v>17.13</v>
      </c>
      <c r="H47" s="133">
        <v>17.8</v>
      </c>
      <c r="I47" s="134">
        <v>18.32</v>
      </c>
      <c r="J47" s="133">
        <v>17.5</v>
      </c>
      <c r="K47" s="134">
        <v>17.5</v>
      </c>
    </row>
    <row r="48" spans="1:11" ht="29.25" thickBot="1">
      <c r="A48" s="475"/>
      <c r="B48" s="476"/>
      <c r="C48" s="477"/>
      <c r="D48" s="135" t="s">
        <v>109</v>
      </c>
      <c r="E48" s="136" t="s">
        <v>68</v>
      </c>
      <c r="F48" s="137">
        <v>17.3</v>
      </c>
      <c r="G48" s="138">
        <v>17.3</v>
      </c>
      <c r="H48" s="137">
        <v>18.010000000000002</v>
      </c>
      <c r="I48" s="138">
        <v>18.52</v>
      </c>
      <c r="J48" s="137">
        <v>17.649999999999999</v>
      </c>
      <c r="K48" s="138">
        <v>17.649999999999999</v>
      </c>
    </row>
    <row r="49" spans="1:11" ht="4.5" customHeight="1" thickBot="1">
      <c r="A49" s="139"/>
      <c r="B49" s="139"/>
      <c r="C49" s="139"/>
      <c r="D49" s="140"/>
      <c r="E49" s="140"/>
      <c r="F49" s="140"/>
      <c r="G49" s="140"/>
      <c r="H49" s="140"/>
      <c r="I49" s="140"/>
      <c r="J49" s="140"/>
      <c r="K49" s="140"/>
    </row>
    <row r="50" spans="1:11" ht="27.6" customHeight="1" thickBot="1">
      <c r="A50" s="478" t="s">
        <v>119</v>
      </c>
      <c r="B50" s="479"/>
      <c r="C50" s="480"/>
      <c r="D50" s="484" t="s">
        <v>2</v>
      </c>
      <c r="E50" s="117" t="s">
        <v>64</v>
      </c>
      <c r="F50" s="464" t="s">
        <v>120</v>
      </c>
      <c r="G50" s="465"/>
      <c r="H50" s="464" t="s">
        <v>121</v>
      </c>
      <c r="I50" s="465"/>
      <c r="J50" s="464" t="s">
        <v>122</v>
      </c>
      <c r="K50" s="465"/>
    </row>
    <row r="51" spans="1:11" ht="14.25" thickBot="1">
      <c r="A51" s="481"/>
      <c r="B51" s="482"/>
      <c r="C51" s="483"/>
      <c r="D51" s="485"/>
      <c r="E51" s="141" t="s">
        <v>113</v>
      </c>
      <c r="F51" s="142" t="s">
        <v>114</v>
      </c>
      <c r="G51" s="117" t="s">
        <v>104</v>
      </c>
      <c r="H51" s="142" t="s">
        <v>114</v>
      </c>
      <c r="I51" s="117" t="s">
        <v>104</v>
      </c>
      <c r="J51" s="142" t="s">
        <v>114</v>
      </c>
      <c r="K51" s="117" t="s">
        <v>104</v>
      </c>
    </row>
    <row r="52" spans="1:11" ht="14.25">
      <c r="A52" s="466" t="s">
        <v>105</v>
      </c>
      <c r="B52" s="467"/>
      <c r="C52" s="468"/>
      <c r="D52" s="123" t="s">
        <v>72</v>
      </c>
      <c r="E52" s="124" t="s">
        <v>106</v>
      </c>
      <c r="F52" s="125">
        <v>9.85</v>
      </c>
      <c r="G52" s="126">
        <v>9.85</v>
      </c>
      <c r="H52" s="125">
        <v>10.220000000000001</v>
      </c>
      <c r="I52" s="126">
        <v>10.48</v>
      </c>
      <c r="J52" s="125">
        <v>9.6</v>
      </c>
      <c r="K52" s="126">
        <v>9.6</v>
      </c>
    </row>
    <row r="53" spans="1:11" ht="14.25">
      <c r="A53" s="469"/>
      <c r="B53" s="470"/>
      <c r="C53" s="471"/>
      <c r="D53" s="127" t="s">
        <v>73</v>
      </c>
      <c r="E53" s="128" t="s">
        <v>66</v>
      </c>
      <c r="F53" s="129">
        <v>12.8</v>
      </c>
      <c r="G53" s="130">
        <v>12.8</v>
      </c>
      <c r="H53" s="129">
        <v>13.02</v>
      </c>
      <c r="I53" s="130">
        <v>13.4</v>
      </c>
      <c r="J53" s="129">
        <v>12.85</v>
      </c>
      <c r="K53" s="130">
        <v>12.85</v>
      </c>
    </row>
    <row r="54" spans="1:11" ht="14.25">
      <c r="A54" s="469"/>
      <c r="B54" s="470"/>
      <c r="C54" s="471"/>
      <c r="D54" s="131" t="s">
        <v>107</v>
      </c>
      <c r="E54" s="128" t="s">
        <v>66</v>
      </c>
      <c r="F54" s="129">
        <v>13.55</v>
      </c>
      <c r="G54" s="130">
        <v>13.55</v>
      </c>
      <c r="H54" s="129">
        <v>13.9</v>
      </c>
      <c r="I54" s="130">
        <v>14.36</v>
      </c>
      <c r="J54" s="129">
        <v>13.55</v>
      </c>
      <c r="K54" s="130">
        <v>13.55</v>
      </c>
    </row>
    <row r="55" spans="1:11" ht="14.25">
      <c r="A55" s="472"/>
      <c r="B55" s="473"/>
      <c r="C55" s="474"/>
      <c r="D55" s="132" t="s">
        <v>75</v>
      </c>
      <c r="E55" s="128" t="s">
        <v>66</v>
      </c>
      <c r="F55" s="133">
        <v>16.2</v>
      </c>
      <c r="G55" s="134">
        <v>16.2</v>
      </c>
      <c r="H55" s="133">
        <v>16.440000000000001</v>
      </c>
      <c r="I55" s="134">
        <v>16.899999999999999</v>
      </c>
      <c r="J55" s="133">
        <v>16.2</v>
      </c>
      <c r="K55" s="134">
        <v>16.2</v>
      </c>
    </row>
    <row r="56" spans="1:11" ht="29.25" thickBot="1">
      <c r="A56" s="475"/>
      <c r="B56" s="476"/>
      <c r="C56" s="477"/>
      <c r="D56" s="135" t="s">
        <v>108</v>
      </c>
      <c r="E56" s="136" t="s">
        <v>66</v>
      </c>
      <c r="F56" s="137">
        <v>16.45</v>
      </c>
      <c r="G56" s="138">
        <v>16.45</v>
      </c>
      <c r="H56" s="137">
        <v>16.670000000000002</v>
      </c>
      <c r="I56" s="138">
        <v>17.13</v>
      </c>
      <c r="J56" s="137">
        <v>16.350000000000001</v>
      </c>
      <c r="K56" s="138">
        <v>16.350000000000001</v>
      </c>
    </row>
    <row r="57" spans="1:11" ht="4.5" customHeight="1" thickBot="1">
      <c r="A57" s="139"/>
      <c r="B57" s="139"/>
      <c r="C57" s="139"/>
      <c r="D57" s="140"/>
      <c r="E57" s="140"/>
      <c r="F57" s="144"/>
      <c r="G57" s="143"/>
      <c r="H57" s="144"/>
      <c r="I57" s="143"/>
      <c r="J57" s="144"/>
      <c r="K57" s="143"/>
    </row>
    <row r="58" spans="1:11" ht="15" customHeight="1" thickBot="1">
      <c r="A58" s="478" t="s">
        <v>119</v>
      </c>
      <c r="B58" s="479"/>
      <c r="C58" s="480"/>
      <c r="D58" s="122" t="s">
        <v>2</v>
      </c>
      <c r="E58" s="117"/>
      <c r="F58" s="464"/>
      <c r="G58" s="465"/>
      <c r="H58" s="464"/>
      <c r="I58" s="465"/>
      <c r="J58" s="464"/>
      <c r="K58" s="465"/>
    </row>
    <row r="59" spans="1:11" ht="14.25">
      <c r="A59" s="466" t="s">
        <v>105</v>
      </c>
      <c r="B59" s="467"/>
      <c r="C59" s="468"/>
      <c r="D59" s="123" t="s">
        <v>65</v>
      </c>
      <c r="E59" s="124" t="s">
        <v>66</v>
      </c>
      <c r="F59" s="125">
        <v>10.95</v>
      </c>
      <c r="G59" s="126">
        <v>10.95</v>
      </c>
      <c r="H59" s="125">
        <v>11.55</v>
      </c>
      <c r="I59" s="126">
        <v>11.85</v>
      </c>
      <c r="J59" s="125">
        <v>10.8</v>
      </c>
      <c r="K59" s="126">
        <v>10.8</v>
      </c>
    </row>
    <row r="60" spans="1:11" ht="14.25">
      <c r="A60" s="469"/>
      <c r="B60" s="470"/>
      <c r="C60" s="471"/>
      <c r="D60" s="127" t="s">
        <v>67</v>
      </c>
      <c r="E60" s="128" t="s">
        <v>68</v>
      </c>
      <c r="F60" s="129">
        <v>14.8</v>
      </c>
      <c r="G60" s="130">
        <v>14.8</v>
      </c>
      <c r="H60" s="129">
        <v>14.91</v>
      </c>
      <c r="I60" s="130">
        <v>15.34</v>
      </c>
      <c r="J60" s="129">
        <v>14.9</v>
      </c>
      <c r="K60" s="130">
        <v>14.9</v>
      </c>
    </row>
    <row r="61" spans="1:11" ht="14.25">
      <c r="A61" s="469"/>
      <c r="B61" s="470"/>
      <c r="C61" s="471"/>
      <c r="D61" s="131" t="s">
        <v>69</v>
      </c>
      <c r="E61" s="128" t="s">
        <v>68</v>
      </c>
      <c r="F61" s="129">
        <v>15.55</v>
      </c>
      <c r="G61" s="130">
        <v>15.55</v>
      </c>
      <c r="H61" s="129">
        <v>15.79</v>
      </c>
      <c r="I61" s="130">
        <v>16.22</v>
      </c>
      <c r="J61" s="129">
        <v>15.5</v>
      </c>
      <c r="K61" s="130">
        <v>15.5</v>
      </c>
    </row>
    <row r="62" spans="1:11" ht="14.25">
      <c r="A62" s="472"/>
      <c r="B62" s="473"/>
      <c r="C62" s="474"/>
      <c r="D62" s="132" t="s">
        <v>90</v>
      </c>
      <c r="E62" s="128" t="s">
        <v>68</v>
      </c>
      <c r="F62" s="133">
        <v>18.600000000000001</v>
      </c>
      <c r="G62" s="134">
        <v>18.600000000000001</v>
      </c>
      <c r="H62" s="133">
        <v>18.68</v>
      </c>
      <c r="I62" s="134">
        <v>19.2</v>
      </c>
      <c r="J62" s="133">
        <v>18.7</v>
      </c>
      <c r="K62" s="134">
        <v>18.7</v>
      </c>
    </row>
    <row r="63" spans="1:11" ht="29.25" thickBot="1">
      <c r="A63" s="475"/>
      <c r="B63" s="476"/>
      <c r="C63" s="477"/>
      <c r="D63" s="135" t="s">
        <v>109</v>
      </c>
      <c r="E63" s="136" t="s">
        <v>68</v>
      </c>
      <c r="F63" s="137">
        <v>18.850000000000001</v>
      </c>
      <c r="G63" s="138">
        <v>18.850000000000001</v>
      </c>
      <c r="H63" s="137">
        <v>18.91</v>
      </c>
      <c r="I63" s="138">
        <v>19.43</v>
      </c>
      <c r="J63" s="137">
        <v>18.850000000000001</v>
      </c>
      <c r="K63" s="138">
        <v>18.850000000000001</v>
      </c>
    </row>
    <row r="64" spans="1:11" ht="4.5" customHeight="1" thickBot="1">
      <c r="A64" s="139"/>
      <c r="B64" s="139"/>
      <c r="C64" s="139"/>
      <c r="D64" s="140"/>
      <c r="E64" s="140"/>
      <c r="F64" s="140"/>
      <c r="G64" s="140"/>
      <c r="H64" s="140"/>
      <c r="I64" s="140"/>
      <c r="J64" s="140"/>
      <c r="K64" s="140"/>
    </row>
    <row r="65" spans="1:11" ht="27.6" customHeight="1" thickBot="1">
      <c r="A65" s="478" t="s">
        <v>123</v>
      </c>
      <c r="B65" s="479"/>
      <c r="C65" s="480"/>
      <c r="D65" s="484" t="s">
        <v>2</v>
      </c>
      <c r="E65" s="117" t="s">
        <v>64</v>
      </c>
      <c r="F65" s="464" t="s">
        <v>124</v>
      </c>
      <c r="G65" s="465"/>
      <c r="H65" s="464" t="s">
        <v>121</v>
      </c>
      <c r="I65" s="465"/>
      <c r="J65" s="464" t="s">
        <v>122</v>
      </c>
      <c r="K65" s="465"/>
    </row>
    <row r="66" spans="1:11" ht="14.25" thickBot="1">
      <c r="A66" s="481"/>
      <c r="B66" s="482"/>
      <c r="C66" s="483"/>
      <c r="D66" s="485"/>
      <c r="E66" s="141" t="s">
        <v>113</v>
      </c>
      <c r="F66" s="142" t="s">
        <v>114</v>
      </c>
      <c r="G66" s="117" t="s">
        <v>104</v>
      </c>
      <c r="H66" s="142" t="s">
        <v>114</v>
      </c>
      <c r="I66" s="117" t="s">
        <v>104</v>
      </c>
      <c r="J66" s="142" t="s">
        <v>114</v>
      </c>
      <c r="K66" s="117" t="s">
        <v>104</v>
      </c>
    </row>
    <row r="67" spans="1:11" ht="14.25">
      <c r="A67" s="466" t="s">
        <v>105</v>
      </c>
      <c r="B67" s="467"/>
      <c r="C67" s="468"/>
      <c r="D67" s="123" t="s">
        <v>72</v>
      </c>
      <c r="E67" s="124" t="s">
        <v>106</v>
      </c>
      <c r="F67" s="125">
        <v>10.75</v>
      </c>
      <c r="G67" s="126">
        <v>10.75</v>
      </c>
      <c r="H67" s="125">
        <v>11.01</v>
      </c>
      <c r="I67" s="126">
        <v>11.29</v>
      </c>
      <c r="J67" s="125">
        <v>11.6</v>
      </c>
      <c r="K67" s="126">
        <v>11.6</v>
      </c>
    </row>
    <row r="68" spans="1:11" ht="14.25">
      <c r="A68" s="469"/>
      <c r="B68" s="470"/>
      <c r="C68" s="471"/>
      <c r="D68" s="127" t="s">
        <v>73</v>
      </c>
      <c r="E68" s="128" t="s">
        <v>66</v>
      </c>
      <c r="F68" s="129">
        <v>13.95</v>
      </c>
      <c r="G68" s="130">
        <v>13.95</v>
      </c>
      <c r="H68" s="129">
        <v>14.06</v>
      </c>
      <c r="I68" s="130">
        <v>14.44</v>
      </c>
      <c r="J68" s="129">
        <v>14.85</v>
      </c>
      <c r="K68" s="130">
        <v>14.85</v>
      </c>
    </row>
    <row r="69" spans="1:11" ht="14.25">
      <c r="A69" s="469"/>
      <c r="B69" s="470"/>
      <c r="C69" s="471"/>
      <c r="D69" s="131" t="s">
        <v>107</v>
      </c>
      <c r="E69" s="128" t="s">
        <v>66</v>
      </c>
      <c r="F69" s="129">
        <v>14.95</v>
      </c>
      <c r="G69" s="130">
        <v>14.95</v>
      </c>
      <c r="H69" s="129">
        <v>15.06</v>
      </c>
      <c r="I69" s="130">
        <v>15.44</v>
      </c>
      <c r="J69" s="129">
        <v>15.75</v>
      </c>
      <c r="K69" s="130">
        <v>15.75</v>
      </c>
    </row>
    <row r="70" spans="1:11" ht="14.25">
      <c r="A70" s="472"/>
      <c r="B70" s="473"/>
      <c r="C70" s="474"/>
      <c r="D70" s="132" t="s">
        <v>75</v>
      </c>
      <c r="E70" s="128" t="s">
        <v>66</v>
      </c>
      <c r="F70" s="133">
        <v>17.55</v>
      </c>
      <c r="G70" s="134">
        <v>17.55</v>
      </c>
      <c r="H70" s="133">
        <v>17.8</v>
      </c>
      <c r="I70" s="134">
        <v>18.29</v>
      </c>
      <c r="J70" s="133">
        <v>18.3</v>
      </c>
      <c r="K70" s="134">
        <v>18.3</v>
      </c>
    </row>
    <row r="71" spans="1:11" ht="29.25" thickBot="1">
      <c r="A71" s="475"/>
      <c r="B71" s="476"/>
      <c r="C71" s="477"/>
      <c r="D71" s="135" t="s">
        <v>108</v>
      </c>
      <c r="E71" s="136" t="s">
        <v>66</v>
      </c>
      <c r="F71" s="137">
        <v>17.95</v>
      </c>
      <c r="G71" s="138">
        <v>17.95</v>
      </c>
      <c r="H71" s="137">
        <v>18.05</v>
      </c>
      <c r="I71" s="138">
        <v>18.54</v>
      </c>
      <c r="J71" s="137">
        <v>18.600000000000001</v>
      </c>
      <c r="K71" s="138">
        <v>18.600000000000001</v>
      </c>
    </row>
    <row r="72" spans="1:11" ht="4.5" customHeight="1" thickBot="1">
      <c r="A72" s="139"/>
      <c r="B72" s="139"/>
      <c r="C72" s="139"/>
      <c r="D72" s="140"/>
      <c r="E72" s="140"/>
      <c r="F72" s="144"/>
      <c r="G72" s="143"/>
      <c r="H72" s="144"/>
      <c r="I72" s="143"/>
      <c r="J72" s="144"/>
      <c r="K72" s="143"/>
    </row>
    <row r="73" spans="1:11" ht="15" customHeight="1" thickBot="1">
      <c r="A73" s="478" t="s">
        <v>123</v>
      </c>
      <c r="B73" s="479"/>
      <c r="C73" s="480"/>
      <c r="D73" s="122" t="s">
        <v>2</v>
      </c>
      <c r="E73" s="117"/>
      <c r="F73" s="464"/>
      <c r="G73" s="465"/>
      <c r="H73" s="464"/>
      <c r="I73" s="465"/>
      <c r="J73" s="464"/>
      <c r="K73" s="465"/>
    </row>
    <row r="74" spans="1:11" ht="14.25">
      <c r="A74" s="466" t="s">
        <v>105</v>
      </c>
      <c r="B74" s="467"/>
      <c r="C74" s="468"/>
      <c r="D74" s="123" t="s">
        <v>65</v>
      </c>
      <c r="E74" s="124" t="s">
        <v>66</v>
      </c>
      <c r="F74" s="125">
        <v>11.95</v>
      </c>
      <c r="G74" s="126">
        <v>11.95</v>
      </c>
      <c r="H74" s="125">
        <v>12.38</v>
      </c>
      <c r="I74" s="126">
        <v>12.76</v>
      </c>
      <c r="J74" s="125">
        <v>13.15</v>
      </c>
      <c r="K74" s="126">
        <v>13.15</v>
      </c>
    </row>
    <row r="75" spans="1:11" ht="14.25">
      <c r="A75" s="469"/>
      <c r="B75" s="470"/>
      <c r="C75" s="471"/>
      <c r="D75" s="127" t="s">
        <v>67</v>
      </c>
      <c r="E75" s="128" t="s">
        <v>68</v>
      </c>
      <c r="F75" s="129">
        <v>15.95</v>
      </c>
      <c r="G75" s="130">
        <v>15.95</v>
      </c>
      <c r="H75" s="129">
        <v>16.04</v>
      </c>
      <c r="I75" s="130">
        <v>16.55</v>
      </c>
      <c r="J75" s="129">
        <v>17.149999999999999</v>
      </c>
      <c r="K75" s="130">
        <v>17.149999999999999</v>
      </c>
    </row>
    <row r="76" spans="1:11" ht="14.25">
      <c r="A76" s="469"/>
      <c r="B76" s="470"/>
      <c r="C76" s="471"/>
      <c r="D76" s="131" t="s">
        <v>69</v>
      </c>
      <c r="E76" s="128" t="s">
        <v>68</v>
      </c>
      <c r="F76" s="129">
        <v>16.95</v>
      </c>
      <c r="G76" s="130">
        <v>16.95</v>
      </c>
      <c r="H76" s="129">
        <v>17.04</v>
      </c>
      <c r="I76" s="130">
        <v>17.55</v>
      </c>
      <c r="J76" s="129">
        <v>18.05</v>
      </c>
      <c r="K76" s="130">
        <v>18.05</v>
      </c>
    </row>
    <row r="77" spans="1:11" ht="14.25">
      <c r="A77" s="472"/>
      <c r="B77" s="473"/>
      <c r="C77" s="474"/>
      <c r="D77" s="132" t="s">
        <v>90</v>
      </c>
      <c r="E77" s="128" t="s">
        <v>68</v>
      </c>
      <c r="F77" s="133">
        <v>20.05</v>
      </c>
      <c r="G77" s="134">
        <v>20.05</v>
      </c>
      <c r="H77" s="133">
        <v>20.22</v>
      </c>
      <c r="I77" s="134">
        <v>20.79</v>
      </c>
      <c r="J77" s="133">
        <v>21</v>
      </c>
      <c r="K77" s="134">
        <v>21</v>
      </c>
    </row>
    <row r="78" spans="1:11" ht="29.25" thickBot="1">
      <c r="A78" s="475"/>
      <c r="B78" s="476"/>
      <c r="C78" s="477"/>
      <c r="D78" s="135" t="s">
        <v>109</v>
      </c>
      <c r="E78" s="136" t="s">
        <v>68</v>
      </c>
      <c r="F78" s="137">
        <v>20.45</v>
      </c>
      <c r="G78" s="138">
        <v>20.45</v>
      </c>
      <c r="H78" s="137">
        <v>20.47</v>
      </c>
      <c r="I78" s="138">
        <v>21.04</v>
      </c>
      <c r="J78" s="137">
        <v>21.3</v>
      </c>
      <c r="K78" s="137">
        <v>21.3</v>
      </c>
    </row>
    <row r="79" spans="1:11" ht="4.5" customHeight="1" thickBot="1">
      <c r="A79" s="139"/>
      <c r="B79" s="139"/>
      <c r="C79" s="139"/>
      <c r="D79" s="140"/>
      <c r="E79" s="140"/>
      <c r="F79" s="140"/>
      <c r="G79" s="140"/>
      <c r="H79" s="140"/>
      <c r="I79" s="140"/>
      <c r="J79" s="140"/>
      <c r="K79" s="140"/>
    </row>
    <row r="80" spans="1:11" ht="27.6" customHeight="1" thickBot="1">
      <c r="A80" s="478" t="s">
        <v>125</v>
      </c>
      <c r="B80" s="479"/>
      <c r="C80" s="480"/>
      <c r="D80" s="484" t="s">
        <v>2</v>
      </c>
      <c r="E80" s="117" t="s">
        <v>64</v>
      </c>
      <c r="F80" s="464" t="s">
        <v>124</v>
      </c>
      <c r="G80" s="465"/>
      <c r="H80" s="464" t="s">
        <v>121</v>
      </c>
      <c r="I80" s="465"/>
      <c r="J80" s="464" t="s">
        <v>122</v>
      </c>
      <c r="K80" s="465"/>
    </row>
    <row r="81" spans="1:11" ht="14.25" thickBot="1">
      <c r="A81" s="481"/>
      <c r="B81" s="482"/>
      <c r="C81" s="483"/>
      <c r="D81" s="485"/>
      <c r="E81" s="141" t="s">
        <v>113</v>
      </c>
      <c r="F81" s="142" t="s">
        <v>114</v>
      </c>
      <c r="G81" s="117" t="s">
        <v>104</v>
      </c>
      <c r="H81" s="142" t="s">
        <v>114</v>
      </c>
      <c r="I81" s="117" t="s">
        <v>104</v>
      </c>
      <c r="J81" s="142" t="s">
        <v>114</v>
      </c>
      <c r="K81" s="117" t="s">
        <v>104</v>
      </c>
    </row>
    <row r="82" spans="1:11" ht="14.25">
      <c r="A82" s="466" t="s">
        <v>105</v>
      </c>
      <c r="B82" s="467"/>
      <c r="C82" s="468"/>
      <c r="D82" s="123" t="s">
        <v>72</v>
      </c>
      <c r="E82" s="124" t="s">
        <v>106</v>
      </c>
      <c r="F82" s="125">
        <v>10.050000000000001</v>
      </c>
      <c r="G82" s="126">
        <v>10.050000000000001</v>
      </c>
      <c r="H82" s="125">
        <v>10.61</v>
      </c>
      <c r="I82" s="126">
        <v>10.87</v>
      </c>
      <c r="J82" s="125">
        <v>9.8000000000000007</v>
      </c>
      <c r="K82" s="126">
        <v>9.8000000000000007</v>
      </c>
    </row>
    <row r="83" spans="1:11" ht="14.25">
      <c r="A83" s="469"/>
      <c r="B83" s="470"/>
      <c r="C83" s="471"/>
      <c r="D83" s="127" t="s">
        <v>73</v>
      </c>
      <c r="E83" s="128" t="s">
        <v>66</v>
      </c>
      <c r="F83" s="129">
        <v>13.05</v>
      </c>
      <c r="G83" s="130">
        <v>13.05</v>
      </c>
      <c r="H83" s="129">
        <v>13.53</v>
      </c>
      <c r="I83" s="130">
        <v>13.91</v>
      </c>
      <c r="J83" s="129">
        <v>13.11</v>
      </c>
      <c r="K83" s="130">
        <v>13.11</v>
      </c>
    </row>
    <row r="84" spans="1:11" ht="14.25">
      <c r="A84" s="469"/>
      <c r="B84" s="470"/>
      <c r="C84" s="471"/>
      <c r="D84" s="131" t="s">
        <v>107</v>
      </c>
      <c r="E84" s="128" t="s">
        <v>66</v>
      </c>
      <c r="F84" s="129">
        <v>13.82</v>
      </c>
      <c r="G84" s="130">
        <v>13.82</v>
      </c>
      <c r="H84" s="129">
        <v>14.49</v>
      </c>
      <c r="I84" s="130">
        <v>14.87</v>
      </c>
      <c r="J84" s="129">
        <v>13.85</v>
      </c>
      <c r="K84" s="130">
        <v>13.85</v>
      </c>
    </row>
    <row r="85" spans="1:11" ht="14.25">
      <c r="A85" s="472"/>
      <c r="B85" s="473"/>
      <c r="C85" s="474"/>
      <c r="D85" s="132" t="s">
        <v>75</v>
      </c>
      <c r="E85" s="128" t="s">
        <v>66</v>
      </c>
      <c r="F85" s="133">
        <v>16.52</v>
      </c>
      <c r="G85" s="134">
        <v>16.52</v>
      </c>
      <c r="H85" s="133">
        <v>17.11</v>
      </c>
      <c r="I85" s="134">
        <v>17.57</v>
      </c>
      <c r="J85" s="133">
        <v>16.52</v>
      </c>
      <c r="K85" s="134">
        <v>16.52</v>
      </c>
    </row>
    <row r="86" spans="1:11" ht="29.25" thickBot="1">
      <c r="A86" s="475"/>
      <c r="B86" s="476"/>
      <c r="C86" s="477"/>
      <c r="D86" s="135" t="s">
        <v>108</v>
      </c>
      <c r="E86" s="136" t="s">
        <v>66</v>
      </c>
      <c r="F86" s="137">
        <v>16.78</v>
      </c>
      <c r="G86" s="138">
        <v>16.78</v>
      </c>
      <c r="H86" s="137">
        <v>17.34</v>
      </c>
      <c r="I86" s="138">
        <v>17.8</v>
      </c>
      <c r="J86" s="137">
        <v>16.68</v>
      </c>
      <c r="K86" s="138">
        <v>16.68</v>
      </c>
    </row>
    <row r="87" spans="1:11" ht="4.5" customHeight="1" thickBot="1">
      <c r="A87" s="139"/>
      <c r="B87" s="139"/>
      <c r="C87" s="139"/>
      <c r="D87" s="140"/>
      <c r="E87" s="140"/>
      <c r="F87" s="144"/>
      <c r="G87" s="143"/>
      <c r="H87" s="144"/>
      <c r="I87" s="143"/>
      <c r="J87" s="144"/>
      <c r="K87" s="143"/>
    </row>
    <row r="88" spans="1:11" ht="15" customHeight="1" thickBot="1">
      <c r="A88" s="478" t="s">
        <v>125</v>
      </c>
      <c r="B88" s="479"/>
      <c r="C88" s="480"/>
      <c r="D88" s="122" t="s">
        <v>2</v>
      </c>
      <c r="E88" s="117"/>
      <c r="F88" s="464"/>
      <c r="G88" s="465"/>
      <c r="H88" s="464"/>
      <c r="I88" s="465"/>
      <c r="J88" s="464"/>
      <c r="K88" s="465"/>
    </row>
    <row r="89" spans="1:11" ht="14.25">
      <c r="A89" s="466" t="s">
        <v>105</v>
      </c>
      <c r="B89" s="467"/>
      <c r="C89" s="468"/>
      <c r="D89" s="123" t="s">
        <v>65</v>
      </c>
      <c r="E89" s="124" t="s">
        <v>66</v>
      </c>
      <c r="F89" s="125">
        <v>11.1</v>
      </c>
      <c r="G89" s="126">
        <v>11.1</v>
      </c>
      <c r="H89" s="125">
        <v>11.98</v>
      </c>
      <c r="I89" s="126">
        <v>12.28</v>
      </c>
      <c r="J89" s="125">
        <v>11.02</v>
      </c>
      <c r="K89" s="126">
        <v>11.02</v>
      </c>
    </row>
    <row r="90" spans="1:11" ht="14.25">
      <c r="A90" s="469"/>
      <c r="B90" s="470"/>
      <c r="C90" s="471"/>
      <c r="D90" s="127" t="s">
        <v>67</v>
      </c>
      <c r="E90" s="128" t="s">
        <v>68</v>
      </c>
      <c r="F90" s="129">
        <v>15.1</v>
      </c>
      <c r="G90" s="130">
        <v>15.1</v>
      </c>
      <c r="H90" s="129">
        <v>15.5</v>
      </c>
      <c r="I90" s="130">
        <v>15.93</v>
      </c>
      <c r="J90" s="129">
        <v>15.2</v>
      </c>
      <c r="K90" s="130">
        <v>15.2</v>
      </c>
    </row>
    <row r="91" spans="1:11" ht="14.25">
      <c r="A91" s="469"/>
      <c r="B91" s="470"/>
      <c r="C91" s="471"/>
      <c r="D91" s="131" t="s">
        <v>69</v>
      </c>
      <c r="E91" s="128" t="s">
        <v>68</v>
      </c>
      <c r="F91" s="129">
        <v>15.87</v>
      </c>
      <c r="G91" s="130">
        <v>15.87</v>
      </c>
      <c r="H91" s="129">
        <v>16.46</v>
      </c>
      <c r="I91" s="130">
        <v>16.89</v>
      </c>
      <c r="J91" s="129">
        <v>15.94</v>
      </c>
      <c r="K91" s="130">
        <v>15.94</v>
      </c>
    </row>
    <row r="92" spans="1:11" ht="14.25">
      <c r="A92" s="472"/>
      <c r="B92" s="473"/>
      <c r="C92" s="474"/>
      <c r="D92" s="132" t="s">
        <v>90</v>
      </c>
      <c r="E92" s="128" t="s">
        <v>68</v>
      </c>
      <c r="F92" s="133">
        <v>19</v>
      </c>
      <c r="G92" s="134">
        <v>19</v>
      </c>
      <c r="H92" s="133">
        <v>19.440000000000001</v>
      </c>
      <c r="I92" s="134">
        <v>19.96</v>
      </c>
      <c r="J92" s="133">
        <v>19.079999999999998</v>
      </c>
      <c r="K92" s="134">
        <v>19.079999999999998</v>
      </c>
    </row>
    <row r="93" spans="1:11" ht="29.25" thickBot="1">
      <c r="A93" s="475"/>
      <c r="B93" s="476"/>
      <c r="C93" s="477"/>
      <c r="D93" s="135" t="s">
        <v>109</v>
      </c>
      <c r="E93" s="136" t="s">
        <v>68</v>
      </c>
      <c r="F93" s="137">
        <v>19.260000000000002</v>
      </c>
      <c r="G93" s="138">
        <v>19.260000000000002</v>
      </c>
      <c r="H93" s="137">
        <v>19.670000000000002</v>
      </c>
      <c r="I93" s="138">
        <v>20.190000000000001</v>
      </c>
      <c r="J93" s="137">
        <v>19.239999999999998</v>
      </c>
      <c r="K93" s="138">
        <v>19.239999999999998</v>
      </c>
    </row>
    <row r="94" spans="1:11" ht="14.25">
      <c r="A94" s="145"/>
      <c r="B94" s="145"/>
      <c r="C94" s="145"/>
    </row>
    <row r="95" spans="1:11" ht="14.25">
      <c r="A95" s="145"/>
      <c r="B95" s="145"/>
      <c r="C95" s="145"/>
    </row>
    <row r="96" spans="1:11" ht="14.25">
      <c r="A96" s="145"/>
      <c r="B96" s="145"/>
      <c r="C96" s="145"/>
    </row>
    <row r="97" spans="1:3" ht="14.25">
      <c r="A97" s="145"/>
      <c r="B97" s="145"/>
      <c r="C97" s="145"/>
    </row>
    <row r="98" spans="1:3" ht="14.25">
      <c r="A98" s="145"/>
      <c r="B98" s="145"/>
      <c r="C98" s="145"/>
    </row>
    <row r="99" spans="1:3" ht="14.25">
      <c r="A99" s="145"/>
      <c r="B99" s="145"/>
      <c r="C99" s="145"/>
    </row>
    <row r="100" spans="1:3" ht="14.25">
      <c r="A100" s="145"/>
      <c r="B100" s="145"/>
      <c r="C100" s="145"/>
    </row>
    <row r="101" spans="1:3" ht="14.25">
      <c r="A101" s="145"/>
      <c r="B101" s="145"/>
      <c r="C101" s="145"/>
    </row>
    <row r="102" spans="1:3" ht="14.25">
      <c r="A102" s="145"/>
      <c r="B102" s="145"/>
      <c r="C102" s="145"/>
    </row>
    <row r="103" spans="1:3" ht="14.25">
      <c r="A103" s="145"/>
      <c r="B103" s="145"/>
      <c r="C103" s="145"/>
    </row>
    <row r="104" spans="1:3" ht="14.25">
      <c r="A104" s="145"/>
      <c r="B104" s="145"/>
      <c r="C104" s="145"/>
    </row>
  </sheetData>
  <mergeCells count="69">
    <mergeCell ref="J13:K13"/>
    <mergeCell ref="A1:D1"/>
    <mergeCell ref="F4:G4"/>
    <mergeCell ref="H4:I4"/>
    <mergeCell ref="J4:K4"/>
    <mergeCell ref="F5:G5"/>
    <mergeCell ref="H5:I5"/>
    <mergeCell ref="J5:K5"/>
    <mergeCell ref="A6:C6"/>
    <mergeCell ref="A7:C11"/>
    <mergeCell ref="A13:C13"/>
    <mergeCell ref="F13:G13"/>
    <mergeCell ref="H13:I13"/>
    <mergeCell ref="J28:K28"/>
    <mergeCell ref="A29:C33"/>
    <mergeCell ref="A14:C18"/>
    <mergeCell ref="A20:C21"/>
    <mergeCell ref="D20:D21"/>
    <mergeCell ref="F20:G20"/>
    <mergeCell ref="H20:I20"/>
    <mergeCell ref="J20:K20"/>
    <mergeCell ref="A22:C26"/>
    <mergeCell ref="A28:C28"/>
    <mergeCell ref="F28:G28"/>
    <mergeCell ref="H28:I28"/>
    <mergeCell ref="A35:C36"/>
    <mergeCell ref="D35:D36"/>
    <mergeCell ref="F35:G35"/>
    <mergeCell ref="H35:I35"/>
    <mergeCell ref="J35:K35"/>
    <mergeCell ref="J58:K58"/>
    <mergeCell ref="A59:C63"/>
    <mergeCell ref="A43:C43"/>
    <mergeCell ref="F43:G43"/>
    <mergeCell ref="H43:I43"/>
    <mergeCell ref="J43:K43"/>
    <mergeCell ref="A44:C48"/>
    <mergeCell ref="A50:C51"/>
    <mergeCell ref="D50:D51"/>
    <mergeCell ref="F50:G50"/>
    <mergeCell ref="H50:I50"/>
    <mergeCell ref="J50:K50"/>
    <mergeCell ref="A37:C41"/>
    <mergeCell ref="H88:I88"/>
    <mergeCell ref="A67:C71"/>
    <mergeCell ref="A52:C56"/>
    <mergeCell ref="A58:C58"/>
    <mergeCell ref="F58:G58"/>
    <mergeCell ref="H58:I58"/>
    <mergeCell ref="A65:C66"/>
    <mergeCell ref="D65:D66"/>
    <mergeCell ref="F65:G65"/>
    <mergeCell ref="H65:I65"/>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C794-C272-492C-9D54-82CC61029584}">
  <dimension ref="A1:E26"/>
  <sheetViews>
    <sheetView topLeftCell="A10" workbookViewId="0">
      <selection activeCell="B26" sqref="B26"/>
    </sheetView>
  </sheetViews>
  <sheetFormatPr defaultColWidth="8.5703125" defaultRowHeight="13.5"/>
  <cols>
    <col min="1" max="1" width="14.42578125" style="313" customWidth="1"/>
    <col min="2" max="2" width="43.5703125" style="313" customWidth="1"/>
    <col min="3" max="3" width="20.140625" style="314" customWidth="1"/>
    <col min="4" max="4" width="18.42578125" style="314" customWidth="1"/>
    <col min="5" max="5" width="43.85546875" style="313" customWidth="1"/>
    <col min="6" max="16384" width="8.5703125" style="313"/>
  </cols>
  <sheetData>
    <row r="1" spans="1:5">
      <c r="A1" s="330" t="s">
        <v>646</v>
      </c>
      <c r="B1" s="330"/>
    </row>
    <row r="2" spans="1:5">
      <c r="A2" s="330" t="s">
        <v>645</v>
      </c>
      <c r="B2" s="330"/>
    </row>
    <row r="3" spans="1:5" ht="15.75" thickBot="1">
      <c r="A3" s="329"/>
    </row>
    <row r="4" spans="1:5" ht="15.75" thickBot="1">
      <c r="A4" s="328" t="s">
        <v>644</v>
      </c>
      <c r="B4" s="327" t="s">
        <v>643</v>
      </c>
      <c r="C4" s="327" t="s">
        <v>642</v>
      </c>
      <c r="D4" s="327" t="s">
        <v>641</v>
      </c>
      <c r="E4" s="327" t="s">
        <v>640</v>
      </c>
    </row>
    <row r="5" spans="1:5" ht="15.75" thickBot="1">
      <c r="A5" s="326"/>
      <c r="B5" s="325" t="s">
        <v>639</v>
      </c>
      <c r="C5" s="324"/>
      <c r="D5" s="324"/>
      <c r="E5" s="323"/>
    </row>
    <row r="6" spans="1:5" ht="15.75" thickBot="1">
      <c r="A6" s="322" t="s">
        <v>627</v>
      </c>
      <c r="B6" s="319" t="s">
        <v>638</v>
      </c>
      <c r="C6" s="321">
        <v>1024</v>
      </c>
      <c r="D6" s="320">
        <v>10</v>
      </c>
      <c r="E6" s="319" t="s">
        <v>623</v>
      </c>
    </row>
    <row r="7" spans="1:5" ht="15.75" thickBot="1">
      <c r="A7" s="318" t="s">
        <v>627</v>
      </c>
      <c r="B7" s="315" t="s">
        <v>637</v>
      </c>
      <c r="C7" s="317">
        <v>1024</v>
      </c>
      <c r="D7" s="316">
        <v>10</v>
      </c>
      <c r="E7" s="315" t="s">
        <v>623</v>
      </c>
    </row>
    <row r="8" spans="1:5" ht="15.75" thickBot="1">
      <c r="A8" s="318" t="s">
        <v>627</v>
      </c>
      <c r="B8" s="315" t="s">
        <v>636</v>
      </c>
      <c r="C8" s="317">
        <v>1024</v>
      </c>
      <c r="D8" s="316">
        <v>10</v>
      </c>
      <c r="E8" s="315" t="s">
        <v>625</v>
      </c>
    </row>
    <row r="9" spans="1:5" ht="15.75" thickBot="1">
      <c r="A9" s="318" t="s">
        <v>626</v>
      </c>
      <c r="B9" s="315" t="s">
        <v>635</v>
      </c>
      <c r="C9" s="317">
        <v>1348</v>
      </c>
      <c r="D9" s="316">
        <v>13</v>
      </c>
      <c r="E9" s="315" t="s">
        <v>623</v>
      </c>
    </row>
    <row r="10" spans="1:5" ht="15.75" thickBot="1">
      <c r="A10" s="318" t="s">
        <v>626</v>
      </c>
      <c r="B10" s="315" t="s">
        <v>634</v>
      </c>
      <c r="C10" s="317">
        <v>1348</v>
      </c>
      <c r="D10" s="316">
        <v>13</v>
      </c>
      <c r="E10" s="315" t="s">
        <v>623</v>
      </c>
    </row>
    <row r="11" spans="1:5" ht="15.75" thickBot="1">
      <c r="A11" s="318" t="s">
        <v>626</v>
      </c>
      <c r="B11" s="315" t="s">
        <v>633</v>
      </c>
      <c r="C11" s="317">
        <v>1348</v>
      </c>
      <c r="D11" s="316">
        <v>13</v>
      </c>
      <c r="E11" s="315" t="s">
        <v>623</v>
      </c>
    </row>
    <row r="12" spans="1:5" ht="15.75" thickBot="1">
      <c r="A12" s="318" t="s">
        <v>626</v>
      </c>
      <c r="B12" s="315" t="s">
        <v>632</v>
      </c>
      <c r="C12" s="317">
        <v>1348</v>
      </c>
      <c r="D12" s="316">
        <v>13</v>
      </c>
      <c r="E12" s="315" t="s">
        <v>625</v>
      </c>
    </row>
    <row r="13" spans="1:5" ht="15.75" thickBot="1">
      <c r="A13" s="318" t="s">
        <v>624</v>
      </c>
      <c r="B13" s="315" t="s">
        <v>631</v>
      </c>
      <c r="C13" s="317">
        <v>1024</v>
      </c>
      <c r="D13" s="316">
        <v>10</v>
      </c>
      <c r="E13" s="315" t="s">
        <v>623</v>
      </c>
    </row>
    <row r="14" spans="1:5" ht="15.75" thickBot="1">
      <c r="A14" s="318" t="s">
        <v>624</v>
      </c>
      <c r="B14" s="315" t="s">
        <v>630</v>
      </c>
      <c r="C14" s="317">
        <v>1024</v>
      </c>
      <c r="D14" s="316">
        <v>10</v>
      </c>
      <c r="E14" s="315" t="s">
        <v>623</v>
      </c>
    </row>
    <row r="15" spans="1:5" ht="15.75" thickBot="1">
      <c r="A15" s="318" t="s">
        <v>624</v>
      </c>
      <c r="B15" s="315" t="s">
        <v>629</v>
      </c>
      <c r="C15" s="317">
        <v>1024</v>
      </c>
      <c r="D15" s="316">
        <v>10</v>
      </c>
      <c r="E15" s="315" t="s">
        <v>625</v>
      </c>
    </row>
    <row r="16" spans="1:5" ht="15.75" thickBot="1">
      <c r="A16" s="326"/>
      <c r="B16" s="325" t="s">
        <v>628</v>
      </c>
      <c r="C16" s="324"/>
      <c r="D16" s="324"/>
      <c r="E16" s="323"/>
    </row>
    <row r="17" spans="1:5" ht="15.75" thickBot="1">
      <c r="A17" s="322" t="s">
        <v>627</v>
      </c>
      <c r="B17" s="319" t="s">
        <v>648</v>
      </c>
      <c r="C17" s="321">
        <v>1024</v>
      </c>
      <c r="D17" s="320">
        <v>10</v>
      </c>
      <c r="E17" s="319" t="s">
        <v>623</v>
      </c>
    </row>
    <row r="18" spans="1:5" ht="15.75" thickBot="1">
      <c r="A18" s="318" t="s">
        <v>627</v>
      </c>
      <c r="B18" s="315" t="s">
        <v>649</v>
      </c>
      <c r="C18" s="317">
        <v>1024</v>
      </c>
      <c r="D18" s="316">
        <v>10</v>
      </c>
      <c r="E18" s="315" t="s">
        <v>623</v>
      </c>
    </row>
    <row r="19" spans="1:5" ht="15.75" thickBot="1">
      <c r="A19" s="318" t="s">
        <v>627</v>
      </c>
      <c r="B19" s="315" t="s">
        <v>650</v>
      </c>
      <c r="C19" s="317">
        <v>1024</v>
      </c>
      <c r="D19" s="316">
        <v>10</v>
      </c>
      <c r="E19" s="315" t="s">
        <v>625</v>
      </c>
    </row>
    <row r="20" spans="1:5" ht="15.75" thickBot="1">
      <c r="A20" s="318" t="s">
        <v>626</v>
      </c>
      <c r="B20" s="315" t="s">
        <v>651</v>
      </c>
      <c r="C20" s="317">
        <v>1348</v>
      </c>
      <c r="D20" s="316">
        <v>13</v>
      </c>
      <c r="E20" s="315" t="s">
        <v>625</v>
      </c>
    </row>
    <row r="21" spans="1:5" ht="15.75" thickBot="1">
      <c r="A21" s="318" t="s">
        <v>626</v>
      </c>
      <c r="B21" s="315" t="s">
        <v>652</v>
      </c>
      <c r="C21" s="317">
        <v>1348</v>
      </c>
      <c r="D21" s="316">
        <v>13</v>
      </c>
      <c r="E21" s="315" t="s">
        <v>623</v>
      </c>
    </row>
    <row r="22" spans="1:5" ht="15.75" thickBot="1">
      <c r="A22" s="318" t="s">
        <v>626</v>
      </c>
      <c r="B22" s="315" t="s">
        <v>653</v>
      </c>
      <c r="C22" s="317">
        <v>1348</v>
      </c>
      <c r="D22" s="316">
        <v>13</v>
      </c>
      <c r="E22" s="315" t="s">
        <v>623</v>
      </c>
    </row>
    <row r="23" spans="1:5" ht="15.75" thickBot="1">
      <c r="A23" s="318" t="s">
        <v>626</v>
      </c>
      <c r="B23" s="315" t="s">
        <v>654</v>
      </c>
      <c r="C23" s="317">
        <v>1348</v>
      </c>
      <c r="D23" s="316">
        <v>13</v>
      </c>
      <c r="E23" s="315" t="s">
        <v>623</v>
      </c>
    </row>
    <row r="24" spans="1:5" ht="15.75" thickBot="1">
      <c r="A24" s="318" t="s">
        <v>624</v>
      </c>
      <c r="B24" s="315" t="s">
        <v>655</v>
      </c>
      <c r="C24" s="317">
        <v>1024</v>
      </c>
      <c r="D24" s="316">
        <v>10</v>
      </c>
      <c r="E24" s="315" t="s">
        <v>625</v>
      </c>
    </row>
    <row r="25" spans="1:5" ht="15.75" thickBot="1">
      <c r="A25" s="318" t="s">
        <v>624</v>
      </c>
      <c r="B25" s="315" t="s">
        <v>656</v>
      </c>
      <c r="C25" s="317">
        <v>1024</v>
      </c>
      <c r="D25" s="316">
        <v>10</v>
      </c>
      <c r="E25" s="315" t="s">
        <v>623</v>
      </c>
    </row>
    <row r="26" spans="1:5" ht="15.75" thickBot="1">
      <c r="A26" s="318" t="s">
        <v>624</v>
      </c>
      <c r="B26" s="315" t="s">
        <v>657</v>
      </c>
      <c r="C26" s="317">
        <v>1024</v>
      </c>
      <c r="D26" s="316">
        <v>10</v>
      </c>
      <c r="E26" s="315" t="s">
        <v>623</v>
      </c>
    </row>
  </sheetData>
  <phoneticPr fontId="7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D226-9EC5-49F3-95A4-F9C2B9394D01}">
  <dimension ref="A1:P11"/>
  <sheetViews>
    <sheetView topLeftCell="G1" workbookViewId="0">
      <selection activeCell="E19" sqref="E19"/>
    </sheetView>
  </sheetViews>
  <sheetFormatPr defaultColWidth="10.42578125" defaultRowHeight="13.5"/>
  <cols>
    <col min="1" max="1" width="22.5703125" style="290" customWidth="1"/>
    <col min="2" max="2" width="12.5703125" style="290" customWidth="1"/>
    <col min="3" max="3" width="42.42578125" style="290" customWidth="1"/>
    <col min="4" max="4" width="31" style="290" bestFit="1" customWidth="1"/>
    <col min="5" max="5" width="43" style="290" bestFit="1" customWidth="1"/>
    <col min="6" max="6" width="40.42578125" style="290" customWidth="1"/>
    <col min="7" max="7" width="40.140625" style="290" bestFit="1" customWidth="1"/>
    <col min="8" max="8" width="15.85546875" style="290" bestFit="1" customWidth="1"/>
    <col min="9" max="9" width="13.42578125" style="290" bestFit="1" customWidth="1"/>
    <col min="10" max="10" width="14.42578125" style="290" bestFit="1" customWidth="1"/>
    <col min="11" max="11" width="10" style="290" bestFit="1" customWidth="1"/>
    <col min="12" max="12" width="19.5703125" style="290" bestFit="1" customWidth="1"/>
    <col min="13" max="13" width="14.42578125" style="290" customWidth="1"/>
    <col min="14" max="14" width="27.42578125" style="290" bestFit="1" customWidth="1"/>
    <col min="15" max="15" width="13.5703125" style="290" bestFit="1" customWidth="1"/>
    <col min="16" max="16384" width="10.42578125" style="290"/>
  </cols>
  <sheetData>
    <row r="1" spans="1:16">
      <c r="A1" s="31"/>
      <c r="B1" s="31"/>
      <c r="C1" s="31"/>
      <c r="D1" s="32" t="s">
        <v>29</v>
      </c>
      <c r="E1" s="31"/>
      <c r="F1" s="32"/>
      <c r="G1" s="32"/>
      <c r="H1" s="32"/>
      <c r="I1" s="31"/>
      <c r="J1" s="32"/>
      <c r="K1" s="31"/>
      <c r="L1" s="31"/>
      <c r="M1" s="31"/>
      <c r="N1" s="31"/>
      <c r="O1" s="31"/>
      <c r="P1" s="31"/>
    </row>
    <row r="2" spans="1:16">
      <c r="A2" s="309" t="s">
        <v>32</v>
      </c>
      <c r="B2" s="309" t="s">
        <v>33</v>
      </c>
      <c r="C2" s="311"/>
      <c r="D2" s="309"/>
      <c r="E2" s="52">
        <v>45492</v>
      </c>
      <c r="F2" s="169" t="s">
        <v>49</v>
      </c>
      <c r="G2" s="299" t="s">
        <v>81</v>
      </c>
      <c r="H2" s="33"/>
      <c r="I2" s="391"/>
      <c r="J2" s="392"/>
      <c r="K2" s="392"/>
      <c r="L2" s="392"/>
      <c r="M2" s="392"/>
      <c r="N2" s="392"/>
      <c r="O2" s="392"/>
      <c r="P2" s="393"/>
    </row>
    <row r="3" spans="1:16">
      <c r="A3" s="310" t="s">
        <v>34</v>
      </c>
      <c r="B3" s="309"/>
      <c r="C3" s="308"/>
      <c r="D3" s="307"/>
      <c r="E3" s="54" t="s">
        <v>35</v>
      </c>
      <c r="F3" s="306" t="s">
        <v>622</v>
      </c>
      <c r="G3" s="305" t="s">
        <v>621</v>
      </c>
      <c r="H3" s="34"/>
      <c r="I3" s="391" t="s">
        <v>36</v>
      </c>
      <c r="J3" s="392"/>
      <c r="K3" s="392"/>
      <c r="L3" s="392"/>
      <c r="M3" s="392"/>
      <c r="N3" s="392"/>
      <c r="O3" s="392"/>
      <c r="P3" s="393"/>
    </row>
    <row r="4" spans="1:16" ht="54">
      <c r="A4" s="304" t="s">
        <v>37</v>
      </c>
      <c r="B4" s="304" t="s">
        <v>0</v>
      </c>
      <c r="C4" s="304" t="s">
        <v>38</v>
      </c>
      <c r="D4" s="304" t="s">
        <v>39</v>
      </c>
      <c r="E4" s="56" t="s">
        <v>40</v>
      </c>
      <c r="F4" s="56" t="s">
        <v>292</v>
      </c>
      <c r="G4" s="304" t="s">
        <v>292</v>
      </c>
      <c r="H4" s="57" t="s">
        <v>41</v>
      </c>
      <c r="I4" s="394" t="s">
        <v>4</v>
      </c>
      <c r="J4" s="395"/>
      <c r="K4" s="396"/>
      <c r="L4" s="304" t="s">
        <v>42</v>
      </c>
      <c r="M4" s="304" t="s">
        <v>43</v>
      </c>
      <c r="N4" s="304" t="s">
        <v>44</v>
      </c>
      <c r="O4" s="304" t="s">
        <v>45</v>
      </c>
      <c r="P4" s="304" t="s">
        <v>7</v>
      </c>
    </row>
    <row r="5" spans="1:16" ht="29.25" customHeight="1">
      <c r="A5" s="303" t="s">
        <v>33</v>
      </c>
      <c r="B5" s="302" t="s">
        <v>33</v>
      </c>
      <c r="C5" s="302"/>
      <c r="D5" s="302"/>
      <c r="E5" s="60"/>
      <c r="F5" s="301" t="s">
        <v>293</v>
      </c>
      <c r="G5" s="300" t="s">
        <v>293</v>
      </c>
      <c r="H5" s="61"/>
      <c r="I5" s="299" t="s">
        <v>8</v>
      </c>
      <c r="J5" s="299" t="s">
        <v>9</v>
      </c>
      <c r="K5" s="299" t="s">
        <v>10</v>
      </c>
      <c r="L5" s="299"/>
      <c r="M5" s="299"/>
      <c r="N5" s="299"/>
      <c r="O5" s="299"/>
      <c r="P5" s="299"/>
    </row>
    <row r="6" spans="1:16">
      <c r="A6" s="397"/>
      <c r="B6" s="398" t="s">
        <v>46</v>
      </c>
      <c r="C6" s="399" t="s">
        <v>47</v>
      </c>
      <c r="D6" s="399" t="s">
        <v>50</v>
      </c>
      <c r="E6" s="298" t="s">
        <v>72</v>
      </c>
      <c r="F6" s="297">
        <v>7.74</v>
      </c>
      <c r="G6" s="296">
        <v>7.9</v>
      </c>
      <c r="H6" s="400" t="s">
        <v>48</v>
      </c>
      <c r="I6" s="295">
        <v>35</v>
      </c>
      <c r="J6" s="295">
        <v>27</v>
      </c>
      <c r="K6" s="295">
        <v>20</v>
      </c>
      <c r="L6" s="295">
        <v>4</v>
      </c>
      <c r="M6" s="294">
        <f t="shared" ref="M6:M11" si="0">(I6*J6*K6)/1000000</f>
        <v>1.89E-2</v>
      </c>
      <c r="N6" s="293">
        <f t="shared" ref="N6:N11" si="1">L6*66/M6</f>
        <v>13968.253968253968</v>
      </c>
      <c r="O6" s="292"/>
      <c r="P6" s="291">
        <f t="shared" ref="P6:P11" si="2">O6/N6</f>
        <v>0</v>
      </c>
    </row>
    <row r="7" spans="1:16" ht="27">
      <c r="A7" s="397"/>
      <c r="B7" s="398"/>
      <c r="C7" s="399"/>
      <c r="D7" s="399"/>
      <c r="E7" s="298" t="s">
        <v>349</v>
      </c>
      <c r="F7" s="297">
        <v>8.01</v>
      </c>
      <c r="G7" s="296">
        <v>8.17</v>
      </c>
      <c r="H7" s="401"/>
      <c r="I7" s="295">
        <v>35</v>
      </c>
      <c r="J7" s="295">
        <v>27</v>
      </c>
      <c r="K7" s="295">
        <v>20</v>
      </c>
      <c r="L7" s="295">
        <v>4</v>
      </c>
      <c r="M7" s="294">
        <f t="shared" si="0"/>
        <v>1.89E-2</v>
      </c>
      <c r="N7" s="293">
        <f t="shared" si="1"/>
        <v>13968.253968253968</v>
      </c>
      <c r="O7" s="292"/>
      <c r="P7" s="291">
        <f t="shared" si="2"/>
        <v>0</v>
      </c>
    </row>
    <row r="8" spans="1:16">
      <c r="A8" s="397"/>
      <c r="B8" s="398"/>
      <c r="C8" s="399"/>
      <c r="D8" s="399"/>
      <c r="E8" s="298" t="s">
        <v>73</v>
      </c>
      <c r="F8" s="297">
        <v>10.039999999999999</v>
      </c>
      <c r="G8" s="296">
        <v>10.24</v>
      </c>
      <c r="H8" s="401"/>
      <c r="I8" s="295">
        <v>35</v>
      </c>
      <c r="J8" s="295">
        <v>27</v>
      </c>
      <c r="K8" s="295">
        <v>25</v>
      </c>
      <c r="L8" s="295">
        <v>4</v>
      </c>
      <c r="M8" s="294">
        <f t="shared" si="0"/>
        <v>2.3625E-2</v>
      </c>
      <c r="N8" s="293">
        <f t="shared" si="1"/>
        <v>11174.603174603175</v>
      </c>
      <c r="O8" s="292"/>
      <c r="P8" s="291">
        <f t="shared" si="2"/>
        <v>0</v>
      </c>
    </row>
    <row r="9" spans="1:16">
      <c r="A9" s="397"/>
      <c r="B9" s="398"/>
      <c r="C9" s="399"/>
      <c r="D9" s="399"/>
      <c r="E9" s="298" t="s">
        <v>74</v>
      </c>
      <c r="F9" s="297">
        <v>11.19</v>
      </c>
      <c r="G9" s="296">
        <v>11.69</v>
      </c>
      <c r="H9" s="401"/>
      <c r="I9" s="295">
        <v>35</v>
      </c>
      <c r="J9" s="295">
        <v>27</v>
      </c>
      <c r="K9" s="295">
        <v>27</v>
      </c>
      <c r="L9" s="295">
        <v>4</v>
      </c>
      <c r="M9" s="294">
        <f t="shared" si="0"/>
        <v>2.5514999999999999E-2</v>
      </c>
      <c r="N9" s="293">
        <f t="shared" si="1"/>
        <v>10346.854791299236</v>
      </c>
      <c r="O9" s="292"/>
      <c r="P9" s="291">
        <f t="shared" si="2"/>
        <v>0</v>
      </c>
    </row>
    <row r="10" spans="1:16">
      <c r="A10" s="397"/>
      <c r="B10" s="398"/>
      <c r="C10" s="399"/>
      <c r="D10" s="399"/>
      <c r="E10" s="298" t="s">
        <v>75</v>
      </c>
      <c r="F10" s="297">
        <v>13.6</v>
      </c>
      <c r="G10" s="296">
        <v>14.21</v>
      </c>
      <c r="H10" s="401"/>
      <c r="I10" s="295">
        <v>35</v>
      </c>
      <c r="J10" s="295">
        <v>27</v>
      </c>
      <c r="K10" s="295">
        <v>32</v>
      </c>
      <c r="L10" s="295">
        <v>4</v>
      </c>
      <c r="M10" s="294">
        <f t="shared" si="0"/>
        <v>3.024E-2</v>
      </c>
      <c r="N10" s="293">
        <f t="shared" si="1"/>
        <v>8730.1587301587297</v>
      </c>
      <c r="O10" s="292"/>
      <c r="P10" s="291">
        <f t="shared" si="2"/>
        <v>0</v>
      </c>
    </row>
    <row r="11" spans="1:16" ht="27">
      <c r="A11" s="397"/>
      <c r="B11" s="398"/>
      <c r="C11" s="399"/>
      <c r="D11" s="399"/>
      <c r="E11" s="298" t="s">
        <v>70</v>
      </c>
      <c r="F11" s="297">
        <v>13.6</v>
      </c>
      <c r="G11" s="296">
        <v>14.21</v>
      </c>
      <c r="H11" s="402"/>
      <c r="I11" s="295">
        <v>35</v>
      </c>
      <c r="J11" s="295">
        <v>27</v>
      </c>
      <c r="K11" s="295">
        <v>32</v>
      </c>
      <c r="L11" s="295">
        <v>4</v>
      </c>
      <c r="M11" s="294">
        <f t="shared" si="0"/>
        <v>3.024E-2</v>
      </c>
      <c r="N11" s="293">
        <f t="shared" si="1"/>
        <v>8730.1587301587297</v>
      </c>
      <c r="O11" s="292"/>
      <c r="P11" s="291">
        <f t="shared" si="2"/>
        <v>0</v>
      </c>
    </row>
  </sheetData>
  <mergeCells count="8">
    <mergeCell ref="I2:P2"/>
    <mergeCell ref="I3:P3"/>
    <mergeCell ref="I4:K4"/>
    <mergeCell ref="A6:A11"/>
    <mergeCell ref="B6:B11"/>
    <mergeCell ref="C6:C11"/>
    <mergeCell ref="D6:D11"/>
    <mergeCell ref="H6:H11"/>
  </mergeCells>
  <phoneticPr fontId="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255C-C5FE-4654-A9D1-E609BA8D2674}">
  <sheetPr>
    <tabColor theme="5"/>
  </sheetPr>
  <dimension ref="A1:P17"/>
  <sheetViews>
    <sheetView topLeftCell="A7" workbookViewId="0">
      <selection activeCell="I16" sqref="I16"/>
    </sheetView>
  </sheetViews>
  <sheetFormatPr defaultColWidth="8.5703125" defaultRowHeight="13.5"/>
  <cols>
    <col min="1" max="1" width="38.5703125" style="250" customWidth="1"/>
    <col min="2" max="2" width="25.140625" style="250" customWidth="1"/>
    <col min="3" max="5" width="15.140625" style="250" customWidth="1"/>
    <col min="6" max="6" width="30.85546875" style="250" customWidth="1"/>
    <col min="7" max="7" width="12.85546875" style="250" customWidth="1"/>
    <col min="8" max="8" width="12.85546875" style="250" hidden="1" customWidth="1"/>
    <col min="9" max="9" width="10.5703125" style="250" customWidth="1"/>
    <col min="10" max="10" width="8.85546875" style="250" customWidth="1"/>
    <col min="11" max="13" width="6.85546875" style="250" customWidth="1"/>
    <col min="14" max="14" width="9.85546875" style="250" customWidth="1"/>
    <col min="15" max="15" width="8.85546875" style="250" customWidth="1"/>
    <col min="16" max="16" width="11.42578125" style="250" customWidth="1"/>
    <col min="17" max="16384" width="8.5703125" style="250"/>
  </cols>
  <sheetData>
    <row r="1" spans="1:16" s="261" customFormat="1" ht="15.75">
      <c r="A1" s="264" t="s">
        <v>619</v>
      </c>
    </row>
    <row r="2" spans="1:16" s="261" customFormat="1" ht="15.75">
      <c r="A2" s="264" t="s">
        <v>618</v>
      </c>
    </row>
    <row r="3" spans="1:16" s="261" customFormat="1" ht="32.1" customHeight="1">
      <c r="A3" s="263" t="s">
        <v>617</v>
      </c>
      <c r="B3" s="262"/>
    </row>
    <row r="4" spans="1:16" ht="18" customHeight="1">
      <c r="A4" s="409" t="s">
        <v>616</v>
      </c>
      <c r="B4" s="409" t="s">
        <v>0</v>
      </c>
      <c r="C4" s="409" t="s">
        <v>1</v>
      </c>
      <c r="D4" s="403" t="s">
        <v>615</v>
      </c>
      <c r="E4" s="260"/>
      <c r="F4" s="409" t="s">
        <v>2</v>
      </c>
      <c r="G4" s="409" t="s">
        <v>614</v>
      </c>
      <c r="H4" s="409" t="s">
        <v>613</v>
      </c>
      <c r="I4" s="403" t="s">
        <v>612</v>
      </c>
      <c r="J4" s="403" t="s">
        <v>611</v>
      </c>
      <c r="K4" s="412" t="s">
        <v>4</v>
      </c>
      <c r="L4" s="413"/>
      <c r="M4" s="414"/>
      <c r="N4" s="418" t="s">
        <v>610</v>
      </c>
      <c r="O4" s="408" t="s">
        <v>609</v>
      </c>
      <c r="P4" s="408" t="s">
        <v>608</v>
      </c>
    </row>
    <row r="5" spans="1:16" ht="18" customHeight="1">
      <c r="A5" s="409"/>
      <c r="B5" s="409"/>
      <c r="C5" s="409"/>
      <c r="D5" s="404"/>
      <c r="E5" s="259" t="s">
        <v>607</v>
      </c>
      <c r="F5" s="409"/>
      <c r="G5" s="409"/>
      <c r="H5" s="409"/>
      <c r="I5" s="410"/>
      <c r="J5" s="410"/>
      <c r="K5" s="415"/>
      <c r="L5" s="416"/>
      <c r="M5" s="417"/>
      <c r="N5" s="419"/>
      <c r="O5" s="421"/>
      <c r="P5" s="404"/>
    </row>
    <row r="6" spans="1:16" ht="18" customHeight="1">
      <c r="A6" s="409"/>
      <c r="B6" s="409"/>
      <c r="C6" s="409"/>
      <c r="D6" s="405"/>
      <c r="E6" s="257"/>
      <c r="F6" s="409"/>
      <c r="G6" s="409"/>
      <c r="H6" s="409"/>
      <c r="I6" s="411"/>
      <c r="J6" s="411"/>
      <c r="K6" s="258" t="s">
        <v>606</v>
      </c>
      <c r="L6" s="258" t="s">
        <v>605</v>
      </c>
      <c r="M6" s="258" t="s">
        <v>604</v>
      </c>
      <c r="N6" s="420"/>
      <c r="O6" s="422"/>
      <c r="P6" s="405"/>
    </row>
    <row r="7" spans="1:16" s="272" customFormat="1" ht="50.1" customHeight="1">
      <c r="A7" s="406" t="s">
        <v>603</v>
      </c>
      <c r="B7" s="407" t="s">
        <v>596</v>
      </c>
      <c r="C7" s="407" t="s">
        <v>595</v>
      </c>
      <c r="D7" s="266" t="s">
        <v>601</v>
      </c>
      <c r="E7" s="266" t="s">
        <v>598</v>
      </c>
      <c r="F7" s="267" t="s">
        <v>62</v>
      </c>
      <c r="G7" s="268">
        <v>10</v>
      </c>
      <c r="H7" s="268"/>
      <c r="I7" s="286">
        <v>1104</v>
      </c>
      <c r="J7" s="269">
        <f>I7/I17</f>
        <v>9.7251585623678652E-2</v>
      </c>
      <c r="K7" s="270">
        <v>35</v>
      </c>
      <c r="L7" s="270">
        <v>27</v>
      </c>
      <c r="M7" s="270">
        <v>20</v>
      </c>
      <c r="N7" s="271">
        <v>4</v>
      </c>
      <c r="O7" s="271">
        <f t="shared" ref="O7:O16" si="0">K7*L7*M7/1000000/N7</f>
        <v>4.725E-3</v>
      </c>
      <c r="P7" s="271">
        <f t="shared" ref="P7:P16" si="1">I7*O7</f>
        <v>5.2164000000000001</v>
      </c>
    </row>
    <row r="8" spans="1:16" s="272" customFormat="1" ht="50.1" customHeight="1">
      <c r="A8" s="406"/>
      <c r="B8" s="406"/>
      <c r="C8" s="406"/>
      <c r="D8" s="288" t="s">
        <v>600</v>
      </c>
      <c r="E8" s="288" t="s">
        <v>593</v>
      </c>
      <c r="F8" s="267" t="s">
        <v>62</v>
      </c>
      <c r="G8" s="268">
        <v>10</v>
      </c>
      <c r="H8" s="273"/>
      <c r="I8" s="286">
        <v>1104</v>
      </c>
      <c r="J8" s="274">
        <f>I8/I17</f>
        <v>9.7251585623678652E-2</v>
      </c>
      <c r="K8" s="270">
        <v>35</v>
      </c>
      <c r="L8" s="270">
        <v>27</v>
      </c>
      <c r="M8" s="270">
        <v>20</v>
      </c>
      <c r="N8" s="271">
        <v>4</v>
      </c>
      <c r="O8" s="271">
        <f t="shared" si="0"/>
        <v>4.725E-3</v>
      </c>
      <c r="P8" s="271">
        <f t="shared" si="1"/>
        <v>5.2164000000000001</v>
      </c>
    </row>
    <row r="9" spans="1:16" s="272" customFormat="1" ht="50.1" customHeight="1">
      <c r="A9" s="275"/>
      <c r="B9" s="407" t="s">
        <v>596</v>
      </c>
      <c r="C9" s="407" t="s">
        <v>595</v>
      </c>
      <c r="D9" s="288" t="s">
        <v>599</v>
      </c>
      <c r="E9" s="288" t="s">
        <v>598</v>
      </c>
      <c r="F9" s="267" t="s">
        <v>62</v>
      </c>
      <c r="G9" s="268">
        <v>10</v>
      </c>
      <c r="H9" s="268"/>
      <c r="I9" s="286">
        <v>1104</v>
      </c>
      <c r="J9" s="274">
        <f>I9/I17</f>
        <v>9.7251585623678652E-2</v>
      </c>
      <c r="K9" s="270">
        <v>35</v>
      </c>
      <c r="L9" s="270">
        <v>27</v>
      </c>
      <c r="M9" s="270">
        <v>20</v>
      </c>
      <c r="N9" s="271">
        <v>4</v>
      </c>
      <c r="O9" s="271">
        <f t="shared" si="0"/>
        <v>4.725E-3</v>
      </c>
      <c r="P9" s="271">
        <f t="shared" si="1"/>
        <v>5.2164000000000001</v>
      </c>
    </row>
    <row r="10" spans="1:16" s="272" customFormat="1" ht="50.1" customHeight="1">
      <c r="A10" s="275"/>
      <c r="B10" s="406"/>
      <c r="C10" s="406"/>
      <c r="D10" s="288" t="s">
        <v>602</v>
      </c>
      <c r="E10" s="288" t="s">
        <v>593</v>
      </c>
      <c r="F10" s="267" t="s">
        <v>62</v>
      </c>
      <c r="G10" s="268">
        <v>10</v>
      </c>
      <c r="H10" s="268"/>
      <c r="I10" s="286">
        <v>1108</v>
      </c>
      <c r="J10" s="274">
        <f>I10/I17</f>
        <v>9.7603946441155748E-2</v>
      </c>
      <c r="K10" s="270">
        <v>35</v>
      </c>
      <c r="L10" s="270">
        <v>27</v>
      </c>
      <c r="M10" s="270">
        <v>20</v>
      </c>
      <c r="N10" s="271">
        <v>4</v>
      </c>
      <c r="O10" s="271">
        <f t="shared" si="0"/>
        <v>4.725E-3</v>
      </c>
      <c r="P10" s="271">
        <f t="shared" si="1"/>
        <v>5.2352999999999996</v>
      </c>
    </row>
    <row r="11" spans="1:16" s="272" customFormat="1" ht="50.1" customHeight="1">
      <c r="A11" s="275"/>
      <c r="B11" s="265"/>
      <c r="C11" s="265"/>
      <c r="D11" s="288" t="s">
        <v>594</v>
      </c>
      <c r="E11" s="288" t="s">
        <v>593</v>
      </c>
      <c r="F11" s="267" t="s">
        <v>62</v>
      </c>
      <c r="G11" s="268">
        <v>10</v>
      </c>
      <c r="H11" s="268"/>
      <c r="I11" s="286">
        <v>1108</v>
      </c>
      <c r="J11" s="274">
        <f>I11/I17</f>
        <v>9.7603946441155748E-2</v>
      </c>
      <c r="K11" s="270">
        <v>35</v>
      </c>
      <c r="L11" s="270">
        <v>27</v>
      </c>
      <c r="M11" s="270">
        <v>20</v>
      </c>
      <c r="N11" s="271">
        <v>4</v>
      </c>
      <c r="O11" s="271">
        <f t="shared" si="0"/>
        <v>4.725E-3</v>
      </c>
      <c r="P11" s="271">
        <f t="shared" si="1"/>
        <v>5.2352999999999996</v>
      </c>
    </row>
    <row r="12" spans="1:16" s="284" customFormat="1" ht="50.1" customHeight="1">
      <c r="A12" s="276"/>
      <c r="B12" s="423" t="s">
        <v>596</v>
      </c>
      <c r="C12" s="423" t="s">
        <v>595</v>
      </c>
      <c r="D12" s="287" t="s">
        <v>601</v>
      </c>
      <c r="E12" s="287" t="s">
        <v>598</v>
      </c>
      <c r="F12" s="278" t="s">
        <v>78</v>
      </c>
      <c r="G12" s="279">
        <v>13</v>
      </c>
      <c r="H12" s="279"/>
      <c r="I12" s="280">
        <v>1152</v>
      </c>
      <c r="J12" s="281">
        <f>I12/I17</f>
        <v>0.1014799154334038</v>
      </c>
      <c r="K12" s="282">
        <v>35</v>
      </c>
      <c r="L12" s="282">
        <v>27</v>
      </c>
      <c r="M12" s="282">
        <v>25</v>
      </c>
      <c r="N12" s="282">
        <v>4</v>
      </c>
      <c r="O12" s="283">
        <f t="shared" si="0"/>
        <v>5.90625E-3</v>
      </c>
      <c r="P12" s="283">
        <f t="shared" si="1"/>
        <v>6.8040000000000003</v>
      </c>
    </row>
    <row r="13" spans="1:16" s="284" customFormat="1" ht="50.1" customHeight="1">
      <c r="A13" s="276"/>
      <c r="B13" s="424"/>
      <c r="C13" s="424"/>
      <c r="D13" s="289" t="s">
        <v>600</v>
      </c>
      <c r="E13" s="289" t="s">
        <v>593</v>
      </c>
      <c r="F13" s="278" t="s">
        <v>78</v>
      </c>
      <c r="G13" s="279">
        <v>13</v>
      </c>
      <c r="H13" s="279"/>
      <c r="I13" s="280">
        <v>1152</v>
      </c>
      <c r="J13" s="281">
        <f>I13/I17</f>
        <v>0.1014799154334038</v>
      </c>
      <c r="K13" s="282">
        <v>35</v>
      </c>
      <c r="L13" s="282">
        <v>27</v>
      </c>
      <c r="M13" s="282">
        <v>25</v>
      </c>
      <c r="N13" s="282">
        <v>4</v>
      </c>
      <c r="O13" s="283">
        <f t="shared" si="0"/>
        <v>5.90625E-3</v>
      </c>
      <c r="P13" s="283">
        <f t="shared" si="1"/>
        <v>6.8040000000000003</v>
      </c>
    </row>
    <row r="14" spans="1:16" s="284" customFormat="1" ht="50.1" customHeight="1">
      <c r="A14" s="276"/>
      <c r="B14" s="423" t="s">
        <v>596</v>
      </c>
      <c r="C14" s="423" t="s">
        <v>595</v>
      </c>
      <c r="D14" s="289" t="s">
        <v>599</v>
      </c>
      <c r="E14" s="289" t="s">
        <v>598</v>
      </c>
      <c r="F14" s="278" t="s">
        <v>78</v>
      </c>
      <c r="G14" s="279">
        <v>13</v>
      </c>
      <c r="H14" s="279"/>
      <c r="I14" s="280">
        <v>1204</v>
      </c>
      <c r="J14" s="281">
        <f>I14/I17</f>
        <v>0.10606060606060606</v>
      </c>
      <c r="K14" s="282">
        <v>35</v>
      </c>
      <c r="L14" s="282">
        <v>27</v>
      </c>
      <c r="M14" s="282">
        <v>25</v>
      </c>
      <c r="N14" s="282">
        <v>4</v>
      </c>
      <c r="O14" s="283">
        <f t="shared" si="0"/>
        <v>5.90625E-3</v>
      </c>
      <c r="P14" s="283">
        <f t="shared" si="1"/>
        <v>7.1111250000000004</v>
      </c>
    </row>
    <row r="15" spans="1:16" s="284" customFormat="1" ht="50.1" customHeight="1">
      <c r="A15" s="276"/>
      <c r="B15" s="424"/>
      <c r="C15" s="424"/>
      <c r="D15" s="285" t="s">
        <v>597</v>
      </c>
      <c r="E15" s="285" t="s">
        <v>593</v>
      </c>
      <c r="F15" s="278" t="s">
        <v>78</v>
      </c>
      <c r="G15" s="279">
        <v>13</v>
      </c>
      <c r="H15" s="279"/>
      <c r="I15" s="280">
        <v>1156</v>
      </c>
      <c r="J15" s="281">
        <f>I15/I17</f>
        <v>0.1018322762508809</v>
      </c>
      <c r="K15" s="282">
        <v>35</v>
      </c>
      <c r="L15" s="282">
        <v>27</v>
      </c>
      <c r="M15" s="282">
        <v>25</v>
      </c>
      <c r="N15" s="282">
        <v>4</v>
      </c>
      <c r="O15" s="283">
        <f t="shared" si="0"/>
        <v>5.90625E-3</v>
      </c>
      <c r="P15" s="283">
        <f t="shared" si="1"/>
        <v>6.8276250000000003</v>
      </c>
    </row>
    <row r="16" spans="1:16" s="284" customFormat="1" ht="83.1" customHeight="1">
      <c r="A16" s="276"/>
      <c r="B16" s="277" t="s">
        <v>596</v>
      </c>
      <c r="C16" s="277" t="s">
        <v>595</v>
      </c>
      <c r="D16" s="285" t="s">
        <v>594</v>
      </c>
      <c r="E16" s="285" t="s">
        <v>593</v>
      </c>
      <c r="F16" s="278" t="s">
        <v>78</v>
      </c>
      <c r="G16" s="279">
        <v>13</v>
      </c>
      <c r="H16" s="279"/>
      <c r="I16" s="280">
        <v>1160</v>
      </c>
      <c r="J16" s="281">
        <f>I16/I17</f>
        <v>0.10218463706835799</v>
      </c>
      <c r="K16" s="282">
        <v>35</v>
      </c>
      <c r="L16" s="282">
        <v>27</v>
      </c>
      <c r="M16" s="282">
        <v>25</v>
      </c>
      <c r="N16" s="282">
        <v>4</v>
      </c>
      <c r="O16" s="283">
        <f t="shared" si="0"/>
        <v>5.90625E-3</v>
      </c>
      <c r="P16" s="283">
        <f t="shared" si="1"/>
        <v>6.8512500000000003</v>
      </c>
    </row>
    <row r="17" spans="2:16" s="251" customFormat="1" ht="30" customHeight="1">
      <c r="B17" s="253"/>
      <c r="C17" s="253"/>
      <c r="D17" s="253"/>
      <c r="E17" s="253"/>
      <c r="F17" s="253"/>
      <c r="G17" s="253"/>
      <c r="H17" s="256" t="s">
        <v>592</v>
      </c>
      <c r="I17" s="255">
        <f>SUM(I7:I16)</f>
        <v>11352</v>
      </c>
      <c r="J17" s="254">
        <f>SUM(J7:J16)</f>
        <v>1</v>
      </c>
      <c r="K17" s="253"/>
      <c r="L17" s="253"/>
      <c r="M17" s="253"/>
      <c r="N17" s="253"/>
      <c r="O17" s="253"/>
      <c r="P17" s="252">
        <f>SUM(P7:P16)</f>
        <v>60.517800000000001</v>
      </c>
    </row>
  </sheetData>
  <mergeCells count="22">
    <mergeCell ref="B9:B10"/>
    <mergeCell ref="C9:C10"/>
    <mergeCell ref="B12:B13"/>
    <mergeCell ref="C12:C13"/>
    <mergeCell ref="B14:B15"/>
    <mergeCell ref="C14:C15"/>
    <mergeCell ref="D4:D6"/>
    <mergeCell ref="A7:A8"/>
    <mergeCell ref="B7:B8"/>
    <mergeCell ref="C7:C8"/>
    <mergeCell ref="P4:P6"/>
    <mergeCell ref="A4:A6"/>
    <mergeCell ref="B4:B6"/>
    <mergeCell ref="C4:C6"/>
    <mergeCell ref="F4:F6"/>
    <mergeCell ref="G4:G6"/>
    <mergeCell ref="H4:H6"/>
    <mergeCell ref="I4:I6"/>
    <mergeCell ref="J4:J6"/>
    <mergeCell ref="K4:M5"/>
    <mergeCell ref="N4:N6"/>
    <mergeCell ref="O4:O6"/>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3"/>
  <sheetViews>
    <sheetView topLeftCell="A101" workbookViewId="0">
      <selection activeCell="C116" sqref="A112:C116"/>
    </sheetView>
  </sheetViews>
  <sheetFormatPr defaultRowHeight="12.75"/>
  <cols>
    <col min="1" max="1" width="17.42578125" customWidth="1"/>
  </cols>
  <sheetData>
    <row r="1" spans="1:1" ht="14.25">
      <c r="A1" s="219" t="s">
        <v>350</v>
      </c>
    </row>
    <row r="2" spans="1:1" ht="14.25">
      <c r="A2" s="219"/>
    </row>
    <row r="3" spans="1:1" ht="14.25">
      <c r="A3" s="220" t="s">
        <v>465</v>
      </c>
    </row>
    <row r="4" spans="1:1" ht="14.25">
      <c r="A4" s="219"/>
    </row>
    <row r="5" spans="1:1" ht="14.25">
      <c r="A5" s="221"/>
    </row>
    <row r="6" spans="1:1" ht="15.75">
      <c r="A6" s="222" t="s">
        <v>466</v>
      </c>
    </row>
    <row r="7" spans="1:1" ht="15.75">
      <c r="A7" s="222" t="s">
        <v>467</v>
      </c>
    </row>
    <row r="8" spans="1:1" ht="47.25">
      <c r="A8" s="222" t="s">
        <v>468</v>
      </c>
    </row>
    <row r="9" spans="1:1" ht="42.75">
      <c r="A9" s="221" t="s">
        <v>469</v>
      </c>
    </row>
    <row r="10" spans="1:1" ht="31.5">
      <c r="A10" s="222" t="s">
        <v>470</v>
      </c>
    </row>
    <row r="11" spans="1:1" ht="14.25">
      <c r="A11" s="219"/>
    </row>
    <row r="12" spans="1:1">
      <c r="A12" s="210" t="s">
        <v>471</v>
      </c>
    </row>
    <row r="13" spans="1:1" ht="15">
      <c r="A13" s="209" t="s">
        <v>472</v>
      </c>
    </row>
    <row r="14" spans="1:1" ht="15">
      <c r="A14" s="209" t="s">
        <v>473</v>
      </c>
    </row>
    <row r="15" spans="1:1" ht="15">
      <c r="A15" s="209" t="s">
        <v>474</v>
      </c>
    </row>
    <row r="16" spans="1:1" ht="15">
      <c r="A16" s="209" t="s">
        <v>475</v>
      </c>
    </row>
    <row r="17" spans="1:1" ht="15">
      <c r="A17" s="176"/>
    </row>
    <row r="18" spans="1:1" ht="15">
      <c r="A18" s="204" t="s">
        <v>476</v>
      </c>
    </row>
    <row r="19" spans="1:1" ht="15">
      <c r="A19" s="204"/>
    </row>
    <row r="20" spans="1:1" ht="15">
      <c r="A20" s="204" t="s">
        <v>477</v>
      </c>
    </row>
    <row r="21" spans="1:1" ht="15">
      <c r="A21" s="204"/>
    </row>
    <row r="22" spans="1:1" ht="15">
      <c r="A22" s="204" t="s">
        <v>478</v>
      </c>
    </row>
    <row r="23" spans="1:1" ht="15">
      <c r="A23" s="204"/>
    </row>
    <row r="24" spans="1:1" ht="15">
      <c r="A24" s="204" t="s">
        <v>479</v>
      </c>
    </row>
    <row r="25" spans="1:1" ht="15">
      <c r="A25" s="204"/>
    </row>
    <row r="26" spans="1:1" ht="13.5">
      <c r="A26" s="223" t="s">
        <v>480</v>
      </c>
    </row>
    <row r="27" spans="1:1" ht="13.5">
      <c r="A27" s="223" t="s">
        <v>481</v>
      </c>
    </row>
    <row r="28" spans="1:1" ht="13.5">
      <c r="A28" s="223" t="s">
        <v>482</v>
      </c>
    </row>
    <row r="29" spans="1:1" ht="15">
      <c r="A29" s="223" t="s">
        <v>483</v>
      </c>
    </row>
    <row r="30" spans="1:1" ht="13.5">
      <c r="A30" s="223" t="s">
        <v>484</v>
      </c>
    </row>
    <row r="31" spans="1:1" ht="15">
      <c r="A31" s="204"/>
    </row>
    <row r="32" spans="1:1" ht="15">
      <c r="A32" s="204"/>
    </row>
    <row r="33" spans="1:5" ht="15">
      <c r="A33" s="204"/>
    </row>
    <row r="34" spans="1:5">
      <c r="A34" s="210" t="s">
        <v>485</v>
      </c>
    </row>
    <row r="35" spans="1:5" ht="15">
      <c r="A35" s="209" t="s">
        <v>486</v>
      </c>
    </row>
    <row r="36" spans="1:5" ht="15">
      <c r="A36" s="209" t="s">
        <v>487</v>
      </c>
    </row>
    <row r="37" spans="1:5" ht="15">
      <c r="A37" s="209" t="s">
        <v>488</v>
      </c>
    </row>
    <row r="38" spans="1:5" ht="15">
      <c r="A38" s="209" t="s">
        <v>475</v>
      </c>
    </row>
    <row r="39" spans="1:5" ht="15">
      <c r="A39" s="176"/>
    </row>
    <row r="40" spans="1:5" ht="14.25">
      <c r="A40" s="219" t="s">
        <v>489</v>
      </c>
    </row>
    <row r="41" spans="1:5" ht="14.25">
      <c r="A41" s="219"/>
    </row>
    <row r="42" spans="1:5" ht="14.25">
      <c r="A42" s="219" t="s">
        <v>490</v>
      </c>
    </row>
    <row r="43" spans="1:5" ht="14.25">
      <c r="A43" s="219"/>
    </row>
    <row r="44" spans="1:5" ht="14.25">
      <c r="A44" s="219" t="s">
        <v>491</v>
      </c>
    </row>
    <row r="45" spans="1:5" ht="14.25">
      <c r="A45" s="219"/>
    </row>
    <row r="46" spans="1:5" ht="14.25">
      <c r="A46" s="219" t="s">
        <v>492</v>
      </c>
    </row>
    <row r="47" spans="1:5" ht="15" thickBot="1">
      <c r="A47" s="219"/>
    </row>
    <row r="48" spans="1:5" ht="15.75" thickBot="1">
      <c r="A48" s="224" t="s">
        <v>493</v>
      </c>
      <c r="B48" s="225" t="s">
        <v>40</v>
      </c>
      <c r="C48" s="225" t="s">
        <v>129</v>
      </c>
      <c r="D48" s="226" t="s">
        <v>494</v>
      </c>
      <c r="E48" s="225" t="s">
        <v>495</v>
      </c>
    </row>
    <row r="49" spans="1:5" ht="15.75" thickBot="1">
      <c r="A49" s="227" t="s">
        <v>496</v>
      </c>
      <c r="B49" s="228" t="s">
        <v>497</v>
      </c>
      <c r="C49" s="229">
        <v>900</v>
      </c>
      <c r="D49" s="230">
        <v>1000</v>
      </c>
      <c r="E49" s="228" t="s">
        <v>498</v>
      </c>
    </row>
    <row r="50" spans="1:5" ht="15.75" thickBot="1">
      <c r="A50" s="231" t="s">
        <v>499</v>
      </c>
      <c r="B50" s="228" t="s">
        <v>497</v>
      </c>
      <c r="C50" s="229">
        <v>900</v>
      </c>
      <c r="D50" s="230">
        <v>1000</v>
      </c>
      <c r="E50" s="228" t="s">
        <v>500</v>
      </c>
    </row>
    <row r="51" spans="1:5" ht="15.75" thickBot="1">
      <c r="A51" s="232" t="s">
        <v>501</v>
      </c>
      <c r="B51" s="228" t="s">
        <v>497</v>
      </c>
      <c r="C51" s="229">
        <v>900</v>
      </c>
      <c r="D51" s="230">
        <v>1000</v>
      </c>
      <c r="E51" s="228" t="s">
        <v>502</v>
      </c>
    </row>
    <row r="52" spans="1:5" ht="15.75" thickBot="1">
      <c r="A52" s="232" t="s">
        <v>503</v>
      </c>
      <c r="B52" s="228" t="s">
        <v>497</v>
      </c>
      <c r="C52" s="229">
        <v>900</v>
      </c>
      <c r="D52" s="230">
        <v>1000</v>
      </c>
      <c r="E52" s="228" t="s">
        <v>504</v>
      </c>
    </row>
    <row r="53" spans="1:5" ht="15.75" thickBot="1">
      <c r="A53" s="233" t="s">
        <v>505</v>
      </c>
      <c r="B53" s="228" t="s">
        <v>497</v>
      </c>
      <c r="C53" s="229">
        <v>1300</v>
      </c>
      <c r="D53" s="230">
        <v>1300</v>
      </c>
      <c r="E53" s="228" t="s">
        <v>506</v>
      </c>
    </row>
    <row r="54" spans="1:5" ht="15.75" thickBot="1">
      <c r="A54" s="231" t="s">
        <v>507</v>
      </c>
      <c r="B54" s="228" t="s">
        <v>497</v>
      </c>
      <c r="C54" s="229">
        <v>900</v>
      </c>
      <c r="D54" s="230">
        <v>1000</v>
      </c>
      <c r="E54" s="228" t="s">
        <v>508</v>
      </c>
    </row>
    <row r="55" spans="1:5" ht="15.75" thickBot="1">
      <c r="A55" s="233" t="s">
        <v>509</v>
      </c>
      <c r="B55" s="228" t="s">
        <v>510</v>
      </c>
      <c r="C55" s="229">
        <v>900</v>
      </c>
      <c r="D55" s="230">
        <v>1000</v>
      </c>
      <c r="E55" s="234"/>
    </row>
    <row r="56" spans="1:5" ht="15.75" thickBot="1">
      <c r="A56" s="233" t="s">
        <v>511</v>
      </c>
      <c r="B56" s="228" t="s">
        <v>510</v>
      </c>
      <c r="C56" s="229">
        <v>900</v>
      </c>
      <c r="D56" s="230">
        <v>1000</v>
      </c>
      <c r="E56" s="234"/>
    </row>
    <row r="57" spans="1:5" ht="15.75" thickBot="1">
      <c r="A57" s="235" t="s">
        <v>512</v>
      </c>
      <c r="B57" s="228" t="s">
        <v>510</v>
      </c>
      <c r="C57" s="229">
        <v>900</v>
      </c>
      <c r="D57" s="230">
        <v>1000</v>
      </c>
      <c r="E57" s="234"/>
    </row>
    <row r="58" spans="1:5" ht="15.75" thickBot="1">
      <c r="A58" s="233" t="s">
        <v>503</v>
      </c>
      <c r="B58" s="228" t="s">
        <v>510</v>
      </c>
      <c r="C58" s="229">
        <v>900</v>
      </c>
      <c r="D58" s="230">
        <v>1000</v>
      </c>
      <c r="E58" s="234"/>
    </row>
    <row r="59" spans="1:5" ht="15.75" thickBot="1">
      <c r="A59" s="233" t="s">
        <v>513</v>
      </c>
      <c r="B59" s="228" t="s">
        <v>510</v>
      </c>
      <c r="C59" s="229">
        <v>1300</v>
      </c>
      <c r="D59" s="230">
        <v>1300</v>
      </c>
      <c r="E59" s="234"/>
    </row>
    <row r="60" spans="1:5" ht="15.75" thickBot="1">
      <c r="A60" s="236"/>
      <c r="B60" s="234"/>
      <c r="C60" s="237">
        <v>10700</v>
      </c>
      <c r="D60" s="238">
        <v>11600</v>
      </c>
      <c r="E60" s="234"/>
    </row>
    <row r="62" spans="1:5" ht="14.25">
      <c r="A62" s="219" t="s">
        <v>514</v>
      </c>
    </row>
    <row r="63" spans="1:5" ht="14.25">
      <c r="A63" s="219"/>
    </row>
    <row r="64" spans="1:5" ht="14.25">
      <c r="A64" s="219" t="s">
        <v>515</v>
      </c>
    </row>
    <row r="65" spans="1:1" ht="14.25">
      <c r="A65" s="219"/>
    </row>
    <row r="66" spans="1:1" ht="14.25">
      <c r="A66" s="219" t="s">
        <v>516</v>
      </c>
    </row>
    <row r="67" spans="1:1" ht="14.25">
      <c r="A67" s="219"/>
    </row>
    <row r="68" spans="1:1" ht="14.25">
      <c r="A68" s="221"/>
    </row>
    <row r="69" spans="1:1" ht="15.75">
      <c r="A69" s="222" t="s">
        <v>466</v>
      </c>
    </row>
    <row r="70" spans="1:1" ht="15.75">
      <c r="A70" s="222" t="s">
        <v>467</v>
      </c>
    </row>
    <row r="71" spans="1:1" ht="47.25">
      <c r="A71" s="222" t="s">
        <v>468</v>
      </c>
    </row>
    <row r="72" spans="1:1" ht="42.75">
      <c r="A72" s="221" t="s">
        <v>469</v>
      </c>
    </row>
    <row r="73" spans="1:1" ht="31.5">
      <c r="A73" s="222" t="s">
        <v>470</v>
      </c>
    </row>
    <row r="74" spans="1:1" ht="14.25">
      <c r="A74" s="219"/>
    </row>
    <row r="75" spans="1:1">
      <c r="A75" s="210" t="s">
        <v>471</v>
      </c>
    </row>
    <row r="76" spans="1:1" ht="15">
      <c r="A76" s="209" t="s">
        <v>517</v>
      </c>
    </row>
    <row r="77" spans="1:1" ht="15">
      <c r="A77" s="209" t="s">
        <v>518</v>
      </c>
    </row>
    <row r="78" spans="1:1" ht="15">
      <c r="A78" s="209" t="s">
        <v>519</v>
      </c>
    </row>
    <row r="79" spans="1:1" ht="15">
      <c r="A79" s="209" t="s">
        <v>520</v>
      </c>
    </row>
    <row r="80" spans="1:1" ht="15">
      <c r="A80" s="176"/>
    </row>
    <row r="81" spans="1:1" ht="15">
      <c r="A81" s="176" t="s">
        <v>521</v>
      </c>
    </row>
    <row r="82" spans="1:1" ht="15">
      <c r="A82" s="176"/>
    </row>
    <row r="83" spans="1:1" ht="15">
      <c r="A83" s="176" t="s">
        <v>522</v>
      </c>
    </row>
    <row r="84" spans="1:1" ht="15">
      <c r="A84" s="176"/>
    </row>
    <row r="85" spans="1:1" ht="15">
      <c r="A85" s="176" t="s">
        <v>479</v>
      </c>
    </row>
    <row r="86" spans="1:1" ht="15">
      <c r="A86" s="176" t="s">
        <v>523</v>
      </c>
    </row>
    <row r="87" spans="1:1" ht="15">
      <c r="A87" s="176"/>
    </row>
    <row r="88" spans="1:1">
      <c r="A88" s="210" t="s">
        <v>524</v>
      </c>
    </row>
    <row r="89" spans="1:1" ht="15">
      <c r="A89" s="176" t="s">
        <v>525</v>
      </c>
    </row>
    <row r="90" spans="1:1" ht="15">
      <c r="A90" s="176" t="s">
        <v>526</v>
      </c>
    </row>
    <row r="91" spans="1:1" ht="15">
      <c r="A91" s="176"/>
    </row>
    <row r="92" spans="1:1" ht="15">
      <c r="A92" s="176" t="s">
        <v>527</v>
      </c>
    </row>
    <row r="93" spans="1:1" ht="15">
      <c r="A93" s="176"/>
    </row>
    <row r="94" spans="1:1" ht="15">
      <c r="A94" s="176" t="s">
        <v>523</v>
      </c>
    </row>
    <row r="95" spans="1:1" ht="15">
      <c r="A95" s="176"/>
    </row>
    <row r="96" spans="1:1" ht="15">
      <c r="A96" s="176"/>
    </row>
    <row r="97" spans="1:4" ht="15">
      <c r="A97" s="176"/>
    </row>
    <row r="98" spans="1:4">
      <c r="A98" s="210" t="s">
        <v>528</v>
      </c>
    </row>
    <row r="99" spans="1:4" ht="15">
      <c r="A99" s="176" t="s">
        <v>525</v>
      </c>
    </row>
    <row r="100" spans="1:4" ht="14.25">
      <c r="A100" s="219" t="s">
        <v>529</v>
      </c>
    </row>
    <row r="101" spans="1:4" ht="14.25">
      <c r="A101" s="219"/>
    </row>
    <row r="102" spans="1:4" ht="14.25">
      <c r="A102" s="219" t="s">
        <v>530</v>
      </c>
    </row>
    <row r="103" spans="1:4" ht="14.25">
      <c r="A103" s="219"/>
    </row>
    <row r="104" spans="1:4" ht="14.25">
      <c r="A104" s="219" t="s">
        <v>531</v>
      </c>
    </row>
    <row r="105" spans="1:4" ht="14.25">
      <c r="A105" s="219"/>
    </row>
    <row r="106" spans="1:4" ht="14.25">
      <c r="A106" s="219" t="s">
        <v>532</v>
      </c>
    </row>
    <row r="107" spans="1:4" ht="14.25">
      <c r="A107" s="219"/>
    </row>
    <row r="108" spans="1:4" ht="14.25">
      <c r="A108" s="219" t="s">
        <v>533</v>
      </c>
    </row>
    <row r="109" spans="1:4" ht="15" thickBot="1">
      <c r="A109" s="219"/>
    </row>
    <row r="110" spans="1:4" ht="15.75" thickBot="1">
      <c r="A110" s="224" t="s">
        <v>493</v>
      </c>
      <c r="B110" s="225" t="s">
        <v>40</v>
      </c>
      <c r="C110" s="225" t="s">
        <v>129</v>
      </c>
      <c r="D110" s="225" t="s">
        <v>495</v>
      </c>
    </row>
    <row r="111" spans="1:4" ht="15.75" thickBot="1">
      <c r="A111" s="232" t="s">
        <v>496</v>
      </c>
      <c r="B111" s="228" t="s">
        <v>497</v>
      </c>
      <c r="C111" s="229">
        <v>900</v>
      </c>
      <c r="D111" s="228" t="s">
        <v>498</v>
      </c>
    </row>
    <row r="112" spans="1:4" ht="15.75" thickBot="1">
      <c r="A112" s="231" t="s">
        <v>499</v>
      </c>
      <c r="B112" s="228" t="s">
        <v>497</v>
      </c>
      <c r="C112" s="229">
        <v>900</v>
      </c>
      <c r="D112" s="228" t="s">
        <v>500</v>
      </c>
    </row>
    <row r="113" spans="1:4" ht="15.75" thickBot="1">
      <c r="A113" s="232" t="s">
        <v>501</v>
      </c>
      <c r="B113" s="228" t="s">
        <v>497</v>
      </c>
      <c r="C113" s="229">
        <v>900</v>
      </c>
      <c r="D113" s="228" t="s">
        <v>502</v>
      </c>
    </row>
    <row r="114" spans="1:4" ht="15.75" thickBot="1">
      <c r="A114" s="232" t="s">
        <v>503</v>
      </c>
      <c r="B114" s="228" t="s">
        <v>497</v>
      </c>
      <c r="C114" s="229">
        <v>900</v>
      </c>
      <c r="D114" s="228" t="s">
        <v>504</v>
      </c>
    </row>
    <row r="115" spans="1:4" ht="15.75" thickBot="1">
      <c r="A115" s="233" t="s">
        <v>505</v>
      </c>
      <c r="B115" s="228" t="s">
        <v>497</v>
      </c>
      <c r="C115" s="229">
        <v>1300</v>
      </c>
      <c r="D115" s="228" t="s">
        <v>506</v>
      </c>
    </row>
    <row r="116" spans="1:4" ht="15.75" thickBot="1">
      <c r="A116" s="231" t="s">
        <v>507</v>
      </c>
      <c r="B116" s="228" t="s">
        <v>497</v>
      </c>
      <c r="C116" s="229">
        <v>900</v>
      </c>
      <c r="D116" s="228" t="s">
        <v>508</v>
      </c>
    </row>
    <row r="117" spans="1:4" ht="15.75" thickBot="1">
      <c r="A117" s="233" t="s">
        <v>509</v>
      </c>
      <c r="B117" s="228" t="s">
        <v>510</v>
      </c>
      <c r="C117" s="229">
        <v>900</v>
      </c>
      <c r="D117" s="234"/>
    </row>
    <row r="118" spans="1:4" ht="15.75" thickBot="1">
      <c r="A118" s="233" t="s">
        <v>511</v>
      </c>
      <c r="B118" s="228" t="s">
        <v>510</v>
      </c>
      <c r="C118" s="229">
        <v>900</v>
      </c>
      <c r="D118" s="234"/>
    </row>
    <row r="119" spans="1:4" ht="15.75" thickBot="1">
      <c r="A119" s="235" t="s">
        <v>512</v>
      </c>
      <c r="B119" s="228" t="s">
        <v>510</v>
      </c>
      <c r="C119" s="229">
        <v>900</v>
      </c>
      <c r="D119" s="234"/>
    </row>
    <row r="120" spans="1:4" ht="15.75" thickBot="1">
      <c r="A120" s="233" t="s">
        <v>503</v>
      </c>
      <c r="B120" s="228" t="s">
        <v>510</v>
      </c>
      <c r="C120" s="229">
        <v>900</v>
      </c>
      <c r="D120" s="234"/>
    </row>
    <row r="121" spans="1:4" ht="15.75" thickBot="1">
      <c r="A121" s="233" t="s">
        <v>513</v>
      </c>
      <c r="B121" s="228" t="s">
        <v>510</v>
      </c>
      <c r="C121" s="229">
        <v>1300</v>
      </c>
      <c r="D121" s="234"/>
    </row>
    <row r="122" spans="1:4" ht="15.75" thickBot="1">
      <c r="A122" s="236"/>
      <c r="B122" s="234"/>
      <c r="C122" s="237">
        <v>10700</v>
      </c>
      <c r="D122" s="234"/>
    </row>
    <row r="123" spans="1:4" ht="14.25">
      <c r="A123" s="219"/>
    </row>
    <row r="124" spans="1:4" ht="14.25">
      <c r="A124" s="219"/>
    </row>
    <row r="125" spans="1:4" ht="14.25">
      <c r="A125" s="219" t="s">
        <v>514</v>
      </c>
    </row>
    <row r="126" spans="1:4" ht="14.25">
      <c r="A126" s="219"/>
    </row>
    <row r="127" spans="1:4" ht="14.25">
      <c r="A127" s="219" t="s">
        <v>534</v>
      </c>
    </row>
    <row r="128" spans="1:4" ht="14.25">
      <c r="A128" s="219"/>
    </row>
    <row r="129" spans="1:1" ht="14.25">
      <c r="A129" s="219" t="s">
        <v>535</v>
      </c>
    </row>
    <row r="130" spans="1:1" ht="14.25">
      <c r="A130" s="219"/>
    </row>
    <row r="131" spans="1:1" ht="14.25">
      <c r="A131" s="219"/>
    </row>
    <row r="132" spans="1:1" ht="14.25">
      <c r="A132" s="221"/>
    </row>
    <row r="133" spans="1:1" ht="15.75">
      <c r="A133" s="222" t="s">
        <v>466</v>
      </c>
    </row>
    <row r="134" spans="1:1" ht="15.75">
      <c r="A134" s="222" t="s">
        <v>467</v>
      </c>
    </row>
    <row r="135" spans="1:1" ht="47.25">
      <c r="A135" s="222" t="s">
        <v>468</v>
      </c>
    </row>
    <row r="136" spans="1:1" ht="42.75">
      <c r="A136" s="221" t="s">
        <v>469</v>
      </c>
    </row>
    <row r="137" spans="1:1" ht="31.5">
      <c r="A137" s="222" t="s">
        <v>470</v>
      </c>
    </row>
    <row r="138" spans="1:1" ht="14.25">
      <c r="A138" s="219"/>
    </row>
    <row r="139" spans="1:1">
      <c r="A139" s="210" t="s">
        <v>471</v>
      </c>
    </row>
    <row r="140" spans="1:1" ht="15">
      <c r="A140" s="209" t="s">
        <v>536</v>
      </c>
    </row>
    <row r="141" spans="1:1" ht="15">
      <c r="A141" s="209" t="s">
        <v>537</v>
      </c>
    </row>
    <row r="142" spans="1:1" ht="15">
      <c r="A142" s="209" t="s">
        <v>519</v>
      </c>
    </row>
    <row r="143" spans="1:1" ht="15">
      <c r="A143" s="209" t="s">
        <v>538</v>
      </c>
    </row>
    <row r="144" spans="1:1" ht="15">
      <c r="A144" s="176"/>
    </row>
    <row r="145" spans="1:3" ht="15">
      <c r="A145" s="204" t="s">
        <v>476</v>
      </c>
    </row>
    <row r="146" spans="1:3" ht="15">
      <c r="A146" s="204"/>
    </row>
    <row r="147" spans="1:3" ht="15">
      <c r="A147" s="204" t="s">
        <v>539</v>
      </c>
    </row>
    <row r="148" spans="1:3" ht="15">
      <c r="A148" s="176"/>
    </row>
    <row r="149" spans="1:3" ht="15">
      <c r="A149" s="239" t="s">
        <v>540</v>
      </c>
    </row>
    <row r="150" spans="1:3" ht="15">
      <c r="A150" s="176"/>
    </row>
    <row r="151" spans="1:3" ht="15">
      <c r="A151" s="176" t="s">
        <v>496</v>
      </c>
      <c r="B151" s="240" t="s">
        <v>497</v>
      </c>
      <c r="C151" s="241">
        <v>900</v>
      </c>
    </row>
    <row r="152" spans="1:3" ht="15">
      <c r="A152" s="176" t="s">
        <v>499</v>
      </c>
      <c r="B152" s="240" t="s">
        <v>497</v>
      </c>
      <c r="C152" s="241">
        <v>900</v>
      </c>
    </row>
    <row r="153" spans="1:3" ht="15">
      <c r="A153" s="242" t="s">
        <v>501</v>
      </c>
      <c r="B153" s="240" t="s">
        <v>497</v>
      </c>
      <c r="C153" s="241">
        <v>900</v>
      </c>
    </row>
    <row r="154" spans="1:3" ht="15">
      <c r="A154" s="240" t="s">
        <v>503</v>
      </c>
      <c r="B154" s="240" t="s">
        <v>497</v>
      </c>
      <c r="C154" s="241">
        <v>900</v>
      </c>
    </row>
    <row r="155" spans="1:3" ht="15">
      <c r="A155" s="240" t="s">
        <v>505</v>
      </c>
      <c r="B155" s="240" t="s">
        <v>497</v>
      </c>
      <c r="C155" s="241">
        <v>1300</v>
      </c>
    </row>
    <row r="156" spans="1:3" ht="15">
      <c r="A156" s="240" t="s">
        <v>507</v>
      </c>
      <c r="B156" s="240" t="s">
        <v>497</v>
      </c>
      <c r="C156" s="241">
        <v>900</v>
      </c>
    </row>
    <row r="157" spans="1:3" ht="15">
      <c r="A157" s="176" t="s">
        <v>509</v>
      </c>
      <c r="B157" s="240" t="s">
        <v>510</v>
      </c>
      <c r="C157" s="241">
        <v>900</v>
      </c>
    </row>
    <row r="158" spans="1:3" ht="15">
      <c r="A158" s="176" t="s">
        <v>511</v>
      </c>
      <c r="B158" s="240" t="s">
        <v>510</v>
      </c>
      <c r="C158" s="241">
        <v>900</v>
      </c>
    </row>
    <row r="159" spans="1:3" ht="15">
      <c r="A159" s="242" t="s">
        <v>512</v>
      </c>
      <c r="B159" s="240" t="s">
        <v>510</v>
      </c>
      <c r="C159" s="241">
        <v>900</v>
      </c>
    </row>
    <row r="160" spans="1:3" ht="15">
      <c r="A160" s="240" t="s">
        <v>503</v>
      </c>
      <c r="B160" s="240" t="s">
        <v>510</v>
      </c>
      <c r="C160" s="241">
        <v>900</v>
      </c>
    </row>
    <row r="161" spans="1:3" ht="15">
      <c r="A161" s="240" t="s">
        <v>513</v>
      </c>
      <c r="B161" s="240" t="s">
        <v>510</v>
      </c>
      <c r="C161" s="241">
        <v>1300</v>
      </c>
    </row>
    <row r="162" spans="1:3" ht="15">
      <c r="A162" s="176"/>
    </row>
    <row r="163" spans="1:3" ht="15">
      <c r="A163" s="176" t="s">
        <v>541</v>
      </c>
    </row>
    <row r="164" spans="1:3" ht="15">
      <c r="A164" s="204"/>
    </row>
    <row r="165" spans="1:3" ht="13.5">
      <c r="A165" s="223" t="s">
        <v>480</v>
      </c>
    </row>
    <row r="166" spans="1:3" ht="13.5">
      <c r="A166" s="223" t="s">
        <v>481</v>
      </c>
    </row>
    <row r="167" spans="1:3" ht="13.5">
      <c r="A167" s="223" t="s">
        <v>482</v>
      </c>
    </row>
    <row r="168" spans="1:3" ht="15">
      <c r="A168" s="223" t="s">
        <v>483</v>
      </c>
    </row>
    <row r="169" spans="1:3" ht="13.5">
      <c r="A169" s="223" t="s">
        <v>484</v>
      </c>
    </row>
    <row r="170" spans="1:3" ht="15">
      <c r="A170" s="204"/>
    </row>
    <row r="171" spans="1:3" ht="15">
      <c r="A171" s="204"/>
    </row>
    <row r="172" spans="1:3">
      <c r="A172" s="210" t="s">
        <v>542</v>
      </c>
    </row>
    <row r="173" spans="1:3" ht="15">
      <c r="A173" s="209" t="s">
        <v>543</v>
      </c>
    </row>
    <row r="174" spans="1:3">
      <c r="A174" s="210" t="s">
        <v>544</v>
      </c>
    </row>
    <row r="175" spans="1:3" ht="15">
      <c r="A175" s="209" t="s">
        <v>545</v>
      </c>
    </row>
    <row r="176" spans="1:3" ht="15">
      <c r="A176" s="209" t="s">
        <v>546</v>
      </c>
    </row>
    <row r="177" spans="1:1" ht="15">
      <c r="A177" s="176"/>
    </row>
    <row r="178" spans="1:1">
      <c r="A178" s="108"/>
    </row>
    <row r="179" spans="1:1" ht="15">
      <c r="A179" s="176" t="s">
        <v>547</v>
      </c>
    </row>
    <row r="180" spans="1:1">
      <c r="A180" s="108"/>
    </row>
    <row r="181" spans="1:1" ht="15">
      <c r="A181" s="176" t="s">
        <v>548</v>
      </c>
    </row>
    <row r="182" spans="1:1">
      <c r="A182" s="108"/>
    </row>
    <row r="183" spans="1:1" ht="15">
      <c r="A183" s="176" t="s">
        <v>549</v>
      </c>
    </row>
    <row r="184" spans="1:1" ht="15">
      <c r="A184" s="176" t="s">
        <v>550</v>
      </c>
    </row>
    <row r="185" spans="1:1">
      <c r="A185" s="108"/>
    </row>
    <row r="186" spans="1:1">
      <c r="A186" s="108"/>
    </row>
    <row r="187" spans="1:1">
      <c r="A187" s="108"/>
    </row>
    <row r="188" spans="1:1">
      <c r="A188" s="108"/>
    </row>
    <row r="189" spans="1:1" ht="15">
      <c r="A189" s="243" t="s">
        <v>551</v>
      </c>
    </row>
    <row r="190" spans="1:1" ht="15">
      <c r="A190" s="176" t="s">
        <v>552</v>
      </c>
    </row>
    <row r="191" spans="1:1">
      <c r="A191" s="210" t="s">
        <v>553</v>
      </c>
    </row>
    <row r="192" spans="1:1">
      <c r="A192" s="210" t="s">
        <v>554</v>
      </c>
    </row>
    <row r="193" spans="1:1" ht="15">
      <c r="A193" s="209" t="s">
        <v>555</v>
      </c>
    </row>
    <row r="194" spans="1:1" ht="15">
      <c r="A194" s="209" t="s">
        <v>556</v>
      </c>
    </row>
    <row r="195" spans="1:1" ht="15">
      <c r="A195" s="209" t="s">
        <v>557</v>
      </c>
    </row>
    <row r="196" spans="1:1" ht="15">
      <c r="A196" s="176" t="s">
        <v>476</v>
      </c>
    </row>
    <row r="197" spans="1:1" ht="15">
      <c r="A197" s="176"/>
    </row>
    <row r="198" spans="1:1" ht="15">
      <c r="A198" s="176" t="s">
        <v>558</v>
      </c>
    </row>
    <row r="199" spans="1:1" ht="15">
      <c r="A199" s="176"/>
    </row>
    <row r="200" spans="1:1" ht="15">
      <c r="A200" s="176" t="s">
        <v>523</v>
      </c>
    </row>
    <row r="201" spans="1:1">
      <c r="A201" s="210" t="s">
        <v>559</v>
      </c>
    </row>
    <row r="202" spans="1:1" ht="15">
      <c r="A202" s="176" t="s">
        <v>525</v>
      </c>
    </row>
    <row r="203" spans="1:1" ht="14.25">
      <c r="A203" s="219" t="s">
        <v>529</v>
      </c>
    </row>
    <row r="204" spans="1:1" ht="14.25">
      <c r="A204" s="219"/>
    </row>
    <row r="205" spans="1:1" ht="14.25">
      <c r="A205" s="219" t="s">
        <v>560</v>
      </c>
    </row>
    <row r="206" spans="1:1" ht="14.25">
      <c r="A206" s="219"/>
    </row>
    <row r="207" spans="1:1" ht="14.25">
      <c r="A207" s="219" t="s">
        <v>516</v>
      </c>
    </row>
    <row r="208" spans="1:1" ht="14.25">
      <c r="A208" s="219"/>
    </row>
    <row r="209" spans="1:1" ht="14.25">
      <c r="A209" s="221"/>
    </row>
    <row r="210" spans="1:1" ht="15.75">
      <c r="A210" s="222" t="s">
        <v>466</v>
      </c>
    </row>
    <row r="211" spans="1:1" ht="15.75">
      <c r="A211" s="222" t="s">
        <v>467</v>
      </c>
    </row>
    <row r="212" spans="1:1" ht="47.25">
      <c r="A212" s="222" t="s">
        <v>468</v>
      </c>
    </row>
    <row r="213" spans="1:1" ht="42.75">
      <c r="A213" s="221" t="s">
        <v>469</v>
      </c>
    </row>
    <row r="214" spans="1:1" ht="31.5">
      <c r="A214" s="222" t="s">
        <v>470</v>
      </c>
    </row>
    <row r="215" spans="1:1" ht="14.25">
      <c r="A215" s="219"/>
    </row>
    <row r="216" spans="1:1">
      <c r="A216" s="210" t="s">
        <v>471</v>
      </c>
    </row>
    <row r="217" spans="1:1" ht="15">
      <c r="A217" s="209" t="s">
        <v>561</v>
      </c>
    </row>
    <row r="218" spans="1:1" ht="15">
      <c r="A218" s="209" t="s">
        <v>562</v>
      </c>
    </row>
    <row r="219" spans="1:1" ht="15">
      <c r="A219" s="209" t="s">
        <v>563</v>
      </c>
    </row>
    <row r="220" spans="1:1" ht="15">
      <c r="A220" s="209" t="s">
        <v>564</v>
      </c>
    </row>
    <row r="221" spans="1:1" ht="15">
      <c r="A221" s="176"/>
    </row>
    <row r="222" spans="1:1" ht="15">
      <c r="A222" s="204" t="s">
        <v>350</v>
      </c>
    </row>
    <row r="223" spans="1:1" ht="15">
      <c r="A223" s="204"/>
    </row>
    <row r="224" spans="1:1" ht="15">
      <c r="A224" s="204" t="s">
        <v>565</v>
      </c>
    </row>
    <row r="225" spans="1:1" ht="15">
      <c r="A225" s="204"/>
    </row>
    <row r="226" spans="1:1" ht="15">
      <c r="A226" s="244" t="s">
        <v>566</v>
      </c>
    </row>
    <row r="227" spans="1:1" ht="15">
      <c r="A227" s="244" t="s">
        <v>567</v>
      </c>
    </row>
    <row r="228" spans="1:1" ht="15">
      <c r="A228" s="204"/>
    </row>
    <row r="229" spans="1:1" ht="15">
      <c r="A229" s="204" t="s">
        <v>479</v>
      </c>
    </row>
    <row r="230" spans="1:1" ht="15">
      <c r="A230" s="204"/>
    </row>
    <row r="231" spans="1:1" ht="13.5">
      <c r="A231" s="223" t="s">
        <v>480</v>
      </c>
    </row>
    <row r="232" spans="1:1" ht="13.5">
      <c r="A232" s="223" t="s">
        <v>481</v>
      </c>
    </row>
    <row r="233" spans="1:1" ht="13.5">
      <c r="A233" s="223" t="s">
        <v>482</v>
      </c>
    </row>
    <row r="234" spans="1:1" ht="15">
      <c r="A234" s="223" t="s">
        <v>483</v>
      </c>
    </row>
    <row r="235" spans="1:1" ht="13.5">
      <c r="A235" s="223" t="s">
        <v>484</v>
      </c>
    </row>
    <row r="236" spans="1:1" ht="15">
      <c r="A236" s="204"/>
    </row>
    <row r="237" spans="1:1" ht="15">
      <c r="A237" s="204"/>
    </row>
    <row r="238" spans="1:1" ht="15">
      <c r="A238" s="204"/>
    </row>
    <row r="239" spans="1:1">
      <c r="A239" s="210" t="s">
        <v>402</v>
      </c>
    </row>
    <row r="240" spans="1:1" ht="15">
      <c r="A240" s="209" t="s">
        <v>568</v>
      </c>
    </row>
    <row r="241" spans="1:1">
      <c r="A241" s="210" t="s">
        <v>544</v>
      </c>
    </row>
    <row r="242" spans="1:1" ht="15">
      <c r="A242" s="209" t="s">
        <v>569</v>
      </c>
    </row>
    <row r="243" spans="1:1" ht="15">
      <c r="A243" s="209" t="s">
        <v>564</v>
      </c>
    </row>
    <row r="244" spans="1:1" ht="15">
      <c r="A244" s="176"/>
    </row>
    <row r="245" spans="1:1" ht="15">
      <c r="A245" s="176" t="s">
        <v>489</v>
      </c>
    </row>
    <row r="246" spans="1:1" ht="15">
      <c r="A246" s="176"/>
    </row>
    <row r="247" spans="1:1" ht="15">
      <c r="A247" s="176" t="s">
        <v>570</v>
      </c>
    </row>
    <row r="248" spans="1:1" ht="15">
      <c r="A248" s="176"/>
    </row>
    <row r="249" spans="1:1" ht="15">
      <c r="A249" s="176" t="s">
        <v>414</v>
      </c>
    </row>
    <row r="250" spans="1:1" ht="15">
      <c r="A250" s="176" t="s">
        <v>135</v>
      </c>
    </row>
    <row r="251" spans="1:1" ht="15">
      <c r="A251" s="176"/>
    </row>
    <row r="252" spans="1:1">
      <c r="A252" s="210" t="s">
        <v>542</v>
      </c>
    </row>
    <row r="253" spans="1:1" ht="15">
      <c r="A253" s="209" t="s">
        <v>571</v>
      </c>
    </row>
    <row r="254" spans="1:1">
      <c r="A254" s="210" t="s">
        <v>544</v>
      </c>
    </row>
    <row r="255" spans="1:1" ht="15">
      <c r="A255" s="209" t="s">
        <v>572</v>
      </c>
    </row>
    <row r="256" spans="1:1" ht="15">
      <c r="A256" s="209" t="s">
        <v>573</v>
      </c>
    </row>
    <row r="257" spans="1:1" ht="15">
      <c r="A257" s="176"/>
    </row>
    <row r="258" spans="1:1">
      <c r="A258" s="108"/>
    </row>
    <row r="259" spans="1:1" ht="15">
      <c r="A259" s="176" t="s">
        <v>547</v>
      </c>
    </row>
    <row r="260" spans="1:1">
      <c r="A260" s="108"/>
    </row>
    <row r="261" spans="1:1" ht="15">
      <c r="A261" s="176" t="s">
        <v>574</v>
      </c>
    </row>
    <row r="262" spans="1:1">
      <c r="A262" s="108"/>
    </row>
    <row r="263" spans="1:1" ht="15">
      <c r="A263" s="176" t="s">
        <v>549</v>
      </c>
    </row>
    <row r="264" spans="1:1" ht="15">
      <c r="A264" s="176" t="s">
        <v>550</v>
      </c>
    </row>
    <row r="265" spans="1:1">
      <c r="A265" s="108"/>
    </row>
    <row r="266" spans="1:1">
      <c r="A266" s="108"/>
    </row>
    <row r="267" spans="1:1">
      <c r="A267" s="108"/>
    </row>
    <row r="268" spans="1:1">
      <c r="A268" s="108"/>
    </row>
    <row r="269" spans="1:1" ht="15">
      <c r="A269" s="245" t="s">
        <v>551</v>
      </c>
    </row>
    <row r="270" spans="1:1" ht="15">
      <c r="A270" s="176" t="s">
        <v>552</v>
      </c>
    </row>
    <row r="271" spans="1:1">
      <c r="A271" s="210" t="s">
        <v>553</v>
      </c>
    </row>
    <row r="272" spans="1:1" ht="15">
      <c r="A272" s="209" t="s">
        <v>575</v>
      </c>
    </row>
    <row r="273" spans="1:1" ht="15">
      <c r="A273" s="209" t="s">
        <v>576</v>
      </c>
    </row>
    <row r="274" spans="1:1" ht="15">
      <c r="A274" s="209" t="s">
        <v>577</v>
      </c>
    </row>
    <row r="275" spans="1:1" ht="15">
      <c r="A275" s="209" t="s">
        <v>578</v>
      </c>
    </row>
    <row r="276" spans="1:1" ht="15">
      <c r="A276" s="176" t="s">
        <v>579</v>
      </c>
    </row>
    <row r="277" spans="1:1" ht="15">
      <c r="A277" s="176"/>
    </row>
    <row r="278" spans="1:1" ht="15">
      <c r="A278" s="176" t="s">
        <v>580</v>
      </c>
    </row>
    <row r="279" spans="1:1" ht="15">
      <c r="A279" s="176"/>
    </row>
    <row r="280" spans="1:1" ht="15">
      <c r="A280" s="176" t="s">
        <v>479</v>
      </c>
    </row>
    <row r="281" spans="1:1" ht="15">
      <c r="A281" s="176" t="s">
        <v>523</v>
      </c>
    </row>
    <row r="282" spans="1:1">
      <c r="A282" s="108"/>
    </row>
    <row r="283" spans="1:1">
      <c r="A283" s="108"/>
    </row>
    <row r="284" spans="1:1" ht="15">
      <c r="A284" s="176" t="s">
        <v>581</v>
      </c>
    </row>
    <row r="285" spans="1:1">
      <c r="A285" s="210" t="s">
        <v>582</v>
      </c>
    </row>
    <row r="286" spans="1:1" ht="15">
      <c r="A286" s="209" t="s">
        <v>583</v>
      </c>
    </row>
    <row r="287" spans="1:1" ht="15">
      <c r="A287" s="209" t="s">
        <v>584</v>
      </c>
    </row>
    <row r="288" spans="1:1">
      <c r="A288" s="210" t="s">
        <v>585</v>
      </c>
    </row>
    <row r="289" spans="1:1" ht="15">
      <c r="A289" s="209" t="s">
        <v>586</v>
      </c>
    </row>
    <row r="290" spans="1:1" ht="15">
      <c r="A290" s="176" t="s">
        <v>525</v>
      </c>
    </row>
    <row r="291" spans="1:1" ht="15">
      <c r="A291" s="176" t="s">
        <v>579</v>
      </c>
    </row>
    <row r="292" spans="1:1" ht="15">
      <c r="A292" s="176"/>
    </row>
    <row r="293" spans="1:1" ht="15">
      <c r="A293" s="176" t="s">
        <v>587</v>
      </c>
    </row>
    <row r="294" spans="1:1" ht="15">
      <c r="A294" s="176"/>
    </row>
    <row r="295" spans="1:1" ht="15">
      <c r="A295" s="176" t="s">
        <v>479</v>
      </c>
    </row>
    <row r="296" spans="1:1" ht="15">
      <c r="A296" s="176"/>
    </row>
    <row r="297" spans="1:1" ht="15">
      <c r="A297" s="176"/>
    </row>
    <row r="298" spans="1:1" ht="15">
      <c r="A298" s="176" t="s">
        <v>588</v>
      </c>
    </row>
    <row r="299" spans="1:1" ht="15">
      <c r="A299" s="176" t="s">
        <v>589</v>
      </c>
    </row>
    <row r="300" spans="1:1" ht="15">
      <c r="A300" s="176" t="s">
        <v>590</v>
      </c>
    </row>
    <row r="301" spans="1:1" ht="15">
      <c r="A301" s="176"/>
    </row>
    <row r="302" spans="1:1" ht="15">
      <c r="A302" s="176"/>
    </row>
    <row r="303" spans="1:1" ht="15.75">
      <c r="A303" s="246"/>
    </row>
  </sheetData>
  <phoneticPr fontId="70" type="noConversion"/>
  <hyperlinks>
    <hyperlink ref="A12" r:id="rId1" display="mailto:margaret.bellido@jlahome.com" xr:uid="{00000000-0004-0000-0100-000000000000}"/>
    <hyperlink ref="A34" r:id="rId2" display="mailto:mindy.yang@jlachina.com" xr:uid="{00000000-0004-0000-0100-000001000000}"/>
    <hyperlink ref="A75" r:id="rId3" display="mailto:margaret.bellido@jlahome.com" xr:uid="{00000000-0004-0000-0100-000002000000}"/>
    <hyperlink ref="A88" r:id="rId4" display="mailto:Margaret.bellido@jlahome.com" xr:uid="{00000000-0004-0000-0100-000003000000}"/>
    <hyperlink ref="A98" r:id="rId5" display="mailto:mindy.yang@jlachina.com" xr:uid="{00000000-0004-0000-0100-000004000000}"/>
    <hyperlink ref="A139" r:id="rId6" display="mailto:margaret.bellido@jlahome.com" xr:uid="{00000000-0004-0000-0100-000005000000}"/>
    <hyperlink ref="A172" r:id="rId7" display="mailto:mindy.yang@scmhome.com" xr:uid="{00000000-0004-0000-0100-000006000000}"/>
    <hyperlink ref="A174" r:id="rId8" display="mailto:margaret.bellido@jlahome.com" xr:uid="{00000000-0004-0000-0100-000007000000}"/>
    <hyperlink ref="A191" r:id="rId9" display="mailto:margaret.bellido@jlahome.com" xr:uid="{00000000-0004-0000-0100-000008000000}"/>
    <hyperlink ref="A192" r:id="rId10" display="mailto:mindy.yang@jlachina.com" xr:uid="{00000000-0004-0000-0100-000009000000}"/>
    <hyperlink ref="A201" r:id="rId11" display="mailto:mindy.yang@jlachina.com" xr:uid="{00000000-0004-0000-0100-00000A000000}"/>
    <hyperlink ref="A216" r:id="rId12" display="mailto:margaret.bellido@jlahome.com" xr:uid="{00000000-0004-0000-0100-00000B000000}"/>
    <hyperlink ref="A239" r:id="rId13" display="mailto:patrick.li@jlahome.com" xr:uid="{00000000-0004-0000-0100-00000C000000}"/>
    <hyperlink ref="A241" r:id="rId14" display="mailto:margaret.bellido@jlahome.com" xr:uid="{00000000-0004-0000-0100-00000D000000}"/>
    <hyperlink ref="A252" r:id="rId15" display="mailto:mindy.yang@scmhome.com" xr:uid="{00000000-0004-0000-0100-00000E000000}"/>
    <hyperlink ref="A254" r:id="rId16" display="mailto:margaret.bellido@jlahome.com" xr:uid="{00000000-0004-0000-0100-00000F000000}"/>
    <hyperlink ref="A271" r:id="rId17" display="mailto:margaret.bellido@jlahome.com" xr:uid="{00000000-0004-0000-0100-000010000000}"/>
    <hyperlink ref="A285" r:id="rId18" display="mailto:Hallie.Katz@ros.com" xr:uid="{00000000-0004-0000-0100-000011000000}"/>
    <hyperlink ref="A288" r:id="rId19" display="mailto:Juanna.Nixon@ros.com" xr:uid="{00000000-0004-0000-0100-00001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workbookViewId="0">
      <selection activeCell="G9" sqref="G9"/>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37.5703125" style="73" bestFit="1" customWidth="1"/>
    <col min="6" max="7" width="37.5703125" style="73" customWidth="1"/>
    <col min="8" max="8" width="13.85546875" style="73" bestFit="1" customWidth="1"/>
    <col min="9" max="9" width="11.5703125" style="73" bestFit="1" customWidth="1"/>
    <col min="10" max="10" width="12.5703125" style="73" bestFit="1" customWidth="1"/>
    <col min="11" max="11" width="8.42578125" style="73" bestFit="1" customWidth="1"/>
    <col min="12" max="12" width="17.140625" style="73" bestFit="1" customWidth="1"/>
    <col min="13" max="13" width="12.5703125" style="73" customWidth="1"/>
    <col min="14" max="14" width="23.85546875" style="73" bestFit="1" customWidth="1"/>
    <col min="15" max="15" width="11.85546875" style="73" bestFit="1" customWidth="1"/>
    <col min="16" max="16384" width="9.140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45384</v>
      </c>
      <c r="F2" s="425" t="s">
        <v>49</v>
      </c>
      <c r="G2" s="426"/>
      <c r="H2" s="33"/>
      <c r="I2" s="391"/>
      <c r="J2" s="392"/>
      <c r="K2" s="392"/>
      <c r="L2" s="392"/>
      <c r="M2" s="392"/>
      <c r="N2" s="392"/>
      <c r="O2" s="392"/>
      <c r="P2" s="393"/>
    </row>
    <row r="3" spans="1:16">
      <c r="A3" s="53" t="s">
        <v>34</v>
      </c>
      <c r="B3" s="50"/>
      <c r="C3" s="83"/>
      <c r="D3" s="91"/>
      <c r="E3" s="54" t="s">
        <v>35</v>
      </c>
      <c r="F3" s="81" t="s">
        <v>347</v>
      </c>
      <c r="G3" s="81" t="s">
        <v>348</v>
      </c>
      <c r="H3" s="34"/>
      <c r="I3" s="391" t="s">
        <v>36</v>
      </c>
      <c r="J3" s="392"/>
      <c r="K3" s="392"/>
      <c r="L3" s="392"/>
      <c r="M3" s="392"/>
      <c r="N3" s="392"/>
      <c r="O3" s="392"/>
      <c r="P3" s="393"/>
    </row>
    <row r="4" spans="1:16" ht="54">
      <c r="A4" s="55" t="s">
        <v>37</v>
      </c>
      <c r="B4" s="55" t="s">
        <v>0</v>
      </c>
      <c r="C4" s="55" t="s">
        <v>38</v>
      </c>
      <c r="D4" s="55" t="s">
        <v>39</v>
      </c>
      <c r="E4" s="56" t="s">
        <v>40</v>
      </c>
      <c r="F4" s="55" t="s">
        <v>292</v>
      </c>
      <c r="G4" s="55" t="s">
        <v>292</v>
      </c>
      <c r="H4" s="57" t="s">
        <v>41</v>
      </c>
      <c r="I4" s="394" t="s">
        <v>4</v>
      </c>
      <c r="J4" s="395"/>
      <c r="K4" s="396"/>
      <c r="L4" s="55" t="s">
        <v>42</v>
      </c>
      <c r="M4" s="55" t="s">
        <v>43</v>
      </c>
      <c r="N4" s="55" t="s">
        <v>44</v>
      </c>
      <c r="O4" s="55" t="s">
        <v>45</v>
      </c>
      <c r="P4" s="55" t="s">
        <v>7</v>
      </c>
    </row>
    <row r="5" spans="1:16" ht="27">
      <c r="A5" s="58" t="s">
        <v>33</v>
      </c>
      <c r="B5" s="59" t="s">
        <v>33</v>
      </c>
      <c r="C5" s="59"/>
      <c r="D5" s="59"/>
      <c r="E5" s="60"/>
      <c r="F5" s="82" t="s">
        <v>293</v>
      </c>
      <c r="G5" s="82" t="s">
        <v>293</v>
      </c>
      <c r="H5" s="61"/>
      <c r="I5" s="62" t="s">
        <v>8</v>
      </c>
      <c r="J5" s="62" t="s">
        <v>9</v>
      </c>
      <c r="K5" s="62" t="s">
        <v>10</v>
      </c>
      <c r="L5" s="62"/>
      <c r="M5" s="62"/>
      <c r="N5" s="62"/>
      <c r="O5" s="62"/>
      <c r="P5" s="62"/>
    </row>
    <row r="6" spans="1:16">
      <c r="A6" s="63"/>
      <c r="B6" s="64"/>
      <c r="C6" s="64"/>
      <c r="D6" s="64"/>
      <c r="E6" s="65"/>
      <c r="F6" s="92" t="s">
        <v>52</v>
      </c>
      <c r="G6" s="92" t="s">
        <v>52</v>
      </c>
      <c r="H6" s="67"/>
      <c r="I6" s="64"/>
      <c r="J6" s="64"/>
      <c r="K6" s="64"/>
      <c r="L6" s="64"/>
      <c r="M6" s="64"/>
      <c r="N6" s="64"/>
      <c r="O6" s="64"/>
      <c r="P6" s="64"/>
    </row>
    <row r="7" spans="1:16" ht="27">
      <c r="A7" s="427"/>
      <c r="B7" s="428" t="s">
        <v>46</v>
      </c>
      <c r="C7" s="429" t="s">
        <v>47</v>
      </c>
      <c r="D7" s="429" t="s">
        <v>50</v>
      </c>
      <c r="E7" s="75" t="s">
        <v>72</v>
      </c>
      <c r="F7" s="84">
        <v>7.04</v>
      </c>
      <c r="G7" s="84">
        <v>7.74</v>
      </c>
      <c r="H7" s="400" t="s">
        <v>48</v>
      </c>
      <c r="I7" s="68">
        <v>35</v>
      </c>
      <c r="J7" s="68">
        <v>27</v>
      </c>
      <c r="K7" s="68">
        <v>20</v>
      </c>
      <c r="L7" s="68">
        <v>4</v>
      </c>
      <c r="M7" s="69">
        <f>(I7*J7*K7)/1000000</f>
        <v>1.89E-2</v>
      </c>
      <c r="N7" s="70">
        <f>L7*66/M7</f>
        <v>13968.253968253968</v>
      </c>
      <c r="O7" s="71"/>
      <c r="P7" s="72">
        <f>O7/N7</f>
        <v>0</v>
      </c>
    </row>
    <row r="8" spans="1:16" ht="27">
      <c r="A8" s="427"/>
      <c r="B8" s="428"/>
      <c r="C8" s="429"/>
      <c r="D8" s="429"/>
      <c r="E8" s="75" t="s">
        <v>349</v>
      </c>
      <c r="F8" s="84">
        <v>7.28</v>
      </c>
      <c r="G8" s="84">
        <v>8.01</v>
      </c>
      <c r="H8" s="401"/>
      <c r="I8" s="68">
        <v>35</v>
      </c>
      <c r="J8" s="68">
        <v>27</v>
      </c>
      <c r="K8" s="68">
        <v>20</v>
      </c>
      <c r="L8" s="68">
        <v>4</v>
      </c>
      <c r="M8" s="69">
        <f>(I8*J8*K8)/1000000</f>
        <v>1.89E-2</v>
      </c>
      <c r="N8" s="70">
        <f>L8*66/M8</f>
        <v>13968.253968253968</v>
      </c>
      <c r="O8" s="71"/>
      <c r="P8" s="72">
        <f>O8/N8</f>
        <v>0</v>
      </c>
    </row>
    <row r="9" spans="1:16" ht="27">
      <c r="A9" s="427"/>
      <c r="B9" s="428"/>
      <c r="C9" s="429"/>
      <c r="D9" s="429"/>
      <c r="E9" s="75" t="s">
        <v>73</v>
      </c>
      <c r="F9" s="84">
        <v>9.1300000000000008</v>
      </c>
      <c r="G9" s="84">
        <v>10.039999999999999</v>
      </c>
      <c r="H9" s="401"/>
      <c r="I9" s="68">
        <v>35</v>
      </c>
      <c r="J9" s="68">
        <v>27</v>
      </c>
      <c r="K9" s="68">
        <v>25</v>
      </c>
      <c r="L9" s="68">
        <v>4</v>
      </c>
      <c r="M9" s="69">
        <f>(I9*J9*K9)/1000000</f>
        <v>2.3625E-2</v>
      </c>
      <c r="N9" s="70">
        <f>L9*66/M9</f>
        <v>11174.603174603175</v>
      </c>
      <c r="O9" s="71"/>
      <c r="P9" s="72">
        <f>O9/N9</f>
        <v>0</v>
      </c>
    </row>
    <row r="10" spans="1:16" ht="27">
      <c r="A10" s="427"/>
      <c r="B10" s="428"/>
      <c r="C10" s="429"/>
      <c r="D10" s="429"/>
      <c r="E10" s="75" t="s">
        <v>74</v>
      </c>
      <c r="F10" s="84">
        <v>10.17</v>
      </c>
      <c r="G10" s="84">
        <v>11.19</v>
      </c>
      <c r="H10" s="401"/>
      <c r="I10" s="68">
        <v>35</v>
      </c>
      <c r="J10" s="68">
        <v>27</v>
      </c>
      <c r="K10" s="68">
        <v>27</v>
      </c>
      <c r="L10" s="68">
        <v>4</v>
      </c>
      <c r="M10" s="69">
        <f>(I10*J10*K10)/1000000</f>
        <v>2.5514999999999999E-2</v>
      </c>
      <c r="N10" s="70">
        <f>L10*66/M10</f>
        <v>10346.854791299236</v>
      </c>
      <c r="O10" s="71"/>
      <c r="P10" s="72">
        <f>O10/N10</f>
        <v>0</v>
      </c>
    </row>
    <row r="11" spans="1:16" ht="27">
      <c r="A11" s="427"/>
      <c r="B11" s="428"/>
      <c r="C11" s="429"/>
      <c r="D11" s="429"/>
      <c r="E11" s="75" t="s">
        <v>75</v>
      </c>
      <c r="F11" s="84">
        <v>12.36</v>
      </c>
      <c r="G11" s="84">
        <v>13.6</v>
      </c>
      <c r="H11" s="401"/>
      <c r="I11" s="68">
        <v>35</v>
      </c>
      <c r="J11" s="68">
        <v>27</v>
      </c>
      <c r="K11" s="68">
        <v>32</v>
      </c>
      <c r="L11" s="68">
        <v>4</v>
      </c>
      <c r="M11" s="69">
        <f t="shared" ref="M11:M12" si="0">(I11*J11*K11)/1000000</f>
        <v>3.024E-2</v>
      </c>
      <c r="N11" s="70">
        <f t="shared" ref="N11:N12" si="1">L11*66/M11</f>
        <v>8730.1587301587297</v>
      </c>
      <c r="O11" s="71"/>
      <c r="P11" s="72">
        <f t="shared" ref="P11:P12" si="2">O11/N11</f>
        <v>0</v>
      </c>
    </row>
    <row r="12" spans="1:16" ht="27">
      <c r="A12" s="427"/>
      <c r="B12" s="428"/>
      <c r="C12" s="429"/>
      <c r="D12" s="429"/>
      <c r="E12" s="75" t="s">
        <v>70</v>
      </c>
      <c r="F12" s="84">
        <v>12.36</v>
      </c>
      <c r="G12" s="84">
        <v>13.6</v>
      </c>
      <c r="H12" s="402"/>
      <c r="I12" s="68">
        <v>35</v>
      </c>
      <c r="J12" s="68">
        <v>27</v>
      </c>
      <c r="K12" s="68">
        <v>32</v>
      </c>
      <c r="L12" s="68">
        <v>4</v>
      </c>
      <c r="M12" s="69">
        <f t="shared" si="0"/>
        <v>3.024E-2</v>
      </c>
      <c r="N12" s="70">
        <f t="shared" si="1"/>
        <v>8730.1587301587297</v>
      </c>
      <c r="O12" s="71"/>
      <c r="P12" s="72">
        <f t="shared" si="2"/>
        <v>0</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2"/>
  <sheetViews>
    <sheetView topLeftCell="A10" workbookViewId="0">
      <selection activeCell="G13" sqref="G13:G18"/>
    </sheetView>
  </sheetViews>
  <sheetFormatPr defaultRowHeight="12.75"/>
  <cols>
    <col min="7" max="7" width="16.42578125" customWidth="1"/>
  </cols>
  <sheetData>
    <row r="1" spans="1:7" ht="15">
      <c r="A1" s="176" t="s">
        <v>350</v>
      </c>
    </row>
    <row r="2" spans="1:7" ht="15">
      <c r="A2" s="176"/>
    </row>
    <row r="3" spans="1:7" ht="15">
      <c r="A3" s="176" t="s">
        <v>421</v>
      </c>
    </row>
    <row r="4" spans="1:7" ht="15">
      <c r="A4" s="176"/>
    </row>
    <row r="5" spans="1:7" ht="15">
      <c r="A5" s="176"/>
    </row>
    <row r="6" spans="1:7" ht="15.75" thickBot="1">
      <c r="A6" s="176"/>
    </row>
    <row r="7" spans="1:7" ht="21" thickBot="1">
      <c r="A7" s="430" t="s">
        <v>29</v>
      </c>
      <c r="B7" s="431"/>
      <c r="C7" s="431"/>
      <c r="D7" s="432"/>
      <c r="E7" s="178"/>
      <c r="F7" s="178"/>
      <c r="G7" s="178"/>
    </row>
    <row r="8" spans="1:7" ht="15.75" thickBot="1">
      <c r="A8" s="179" t="s">
        <v>25</v>
      </c>
      <c r="B8" s="180" t="s">
        <v>352</v>
      </c>
      <c r="C8" s="181" t="s">
        <v>54</v>
      </c>
      <c r="D8" s="180"/>
      <c r="E8" s="178"/>
      <c r="F8" s="178"/>
      <c r="G8" s="178"/>
    </row>
    <row r="9" spans="1:7" ht="30.75" thickBot="1">
      <c r="A9" s="179" t="s">
        <v>55</v>
      </c>
      <c r="B9" s="182" t="s">
        <v>31</v>
      </c>
      <c r="C9" s="181" t="s">
        <v>56</v>
      </c>
      <c r="D9" s="180" t="s">
        <v>57</v>
      </c>
      <c r="E9" s="178"/>
      <c r="F9" s="183"/>
      <c r="G9" s="215" t="s">
        <v>422</v>
      </c>
    </row>
    <row r="10" spans="1:7" ht="57.75" thickBot="1">
      <c r="A10" s="179" t="s">
        <v>353</v>
      </c>
      <c r="B10" s="184" t="s">
        <v>354</v>
      </c>
      <c r="C10" s="185" t="s">
        <v>58</v>
      </c>
      <c r="D10" s="184" t="s">
        <v>59</v>
      </c>
      <c r="E10" s="186" t="s">
        <v>63</v>
      </c>
      <c r="F10" s="433" t="s">
        <v>355</v>
      </c>
      <c r="G10" s="186" t="s">
        <v>356</v>
      </c>
    </row>
    <row r="11" spans="1:7" ht="15.75" thickBot="1">
      <c r="A11" s="188" t="s">
        <v>60</v>
      </c>
      <c r="B11" s="189"/>
      <c r="C11" s="190" t="s">
        <v>61</v>
      </c>
      <c r="D11" s="191">
        <v>45350</v>
      </c>
      <c r="E11" s="192" t="s">
        <v>358</v>
      </c>
      <c r="F11" s="434"/>
      <c r="G11" s="193" t="s">
        <v>359</v>
      </c>
    </row>
    <row r="12" spans="1:7" ht="16.5" thickBot="1">
      <c r="A12" s="436" t="s">
        <v>361</v>
      </c>
      <c r="B12" s="437"/>
      <c r="C12" s="438" t="s">
        <v>2</v>
      </c>
      <c r="D12" s="439"/>
      <c r="E12" s="195" t="s">
        <v>77</v>
      </c>
      <c r="F12" s="435"/>
      <c r="G12" s="196" t="s">
        <v>362</v>
      </c>
    </row>
    <row r="13" spans="1:7" ht="15" thickBot="1">
      <c r="A13" s="440" t="s">
        <v>363</v>
      </c>
      <c r="B13" s="441"/>
      <c r="C13" s="446" t="s">
        <v>364</v>
      </c>
      <c r="D13" s="447"/>
      <c r="E13" s="198" t="s">
        <v>365</v>
      </c>
      <c r="F13" s="199" t="s">
        <v>366</v>
      </c>
      <c r="G13" s="217">
        <v>7.62</v>
      </c>
    </row>
    <row r="14" spans="1:7" ht="15" thickBot="1">
      <c r="A14" s="442"/>
      <c r="B14" s="443"/>
      <c r="C14" s="446" t="s">
        <v>368</v>
      </c>
      <c r="D14" s="447"/>
      <c r="E14" s="198" t="s">
        <v>365</v>
      </c>
      <c r="F14" s="199" t="s">
        <v>369</v>
      </c>
      <c r="G14" s="217">
        <v>7.82</v>
      </c>
    </row>
    <row r="15" spans="1:7" ht="15" thickBot="1">
      <c r="A15" s="442"/>
      <c r="B15" s="443"/>
      <c r="C15" s="446" t="s">
        <v>371</v>
      </c>
      <c r="D15" s="447"/>
      <c r="E15" s="198" t="s">
        <v>372</v>
      </c>
      <c r="F15" s="199" t="s">
        <v>373</v>
      </c>
      <c r="G15" s="217">
        <v>9.85</v>
      </c>
    </row>
    <row r="16" spans="1:7" ht="15" thickBot="1">
      <c r="A16" s="442"/>
      <c r="B16" s="443"/>
      <c r="C16" s="446" t="s">
        <v>375</v>
      </c>
      <c r="D16" s="447"/>
      <c r="E16" s="198" t="s">
        <v>372</v>
      </c>
      <c r="F16" s="199" t="s">
        <v>376</v>
      </c>
      <c r="G16" s="217">
        <v>11.14</v>
      </c>
    </row>
    <row r="17" spans="1:7" ht="15" thickBot="1">
      <c r="A17" s="442"/>
      <c r="B17" s="443"/>
      <c r="C17" s="446" t="s">
        <v>378</v>
      </c>
      <c r="D17" s="447"/>
      <c r="E17" s="198" t="s">
        <v>372</v>
      </c>
      <c r="F17" s="199" t="s">
        <v>379</v>
      </c>
      <c r="G17" s="217">
        <v>13.41</v>
      </c>
    </row>
    <row r="18" spans="1:7" ht="55.35" customHeight="1" thickBot="1">
      <c r="A18" s="444"/>
      <c r="B18" s="445"/>
      <c r="C18" s="446" t="s">
        <v>381</v>
      </c>
      <c r="D18" s="447"/>
      <c r="E18" s="198" t="s">
        <v>372</v>
      </c>
      <c r="F18" s="199" t="s">
        <v>379</v>
      </c>
      <c r="G18" s="217">
        <v>13.41</v>
      </c>
    </row>
    <row r="19" spans="1:7" ht="15">
      <c r="A19" s="201" t="s">
        <v>383</v>
      </c>
      <c r="B19" s="177"/>
      <c r="C19" s="177"/>
      <c r="D19" s="177"/>
      <c r="E19" s="177"/>
      <c r="F19" s="177"/>
      <c r="G19" s="177"/>
    </row>
    <row r="20" spans="1:7" ht="14.25">
      <c r="A20" s="202" t="s">
        <v>384</v>
      </c>
      <c r="B20" s="177"/>
      <c r="C20" s="177"/>
      <c r="D20" s="177"/>
      <c r="E20" s="177"/>
      <c r="F20" s="177"/>
      <c r="G20" s="177"/>
    </row>
    <row r="21" spans="1:7" ht="14.25">
      <c r="A21" s="202" t="s">
        <v>385</v>
      </c>
      <c r="B21" s="177"/>
      <c r="C21" s="177"/>
      <c r="D21" s="177"/>
      <c r="E21" s="177"/>
      <c r="F21" s="177"/>
      <c r="G21" s="177"/>
    </row>
    <row r="22" spans="1:7" ht="14.25">
      <c r="A22" s="202" t="s">
        <v>386</v>
      </c>
      <c r="B22" s="177"/>
      <c r="C22" s="177"/>
      <c r="D22" s="177"/>
      <c r="E22" s="177"/>
      <c r="F22" s="177"/>
      <c r="G22" s="177"/>
    </row>
    <row r="23" spans="1:7" ht="15">
      <c r="A23" s="203" t="s">
        <v>423</v>
      </c>
      <c r="B23" s="177"/>
      <c r="C23" s="177"/>
      <c r="D23" s="177"/>
      <c r="E23" s="177"/>
      <c r="F23" s="177"/>
      <c r="G23" s="177"/>
    </row>
    <row r="24" spans="1:7" ht="14.25">
      <c r="A24" s="448" t="s">
        <v>424</v>
      </c>
      <c r="B24" s="448"/>
      <c r="C24" s="177"/>
      <c r="D24" s="177"/>
      <c r="E24" s="177"/>
      <c r="F24" s="177"/>
      <c r="G24" s="177"/>
    </row>
    <row r="25" spans="1:7" ht="15">
      <c r="A25" s="176"/>
    </row>
    <row r="26" spans="1:7" ht="15">
      <c r="A26" s="176" t="s">
        <v>425</v>
      </c>
    </row>
    <row r="27" spans="1:7" ht="15">
      <c r="A27" s="176"/>
    </row>
    <row r="28" spans="1:7" ht="15">
      <c r="A28" s="176" t="s">
        <v>388</v>
      </c>
    </row>
    <row r="29" spans="1:7" ht="15">
      <c r="A29" s="176"/>
    </row>
    <row r="30" spans="1:7" ht="15">
      <c r="A30" s="176" t="s">
        <v>389</v>
      </c>
    </row>
    <row r="31" spans="1:7" ht="15">
      <c r="A31" s="176"/>
    </row>
    <row r="32" spans="1:7" ht="15">
      <c r="A32" s="204" t="s">
        <v>390</v>
      </c>
    </row>
    <row r="33" spans="1:1" ht="15">
      <c r="A33" s="204"/>
    </row>
    <row r="34" spans="1:1" ht="15">
      <c r="A34" s="204" t="s">
        <v>391</v>
      </c>
    </row>
    <row r="35" spans="1:1">
      <c r="A35" s="205" t="s">
        <v>392</v>
      </c>
    </row>
    <row r="36" spans="1:1">
      <c r="A36" s="205" t="s">
        <v>393</v>
      </c>
    </row>
    <row r="37" spans="1:1">
      <c r="A37" s="206" t="s">
        <v>394</v>
      </c>
    </row>
    <row r="38" spans="1:1">
      <c r="A38" s="207" t="s">
        <v>395</v>
      </c>
    </row>
    <row r="39" spans="1:1">
      <c r="A39" s="207" t="s">
        <v>396</v>
      </c>
    </row>
    <row r="40" spans="1:1">
      <c r="A40" s="207" t="s">
        <v>397</v>
      </c>
    </row>
    <row r="41" spans="1:1" ht="15">
      <c r="A41" s="207" t="s">
        <v>398</v>
      </c>
    </row>
    <row r="42" spans="1:1">
      <c r="A42" s="207" t="s">
        <v>399</v>
      </c>
    </row>
    <row r="43" spans="1:1">
      <c r="A43" s="207" t="s">
        <v>400</v>
      </c>
    </row>
    <row r="44" spans="1:1">
      <c r="A44" s="207" t="s">
        <v>401</v>
      </c>
    </row>
    <row r="45" spans="1:1">
      <c r="A45" s="208"/>
    </row>
    <row r="46" spans="1:1" ht="15">
      <c r="A46" s="176"/>
    </row>
    <row r="47" spans="1:1">
      <c r="A47" s="210" t="s">
        <v>402</v>
      </c>
    </row>
    <row r="48" spans="1:1" ht="15">
      <c r="A48" s="209" t="s">
        <v>426</v>
      </c>
    </row>
    <row r="49" spans="1:1">
      <c r="A49" s="210" t="s">
        <v>427</v>
      </c>
    </row>
    <row r="50" spans="1:1" ht="15">
      <c r="A50" s="209" t="s">
        <v>428</v>
      </c>
    </row>
    <row r="51" spans="1:1" ht="15">
      <c r="A51" s="209" t="s">
        <v>406</v>
      </c>
    </row>
    <row r="52" spans="1:1" ht="15">
      <c r="A52" s="176"/>
    </row>
    <row r="53" spans="1:1" ht="15">
      <c r="A53" s="176" t="s">
        <v>419</v>
      </c>
    </row>
    <row r="54" spans="1:1" ht="15">
      <c r="A54" s="176"/>
    </row>
    <row r="55" spans="1:1" ht="15">
      <c r="A55" s="176" t="s">
        <v>429</v>
      </c>
    </row>
    <row r="56" spans="1:1" ht="15">
      <c r="A56" s="176"/>
    </row>
    <row r="57" spans="1:1" ht="15">
      <c r="A57" s="176" t="s">
        <v>414</v>
      </c>
    </row>
    <row r="58" spans="1:1" ht="15">
      <c r="A58" s="176" t="s">
        <v>135</v>
      </c>
    </row>
    <row r="59" spans="1:1" ht="15">
      <c r="A59" s="176"/>
    </row>
    <row r="60" spans="1:1" ht="15">
      <c r="A60" s="209" t="s">
        <v>430</v>
      </c>
    </row>
    <row r="61" spans="1:1" ht="15">
      <c r="A61" s="209" t="s">
        <v>431</v>
      </c>
    </row>
    <row r="62" spans="1:1">
      <c r="A62" s="210" t="s">
        <v>432</v>
      </c>
    </row>
    <row r="63" spans="1:1" ht="15">
      <c r="A63" s="209" t="s">
        <v>433</v>
      </c>
    </row>
    <row r="64" spans="1:1" ht="15">
      <c r="A64" s="209" t="s">
        <v>406</v>
      </c>
    </row>
    <row r="65" spans="1:1" ht="15">
      <c r="A65" s="176"/>
    </row>
    <row r="66" spans="1:1" ht="15">
      <c r="A66" s="216" t="s">
        <v>350</v>
      </c>
    </row>
    <row r="67" spans="1:1" ht="15">
      <c r="A67" s="216"/>
    </row>
    <row r="68" spans="1:1" ht="15">
      <c r="A68" s="216" t="s">
        <v>434</v>
      </c>
    </row>
    <row r="69" spans="1:1" ht="15">
      <c r="A69" s="216" t="s">
        <v>435</v>
      </c>
    </row>
    <row r="70" spans="1:1" ht="15">
      <c r="A70" s="216"/>
    </row>
    <row r="71" spans="1:1" ht="15">
      <c r="A71" s="216" t="s">
        <v>436</v>
      </c>
    </row>
    <row r="72" spans="1:1" ht="15">
      <c r="A72" s="204"/>
    </row>
    <row r="73" spans="1:1" ht="15">
      <c r="A73" s="216" t="s">
        <v>437</v>
      </c>
    </row>
    <row r="74" spans="1:1" ht="15">
      <c r="A74" s="216" t="s">
        <v>438</v>
      </c>
    </row>
    <row r="75" spans="1:1" ht="15">
      <c r="A75" s="216" t="s">
        <v>395</v>
      </c>
    </row>
    <row r="76" spans="1:1">
      <c r="A76" s="206" t="s">
        <v>439</v>
      </c>
    </row>
    <row r="77" spans="1:1" ht="15">
      <c r="A77" s="216" t="s">
        <v>440</v>
      </c>
    </row>
    <row r="78" spans="1:1" ht="15">
      <c r="A78" s="216" t="s">
        <v>441</v>
      </c>
    </row>
    <row r="79" spans="1:1" ht="16.5">
      <c r="A79" s="216" t="s">
        <v>442</v>
      </c>
    </row>
    <row r="80" spans="1:1" ht="15">
      <c r="A80" s="216" t="s">
        <v>443</v>
      </c>
    </row>
    <row r="81" spans="1:1" ht="15">
      <c r="A81" s="216" t="s">
        <v>444</v>
      </c>
    </row>
    <row r="82" spans="1:1" ht="15">
      <c r="A82" s="216" t="s">
        <v>445</v>
      </c>
    </row>
    <row r="83" spans="1:1" ht="15">
      <c r="A83" s="204"/>
    </row>
    <row r="84" spans="1:1" ht="15">
      <c r="A84" s="209" t="s">
        <v>446</v>
      </c>
    </row>
    <row r="85" spans="1:1" ht="15">
      <c r="A85" s="209" t="s">
        <v>447</v>
      </c>
    </row>
    <row r="86" spans="1:1">
      <c r="A86" s="210" t="s">
        <v>432</v>
      </c>
    </row>
    <row r="87" spans="1:1" ht="15">
      <c r="A87" s="209" t="s">
        <v>448</v>
      </c>
    </row>
    <row r="88" spans="1:1" ht="15">
      <c r="A88" s="209" t="s">
        <v>406</v>
      </c>
    </row>
    <row r="89" spans="1:1" ht="15">
      <c r="A89" s="176"/>
    </row>
    <row r="90" spans="1:1" ht="15">
      <c r="A90" s="176" t="s">
        <v>350</v>
      </c>
    </row>
    <row r="91" spans="1:1" ht="15">
      <c r="A91" s="176"/>
    </row>
    <row r="92" spans="1:1" ht="15">
      <c r="A92" s="176" t="s">
        <v>449</v>
      </c>
    </row>
    <row r="93" spans="1:1" ht="15">
      <c r="A93" s="176"/>
    </row>
    <row r="94" spans="1:1" ht="15">
      <c r="A94" s="176" t="s">
        <v>389</v>
      </c>
    </row>
    <row r="95" spans="1:1" ht="15">
      <c r="A95" s="176"/>
    </row>
    <row r="96" spans="1:1" ht="15">
      <c r="A96" s="204" t="s">
        <v>390</v>
      </c>
    </row>
    <row r="97" spans="1:1" ht="15">
      <c r="A97" s="204"/>
    </row>
    <row r="98" spans="1:1" ht="15">
      <c r="A98" s="204" t="s">
        <v>391</v>
      </c>
    </row>
    <row r="99" spans="1:1">
      <c r="A99" s="205" t="s">
        <v>392</v>
      </c>
    </row>
    <row r="100" spans="1:1">
      <c r="A100" s="205" t="s">
        <v>393</v>
      </c>
    </row>
    <row r="101" spans="1:1">
      <c r="A101" s="206" t="s">
        <v>394</v>
      </c>
    </row>
    <row r="102" spans="1:1">
      <c r="A102" s="207" t="s">
        <v>395</v>
      </c>
    </row>
    <row r="103" spans="1:1">
      <c r="A103" s="207" t="s">
        <v>396</v>
      </c>
    </row>
    <row r="104" spans="1:1">
      <c r="A104" s="207" t="s">
        <v>397</v>
      </c>
    </row>
    <row r="105" spans="1:1" ht="15">
      <c r="A105" s="207" t="s">
        <v>398</v>
      </c>
    </row>
    <row r="106" spans="1:1">
      <c r="A106" s="207" t="s">
        <v>399</v>
      </c>
    </row>
    <row r="107" spans="1:1">
      <c r="A107" s="207" t="s">
        <v>400</v>
      </c>
    </row>
    <row r="108" spans="1:1">
      <c r="A108" s="207" t="s">
        <v>401</v>
      </c>
    </row>
    <row r="109" spans="1:1">
      <c r="A109" s="208"/>
    </row>
    <row r="110" spans="1:1" ht="15">
      <c r="A110" s="176"/>
    </row>
    <row r="111" spans="1:1">
      <c r="A111" s="210" t="s">
        <v>402</v>
      </c>
    </row>
    <row r="112" spans="1:1" ht="15">
      <c r="A112" s="209" t="s">
        <v>450</v>
      </c>
    </row>
    <row r="113" spans="1:1">
      <c r="A113" s="210" t="s">
        <v>404</v>
      </c>
    </row>
    <row r="114" spans="1:1" ht="15">
      <c r="A114" s="209" t="s">
        <v>405</v>
      </c>
    </row>
    <row r="115" spans="1:1" ht="15">
      <c r="A115" s="209" t="s">
        <v>406</v>
      </c>
    </row>
    <row r="116" spans="1:1" ht="15">
      <c r="A116" s="176"/>
    </row>
    <row r="117" spans="1:1" ht="15">
      <c r="A117" s="176" t="s">
        <v>419</v>
      </c>
    </row>
    <row r="118" spans="1:1" ht="15">
      <c r="A118" s="176"/>
    </row>
    <row r="119" spans="1:1" ht="15">
      <c r="A119" s="176" t="s">
        <v>451</v>
      </c>
    </row>
    <row r="120" spans="1:1" ht="15">
      <c r="A120" s="176"/>
    </row>
    <row r="121" spans="1:1" ht="15">
      <c r="A121" s="176" t="s">
        <v>414</v>
      </c>
    </row>
    <row r="122" spans="1:1" ht="15">
      <c r="A122" s="176" t="s">
        <v>135</v>
      </c>
    </row>
    <row r="123" spans="1:1" ht="15">
      <c r="A123" s="176"/>
    </row>
    <row r="124" spans="1:1" ht="15">
      <c r="A124" s="209" t="s">
        <v>446</v>
      </c>
    </row>
    <row r="125" spans="1:1" ht="15">
      <c r="A125" s="209" t="s">
        <v>452</v>
      </c>
    </row>
    <row r="126" spans="1:1">
      <c r="A126" s="210" t="s">
        <v>432</v>
      </c>
    </row>
    <row r="127" spans="1:1" ht="15">
      <c r="A127" s="209" t="s">
        <v>448</v>
      </c>
    </row>
    <row r="128" spans="1:1" ht="15">
      <c r="A128" s="209" t="s">
        <v>406</v>
      </c>
    </row>
    <row r="129" spans="1:1" ht="15">
      <c r="A129" s="176"/>
    </row>
    <row r="130" spans="1:1" ht="15">
      <c r="A130" s="176" t="s">
        <v>350</v>
      </c>
    </row>
    <row r="131" spans="1:1" ht="15">
      <c r="A131" s="176"/>
    </row>
    <row r="132" spans="1:1" ht="15">
      <c r="A132" s="176" t="s">
        <v>453</v>
      </c>
    </row>
    <row r="133" spans="1:1" ht="15">
      <c r="A133" s="176"/>
    </row>
    <row r="134" spans="1:1" ht="15">
      <c r="A134" s="176" t="s">
        <v>454</v>
      </c>
    </row>
    <row r="135" spans="1:1" ht="15">
      <c r="A135" s="176"/>
    </row>
    <row r="136" spans="1:1" ht="15">
      <c r="A136" s="176" t="s">
        <v>389</v>
      </c>
    </row>
    <row r="137" spans="1:1" ht="15">
      <c r="A137" s="176"/>
    </row>
    <row r="138" spans="1:1" ht="15">
      <c r="A138" s="204" t="s">
        <v>390</v>
      </c>
    </row>
    <row r="139" spans="1:1" ht="15">
      <c r="A139" s="204"/>
    </row>
    <row r="140" spans="1:1" ht="15">
      <c r="A140" s="204" t="s">
        <v>391</v>
      </c>
    </row>
    <row r="141" spans="1:1">
      <c r="A141" s="205" t="s">
        <v>392</v>
      </c>
    </row>
    <row r="142" spans="1:1">
      <c r="A142" s="205" t="s">
        <v>393</v>
      </c>
    </row>
    <row r="143" spans="1:1">
      <c r="A143" s="206" t="s">
        <v>394</v>
      </c>
    </row>
    <row r="144" spans="1:1">
      <c r="A144" s="207" t="s">
        <v>395</v>
      </c>
    </row>
    <row r="145" spans="1:1">
      <c r="A145" s="207" t="s">
        <v>396</v>
      </c>
    </row>
    <row r="146" spans="1:1">
      <c r="A146" s="207" t="s">
        <v>397</v>
      </c>
    </row>
    <row r="147" spans="1:1" ht="15">
      <c r="A147" s="207" t="s">
        <v>398</v>
      </c>
    </row>
    <row r="148" spans="1:1">
      <c r="A148" s="207" t="s">
        <v>399</v>
      </c>
    </row>
    <row r="149" spans="1:1">
      <c r="A149" s="207" t="s">
        <v>400</v>
      </c>
    </row>
    <row r="150" spans="1:1">
      <c r="A150" s="207" t="s">
        <v>401</v>
      </c>
    </row>
    <row r="151" spans="1:1">
      <c r="A151" s="208"/>
    </row>
    <row r="152" spans="1:1" ht="15">
      <c r="A152" s="176"/>
    </row>
    <row r="153" spans="1:1">
      <c r="A153" s="210" t="s">
        <v>402</v>
      </c>
    </row>
    <row r="154" spans="1:1" ht="15">
      <c r="A154" s="209" t="s">
        <v>455</v>
      </c>
    </row>
    <row r="155" spans="1:1">
      <c r="A155" s="210" t="s">
        <v>404</v>
      </c>
    </row>
    <row r="156" spans="1:1" ht="15">
      <c r="A156" s="209" t="s">
        <v>405</v>
      </c>
    </row>
    <row r="157" spans="1:1" ht="15">
      <c r="A157" s="209" t="s">
        <v>406</v>
      </c>
    </row>
    <row r="158" spans="1:1" ht="15">
      <c r="A158" s="176"/>
    </row>
    <row r="159" spans="1:1" ht="15">
      <c r="A159" s="176" t="s">
        <v>419</v>
      </c>
    </row>
    <row r="160" spans="1:1" ht="15">
      <c r="A160" s="176"/>
    </row>
    <row r="161" spans="1:9" ht="15">
      <c r="A161" s="176" t="s">
        <v>456</v>
      </c>
    </row>
    <row r="162" spans="1:9" ht="15">
      <c r="A162" s="176"/>
    </row>
    <row r="163" spans="1:9" ht="15">
      <c r="A163" s="176" t="s">
        <v>414</v>
      </c>
    </row>
    <row r="164" spans="1:9" ht="15">
      <c r="A164" s="176" t="s">
        <v>135</v>
      </c>
    </row>
    <row r="165" spans="1:9" ht="15">
      <c r="A165" s="176"/>
    </row>
    <row r="166" spans="1:9" ht="15">
      <c r="A166" s="209" t="s">
        <v>446</v>
      </c>
    </row>
    <row r="167" spans="1:9" ht="15">
      <c r="A167" s="209" t="s">
        <v>457</v>
      </c>
    </row>
    <row r="168" spans="1:9">
      <c r="A168" s="210" t="s">
        <v>432</v>
      </c>
    </row>
    <row r="169" spans="1:9" ht="15">
      <c r="A169" s="209" t="s">
        <v>448</v>
      </c>
    </row>
    <row r="170" spans="1:9" ht="15">
      <c r="A170" s="209" t="s">
        <v>406</v>
      </c>
    </row>
    <row r="171" spans="1:9" ht="15">
      <c r="A171" s="176"/>
    </row>
    <row r="172" spans="1:9" ht="15">
      <c r="A172" s="176" t="s">
        <v>350</v>
      </c>
    </row>
    <row r="173" spans="1:9" ht="15">
      <c r="A173" s="176"/>
    </row>
    <row r="174" spans="1:9" ht="15">
      <c r="A174" s="176" t="s">
        <v>351</v>
      </c>
    </row>
    <row r="175" spans="1:9" ht="15.75" thickBot="1">
      <c r="A175" s="176"/>
    </row>
    <row r="176" spans="1:9" ht="21" thickBot="1">
      <c r="A176" s="430" t="s">
        <v>29</v>
      </c>
      <c r="B176" s="431"/>
      <c r="C176" s="431"/>
      <c r="D176" s="432"/>
      <c r="E176" s="178"/>
      <c r="F176" s="178"/>
      <c r="G176" s="178"/>
      <c r="H176" s="178"/>
      <c r="I176" s="177"/>
    </row>
    <row r="177" spans="1:9" ht="15.75" thickBot="1">
      <c r="A177" s="179" t="s">
        <v>25</v>
      </c>
      <c r="B177" s="180" t="s">
        <v>352</v>
      </c>
      <c r="C177" s="181" t="s">
        <v>54</v>
      </c>
      <c r="D177" s="180"/>
      <c r="E177" s="178"/>
      <c r="F177" s="178"/>
      <c r="G177" s="178"/>
      <c r="H177" s="178"/>
      <c r="I177" s="177"/>
    </row>
    <row r="178" spans="1:9" ht="15.75" thickBot="1">
      <c r="A178" s="179" t="s">
        <v>55</v>
      </c>
      <c r="B178" s="182" t="s">
        <v>31</v>
      </c>
      <c r="C178" s="181" t="s">
        <v>56</v>
      </c>
      <c r="D178" s="180" t="s">
        <v>57</v>
      </c>
      <c r="E178" s="178"/>
      <c r="F178" s="183"/>
      <c r="G178" s="183"/>
      <c r="H178" s="183"/>
      <c r="I178" s="177"/>
    </row>
    <row r="179" spans="1:9" ht="57.75" thickBot="1">
      <c r="A179" s="179" t="s">
        <v>353</v>
      </c>
      <c r="B179" s="184" t="s">
        <v>354</v>
      </c>
      <c r="C179" s="185" t="s">
        <v>58</v>
      </c>
      <c r="D179" s="184" t="s">
        <v>59</v>
      </c>
      <c r="E179" s="186" t="s">
        <v>63</v>
      </c>
      <c r="F179" s="433" t="s">
        <v>355</v>
      </c>
      <c r="G179" s="186" t="s">
        <v>356</v>
      </c>
      <c r="H179" s="187"/>
      <c r="I179" s="186" t="s">
        <v>357</v>
      </c>
    </row>
    <row r="180" spans="1:9" ht="15.75" thickBot="1">
      <c r="A180" s="188" t="s">
        <v>60</v>
      </c>
      <c r="B180" s="189"/>
      <c r="C180" s="190" t="s">
        <v>61</v>
      </c>
      <c r="D180" s="191">
        <v>45350</v>
      </c>
      <c r="E180" s="192" t="s">
        <v>358</v>
      </c>
      <c r="F180" s="434"/>
      <c r="G180" s="193" t="s">
        <v>359</v>
      </c>
      <c r="H180" s="194"/>
      <c r="I180" s="193" t="s">
        <v>360</v>
      </c>
    </row>
    <row r="181" spans="1:9" ht="16.5" thickBot="1">
      <c r="A181" s="436" t="s">
        <v>361</v>
      </c>
      <c r="B181" s="437"/>
      <c r="C181" s="438" t="s">
        <v>2</v>
      </c>
      <c r="D181" s="439"/>
      <c r="E181" s="195" t="s">
        <v>77</v>
      </c>
      <c r="F181" s="435"/>
      <c r="G181" s="196" t="s">
        <v>362</v>
      </c>
      <c r="H181" s="197"/>
      <c r="I181" s="196" t="s">
        <v>362</v>
      </c>
    </row>
    <row r="182" spans="1:9" ht="41.45" customHeight="1" thickBot="1">
      <c r="A182" s="440" t="s">
        <v>363</v>
      </c>
      <c r="B182" s="441"/>
      <c r="C182" s="446" t="s">
        <v>364</v>
      </c>
      <c r="D182" s="447"/>
      <c r="E182" s="198" t="s">
        <v>365</v>
      </c>
      <c r="F182" s="199" t="s">
        <v>366</v>
      </c>
      <c r="G182" s="198" t="s">
        <v>458</v>
      </c>
      <c r="H182" s="200"/>
      <c r="I182" s="198" t="s">
        <v>367</v>
      </c>
    </row>
    <row r="183" spans="1:9" ht="41.45" customHeight="1" thickBot="1">
      <c r="A183" s="442"/>
      <c r="B183" s="443"/>
      <c r="C183" s="446" t="s">
        <v>368</v>
      </c>
      <c r="D183" s="447"/>
      <c r="E183" s="198" t="s">
        <v>365</v>
      </c>
      <c r="F183" s="199" t="s">
        <v>369</v>
      </c>
      <c r="G183" s="198" t="s">
        <v>459</v>
      </c>
      <c r="H183" s="200"/>
      <c r="I183" s="198" t="s">
        <v>370</v>
      </c>
    </row>
    <row r="184" spans="1:9" ht="41.45" customHeight="1" thickBot="1">
      <c r="A184" s="442"/>
      <c r="B184" s="443"/>
      <c r="C184" s="446" t="s">
        <v>371</v>
      </c>
      <c r="D184" s="447"/>
      <c r="E184" s="198" t="s">
        <v>372</v>
      </c>
      <c r="F184" s="199" t="s">
        <v>373</v>
      </c>
      <c r="G184" s="198" t="s">
        <v>460</v>
      </c>
      <c r="H184" s="200"/>
      <c r="I184" s="198" t="s">
        <v>374</v>
      </c>
    </row>
    <row r="185" spans="1:9" ht="41.45" customHeight="1" thickBot="1">
      <c r="A185" s="442"/>
      <c r="B185" s="443"/>
      <c r="C185" s="446" t="s">
        <v>375</v>
      </c>
      <c r="D185" s="447"/>
      <c r="E185" s="198" t="s">
        <v>372</v>
      </c>
      <c r="F185" s="199" t="s">
        <v>376</v>
      </c>
      <c r="G185" s="198" t="s">
        <v>461</v>
      </c>
      <c r="H185" s="200"/>
      <c r="I185" s="198" t="s">
        <v>377</v>
      </c>
    </row>
    <row r="186" spans="1:9" ht="41.45" customHeight="1" thickBot="1">
      <c r="A186" s="442"/>
      <c r="B186" s="443"/>
      <c r="C186" s="446" t="s">
        <v>378</v>
      </c>
      <c r="D186" s="447"/>
      <c r="E186" s="198" t="s">
        <v>372</v>
      </c>
      <c r="F186" s="199" t="s">
        <v>379</v>
      </c>
      <c r="G186" s="198" t="s">
        <v>462</v>
      </c>
      <c r="H186" s="200"/>
      <c r="I186" s="198" t="s">
        <v>380</v>
      </c>
    </row>
    <row r="187" spans="1:9" ht="55.35" customHeight="1" thickBot="1">
      <c r="A187" s="444"/>
      <c r="B187" s="445"/>
      <c r="C187" s="446" t="s">
        <v>381</v>
      </c>
      <c r="D187" s="447"/>
      <c r="E187" s="198" t="s">
        <v>372</v>
      </c>
      <c r="F187" s="199" t="s">
        <v>379</v>
      </c>
      <c r="G187" s="198" t="s">
        <v>463</v>
      </c>
      <c r="H187" s="200"/>
      <c r="I187" s="198" t="s">
        <v>382</v>
      </c>
    </row>
    <row r="188" spans="1:9" ht="15">
      <c r="A188" s="201" t="s">
        <v>383</v>
      </c>
      <c r="B188" s="177"/>
      <c r="C188" s="177"/>
      <c r="D188" s="177"/>
      <c r="E188" s="177"/>
      <c r="F188" s="177"/>
      <c r="G188" s="177"/>
      <c r="H188" s="177"/>
      <c r="I188" s="177"/>
    </row>
    <row r="189" spans="1:9" ht="14.25">
      <c r="A189" s="202" t="s">
        <v>384</v>
      </c>
      <c r="B189" s="177"/>
      <c r="C189" s="177"/>
      <c r="D189" s="177"/>
      <c r="E189" s="177"/>
      <c r="F189" s="177"/>
      <c r="G189" s="177"/>
      <c r="H189" s="177"/>
      <c r="I189" s="177"/>
    </row>
    <row r="190" spans="1:9" ht="14.25">
      <c r="A190" s="202" t="s">
        <v>385</v>
      </c>
      <c r="B190" s="177"/>
      <c r="C190" s="177"/>
      <c r="D190" s="177"/>
      <c r="E190" s="177"/>
      <c r="F190" s="177"/>
      <c r="G190" s="177"/>
      <c r="H190" s="177"/>
      <c r="I190" s="177"/>
    </row>
    <row r="191" spans="1:9" ht="14.25">
      <c r="A191" s="202" t="s">
        <v>386</v>
      </c>
      <c r="B191" s="177"/>
      <c r="C191" s="177"/>
      <c r="D191" s="177"/>
      <c r="E191" s="177"/>
      <c r="F191" s="177"/>
      <c r="G191" s="177"/>
      <c r="H191" s="177"/>
      <c r="I191" s="177"/>
    </row>
    <row r="192" spans="1:9" ht="15">
      <c r="A192" s="203" t="s">
        <v>387</v>
      </c>
      <c r="B192" s="177"/>
      <c r="C192" s="177"/>
      <c r="D192" s="177"/>
      <c r="E192" s="177"/>
      <c r="F192" s="177"/>
      <c r="G192" s="177"/>
      <c r="H192" s="177"/>
      <c r="I192" s="177"/>
    </row>
    <row r="193" spans="1:1" ht="15">
      <c r="A193" s="176"/>
    </row>
    <row r="194" spans="1:1" ht="15">
      <c r="A194" s="176" t="s">
        <v>388</v>
      </c>
    </row>
    <row r="195" spans="1:1" ht="15">
      <c r="A195" s="176"/>
    </row>
    <row r="196" spans="1:1" ht="15">
      <c r="A196" s="176" t="s">
        <v>389</v>
      </c>
    </row>
    <row r="197" spans="1:1" ht="15">
      <c r="A197" s="176"/>
    </row>
    <row r="198" spans="1:1" ht="15">
      <c r="A198" s="204" t="s">
        <v>390</v>
      </c>
    </row>
    <row r="199" spans="1:1" ht="15">
      <c r="A199" s="204"/>
    </row>
    <row r="200" spans="1:1" ht="15">
      <c r="A200" s="204" t="s">
        <v>391</v>
      </c>
    </row>
    <row r="201" spans="1:1">
      <c r="A201" s="205" t="s">
        <v>392</v>
      </c>
    </row>
    <row r="202" spans="1:1">
      <c r="A202" s="205" t="s">
        <v>393</v>
      </c>
    </row>
    <row r="203" spans="1:1">
      <c r="A203" s="206" t="s">
        <v>394</v>
      </c>
    </row>
    <row r="204" spans="1:1">
      <c r="A204" s="207" t="s">
        <v>395</v>
      </c>
    </row>
    <row r="205" spans="1:1">
      <c r="A205" s="207" t="s">
        <v>396</v>
      </c>
    </row>
    <row r="206" spans="1:1">
      <c r="A206" s="207" t="s">
        <v>397</v>
      </c>
    </row>
    <row r="207" spans="1:1" ht="15">
      <c r="A207" s="207" t="s">
        <v>398</v>
      </c>
    </row>
    <row r="208" spans="1:1">
      <c r="A208" s="207" t="s">
        <v>399</v>
      </c>
    </row>
    <row r="209" spans="1:2">
      <c r="A209" s="207" t="s">
        <v>400</v>
      </c>
    </row>
    <row r="210" spans="1:2">
      <c r="A210" s="207" t="s">
        <v>401</v>
      </c>
    </row>
    <row r="211" spans="1:2">
      <c r="A211" s="208"/>
    </row>
    <row r="212" spans="1:2" ht="15">
      <c r="A212" s="176"/>
    </row>
    <row r="213" spans="1:2">
      <c r="A213" s="210" t="s">
        <v>402</v>
      </c>
    </row>
    <row r="214" spans="1:2" ht="15">
      <c r="A214" s="209" t="s">
        <v>403</v>
      </c>
    </row>
    <row r="215" spans="1:2">
      <c r="A215" s="210" t="s">
        <v>404</v>
      </c>
    </row>
    <row r="216" spans="1:2" ht="15">
      <c r="A216" s="209" t="s">
        <v>405</v>
      </c>
    </row>
    <row r="217" spans="1:2" ht="15">
      <c r="A217" s="209" t="s">
        <v>406</v>
      </c>
    </row>
    <row r="218" spans="1:2" ht="15">
      <c r="A218" s="176"/>
    </row>
    <row r="219" spans="1:2" ht="15">
      <c r="A219" s="176" t="s">
        <v>407</v>
      </c>
    </row>
    <row r="220" spans="1:2" ht="15.75" thickBot="1">
      <c r="A220" s="176"/>
    </row>
    <row r="221" spans="1:2" ht="90.75" thickBot="1">
      <c r="A221" s="211" t="s">
        <v>72</v>
      </c>
      <c r="B221" s="212" t="s">
        <v>408</v>
      </c>
    </row>
    <row r="222" spans="1:2" ht="90.75" thickBot="1">
      <c r="A222" s="213" t="s">
        <v>349</v>
      </c>
      <c r="B222" s="214" t="s">
        <v>409</v>
      </c>
    </row>
    <row r="223" spans="1:2" ht="90.75" thickBot="1">
      <c r="A223" s="213" t="s">
        <v>73</v>
      </c>
      <c r="B223" s="214" t="s">
        <v>410</v>
      </c>
    </row>
    <row r="224" spans="1:2" ht="90.75" thickBot="1">
      <c r="A224" s="213" t="s">
        <v>74</v>
      </c>
      <c r="B224" s="214" t="s">
        <v>411</v>
      </c>
    </row>
    <row r="225" spans="1:2" ht="90.75" thickBot="1">
      <c r="A225" s="213" t="s">
        <v>75</v>
      </c>
      <c r="B225" s="214" t="s">
        <v>412</v>
      </c>
    </row>
    <row r="226" spans="1:2" ht="90.75" thickBot="1">
      <c r="A226" s="213" t="s">
        <v>70</v>
      </c>
      <c r="B226" s="214" t="s">
        <v>413</v>
      </c>
    </row>
    <row r="227" spans="1:2" ht="15">
      <c r="A227" s="176"/>
    </row>
    <row r="228" spans="1:2" ht="15">
      <c r="A228" s="176"/>
    </row>
    <row r="229" spans="1:2" ht="15">
      <c r="A229" s="176" t="s">
        <v>414</v>
      </c>
    </row>
    <row r="230" spans="1:2" ht="15">
      <c r="A230" s="176" t="s">
        <v>135</v>
      </c>
    </row>
    <row r="231" spans="1:2" ht="15">
      <c r="A231" s="176"/>
    </row>
    <row r="232" spans="1:2">
      <c r="A232" s="210" t="s">
        <v>402</v>
      </c>
    </row>
    <row r="233" spans="1:2" ht="15">
      <c r="A233" s="209" t="s">
        <v>415</v>
      </c>
    </row>
    <row r="234" spans="1:2" ht="15">
      <c r="A234" s="209" t="s">
        <v>416</v>
      </c>
    </row>
    <row r="235" spans="1:2" ht="15">
      <c r="A235" s="209" t="s">
        <v>417</v>
      </c>
    </row>
    <row r="236" spans="1:2" ht="15">
      <c r="A236" s="209" t="s">
        <v>418</v>
      </c>
    </row>
    <row r="237" spans="1:2" ht="15">
      <c r="A237" s="176"/>
    </row>
    <row r="238" spans="1:2" ht="15">
      <c r="A238" s="176" t="s">
        <v>419</v>
      </c>
    </row>
    <row r="239" spans="1:2" ht="15">
      <c r="A239" s="176"/>
    </row>
    <row r="240" spans="1:2" ht="15">
      <c r="A240" s="176" t="s">
        <v>420</v>
      </c>
    </row>
    <row r="241" spans="1:1" ht="15.75" thickBot="1">
      <c r="A241" s="176"/>
    </row>
    <row r="242" spans="1:1" ht="90.75" thickBot="1">
      <c r="A242" s="211" t="s">
        <v>72</v>
      </c>
    </row>
    <row r="243" spans="1:1" ht="90.75" thickBot="1">
      <c r="A243" s="213" t="s">
        <v>349</v>
      </c>
    </row>
    <row r="244" spans="1:1" ht="90.75" thickBot="1">
      <c r="A244" s="213" t="s">
        <v>73</v>
      </c>
    </row>
    <row r="245" spans="1:1" ht="90.75" thickBot="1">
      <c r="A245" s="213" t="s">
        <v>74</v>
      </c>
    </row>
    <row r="246" spans="1:1" ht="90.75" thickBot="1">
      <c r="A246" s="213" t="s">
        <v>75</v>
      </c>
    </row>
    <row r="247" spans="1:1" ht="90.75" thickBot="1">
      <c r="A247" s="213" t="s">
        <v>70</v>
      </c>
    </row>
    <row r="248" spans="1:1" ht="15">
      <c r="A248" s="176"/>
    </row>
    <row r="249" spans="1:1" ht="15">
      <c r="A249" s="176"/>
    </row>
    <row r="250" spans="1:1" ht="15">
      <c r="A250" s="176" t="s">
        <v>414</v>
      </c>
    </row>
    <row r="251" spans="1:1" ht="15">
      <c r="A251" s="176" t="s">
        <v>135</v>
      </c>
    </row>
    <row r="252" spans="1:1" ht="15">
      <c r="A252" s="176"/>
    </row>
  </sheetData>
  <mergeCells count="23">
    <mergeCell ref="A182:B187"/>
    <mergeCell ref="C182:D182"/>
    <mergeCell ref="C183:D183"/>
    <mergeCell ref="C184:D184"/>
    <mergeCell ref="C185:D185"/>
    <mergeCell ref="C186:D186"/>
    <mergeCell ref="C187:D187"/>
    <mergeCell ref="A24:B24"/>
    <mergeCell ref="A176:D176"/>
    <mergeCell ref="F179:F181"/>
    <mergeCell ref="A181:B181"/>
    <mergeCell ref="C181:D181"/>
    <mergeCell ref="A7:D7"/>
    <mergeCell ref="F10:F12"/>
    <mergeCell ref="A12:B12"/>
    <mergeCell ref="C12:D12"/>
    <mergeCell ref="A13:B18"/>
    <mergeCell ref="C13:D13"/>
    <mergeCell ref="C14:D14"/>
    <mergeCell ref="C15:D15"/>
    <mergeCell ref="C16:D16"/>
    <mergeCell ref="C17:D17"/>
    <mergeCell ref="C18:D18"/>
  </mergeCells>
  <phoneticPr fontId="70" type="noConversion"/>
  <hyperlinks>
    <hyperlink ref="A47" r:id="rId1" display="mailto:patrick.li@jlahome.com" xr:uid="{00000000-0004-0000-0300-000000000000}"/>
    <hyperlink ref="A49" r:id="rId2" display="mailto:ankush.jadhav@jla-india.com" xr:uid="{00000000-0004-0000-0300-000001000000}"/>
    <hyperlink ref="A62" r:id="rId3" display="mailto:patrick.li@jlahome.com" xr:uid="{00000000-0004-0000-0300-000002000000}"/>
    <hyperlink ref="A86" r:id="rId4" display="mailto:patrick.li@jlahome.com" xr:uid="{00000000-0004-0000-0300-000003000000}"/>
    <hyperlink ref="A111" r:id="rId5" display="mailto:patrick.li@jlahome.com" xr:uid="{00000000-0004-0000-0300-000004000000}"/>
    <hyperlink ref="A113" r:id="rId6" display="mailto:jatin.rekhi@jla-india.com" xr:uid="{00000000-0004-0000-0300-000005000000}"/>
    <hyperlink ref="A126" r:id="rId7" display="mailto:patrick.li@jlahome.com" xr:uid="{00000000-0004-0000-0300-000006000000}"/>
    <hyperlink ref="A153" r:id="rId8" display="mailto:patrick.li@jlahome.com" xr:uid="{00000000-0004-0000-0300-000007000000}"/>
    <hyperlink ref="A155" r:id="rId9" display="mailto:jatin.rekhi@jla-india.com" xr:uid="{00000000-0004-0000-0300-000008000000}"/>
    <hyperlink ref="A168" r:id="rId10" display="mailto:patrick.li@jlahome.com" xr:uid="{00000000-0004-0000-0300-000009000000}"/>
    <hyperlink ref="A213" r:id="rId11" display="mailto:patrick.li@jlahome.com" xr:uid="{00000000-0004-0000-0300-00000A000000}"/>
    <hyperlink ref="A215" r:id="rId12" display="mailto:jatin.rekhi@jla-india.com" xr:uid="{00000000-0004-0000-0300-00000B000000}"/>
    <hyperlink ref="A232" r:id="rId13" display="mailto:patrick.li@jlahome.com" xr:uid="{00000000-0004-0000-0300-00000C000000}"/>
  </hyperlinks>
  <pageMargins left="0.7" right="0.7" top="0.75" bottom="0.75" header="0.3" footer="0.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workbookViewId="0">
      <selection activeCell="F15" sqref="F15:F20"/>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37.5703125" style="73" bestFit="1" customWidth="1"/>
    <col min="6" max="7" width="37.5703125" style="73" customWidth="1"/>
    <col min="8" max="8" width="13.85546875" style="73" bestFit="1" customWidth="1"/>
    <col min="9" max="9" width="11.5703125" style="73" bestFit="1" customWidth="1"/>
    <col min="10" max="10" width="12.5703125" style="73" bestFit="1" customWidth="1"/>
    <col min="11" max="11" width="8.42578125" style="73" bestFit="1" customWidth="1"/>
    <col min="12" max="12" width="17.140625" style="73" bestFit="1" customWidth="1"/>
    <col min="13" max="13" width="12.5703125" style="73" customWidth="1"/>
    <col min="14" max="14" width="23.85546875" style="73" bestFit="1" customWidth="1"/>
    <col min="15" max="15" width="11.85546875" style="73" bestFit="1" customWidth="1"/>
    <col min="16" max="16384" width="9.140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45352</v>
      </c>
      <c r="F2" s="425" t="s">
        <v>49</v>
      </c>
      <c r="G2" s="426"/>
      <c r="H2" s="33"/>
      <c r="I2" s="449"/>
      <c r="J2" s="450"/>
      <c r="K2" s="450"/>
      <c r="L2" s="450"/>
      <c r="M2" s="450"/>
      <c r="N2" s="450"/>
      <c r="O2" s="450"/>
      <c r="P2" s="451"/>
    </row>
    <row r="3" spans="1:16">
      <c r="A3" s="53" t="s">
        <v>34</v>
      </c>
      <c r="B3" s="50"/>
      <c r="C3" s="83"/>
      <c r="D3" s="91"/>
      <c r="E3" s="54" t="s">
        <v>35</v>
      </c>
      <c r="F3" s="81" t="s">
        <v>347</v>
      </c>
      <c r="G3" s="81" t="s">
        <v>348</v>
      </c>
      <c r="H3" s="34"/>
      <c r="I3" s="449" t="s">
        <v>36</v>
      </c>
      <c r="J3" s="450"/>
      <c r="K3" s="450"/>
      <c r="L3" s="450"/>
      <c r="M3" s="450"/>
      <c r="N3" s="450"/>
      <c r="O3" s="450"/>
      <c r="P3" s="451"/>
    </row>
    <row r="4" spans="1:16" ht="54">
      <c r="A4" s="55" t="s">
        <v>37</v>
      </c>
      <c r="B4" s="55" t="s">
        <v>0</v>
      </c>
      <c r="C4" s="55" t="s">
        <v>38</v>
      </c>
      <c r="D4" s="55" t="s">
        <v>39</v>
      </c>
      <c r="E4" s="56" t="s">
        <v>40</v>
      </c>
      <c r="F4" s="55" t="s">
        <v>292</v>
      </c>
      <c r="G4" s="55" t="s">
        <v>292</v>
      </c>
      <c r="H4" s="57" t="s">
        <v>41</v>
      </c>
      <c r="I4" s="394" t="s">
        <v>4</v>
      </c>
      <c r="J4" s="395"/>
      <c r="K4" s="396"/>
      <c r="L4" s="55" t="s">
        <v>42</v>
      </c>
      <c r="M4" s="55" t="s">
        <v>43</v>
      </c>
      <c r="N4" s="55" t="s">
        <v>44</v>
      </c>
      <c r="O4" s="55" t="s">
        <v>45</v>
      </c>
      <c r="P4" s="55" t="s">
        <v>7</v>
      </c>
    </row>
    <row r="5" spans="1:16" ht="27">
      <c r="A5" s="58" t="s">
        <v>33</v>
      </c>
      <c r="B5" s="59" t="s">
        <v>33</v>
      </c>
      <c r="C5" s="59"/>
      <c r="D5" s="59"/>
      <c r="E5" s="60"/>
      <c r="F5" s="82" t="s">
        <v>293</v>
      </c>
      <c r="G5" s="82" t="s">
        <v>293</v>
      </c>
      <c r="H5" s="61"/>
      <c r="I5" s="62" t="s">
        <v>8</v>
      </c>
      <c r="J5" s="62" t="s">
        <v>9</v>
      </c>
      <c r="K5" s="62" t="s">
        <v>10</v>
      </c>
      <c r="L5" s="62"/>
      <c r="M5" s="62"/>
      <c r="N5" s="62"/>
      <c r="O5" s="62"/>
      <c r="P5" s="62"/>
    </row>
    <row r="6" spans="1:16">
      <c r="A6" s="63"/>
      <c r="B6" s="64"/>
      <c r="C6" s="64"/>
      <c r="D6" s="64"/>
      <c r="E6" s="65"/>
      <c r="F6" s="92" t="s">
        <v>52</v>
      </c>
      <c r="G6" s="92" t="s">
        <v>52</v>
      </c>
      <c r="H6" s="67"/>
      <c r="I6" s="64"/>
      <c r="J6" s="64"/>
      <c r="K6" s="64"/>
      <c r="L6" s="64"/>
      <c r="M6" s="64"/>
      <c r="N6" s="64"/>
      <c r="O6" s="64"/>
      <c r="P6" s="64"/>
    </row>
    <row r="7" spans="1:16" ht="15" customHeight="1">
      <c r="A7" s="452"/>
      <c r="B7" s="455" t="s">
        <v>46</v>
      </c>
      <c r="C7" s="458" t="s">
        <v>47</v>
      </c>
      <c r="D7" s="458" t="s">
        <v>50</v>
      </c>
      <c r="E7" s="75" t="s">
        <v>72</v>
      </c>
      <c r="F7" s="84">
        <v>7.04</v>
      </c>
      <c r="G7" s="84">
        <v>7.81</v>
      </c>
      <c r="H7" s="455" t="s">
        <v>48</v>
      </c>
      <c r="I7" s="68">
        <v>35</v>
      </c>
      <c r="J7" s="68">
        <v>27</v>
      </c>
      <c r="K7" s="68">
        <v>20</v>
      </c>
      <c r="L7" s="68">
        <v>4</v>
      </c>
      <c r="M7" s="69">
        <f>(I7*J7*K7)/1000000</f>
        <v>1.89E-2</v>
      </c>
      <c r="N7" s="70">
        <f>L7*66/M7</f>
        <v>13968.253968253968</v>
      </c>
      <c r="O7" s="71"/>
      <c r="P7" s="72">
        <f>O7/N7</f>
        <v>0</v>
      </c>
    </row>
    <row r="8" spans="1:16" ht="27">
      <c r="A8" s="453"/>
      <c r="B8" s="456"/>
      <c r="C8" s="459"/>
      <c r="D8" s="459"/>
      <c r="E8" s="75" t="s">
        <v>349</v>
      </c>
      <c r="F8" s="84">
        <v>7.28</v>
      </c>
      <c r="G8" s="84">
        <v>8.0399999999999991</v>
      </c>
      <c r="H8" s="456"/>
      <c r="I8" s="68">
        <v>35</v>
      </c>
      <c r="J8" s="68">
        <v>27</v>
      </c>
      <c r="K8" s="68">
        <v>20</v>
      </c>
      <c r="L8" s="68">
        <v>4</v>
      </c>
      <c r="M8" s="69">
        <f>(I8*J8*K8)/1000000</f>
        <v>1.89E-2</v>
      </c>
      <c r="N8" s="70">
        <f>L8*66/M8</f>
        <v>13968.253968253968</v>
      </c>
      <c r="O8" s="71"/>
      <c r="P8" s="72">
        <f>O8/N8</f>
        <v>0</v>
      </c>
    </row>
    <row r="9" spans="1:16" ht="27">
      <c r="A9" s="453"/>
      <c r="B9" s="456"/>
      <c r="C9" s="459"/>
      <c r="D9" s="459"/>
      <c r="E9" s="75" t="s">
        <v>73</v>
      </c>
      <c r="F9" s="84">
        <v>9.1300000000000008</v>
      </c>
      <c r="G9" s="84">
        <v>10.130000000000001</v>
      </c>
      <c r="H9" s="456"/>
      <c r="I9" s="68">
        <v>35</v>
      </c>
      <c r="J9" s="68">
        <v>27</v>
      </c>
      <c r="K9" s="68">
        <v>25</v>
      </c>
      <c r="L9" s="68">
        <v>4</v>
      </c>
      <c r="M9" s="69">
        <f>(I9*J9*K9)/1000000</f>
        <v>2.3625E-2</v>
      </c>
      <c r="N9" s="70">
        <f>L9*66/M9</f>
        <v>11174.603174603175</v>
      </c>
      <c r="O9" s="71"/>
      <c r="P9" s="72">
        <f>O9/N9</f>
        <v>0</v>
      </c>
    </row>
    <row r="10" spans="1:16" ht="27">
      <c r="A10" s="453"/>
      <c r="B10" s="456"/>
      <c r="C10" s="459"/>
      <c r="D10" s="459"/>
      <c r="E10" s="75" t="s">
        <v>74</v>
      </c>
      <c r="F10" s="84">
        <v>10.17</v>
      </c>
      <c r="G10" s="84">
        <v>11.29</v>
      </c>
      <c r="H10" s="456"/>
      <c r="I10" s="68">
        <v>35</v>
      </c>
      <c r="J10" s="68">
        <v>27</v>
      </c>
      <c r="K10" s="68">
        <v>27</v>
      </c>
      <c r="L10" s="68">
        <v>4</v>
      </c>
      <c r="M10" s="69">
        <f>(I10*J10*K10)/1000000</f>
        <v>2.5514999999999999E-2</v>
      </c>
      <c r="N10" s="70">
        <f>L10*66/M10</f>
        <v>10346.854791299236</v>
      </c>
      <c r="O10" s="71"/>
      <c r="P10" s="72">
        <f>O10/N10</f>
        <v>0</v>
      </c>
    </row>
    <row r="11" spans="1:16" ht="27">
      <c r="A11" s="453"/>
      <c r="B11" s="456"/>
      <c r="C11" s="459"/>
      <c r="D11" s="459"/>
      <c r="E11" s="75" t="s">
        <v>75</v>
      </c>
      <c r="F11" s="84">
        <v>12.36</v>
      </c>
      <c r="G11" s="84">
        <v>13.71</v>
      </c>
      <c r="H11" s="456"/>
      <c r="I11" s="68">
        <v>35</v>
      </c>
      <c r="J11" s="68">
        <v>27</v>
      </c>
      <c r="K11" s="68">
        <v>32</v>
      </c>
      <c r="L11" s="68">
        <v>4</v>
      </c>
      <c r="M11" s="69">
        <f t="shared" ref="M11:M12" si="0">(I11*J11*K11)/1000000</f>
        <v>3.024E-2</v>
      </c>
      <c r="N11" s="70">
        <f t="shared" ref="N11:N12" si="1">L11*66/M11</f>
        <v>8730.1587301587297</v>
      </c>
      <c r="O11" s="71"/>
      <c r="P11" s="72">
        <f t="shared" ref="P11:P12" si="2">O11/N11</f>
        <v>0</v>
      </c>
    </row>
    <row r="12" spans="1:16" ht="27">
      <c r="A12" s="454"/>
      <c r="B12" s="457"/>
      <c r="C12" s="460"/>
      <c r="D12" s="460"/>
      <c r="E12" s="75" t="s">
        <v>70</v>
      </c>
      <c r="F12" s="84">
        <v>12.36</v>
      </c>
      <c r="G12" s="84">
        <v>13.71</v>
      </c>
      <c r="H12" s="457"/>
      <c r="I12" s="68">
        <v>35</v>
      </c>
      <c r="J12" s="68">
        <v>27</v>
      </c>
      <c r="K12" s="68">
        <v>32</v>
      </c>
      <c r="L12" s="68">
        <v>4</v>
      </c>
      <c r="M12" s="69">
        <f t="shared" si="0"/>
        <v>3.024E-2</v>
      </c>
      <c r="N12" s="70">
        <f t="shared" si="1"/>
        <v>8730.1587301587297</v>
      </c>
      <c r="O12" s="71"/>
      <c r="P12" s="72">
        <f t="shared" si="2"/>
        <v>0</v>
      </c>
    </row>
    <row r="15" spans="1:16" ht="15" thickBot="1">
      <c r="F15" s="87">
        <f>(G7-F7)/F7</f>
        <v>0.10937499999999994</v>
      </c>
      <c r="G15" s="198">
        <v>7.7</v>
      </c>
      <c r="H15" s="87">
        <f t="shared" ref="H15:H20" si="3">G7/G15-1</f>
        <v>1.4285714285714235E-2</v>
      </c>
    </row>
    <row r="16" spans="1:16" ht="15" thickBot="1">
      <c r="F16" s="87">
        <f t="shared" ref="F16:F20" si="4">(G8-F8)/F8</f>
        <v>0.10439560439560425</v>
      </c>
      <c r="G16" s="198">
        <v>7.9</v>
      </c>
      <c r="H16" s="87">
        <f t="shared" si="3"/>
        <v>1.7721518987341645E-2</v>
      </c>
    </row>
    <row r="17" spans="6:8" ht="15" thickBot="1">
      <c r="F17" s="87">
        <f t="shared" si="4"/>
        <v>0.10952902519167579</v>
      </c>
      <c r="G17" s="198">
        <v>9.9499999999999993</v>
      </c>
      <c r="H17" s="87">
        <f t="shared" si="3"/>
        <v>1.8090452261306789E-2</v>
      </c>
    </row>
    <row r="18" spans="6:8" ht="15" thickBot="1">
      <c r="F18" s="87">
        <f t="shared" si="4"/>
        <v>0.11012782694198615</v>
      </c>
      <c r="G18" s="198">
        <v>11.25</v>
      </c>
      <c r="H18" s="87">
        <f t="shared" si="3"/>
        <v>3.555555555555534E-3</v>
      </c>
    </row>
    <row r="19" spans="6:8" ht="15" thickBot="1">
      <c r="F19" s="87">
        <f t="shared" si="4"/>
        <v>0.1092233009708739</v>
      </c>
      <c r="G19" s="198">
        <v>13.55</v>
      </c>
      <c r="H19" s="87">
        <f t="shared" si="3"/>
        <v>1.1808118081180874E-2</v>
      </c>
    </row>
    <row r="20" spans="6:8" ht="15" thickBot="1">
      <c r="F20" s="87">
        <f t="shared" si="4"/>
        <v>0.1092233009708739</v>
      </c>
      <c r="G20" s="198">
        <v>13.55</v>
      </c>
      <c r="H20" s="87">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1"/>
  <sheetViews>
    <sheetView workbookViewId="0">
      <selection activeCell="G11" sqref="G11:G16"/>
    </sheetView>
  </sheetViews>
  <sheetFormatPr defaultRowHeight="12.75"/>
  <cols>
    <col min="7" max="7" width="18" customWidth="1"/>
  </cols>
  <sheetData>
    <row r="1" spans="1:9" ht="15">
      <c r="A1" s="176" t="s">
        <v>350</v>
      </c>
    </row>
    <row r="2" spans="1:9" ht="15">
      <c r="A2" s="176"/>
    </row>
    <row r="3" spans="1:9" ht="15">
      <c r="A3" s="176" t="s">
        <v>351</v>
      </c>
    </row>
    <row r="4" spans="1:9" ht="15.75" thickBot="1">
      <c r="A4" s="176"/>
    </row>
    <row r="5" spans="1:9" ht="21" thickBot="1">
      <c r="A5" s="430" t="s">
        <v>29</v>
      </c>
      <c r="B5" s="431"/>
      <c r="C5" s="431"/>
      <c r="D5" s="432"/>
      <c r="E5" s="178"/>
      <c r="F5" s="178"/>
      <c r="G5" s="178"/>
      <c r="H5" s="178"/>
      <c r="I5" s="177"/>
    </row>
    <row r="6" spans="1:9" ht="15.75" thickBot="1">
      <c r="A6" s="179" t="s">
        <v>25</v>
      </c>
      <c r="B6" s="180" t="s">
        <v>352</v>
      </c>
      <c r="C6" s="181" t="s">
        <v>54</v>
      </c>
      <c r="D6" s="180"/>
      <c r="E6" s="178"/>
      <c r="F6" s="178"/>
      <c r="G6" s="178"/>
      <c r="H6" s="178"/>
      <c r="I6" s="177"/>
    </row>
    <row r="7" spans="1:9" ht="15.75" thickBot="1">
      <c r="A7" s="179" t="s">
        <v>55</v>
      </c>
      <c r="B7" s="182" t="s">
        <v>31</v>
      </c>
      <c r="C7" s="181" t="s">
        <v>56</v>
      </c>
      <c r="D7" s="180" t="s">
        <v>57</v>
      </c>
      <c r="E7" s="178"/>
      <c r="F7" s="183"/>
      <c r="G7" s="183"/>
      <c r="H7" s="183"/>
      <c r="I7" s="177"/>
    </row>
    <row r="8" spans="1:9" ht="57.75" thickBot="1">
      <c r="A8" s="179" t="s">
        <v>353</v>
      </c>
      <c r="B8" s="184" t="s">
        <v>354</v>
      </c>
      <c r="C8" s="185" t="s">
        <v>58</v>
      </c>
      <c r="D8" s="184" t="s">
        <v>59</v>
      </c>
      <c r="E8" s="186" t="s">
        <v>63</v>
      </c>
      <c r="F8" s="433" t="s">
        <v>355</v>
      </c>
      <c r="G8" s="186" t="s">
        <v>356</v>
      </c>
      <c r="H8" s="187"/>
      <c r="I8" s="186" t="s">
        <v>357</v>
      </c>
    </row>
    <row r="9" spans="1:9" ht="15.75" thickBot="1">
      <c r="A9" s="188" t="s">
        <v>60</v>
      </c>
      <c r="B9" s="189"/>
      <c r="C9" s="190" t="s">
        <v>61</v>
      </c>
      <c r="D9" s="191">
        <v>45350</v>
      </c>
      <c r="E9" s="192" t="s">
        <v>358</v>
      </c>
      <c r="F9" s="434"/>
      <c r="G9" s="193" t="s">
        <v>359</v>
      </c>
      <c r="H9" s="194"/>
      <c r="I9" s="193" t="s">
        <v>360</v>
      </c>
    </row>
    <row r="10" spans="1:9" ht="16.5" thickBot="1">
      <c r="A10" s="436" t="s">
        <v>361</v>
      </c>
      <c r="B10" s="437"/>
      <c r="C10" s="438" t="s">
        <v>2</v>
      </c>
      <c r="D10" s="439"/>
      <c r="E10" s="195" t="s">
        <v>77</v>
      </c>
      <c r="F10" s="435"/>
      <c r="G10" s="196" t="s">
        <v>362</v>
      </c>
      <c r="H10" s="197"/>
      <c r="I10" s="196" t="s">
        <v>362</v>
      </c>
    </row>
    <row r="11" spans="1:9" ht="42.75" customHeight="1" thickBot="1">
      <c r="A11" s="440" t="s">
        <v>363</v>
      </c>
      <c r="B11" s="441"/>
      <c r="C11" s="446" t="s">
        <v>364</v>
      </c>
      <c r="D11" s="447"/>
      <c r="E11" s="198" t="s">
        <v>365</v>
      </c>
      <c r="F11" s="199" t="s">
        <v>366</v>
      </c>
      <c r="G11" s="198">
        <v>7.7</v>
      </c>
      <c r="H11" s="200"/>
      <c r="I11" s="198" t="s">
        <v>367</v>
      </c>
    </row>
    <row r="12" spans="1:9" ht="42.75" customHeight="1" thickBot="1">
      <c r="A12" s="442"/>
      <c r="B12" s="443"/>
      <c r="C12" s="446" t="s">
        <v>368</v>
      </c>
      <c r="D12" s="447"/>
      <c r="E12" s="198" t="s">
        <v>365</v>
      </c>
      <c r="F12" s="199" t="s">
        <v>369</v>
      </c>
      <c r="G12" s="198">
        <v>7.9</v>
      </c>
      <c r="H12" s="200"/>
      <c r="I12" s="198" t="s">
        <v>370</v>
      </c>
    </row>
    <row r="13" spans="1:9" ht="42.75" customHeight="1" thickBot="1">
      <c r="A13" s="442"/>
      <c r="B13" s="443"/>
      <c r="C13" s="446" t="s">
        <v>371</v>
      </c>
      <c r="D13" s="447"/>
      <c r="E13" s="198" t="s">
        <v>372</v>
      </c>
      <c r="F13" s="199" t="s">
        <v>373</v>
      </c>
      <c r="G13" s="198">
        <v>9.9499999999999993</v>
      </c>
      <c r="H13" s="200"/>
      <c r="I13" s="198" t="s">
        <v>374</v>
      </c>
    </row>
    <row r="14" spans="1:9" ht="42.75" customHeight="1" thickBot="1">
      <c r="A14" s="442"/>
      <c r="B14" s="443"/>
      <c r="C14" s="446" t="s">
        <v>375</v>
      </c>
      <c r="D14" s="447"/>
      <c r="E14" s="198" t="s">
        <v>372</v>
      </c>
      <c r="F14" s="199" t="s">
        <v>376</v>
      </c>
      <c r="G14" s="198">
        <v>11.25</v>
      </c>
      <c r="H14" s="200"/>
      <c r="I14" s="198" t="s">
        <v>377</v>
      </c>
    </row>
    <row r="15" spans="1:9" ht="42.75" customHeight="1" thickBot="1">
      <c r="A15" s="442"/>
      <c r="B15" s="443"/>
      <c r="C15" s="446" t="s">
        <v>378</v>
      </c>
      <c r="D15" s="447"/>
      <c r="E15" s="198" t="s">
        <v>372</v>
      </c>
      <c r="F15" s="199" t="s">
        <v>379</v>
      </c>
      <c r="G15" s="198">
        <v>13.55</v>
      </c>
      <c r="H15" s="200"/>
      <c r="I15" s="198" t="s">
        <v>380</v>
      </c>
    </row>
    <row r="16" spans="1:9" ht="57" customHeight="1" thickBot="1">
      <c r="A16" s="444"/>
      <c r="B16" s="445"/>
      <c r="C16" s="446" t="s">
        <v>381</v>
      </c>
      <c r="D16" s="447"/>
      <c r="E16" s="198" t="s">
        <v>372</v>
      </c>
      <c r="F16" s="199" t="s">
        <v>379</v>
      </c>
      <c r="G16" s="198">
        <v>13.55</v>
      </c>
      <c r="H16" s="200"/>
      <c r="I16" s="198" t="s">
        <v>382</v>
      </c>
    </row>
    <row r="17" spans="1:9" ht="15">
      <c r="A17" s="201" t="s">
        <v>383</v>
      </c>
      <c r="B17" s="177"/>
      <c r="C17" s="177"/>
      <c r="D17" s="177"/>
      <c r="E17" s="177"/>
      <c r="F17" s="177"/>
      <c r="G17" s="177"/>
      <c r="H17" s="177"/>
      <c r="I17" s="177"/>
    </row>
    <row r="18" spans="1:9" ht="14.25">
      <c r="A18" s="202" t="s">
        <v>384</v>
      </c>
      <c r="B18" s="177"/>
      <c r="C18" s="177"/>
      <c r="D18" s="177"/>
      <c r="E18" s="177"/>
      <c r="F18" s="177"/>
      <c r="G18" s="177"/>
      <c r="H18" s="177"/>
      <c r="I18" s="177"/>
    </row>
    <row r="19" spans="1:9" ht="14.25">
      <c r="A19" s="202" t="s">
        <v>385</v>
      </c>
      <c r="B19" s="177"/>
      <c r="C19" s="177"/>
      <c r="D19" s="177"/>
      <c r="E19" s="177"/>
      <c r="F19" s="177"/>
      <c r="G19" s="177"/>
      <c r="H19" s="177"/>
      <c r="I19" s="177"/>
    </row>
    <row r="20" spans="1:9" ht="14.25">
      <c r="A20" s="202" t="s">
        <v>386</v>
      </c>
      <c r="B20" s="177"/>
      <c r="C20" s="177"/>
      <c r="D20" s="177"/>
      <c r="E20" s="177"/>
      <c r="F20" s="177"/>
      <c r="G20" s="177"/>
      <c r="H20" s="177"/>
      <c r="I20" s="177"/>
    </row>
    <row r="21" spans="1:9" ht="15">
      <c r="A21" s="203" t="s">
        <v>387</v>
      </c>
      <c r="B21" s="177"/>
      <c r="C21" s="177"/>
      <c r="D21" s="177"/>
      <c r="E21" s="177"/>
      <c r="F21" s="177"/>
      <c r="G21" s="177"/>
      <c r="H21" s="177"/>
      <c r="I21" s="177"/>
    </row>
    <row r="22" spans="1:9" ht="15">
      <c r="A22" s="176"/>
    </row>
    <row r="23" spans="1:9" ht="15">
      <c r="A23" s="176" t="s">
        <v>388</v>
      </c>
    </row>
    <row r="24" spans="1:9" ht="15">
      <c r="A24" s="176"/>
    </row>
    <row r="25" spans="1:9" ht="15">
      <c r="A25" s="176" t="s">
        <v>389</v>
      </c>
    </row>
    <row r="26" spans="1:9" ht="15">
      <c r="A26" s="176"/>
    </row>
    <row r="27" spans="1:9" ht="15">
      <c r="A27" s="204" t="s">
        <v>390</v>
      </c>
    </row>
    <row r="28" spans="1:9" ht="15">
      <c r="A28" s="204"/>
    </row>
    <row r="29" spans="1:9" ht="15">
      <c r="A29" s="204" t="s">
        <v>391</v>
      </c>
    </row>
    <row r="30" spans="1:9">
      <c r="A30" s="205" t="s">
        <v>392</v>
      </c>
    </row>
    <row r="31" spans="1:9">
      <c r="A31" s="205" t="s">
        <v>393</v>
      </c>
    </row>
    <row r="32" spans="1:9">
      <c r="A32" s="206" t="s">
        <v>394</v>
      </c>
    </row>
    <row r="33" spans="1:1">
      <c r="A33" s="207" t="s">
        <v>395</v>
      </c>
    </row>
    <row r="34" spans="1:1">
      <c r="A34" s="207" t="s">
        <v>396</v>
      </c>
    </row>
    <row r="35" spans="1:1">
      <c r="A35" s="207" t="s">
        <v>397</v>
      </c>
    </row>
    <row r="36" spans="1:1" ht="15">
      <c r="A36" s="207" t="s">
        <v>398</v>
      </c>
    </row>
    <row r="37" spans="1:1">
      <c r="A37" s="207" t="s">
        <v>399</v>
      </c>
    </row>
    <row r="38" spans="1:1">
      <c r="A38" s="207" t="s">
        <v>400</v>
      </c>
    </row>
    <row r="39" spans="1:1">
      <c r="A39" s="207" t="s">
        <v>401</v>
      </c>
    </row>
    <row r="40" spans="1:1">
      <c r="A40" s="208"/>
    </row>
    <row r="41" spans="1:1" ht="15">
      <c r="A41" s="176"/>
    </row>
    <row r="42" spans="1:1">
      <c r="A42" s="210" t="s">
        <v>402</v>
      </c>
    </row>
    <row r="43" spans="1:1" ht="15">
      <c r="A43" s="209" t="s">
        <v>403</v>
      </c>
    </row>
    <row r="44" spans="1:1">
      <c r="A44" s="210" t="s">
        <v>404</v>
      </c>
    </row>
    <row r="45" spans="1:1" ht="15">
      <c r="A45" s="209" t="s">
        <v>405</v>
      </c>
    </row>
    <row r="46" spans="1:1" ht="15">
      <c r="A46" s="209" t="s">
        <v>406</v>
      </c>
    </row>
    <row r="47" spans="1:1" ht="15">
      <c r="A47" s="176"/>
    </row>
    <row r="48" spans="1:1" ht="15">
      <c r="A48" s="176" t="s">
        <v>407</v>
      </c>
    </row>
    <row r="49" spans="1:2" ht="15.75" thickBot="1">
      <c r="A49" s="176"/>
    </row>
    <row r="50" spans="1:2" ht="90.75" thickBot="1">
      <c r="A50" s="211" t="s">
        <v>72</v>
      </c>
      <c r="B50" s="212" t="s">
        <v>408</v>
      </c>
    </row>
    <row r="51" spans="1:2" ht="90.75" thickBot="1">
      <c r="A51" s="213" t="s">
        <v>349</v>
      </c>
      <c r="B51" s="214" t="s">
        <v>409</v>
      </c>
    </row>
    <row r="52" spans="1:2" ht="90.75" thickBot="1">
      <c r="A52" s="213" t="s">
        <v>73</v>
      </c>
      <c r="B52" s="214" t="s">
        <v>410</v>
      </c>
    </row>
    <row r="53" spans="1:2" ht="90.75" thickBot="1">
      <c r="A53" s="213" t="s">
        <v>74</v>
      </c>
      <c r="B53" s="214" t="s">
        <v>411</v>
      </c>
    </row>
    <row r="54" spans="1:2" ht="90.75" thickBot="1">
      <c r="A54" s="213" t="s">
        <v>75</v>
      </c>
      <c r="B54" s="214" t="s">
        <v>412</v>
      </c>
    </row>
    <row r="55" spans="1:2" ht="90.75" thickBot="1">
      <c r="A55" s="213" t="s">
        <v>70</v>
      </c>
      <c r="B55" s="214" t="s">
        <v>413</v>
      </c>
    </row>
    <row r="56" spans="1:2" ht="15">
      <c r="A56" s="176"/>
    </row>
    <row r="57" spans="1:2" ht="15">
      <c r="A57" s="176"/>
    </row>
    <row r="58" spans="1:2" ht="15">
      <c r="A58" s="176" t="s">
        <v>414</v>
      </c>
    </row>
    <row r="59" spans="1:2" ht="15">
      <c r="A59" s="176" t="s">
        <v>135</v>
      </c>
    </row>
    <row r="60" spans="1:2" ht="15">
      <c r="A60" s="176"/>
    </row>
    <row r="61" spans="1:2">
      <c r="A61" s="210" t="s">
        <v>402</v>
      </c>
    </row>
    <row r="62" spans="1:2" ht="15">
      <c r="A62" s="209" t="s">
        <v>415</v>
      </c>
    </row>
    <row r="63" spans="1:2" ht="15">
      <c r="A63" s="209" t="s">
        <v>416</v>
      </c>
    </row>
    <row r="64" spans="1:2" ht="15">
      <c r="A64" s="209" t="s">
        <v>417</v>
      </c>
    </row>
    <row r="65" spans="1:1" ht="15">
      <c r="A65" s="209" t="s">
        <v>418</v>
      </c>
    </row>
    <row r="66" spans="1:1" ht="15">
      <c r="A66" s="176"/>
    </row>
    <row r="67" spans="1:1" ht="15">
      <c r="A67" s="176" t="s">
        <v>419</v>
      </c>
    </row>
    <row r="68" spans="1:1" ht="15">
      <c r="A68" s="176"/>
    </row>
    <row r="69" spans="1:1" ht="15">
      <c r="A69" s="176" t="s">
        <v>420</v>
      </c>
    </row>
    <row r="70" spans="1:1" ht="15.75" thickBot="1">
      <c r="A70" s="176"/>
    </row>
    <row r="71" spans="1:1" ht="90.75" thickBot="1">
      <c r="A71" s="211" t="s">
        <v>72</v>
      </c>
    </row>
    <row r="72" spans="1:1" ht="90.75" thickBot="1">
      <c r="A72" s="213" t="s">
        <v>349</v>
      </c>
    </row>
    <row r="73" spans="1:1" ht="90.75" thickBot="1">
      <c r="A73" s="213" t="s">
        <v>73</v>
      </c>
    </row>
    <row r="74" spans="1:1" ht="90.75" thickBot="1">
      <c r="A74" s="213" t="s">
        <v>74</v>
      </c>
    </row>
    <row r="75" spans="1:1" ht="90.75" thickBot="1">
      <c r="A75" s="213" t="s">
        <v>75</v>
      </c>
    </row>
    <row r="76" spans="1:1" ht="90.75" thickBot="1">
      <c r="A76" s="213" t="s">
        <v>70</v>
      </c>
    </row>
    <row r="77" spans="1:1" ht="15">
      <c r="A77" s="176"/>
    </row>
    <row r="78" spans="1:1" ht="15">
      <c r="A78" s="176"/>
    </row>
    <row r="79" spans="1:1" ht="15">
      <c r="A79" s="176" t="s">
        <v>414</v>
      </c>
    </row>
    <row r="80" spans="1:1" ht="15">
      <c r="A80" s="176" t="s">
        <v>135</v>
      </c>
    </row>
    <row r="81" spans="1:1" ht="15">
      <c r="A81" s="176"/>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500-000000000000}"/>
    <hyperlink ref="A44" r:id="rId2" display="mailto:jatin.rekhi@jla-india.com" xr:uid="{00000000-0004-0000-0500-000001000000}"/>
    <hyperlink ref="A61" r:id="rId3" display="mailto:patrick.li@jlahome.com" xr:uid="{00000000-0004-0000-0500-000002000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NEW PRICE QUOTE</vt:lpstr>
      <vt:lpstr>ROSS BTS JUN POE</vt:lpstr>
      <vt:lpstr>PAK Factory 7-19-24 </vt:lpstr>
      <vt:lpstr>T200 sheets</vt:lpstr>
      <vt:lpstr>projection</vt:lpstr>
      <vt:lpstr>PAK 4-2</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顾文静</cp:lastModifiedBy>
  <cp:lastPrinted>2015-01-20T08:10:09Z</cp:lastPrinted>
  <dcterms:created xsi:type="dcterms:W3CDTF">2010-04-15T22:36:54Z</dcterms:created>
  <dcterms:modified xsi:type="dcterms:W3CDTF">2025-05-30T06:05:27Z</dcterms:modified>
</cp:coreProperties>
</file>