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<sst xmlns="http://schemas.openxmlformats.org/spreadsheetml/2006/main" count="51" uniqueCount="51">
  <si>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</si>
  <si>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</si>
  <si>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</si>
  <si>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05/19/2025</t>
  </si>
  <si>
    <t>End Date:</t>
  </si>
  <si>
    <t>06/01/2025</t>
  </si>
  <si>
    <t>Report Run Date:</t>
  </si>
  <si>
    <t>06/02/2025</t>
  </si>
  <si>
    <t>Division</t>
  </si>
  <si>
    <t>Current And Future Inventory</t>
  </si>
  <si>
    <t>Current And History Sales Comparison</t>
  </si>
  <si>
    <t>MACY02</t>
  </si>
  <si>
    <t>JCPENNEY01</t>
  </si>
  <si>
    <t>TGTDVS</t>
  </si>
  <si>
    <t>KOHLDSN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</si>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</sst>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715992</v>
      </c>
      <c r="C5" s="11">
        <f>=ROUNDDOWN(27.8957559795377,0)</f>
      </c>
      <c r="D5" s="11">
        <v>286367</v>
      </c>
      <c r="E5" s="12">
        <v>0.9679</v>
      </c>
      <c r="F5" s="11"/>
      <c r="G5" s="11">
        <f>=ROUNDDOWN({0},0)</f>
      </c>
      <c r="H5" s="11">
        <v>480</v>
      </c>
      <c r="I5" s="12">
        <v>1</v>
      </c>
      <c r="J5" s="11">
        <v>10847</v>
      </c>
      <c r="K5" s="13">
        <v>557532.1</v>
      </c>
      <c r="L5" s="11">
        <v>1826</v>
      </c>
      <c r="M5" s="14">
        <v>305.33</v>
      </c>
      <c r="N5" s="11">
        <v>15950</v>
      </c>
      <c r="O5" s="13">
        <v>825280.15</v>
      </c>
      <c r="P5" s="11">
        <v>1653</v>
      </c>
      <c r="Q5" s="14">
        <v>499.26</v>
      </c>
      <c r="R5" s="12">
        <v>-0.3199</v>
      </c>
      <c r="S5" s="12">
        <v>-0.3244</v>
      </c>
      <c r="T5" s="12">
        <v>0.1047</v>
      </c>
      <c r="U5" s="12">
        <v>-0.3884</v>
      </c>
      <c r="V5" s="11">
        <v>3832</v>
      </c>
      <c r="W5" s="13">
        <v>226158.78</v>
      </c>
      <c r="X5" s="11">
        <v>1555</v>
      </c>
      <c r="Y5" s="11">
        <v>5759</v>
      </c>
      <c r="Z5" s="13">
        <v>310262.74</v>
      </c>
      <c r="AA5" s="11">
        <v>1317</v>
      </c>
      <c r="AB5" s="12">
        <v>-0.3346</v>
      </c>
      <c r="AC5" s="12">
        <v>-0.2711</v>
      </c>
      <c r="AD5" s="11">
        <v>3125</v>
      </c>
      <c r="AE5" s="13">
        <v>145373.01</v>
      </c>
      <c r="AF5" s="11">
        <v>1568</v>
      </c>
      <c r="AG5" s="11">
        <v>3265</v>
      </c>
      <c r="AH5" s="13">
        <v>179374.41</v>
      </c>
      <c r="AI5" s="11">
        <v>1566</v>
      </c>
      <c r="AJ5" s="12">
        <v>-0.0429</v>
      </c>
      <c r="AK5" s="12">
        <v>-0.1896</v>
      </c>
      <c r="AL5" s="11">
        <v>1237</v>
      </c>
      <c r="AM5" s="13">
        <v>54360.87</v>
      </c>
      <c r="AN5" s="11">
        <v>1085</v>
      </c>
      <c r="AO5" s="11">
        <v>2909</v>
      </c>
      <c r="AP5" s="13">
        <v>161270.75</v>
      </c>
      <c r="AQ5" s="11">
        <v>1478</v>
      </c>
      <c r="AR5" s="12">
        <v>-0.5748</v>
      </c>
      <c r="AS5" s="12">
        <v>-0.6629</v>
      </c>
      <c r="AT5" s="11">
        <v>2653</v>
      </c>
      <c r="AU5" s="13">
        <v>131639.44</v>
      </c>
      <c r="AV5" s="11">
        <v>1708</v>
      </c>
      <c r="AW5" s="11">
        <v>4017</v>
      </c>
      <c r="AX5" s="13">
        <v>174372.25</v>
      </c>
      <c r="AY5" s="11">
        <v>1601</v>
      </c>
      <c r="AZ5" s="12">
        <v>-0.3396</v>
      </c>
      <c r="BA5" s="12">
        <v>-0.2451</v>
      </c>
    </row>
    <row r="6">
      <c r="A6" s="10" t="s">
        <v>36</v>
      </c>
      <c r="B6" s="11">
        <v>13941</v>
      </c>
      <c r="C6" s="11">
        <f>=ROUNDDOWN(23.4973874936794,0)</f>
      </c>
      <c r="D6" s="11">
        <v>10230</v>
      </c>
      <c r="E6" s="12">
        <v>0.1736</v>
      </c>
      <c r="F6" s="11"/>
      <c r="G6" s="11">
        <f>=ROUNDDOWN({0},0)</f>
      </c>
      <c r="H6" s="11"/>
      <c r="I6" s="12"/>
      <c r="J6" s="11">
        <v>142</v>
      </c>
      <c r="K6" s="13">
        <v>2634</v>
      </c>
      <c r="L6" s="11">
        <v>71</v>
      </c>
      <c r="M6" s="14">
        <v>37.1</v>
      </c>
      <c r="N6" s="11">
        <v>835</v>
      </c>
      <c r="O6" s="13">
        <v>9650.42</v>
      </c>
      <c r="P6" s="11">
        <v>609</v>
      </c>
      <c r="Q6" s="14">
        <v>15.85</v>
      </c>
      <c r="R6" s="12">
        <v>-0.8299</v>
      </c>
      <c r="S6" s="12">
        <v>-0.7271</v>
      </c>
      <c r="T6" s="12">
        <v>-0.8834</v>
      </c>
      <c r="U6" s="12">
        <v>1.3407</v>
      </c>
      <c r="V6" s="11">
        <v>60</v>
      </c>
      <c r="W6" s="13">
        <v>1120.54</v>
      </c>
      <c r="X6" s="11">
        <v>71</v>
      </c>
      <c r="Y6" s="11">
        <v>810</v>
      </c>
      <c r="Z6" s="13">
        <v>9360.42</v>
      </c>
      <c r="AA6" s="11">
        <v>609</v>
      </c>
      <c r="AB6" s="12">
        <v>-0.9259</v>
      </c>
      <c r="AC6" s="12">
        <v>-0.8803</v>
      </c>
      <c r="AD6" s="11">
        <v>65</v>
      </c>
      <c r="AE6" s="13">
        <v>1183.46</v>
      </c>
      <c r="AF6" s="11">
        <v>31</v>
      </c>
      <c r="AG6" s="11">
        <v>25</v>
      </c>
      <c r="AH6" s="13">
        <v>290</v>
      </c>
      <c r="AI6" s="11">
        <v>36</v>
      </c>
      <c r="AJ6" s="12">
        <v>1.6</v>
      </c>
      <c r="AK6" s="12">
        <v>3.0809</v>
      </c>
      <c r="AL6" s="11"/>
      <c r="AM6" s="13"/>
      <c r="AN6" s="11"/>
      <c r="AO6" s="11"/>
      <c r="AP6" s="13"/>
      <c r="AQ6" s="11"/>
      <c r="AR6" s="12"/>
      <c r="AS6" s="12"/>
      <c r="AT6" s="11">
        <v>17</v>
      </c>
      <c r="AU6" s="13">
        <v>330</v>
      </c>
      <c r="AV6" s="11">
        <v>31</v>
      </c>
      <c r="AW6" s="11"/>
      <c r="AX6" s="13"/>
      <c r="AY6" s="11"/>
      <c r="AZ6" s="12"/>
      <c r="BA6" s="12"/>
    </row>
    <row r="7">
      <c r="A7" s="10" t="s">
        <v>37</v>
      </c>
      <c r="B7" s="11">
        <v>23462</v>
      </c>
      <c r="C7" s="11">
        <f>=ROUNDDOWN(20.4675913809648,0)</f>
      </c>
      <c r="D7" s="11">
        <v>5836</v>
      </c>
      <c r="E7" s="12">
        <v>0.9414</v>
      </c>
      <c r="F7" s="11"/>
      <c r="G7" s="11">
        <f>=ROUNDDOWN({0},0)</f>
      </c>
      <c r="H7" s="11"/>
      <c r="I7" s="12"/>
      <c r="J7" s="11">
        <v>258</v>
      </c>
      <c r="K7" s="13">
        <v>10677.04</v>
      </c>
      <c r="L7" s="11">
        <v>152</v>
      </c>
      <c r="M7" s="14">
        <v>70.24</v>
      </c>
      <c r="N7" s="11">
        <v>340</v>
      </c>
      <c r="O7" s="13">
        <v>16876.06</v>
      </c>
      <c r="P7" s="11">
        <v>171</v>
      </c>
      <c r="Q7" s="14">
        <v>98.69</v>
      </c>
      <c r="R7" s="12">
        <v>-0.2412</v>
      </c>
      <c r="S7" s="12">
        <v>-0.3673</v>
      </c>
      <c r="T7" s="12">
        <v>-0.1111</v>
      </c>
      <c r="U7" s="12">
        <v>-0.2883</v>
      </c>
      <c r="V7" s="11">
        <v>42</v>
      </c>
      <c r="W7" s="13">
        <v>2000.85</v>
      </c>
      <c r="X7" s="11">
        <v>134</v>
      </c>
      <c r="Y7" s="11">
        <v>32</v>
      </c>
      <c r="Z7" s="13">
        <v>1436.79</v>
      </c>
      <c r="AA7" s="11">
        <v>157</v>
      </c>
      <c r="AB7" s="12">
        <v>0.3125</v>
      </c>
      <c r="AC7" s="12">
        <v>0.3926</v>
      </c>
      <c r="AD7" s="11">
        <v>41</v>
      </c>
      <c r="AE7" s="13">
        <v>1214.35</v>
      </c>
      <c r="AF7" s="11">
        <v>96</v>
      </c>
      <c r="AG7" s="11">
        <v>43</v>
      </c>
      <c r="AH7" s="13">
        <v>2373.1</v>
      </c>
      <c r="AI7" s="11">
        <v>62</v>
      </c>
      <c r="AJ7" s="12">
        <v>-0.0465</v>
      </c>
      <c r="AK7" s="12">
        <v>-0.4883</v>
      </c>
      <c r="AL7" s="11">
        <v>97</v>
      </c>
      <c r="AM7" s="13">
        <v>5943.61</v>
      </c>
      <c r="AN7" s="11">
        <v>120</v>
      </c>
      <c r="AO7" s="11">
        <v>149</v>
      </c>
      <c r="AP7" s="13">
        <v>8048.23</v>
      </c>
      <c r="AQ7" s="11">
        <v>155</v>
      </c>
      <c r="AR7" s="12">
        <v>-0.349</v>
      </c>
      <c r="AS7" s="12">
        <v>-0.2615</v>
      </c>
      <c r="AT7" s="11">
        <v>78</v>
      </c>
      <c r="AU7" s="13">
        <v>1518.23</v>
      </c>
      <c r="AV7" s="11">
        <v>147</v>
      </c>
      <c r="AW7" s="11">
        <v>116</v>
      </c>
      <c r="AX7" s="13">
        <v>5017.94</v>
      </c>
      <c r="AY7" s="11">
        <v>171</v>
      </c>
      <c r="AZ7" s="12">
        <v>-0.3276</v>
      </c>
      <c r="BA7" s="12">
        <v>-0.6974</v>
      </c>
    </row>
    <row r="8">
      <c r="A8" s="10" t="s">
        <v>38</v>
      </c>
      <c r="B8" s="11">
        <v>140307</v>
      </c>
      <c r="C8" s="11">
        <f>=ROUNDDOWN(25.3568394990331,0)</f>
      </c>
      <c r="D8" s="11">
        <v>133334</v>
      </c>
      <c r="E8" s="12">
        <v>0.9667</v>
      </c>
      <c r="F8" s="11"/>
      <c r="G8" s="11">
        <f>=ROUNDDOWN({0},0)</f>
      </c>
      <c r="H8" s="11"/>
      <c r="I8" s="12"/>
      <c r="J8" s="11">
        <v>2608</v>
      </c>
      <c r="K8" s="13">
        <v>82379.54</v>
      </c>
      <c r="L8" s="11">
        <v>256</v>
      </c>
      <c r="M8" s="14">
        <v>321.8</v>
      </c>
      <c r="N8" s="11">
        <v>2959</v>
      </c>
      <c r="O8" s="13">
        <v>82311.88</v>
      </c>
      <c r="P8" s="11">
        <v>279</v>
      </c>
      <c r="Q8" s="14">
        <v>295.02</v>
      </c>
      <c r="R8" s="12">
        <v>-0.1186</v>
      </c>
      <c r="S8" s="12">
        <v>0.0008</v>
      </c>
      <c r="T8" s="12">
        <v>-0.0824</v>
      </c>
      <c r="U8" s="12">
        <v>0.0908</v>
      </c>
      <c r="V8" s="11">
        <v>952</v>
      </c>
      <c r="W8" s="13">
        <v>32012.77</v>
      </c>
      <c r="X8" s="11">
        <v>242</v>
      </c>
      <c r="Y8" s="11">
        <v>504</v>
      </c>
      <c r="Z8" s="13">
        <v>16111.95</v>
      </c>
      <c r="AA8" s="11">
        <v>237</v>
      </c>
      <c r="AB8" s="12">
        <v>0.8889</v>
      </c>
      <c r="AC8" s="12">
        <v>0.9869</v>
      </c>
      <c r="AD8" s="11">
        <v>713</v>
      </c>
      <c r="AE8" s="13">
        <v>23240.8</v>
      </c>
      <c r="AF8" s="11">
        <v>207</v>
      </c>
      <c r="AG8" s="11">
        <v>639</v>
      </c>
      <c r="AH8" s="13">
        <v>16526.62</v>
      </c>
      <c r="AI8" s="11">
        <v>222</v>
      </c>
      <c r="AJ8" s="12">
        <v>0.1158</v>
      </c>
      <c r="AK8" s="12">
        <v>0.4063</v>
      </c>
      <c r="AL8" s="11">
        <v>611</v>
      </c>
      <c r="AM8" s="13">
        <v>17011.36</v>
      </c>
      <c r="AN8" s="11">
        <v>197</v>
      </c>
      <c r="AO8" s="11">
        <v>916</v>
      </c>
      <c r="AP8" s="13">
        <v>26867.8</v>
      </c>
      <c r="AQ8" s="11">
        <v>246</v>
      </c>
      <c r="AR8" s="12">
        <v>-0.333</v>
      </c>
      <c r="AS8" s="12">
        <v>-0.3668</v>
      </c>
      <c r="AT8" s="11">
        <v>332</v>
      </c>
      <c r="AU8" s="13">
        <v>10114.61</v>
      </c>
      <c r="AV8" s="11">
        <v>247</v>
      </c>
      <c r="AW8" s="11">
        <v>900</v>
      </c>
      <c r="AX8" s="13">
        <v>22805.51</v>
      </c>
      <c r="AY8" s="11">
        <v>250</v>
      </c>
      <c r="AZ8" s="12">
        <v>-0.6311</v>
      </c>
      <c r="BA8" s="12">
        <v>-0.5565</v>
      </c>
    </row>
    <row r="9">
      <c r="A9" s="10" t="s">
        <v>39</v>
      </c>
      <c r="B9" s="11">
        <v>256831</v>
      </c>
      <c r="C9" s="11">
        <f>=ROUNDDOWN(28.5047890700436,0)</f>
      </c>
      <c r="D9" s="11">
        <v>277422</v>
      </c>
      <c r="E9" s="12">
        <v>0.9933</v>
      </c>
      <c r="F9" s="11"/>
      <c r="G9" s="11">
        <f>=ROUNDDOWN({0},0)</f>
      </c>
      <c r="H9" s="11"/>
      <c r="I9" s="12"/>
      <c r="J9" s="11">
        <v>3413</v>
      </c>
      <c r="K9" s="13">
        <v>66777.04</v>
      </c>
      <c r="L9" s="11">
        <v>338</v>
      </c>
      <c r="M9" s="14">
        <v>197.57</v>
      </c>
      <c r="N9" s="11">
        <v>3981</v>
      </c>
      <c r="O9" s="13">
        <v>75015.86</v>
      </c>
      <c r="P9" s="11">
        <v>259</v>
      </c>
      <c r="Q9" s="14">
        <v>289.64</v>
      </c>
      <c r="R9" s="12">
        <v>-0.1427</v>
      </c>
      <c r="S9" s="12">
        <v>-0.1098</v>
      </c>
      <c r="T9" s="12">
        <v>0.305</v>
      </c>
      <c r="U9" s="12">
        <v>-0.3179</v>
      </c>
      <c r="V9" s="11">
        <v>1206</v>
      </c>
      <c r="W9" s="13">
        <v>24067.85</v>
      </c>
      <c r="X9" s="11">
        <v>261</v>
      </c>
      <c r="Y9" s="11">
        <v>1310</v>
      </c>
      <c r="Z9" s="13">
        <v>26140</v>
      </c>
      <c r="AA9" s="11">
        <v>215</v>
      </c>
      <c r="AB9" s="12">
        <v>-0.0794</v>
      </c>
      <c r="AC9" s="12">
        <v>-0.0793</v>
      </c>
      <c r="AD9" s="11">
        <v>1013</v>
      </c>
      <c r="AE9" s="13">
        <v>20359.99</v>
      </c>
      <c r="AF9" s="11">
        <v>203</v>
      </c>
      <c r="AG9" s="11">
        <v>492</v>
      </c>
      <c r="AH9" s="13">
        <v>8797.72</v>
      </c>
      <c r="AI9" s="11">
        <v>226</v>
      </c>
      <c r="AJ9" s="12">
        <v>1.0589</v>
      </c>
      <c r="AK9" s="12">
        <v>1.3142</v>
      </c>
      <c r="AL9" s="11">
        <v>606</v>
      </c>
      <c r="AM9" s="13">
        <v>11676.34</v>
      </c>
      <c r="AN9" s="11">
        <v>152</v>
      </c>
      <c r="AO9" s="11">
        <v>768</v>
      </c>
      <c r="AP9" s="13">
        <v>15277.86</v>
      </c>
      <c r="AQ9" s="11">
        <v>231</v>
      </c>
      <c r="AR9" s="12">
        <v>-0.2109</v>
      </c>
      <c r="AS9" s="12">
        <v>-0.2357</v>
      </c>
      <c r="AT9" s="11">
        <v>588</v>
      </c>
      <c r="AU9" s="13">
        <v>10672.86</v>
      </c>
      <c r="AV9" s="11">
        <v>289</v>
      </c>
      <c r="AW9" s="11">
        <v>1411</v>
      </c>
      <c r="AX9" s="13">
        <v>24800.28</v>
      </c>
      <c r="AY9" s="11">
        <v>255</v>
      </c>
      <c r="AZ9" s="12">
        <v>-0.5833</v>
      </c>
      <c r="BA9" s="12">
        <v>-0.5696</v>
      </c>
    </row>
    <row r="10">
      <c r="A10" s="10" t="s">
        <v>40</v>
      </c>
      <c r="B10" s="11">
        <v>517588</v>
      </c>
      <c r="C10" s="11">
        <f>=ROUNDDOWN(33.9135106801206,0)</f>
      </c>
      <c r="D10" s="11">
        <v>396624</v>
      </c>
      <c r="E10" s="12">
        <v>0.9173</v>
      </c>
      <c r="F10" s="11"/>
      <c r="G10" s="11">
        <f>=ROUNDDOWN({0},0)</f>
      </c>
      <c r="H10" s="11"/>
      <c r="I10" s="12"/>
      <c r="J10" s="11">
        <v>5855</v>
      </c>
      <c r="K10" s="13">
        <v>198039.92</v>
      </c>
      <c r="L10" s="11">
        <v>1146</v>
      </c>
      <c r="M10" s="14">
        <v>172.81</v>
      </c>
      <c r="N10" s="11">
        <v>6723</v>
      </c>
      <c r="O10" s="13">
        <v>205081.82</v>
      </c>
      <c r="P10" s="11">
        <v>1161</v>
      </c>
      <c r="Q10" s="14">
        <v>176.64</v>
      </c>
      <c r="R10" s="12">
        <v>-0.1291</v>
      </c>
      <c r="S10" s="12">
        <v>-0.0343</v>
      </c>
      <c r="T10" s="12">
        <v>-0.0129</v>
      </c>
      <c r="U10" s="12">
        <v>-0.0217</v>
      </c>
      <c r="V10" s="11">
        <v>1762</v>
      </c>
      <c r="W10" s="13">
        <v>62262.22</v>
      </c>
      <c r="X10" s="11">
        <v>897</v>
      </c>
      <c r="Y10" s="11">
        <v>1984</v>
      </c>
      <c r="Z10" s="13">
        <v>67017.97</v>
      </c>
      <c r="AA10" s="11">
        <v>900</v>
      </c>
      <c r="AB10" s="12">
        <v>-0.1119</v>
      </c>
      <c r="AC10" s="12">
        <v>-0.071</v>
      </c>
      <c r="AD10" s="11">
        <v>1624</v>
      </c>
      <c r="AE10" s="13">
        <v>56277.88</v>
      </c>
      <c r="AF10" s="11">
        <v>735</v>
      </c>
      <c r="AG10" s="11">
        <v>893</v>
      </c>
      <c r="AH10" s="13">
        <v>29464.13</v>
      </c>
      <c r="AI10" s="11">
        <v>729</v>
      </c>
      <c r="AJ10" s="12">
        <v>0.8186</v>
      </c>
      <c r="AK10" s="12">
        <v>0.91</v>
      </c>
      <c r="AL10" s="11">
        <v>1569</v>
      </c>
      <c r="AM10" s="13">
        <v>50382.77</v>
      </c>
      <c r="AN10" s="11">
        <v>696</v>
      </c>
      <c r="AO10" s="11">
        <v>1969</v>
      </c>
      <c r="AP10" s="13">
        <v>58129.49</v>
      </c>
      <c r="AQ10" s="11">
        <v>871</v>
      </c>
      <c r="AR10" s="12">
        <v>-0.2031</v>
      </c>
      <c r="AS10" s="12">
        <v>-0.1333</v>
      </c>
      <c r="AT10" s="11">
        <v>900</v>
      </c>
      <c r="AU10" s="13">
        <v>29117.05</v>
      </c>
      <c r="AV10" s="11">
        <v>925</v>
      </c>
      <c r="AW10" s="11">
        <v>1877</v>
      </c>
      <c r="AX10" s="13">
        <v>50470.23</v>
      </c>
      <c r="AY10" s="11">
        <v>977</v>
      </c>
      <c r="AZ10" s="12">
        <v>-0.5205</v>
      </c>
      <c r="BA10" s="12">
        <v>-0.4231</v>
      </c>
    </row>
    <row r="11">
      <c r="A11" s="10" t="s">
        <v>41</v>
      </c>
      <c r="B11" s="11">
        <v>99779</v>
      </c>
      <c r="C11" s="11">
        <f>=ROUNDDOWN(19.7339899529291,0)</f>
      </c>
      <c r="D11" s="11">
        <v>61005</v>
      </c>
      <c r="E11" s="12">
        <v>0.9384</v>
      </c>
      <c r="F11" s="11"/>
      <c r="G11" s="11">
        <f>=ROUNDDOWN({0},0)</f>
      </c>
      <c r="H11" s="11">
        <v>8049</v>
      </c>
      <c r="I11" s="12">
        <v>0.8101</v>
      </c>
      <c r="J11" s="11">
        <v>1807</v>
      </c>
      <c r="K11" s="13">
        <v>283476.68</v>
      </c>
      <c r="L11" s="11">
        <v>494</v>
      </c>
      <c r="M11" s="14">
        <v>573.84</v>
      </c>
      <c r="N11" s="11">
        <v>2838</v>
      </c>
      <c r="O11" s="13">
        <v>391736.3</v>
      </c>
      <c r="P11" s="11">
        <v>654</v>
      </c>
      <c r="Q11" s="14">
        <v>598.99</v>
      </c>
      <c r="R11" s="12">
        <v>-0.3633</v>
      </c>
      <c r="S11" s="12">
        <v>-0.2764</v>
      </c>
      <c r="T11" s="12">
        <v>-0.2446</v>
      </c>
      <c r="U11" s="12">
        <v>-0.042</v>
      </c>
      <c r="V11" s="11">
        <v>468</v>
      </c>
      <c r="W11" s="13">
        <v>70569.08</v>
      </c>
      <c r="X11" s="11">
        <v>402</v>
      </c>
      <c r="Y11" s="11">
        <v>200</v>
      </c>
      <c r="Z11" s="13">
        <v>33418.44</v>
      </c>
      <c r="AA11" s="11">
        <v>538</v>
      </c>
      <c r="AB11" s="12">
        <v>1.34</v>
      </c>
      <c r="AC11" s="12">
        <v>1.1117</v>
      </c>
      <c r="AD11" s="11">
        <v>174</v>
      </c>
      <c r="AE11" s="13">
        <v>49863.08</v>
      </c>
      <c r="AF11" s="11">
        <v>222</v>
      </c>
      <c r="AG11" s="11">
        <v>31</v>
      </c>
      <c r="AH11" s="13">
        <v>5454.69</v>
      </c>
      <c r="AI11" s="11">
        <v>259</v>
      </c>
      <c r="AJ11" s="12">
        <v>4.6129</v>
      </c>
      <c r="AK11" s="12">
        <v>8.1413</v>
      </c>
      <c r="AL11" s="11">
        <v>693</v>
      </c>
      <c r="AM11" s="13">
        <v>104461.84</v>
      </c>
      <c r="AN11" s="11">
        <v>294</v>
      </c>
      <c r="AO11" s="11">
        <v>2174</v>
      </c>
      <c r="AP11" s="13">
        <v>279728.01</v>
      </c>
      <c r="AQ11" s="11">
        <v>524</v>
      </c>
      <c r="AR11" s="12">
        <v>-0.6812</v>
      </c>
      <c r="AS11" s="12">
        <v>-0.6266</v>
      </c>
      <c r="AT11" s="11">
        <v>472</v>
      </c>
      <c r="AU11" s="13">
        <v>58582.68</v>
      </c>
      <c r="AV11" s="11">
        <v>451</v>
      </c>
      <c r="AW11" s="11">
        <v>433</v>
      </c>
      <c r="AX11" s="13">
        <v>73135.16</v>
      </c>
      <c r="AY11" s="11">
        <v>616</v>
      </c>
      <c r="AZ11" s="12">
        <v>0.0901</v>
      </c>
      <c r="BA11" s="12">
        <v>-0.199</v>
      </c>
    </row>
    <row r="12">
      <c r="A12" s="10" t="s">
        <v>42</v>
      </c>
      <c r="B12" s="11">
        <v>8810</v>
      </c>
      <c r="C12" s="11">
        <f>=ROUNDDOWN(16.6414809217983,0)</f>
      </c>
      <c r="D12" s="11">
        <v>10530</v>
      </c>
      <c r="E12" s="12">
        <v>0.8172</v>
      </c>
      <c r="F12" s="11"/>
      <c r="G12" s="11">
        <f>=ROUNDDOWN({0},0)</f>
      </c>
      <c r="H12" s="11"/>
      <c r="I12" s="12"/>
      <c r="J12" s="11">
        <v>105</v>
      </c>
      <c r="K12" s="13">
        <v>6386.15</v>
      </c>
      <c r="L12" s="11">
        <v>112</v>
      </c>
      <c r="M12" s="14">
        <v>57.02</v>
      </c>
      <c r="N12" s="11">
        <v>130</v>
      </c>
      <c r="O12" s="13">
        <v>9010.08</v>
      </c>
      <c r="P12" s="11">
        <v>136</v>
      </c>
      <c r="Q12" s="14">
        <v>66.25</v>
      </c>
      <c r="R12" s="12">
        <v>-0.1923</v>
      </c>
      <c r="S12" s="12">
        <v>-0.2912</v>
      </c>
      <c r="T12" s="12">
        <v>-0.1765</v>
      </c>
      <c r="U12" s="12">
        <v>-0.1393</v>
      </c>
      <c r="V12" s="11">
        <v>18</v>
      </c>
      <c r="W12" s="13">
        <v>975.44</v>
      </c>
      <c r="X12" s="11">
        <v>112</v>
      </c>
      <c r="Y12" s="11">
        <v>8</v>
      </c>
      <c r="Z12" s="13">
        <v>514.15</v>
      </c>
      <c r="AA12" s="11">
        <v>127</v>
      </c>
      <c r="AB12" s="12">
        <v>1.25</v>
      </c>
      <c r="AC12" s="12">
        <v>0.8972</v>
      </c>
      <c r="AD12" s="11">
        <v>31</v>
      </c>
      <c r="AE12" s="13">
        <v>1988.67</v>
      </c>
      <c r="AF12" s="11">
        <v>74</v>
      </c>
      <c r="AG12" s="11">
        <v>24</v>
      </c>
      <c r="AH12" s="13">
        <v>1276.26</v>
      </c>
      <c r="AI12" s="11">
        <v>99</v>
      </c>
      <c r="AJ12" s="12">
        <v>0.2917</v>
      </c>
      <c r="AK12" s="12">
        <v>0.5582</v>
      </c>
      <c r="AL12" s="11">
        <v>21</v>
      </c>
      <c r="AM12" s="13">
        <v>1386.79</v>
      </c>
      <c r="AN12" s="11">
        <v>74</v>
      </c>
      <c r="AO12" s="11">
        <v>52</v>
      </c>
      <c r="AP12" s="13">
        <v>4135.09</v>
      </c>
      <c r="AQ12" s="11">
        <v>127</v>
      </c>
      <c r="AR12" s="12">
        <v>-0.5962</v>
      </c>
      <c r="AS12" s="12">
        <v>-0.6646</v>
      </c>
      <c r="AT12" s="11">
        <v>35</v>
      </c>
      <c r="AU12" s="13">
        <v>2035.25</v>
      </c>
      <c r="AV12" s="11">
        <v>112</v>
      </c>
      <c r="AW12" s="11">
        <v>46</v>
      </c>
      <c r="AX12" s="13">
        <v>3084.58</v>
      </c>
      <c r="AY12" s="11">
        <v>135</v>
      </c>
      <c r="AZ12" s="12">
        <v>-0.2391</v>
      </c>
      <c r="BA12" s="12">
        <v>-0.3402</v>
      </c>
    </row>
    <row r="13">
      <c r="A13" s="10" t="s">
        <v>43</v>
      </c>
      <c r="B13" s="11">
        <v>10070</v>
      </c>
      <c r="C13" s="11">
        <f>=ROUNDDOWN(192.543021032505,0)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14</v>
      </c>
      <c r="K13" s="13">
        <v>102.07</v>
      </c>
      <c r="L13" s="11">
        <v>22</v>
      </c>
      <c r="M13" s="14">
        <v>4.64</v>
      </c>
      <c r="N13" s="11"/>
      <c r="O13" s="13"/>
      <c r="P13" s="11">
        <v>22</v>
      </c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>
        <v>14</v>
      </c>
      <c r="AU13" s="13">
        <v>102.07</v>
      </c>
      <c r="AV13" s="11">
        <v>7</v>
      </c>
      <c r="AW13" s="11"/>
      <c r="AX13" s="13"/>
      <c r="AY13" s="11">
        <v>4</v>
      </c>
      <c r="AZ13" s="12"/>
      <c r="BA13" s="12"/>
    </row>
    <row r="14">
      <c r="A14" s="10" t="s">
        <v>44</v>
      </c>
      <c r="B14" s="11">
        <v>31848</v>
      </c>
      <c r="C14" s="11">
        <f>=ROUNDDOWN(68.623141564318,0)</f>
      </c>
      <c r="D14" s="11">
        <v>2490</v>
      </c>
      <c r="E14" s="12">
        <v>1</v>
      </c>
      <c r="F14" s="11"/>
      <c r="G14" s="11">
        <f>=ROUNDDOWN({0},0)</f>
      </c>
      <c r="H14" s="11"/>
      <c r="I14" s="12"/>
      <c r="J14" s="11">
        <v>18</v>
      </c>
      <c r="K14" s="13">
        <v>739.57</v>
      </c>
      <c r="L14" s="11">
        <v>81</v>
      </c>
      <c r="M14" s="14">
        <v>9.13</v>
      </c>
      <c r="N14" s="11">
        <v>71</v>
      </c>
      <c r="O14" s="13">
        <v>2105.3</v>
      </c>
      <c r="P14" s="11">
        <v>112</v>
      </c>
      <c r="Q14" s="14">
        <v>18.8</v>
      </c>
      <c r="R14" s="12">
        <v>-0.7465</v>
      </c>
      <c r="S14" s="12">
        <v>-0.6487</v>
      </c>
      <c r="T14" s="12">
        <v>-0.2768</v>
      </c>
      <c r="U14" s="12">
        <v>-0.5144</v>
      </c>
      <c r="V14" s="11"/>
      <c r="W14" s="13"/>
      <c r="X14" s="11">
        <v>1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18</v>
      </c>
      <c r="AU14" s="13">
        <v>739.57</v>
      </c>
      <c r="AV14" s="11">
        <v>46</v>
      </c>
      <c r="AW14" s="11">
        <v>71</v>
      </c>
      <c r="AX14" s="13">
        <v>2105.3</v>
      </c>
      <c r="AY14" s="11">
        <v>69</v>
      </c>
      <c r="AZ14" s="12">
        <v>-0.7465</v>
      </c>
      <c r="BA14" s="12">
        <v>-0.6487</v>
      </c>
    </row>
    <row r="15">
      <c r="A15" s="10" t="s">
        <v>45</v>
      </c>
      <c r="B15" s="11">
        <v>4959</v>
      </c>
      <c r="C15" s="11">
        <f>=ROUNDDOWN(337.34693877551,0)</f>
      </c>
      <c r="D15" s="11"/>
      <c r="E15" s="12"/>
      <c r="F15" s="11"/>
      <c r="G15" s="11">
        <f>=ROUNDDOWN({0},0)</f>
      </c>
      <c r="H15" s="11"/>
      <c r="I15" s="12"/>
      <c r="J15" s="11">
        <v>5</v>
      </c>
      <c r="K15" s="13">
        <v>274.71</v>
      </c>
      <c r="L15" s="11"/>
      <c r="M15" s="14"/>
      <c r="N15" s="11">
        <v>20</v>
      </c>
      <c r="O15" s="13">
        <v>1212.03</v>
      </c>
      <c r="P15" s="11">
        <v>83</v>
      </c>
      <c r="Q15" s="14">
        <v>14.6</v>
      </c>
      <c r="R15" s="12">
        <v>-0.75</v>
      </c>
      <c r="S15" s="12">
        <v>-0.7733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>
        <v>5</v>
      </c>
      <c r="AE15" s="13">
        <v>274.71</v>
      </c>
      <c r="AF15" s="11"/>
      <c r="AG15" s="11">
        <v>17</v>
      </c>
      <c r="AH15" s="13">
        <v>1032.75</v>
      </c>
      <c r="AI15" s="11">
        <v>61</v>
      </c>
      <c r="AJ15" s="12">
        <v>-0.7059</v>
      </c>
      <c r="AK15" s="12">
        <v>-0.734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>
        <v>3</v>
      </c>
      <c r="AX15" s="13">
        <v>179.28</v>
      </c>
      <c r="AY15" s="11">
        <v>83</v>
      </c>
      <c r="AZ15" s="12"/>
      <c r="BA15" s="12"/>
    </row>
    <row r="16">
      <c r="A16" s="10" t="s">
        <v>46</v>
      </c>
      <c r="B16" s="11">
        <v>416395</v>
      </c>
      <c r="C16" s="11">
        <f>=ROUNDDOWN(24.1966319557436,0)</f>
      </c>
      <c r="D16" s="11">
        <v>428038</v>
      </c>
      <c r="E16" s="12">
        <v>0.8999</v>
      </c>
      <c r="F16" s="11"/>
      <c r="G16" s="11">
        <f>=ROUNDDOWN({0},0)</f>
      </c>
      <c r="H16" s="11"/>
      <c r="I16" s="12"/>
      <c r="J16" s="11">
        <v>4308</v>
      </c>
      <c r="K16" s="13">
        <v>113848.3</v>
      </c>
      <c r="L16" s="11">
        <v>1360</v>
      </c>
      <c r="M16" s="14">
        <v>83.71</v>
      </c>
      <c r="N16" s="11">
        <v>7090</v>
      </c>
      <c r="O16" s="13">
        <v>189009.65</v>
      </c>
      <c r="P16" s="11">
        <v>1291</v>
      </c>
      <c r="Q16" s="14">
        <v>146.41</v>
      </c>
      <c r="R16" s="12">
        <v>-0.3924</v>
      </c>
      <c r="S16" s="12">
        <v>-0.3977</v>
      </c>
      <c r="T16" s="12">
        <v>0.0534</v>
      </c>
      <c r="U16" s="12">
        <v>-0.4282</v>
      </c>
      <c r="V16" s="11">
        <v>1590</v>
      </c>
      <c r="W16" s="13">
        <v>48244.78</v>
      </c>
      <c r="X16" s="11">
        <v>1009</v>
      </c>
      <c r="Y16" s="11">
        <v>2412</v>
      </c>
      <c r="Z16" s="13">
        <v>64567.9</v>
      </c>
      <c r="AA16" s="11">
        <v>987</v>
      </c>
      <c r="AB16" s="12">
        <v>-0.3408</v>
      </c>
      <c r="AC16" s="12">
        <v>-0.2528</v>
      </c>
      <c r="AD16" s="11">
        <v>1309</v>
      </c>
      <c r="AE16" s="13">
        <v>37823.02</v>
      </c>
      <c r="AF16" s="11">
        <v>949</v>
      </c>
      <c r="AG16" s="11">
        <v>2031</v>
      </c>
      <c r="AH16" s="13">
        <v>59612.45</v>
      </c>
      <c r="AI16" s="11">
        <v>967</v>
      </c>
      <c r="AJ16" s="12">
        <v>-0.3555</v>
      </c>
      <c r="AK16" s="12">
        <v>-0.3655</v>
      </c>
      <c r="AL16" s="11">
        <v>747</v>
      </c>
      <c r="AM16" s="13">
        <v>14336.46</v>
      </c>
      <c r="AN16" s="11">
        <v>821</v>
      </c>
      <c r="AO16" s="11">
        <v>1383</v>
      </c>
      <c r="AP16" s="13">
        <v>31885.57</v>
      </c>
      <c r="AQ16" s="11">
        <v>839</v>
      </c>
      <c r="AR16" s="12">
        <v>-0.4599</v>
      </c>
      <c r="AS16" s="12">
        <v>-0.5504</v>
      </c>
      <c r="AT16" s="11">
        <v>662</v>
      </c>
      <c r="AU16" s="13">
        <v>13444.04</v>
      </c>
      <c r="AV16" s="11">
        <v>1034</v>
      </c>
      <c r="AW16" s="11">
        <v>1264</v>
      </c>
      <c r="AX16" s="13">
        <v>32943.73</v>
      </c>
      <c r="AY16" s="11">
        <v>1047</v>
      </c>
      <c r="AZ16" s="12">
        <v>-0.4763</v>
      </c>
      <c r="BA16" s="12">
        <v>-0.5919</v>
      </c>
    </row>
    <row r="17">
      <c r="A17" s="10" t="s">
        <v>47</v>
      </c>
      <c r="B17" s="11">
        <v>153196</v>
      </c>
      <c r="C17" s="11">
        <f>=ROUNDDOWN(48.4062184024267,0)</f>
      </c>
      <c r="D17" s="11">
        <v>37751</v>
      </c>
      <c r="E17" s="12">
        <v>1</v>
      </c>
      <c r="F17" s="11"/>
      <c r="G17" s="11">
        <f>=ROUNDDOWN({0},0)</f>
      </c>
      <c r="H17" s="11"/>
      <c r="I17" s="12"/>
      <c r="J17" s="11">
        <v>4479</v>
      </c>
      <c r="K17" s="13">
        <v>130971.93</v>
      </c>
      <c r="L17" s="11">
        <v>159</v>
      </c>
      <c r="M17" s="14">
        <v>823.72</v>
      </c>
      <c r="N17" s="11">
        <v>3514</v>
      </c>
      <c r="O17" s="13">
        <v>111483.81</v>
      </c>
      <c r="P17" s="11">
        <v>128</v>
      </c>
      <c r="Q17" s="14">
        <v>870.97</v>
      </c>
      <c r="R17" s="12">
        <v>0.2746</v>
      </c>
      <c r="S17" s="12">
        <v>0.1748</v>
      </c>
      <c r="T17" s="12">
        <v>0.2422</v>
      </c>
      <c r="U17" s="12">
        <v>-0.0542</v>
      </c>
      <c r="V17" s="11">
        <v>682</v>
      </c>
      <c r="W17" s="13">
        <v>23734.59</v>
      </c>
      <c r="X17" s="11">
        <v>159</v>
      </c>
      <c r="Y17" s="11">
        <v>1366</v>
      </c>
      <c r="Z17" s="13">
        <v>48333.1</v>
      </c>
      <c r="AA17" s="11">
        <v>120</v>
      </c>
      <c r="AB17" s="12">
        <v>-0.5007</v>
      </c>
      <c r="AC17" s="12">
        <v>-0.5089</v>
      </c>
      <c r="AD17" s="11">
        <v>3219</v>
      </c>
      <c r="AE17" s="13">
        <v>89386.05</v>
      </c>
      <c r="AF17" s="11">
        <v>159</v>
      </c>
      <c r="AG17" s="11">
        <v>453</v>
      </c>
      <c r="AH17" s="13">
        <v>11711.61</v>
      </c>
      <c r="AI17" s="11">
        <v>116</v>
      </c>
      <c r="AJ17" s="12">
        <v>6.106</v>
      </c>
      <c r="AK17" s="12">
        <v>6.6323</v>
      </c>
      <c r="AL17" s="11">
        <v>430</v>
      </c>
      <c r="AM17" s="13">
        <v>13598.31</v>
      </c>
      <c r="AN17" s="11">
        <v>74</v>
      </c>
      <c r="AO17" s="11">
        <v>790</v>
      </c>
      <c r="AP17" s="13">
        <v>26054.3</v>
      </c>
      <c r="AQ17" s="11">
        <v>110</v>
      </c>
      <c r="AR17" s="12">
        <v>-0.4557</v>
      </c>
      <c r="AS17" s="12">
        <v>-0.4781</v>
      </c>
      <c r="AT17" s="11">
        <v>148</v>
      </c>
      <c r="AU17" s="13">
        <v>4252.98</v>
      </c>
      <c r="AV17" s="11">
        <v>159</v>
      </c>
      <c r="AW17" s="11">
        <v>905</v>
      </c>
      <c r="AX17" s="13">
        <v>25384.8</v>
      </c>
      <c r="AY17" s="11">
        <v>121</v>
      </c>
      <c r="AZ17" s="12">
        <v>-0.8365</v>
      </c>
      <c r="BA17" s="12">
        <v>-0.8325</v>
      </c>
    </row>
    <row r="18">
      <c r="A18" s="10" t="s">
        <v>48</v>
      </c>
      <c r="B18" s="11">
        <v>324905</v>
      </c>
      <c r="C18" s="11">
        <f>=ROUNDDOWN(35.2605704115298,0)</f>
      </c>
      <c r="D18" s="11">
        <v>103004</v>
      </c>
      <c r="E18" s="12">
        <v>0.9956</v>
      </c>
      <c r="F18" s="11"/>
      <c r="G18" s="11">
        <f>=ROUNDDOWN({0},0)</f>
      </c>
      <c r="H18" s="11"/>
      <c r="I18" s="12"/>
      <c r="J18" s="11">
        <v>2455</v>
      </c>
      <c r="K18" s="13">
        <v>51097.51</v>
      </c>
      <c r="L18" s="11">
        <v>541</v>
      </c>
      <c r="M18" s="14">
        <v>94.45</v>
      </c>
      <c r="N18" s="11">
        <v>5723</v>
      </c>
      <c r="O18" s="13">
        <v>110987.95</v>
      </c>
      <c r="P18" s="11">
        <v>636</v>
      </c>
      <c r="Q18" s="14">
        <v>174.51</v>
      </c>
      <c r="R18" s="12">
        <v>-0.571</v>
      </c>
      <c r="S18" s="12">
        <v>-0.5396</v>
      </c>
      <c r="T18" s="12">
        <v>-0.1494</v>
      </c>
      <c r="U18" s="12">
        <v>-0.4588</v>
      </c>
      <c r="V18" s="11">
        <v>38</v>
      </c>
      <c r="W18" s="13">
        <v>1091.99</v>
      </c>
      <c r="X18" s="11">
        <v>21</v>
      </c>
      <c r="Y18" s="11">
        <v>42</v>
      </c>
      <c r="Z18" s="13">
        <v>1238.57</v>
      </c>
      <c r="AA18" s="11">
        <v>14</v>
      </c>
      <c r="AB18" s="12">
        <v>-0.0952</v>
      </c>
      <c r="AC18" s="12">
        <v>-0.1183</v>
      </c>
      <c r="AD18" s="11">
        <v>1237</v>
      </c>
      <c r="AE18" s="13">
        <v>26510.32</v>
      </c>
      <c r="AF18" s="11">
        <v>485</v>
      </c>
      <c r="AG18" s="11">
        <v>2336</v>
      </c>
      <c r="AH18" s="13">
        <v>45206.76</v>
      </c>
      <c r="AI18" s="11">
        <v>625</v>
      </c>
      <c r="AJ18" s="12">
        <v>-0.4705</v>
      </c>
      <c r="AK18" s="12">
        <v>-0.4136</v>
      </c>
      <c r="AL18" s="11">
        <v>795</v>
      </c>
      <c r="AM18" s="13">
        <v>15360.61</v>
      </c>
      <c r="AN18" s="11">
        <v>198</v>
      </c>
      <c r="AO18" s="11">
        <v>1755</v>
      </c>
      <c r="AP18" s="13">
        <v>35963.97</v>
      </c>
      <c r="AQ18" s="11">
        <v>464</v>
      </c>
      <c r="AR18" s="12">
        <v>-0.547</v>
      </c>
      <c r="AS18" s="12">
        <v>-0.5729</v>
      </c>
      <c r="AT18" s="11">
        <v>385</v>
      </c>
      <c r="AU18" s="13">
        <v>8134.59</v>
      </c>
      <c r="AV18" s="11">
        <v>489</v>
      </c>
      <c r="AW18" s="11">
        <v>1590</v>
      </c>
      <c r="AX18" s="13">
        <v>28578.65</v>
      </c>
      <c r="AY18" s="11">
        <v>619</v>
      </c>
      <c r="AZ18" s="12">
        <v>-0.7579</v>
      </c>
      <c r="BA18" s="12">
        <v>-0.7154</v>
      </c>
    </row>
    <row r="19">
      <c r="A19" s="10" t="s">
        <v>49</v>
      </c>
      <c r="B19" s="11">
        <v>132165</v>
      </c>
      <c r="C19" s="11">
        <f>=ROUNDDOWN(38.2743042483566,0)</f>
      </c>
      <c r="D19" s="11">
        <v>36953</v>
      </c>
      <c r="E19" s="12">
        <v>0.9798</v>
      </c>
      <c r="F19" s="11"/>
      <c r="G19" s="11">
        <f>=ROUNDDOWN({0},0)</f>
      </c>
      <c r="H19" s="11"/>
      <c r="I19" s="12"/>
      <c r="J19" s="11">
        <v>1792</v>
      </c>
      <c r="K19" s="13">
        <v>69396.63</v>
      </c>
      <c r="L19" s="11">
        <v>436</v>
      </c>
      <c r="M19" s="14">
        <v>159.17</v>
      </c>
      <c r="N19" s="11">
        <v>2760</v>
      </c>
      <c r="O19" s="13">
        <v>110447.36</v>
      </c>
      <c r="P19" s="11">
        <v>569</v>
      </c>
      <c r="Q19" s="14">
        <v>194.11</v>
      </c>
      <c r="R19" s="12">
        <v>-0.3507</v>
      </c>
      <c r="S19" s="12">
        <v>-0.3717</v>
      </c>
      <c r="T19" s="12">
        <v>-0.2337</v>
      </c>
      <c r="U19" s="12">
        <v>-0.18</v>
      </c>
      <c r="V19" s="11">
        <v>354</v>
      </c>
      <c r="W19" s="13">
        <v>15723.47</v>
      </c>
      <c r="X19" s="11">
        <v>378</v>
      </c>
      <c r="Y19" s="11">
        <v>746</v>
      </c>
      <c r="Z19" s="13">
        <v>27724.72</v>
      </c>
      <c r="AA19" s="11">
        <v>387</v>
      </c>
      <c r="AB19" s="12">
        <v>-0.5255</v>
      </c>
      <c r="AC19" s="12">
        <v>-0.4329</v>
      </c>
      <c r="AD19" s="11">
        <v>545</v>
      </c>
      <c r="AE19" s="13">
        <v>20388.81</v>
      </c>
      <c r="AF19" s="11">
        <v>369</v>
      </c>
      <c r="AG19" s="11">
        <v>492</v>
      </c>
      <c r="AH19" s="13">
        <v>19034.38</v>
      </c>
      <c r="AI19" s="11">
        <v>515</v>
      </c>
      <c r="AJ19" s="12">
        <v>0.1077</v>
      </c>
      <c r="AK19" s="12">
        <v>0.0712</v>
      </c>
      <c r="AL19" s="11">
        <v>691</v>
      </c>
      <c r="AM19" s="13">
        <v>24907.71</v>
      </c>
      <c r="AN19" s="11">
        <v>310</v>
      </c>
      <c r="AO19" s="11">
        <v>1059</v>
      </c>
      <c r="AP19" s="13">
        <v>45987.3</v>
      </c>
      <c r="AQ19" s="11">
        <v>534</v>
      </c>
      <c r="AR19" s="12">
        <v>-0.3475</v>
      </c>
      <c r="AS19" s="12">
        <v>-0.4584</v>
      </c>
      <c r="AT19" s="11">
        <v>202</v>
      </c>
      <c r="AU19" s="13">
        <v>8376.64</v>
      </c>
      <c r="AV19" s="11">
        <v>401</v>
      </c>
      <c r="AW19" s="11">
        <v>463</v>
      </c>
      <c r="AX19" s="13">
        <v>17700.96</v>
      </c>
      <c r="AY19" s="11">
        <v>550</v>
      </c>
      <c r="AZ19" s="12">
        <v>-0.5637</v>
      </c>
      <c r="BA19" s="12">
        <v>-0.5268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38106</v>
      </c>
      <c r="K20" s="17">
        <v>1574333.19</v>
      </c>
      <c r="L20" s="15">
        <v>6994</v>
      </c>
      <c r="M20" s="18">
        <v>225.1</v>
      </c>
      <c r="N20" s="15">
        <v>52934</v>
      </c>
      <c r="O20" s="17">
        <v>2140208.67</v>
      </c>
      <c r="P20" s="15">
        <v>7763</v>
      </c>
      <c r="Q20" s="18">
        <v>275.69</v>
      </c>
      <c r="R20" s="16">
        <v>-0.2801</v>
      </c>
      <c r="S20" s="16">
        <v>-0.2644</v>
      </c>
      <c r="T20" s="16">
        <v>-0.0991</v>
      </c>
      <c r="U20" s="16">
        <v>-0.1835</v>
      </c>
      <c r="V20" s="15">
        <v>11004</v>
      </c>
      <c r="W20" s="17">
        <v>507962.36</v>
      </c>
      <c r="X20" s="15">
        <v>5242</v>
      </c>
      <c r="Y20" s="15">
        <v>15173</v>
      </c>
      <c r="Z20" s="17">
        <v>606126.75</v>
      </c>
      <c r="AA20" s="15">
        <v>5608</v>
      </c>
      <c r="AB20" s="16">
        <v>-0.2748</v>
      </c>
      <c r="AC20" s="16">
        <v>-0.162</v>
      </c>
      <c r="AD20" s="15">
        <v>13101</v>
      </c>
      <c r="AE20" s="17">
        <v>473884.15</v>
      </c>
      <c r="AF20" s="15">
        <v>5098</v>
      </c>
      <c r="AG20" s="15">
        <v>10741</v>
      </c>
      <c r="AH20" s="17">
        <v>380154.88</v>
      </c>
      <c r="AI20" s="15">
        <v>5483</v>
      </c>
      <c r="AJ20" s="16">
        <v>0.2197</v>
      </c>
      <c r="AK20" s="16">
        <v>0.2466</v>
      </c>
      <c r="AL20" s="15">
        <v>7497</v>
      </c>
      <c r="AM20" s="17">
        <v>313426.67</v>
      </c>
      <c r="AN20" s="15">
        <v>4021</v>
      </c>
      <c r="AO20" s="15">
        <v>13924</v>
      </c>
      <c r="AP20" s="17">
        <v>693348.37</v>
      </c>
      <c r="AQ20" s="15">
        <v>5579</v>
      </c>
      <c r="AR20" s="16">
        <v>-0.4616</v>
      </c>
      <c r="AS20" s="16">
        <v>-0.548</v>
      </c>
      <c r="AT20" s="15">
        <v>6504</v>
      </c>
      <c r="AU20" s="17">
        <v>279060.01</v>
      </c>
      <c r="AV20" s="15">
        <v>6046</v>
      </c>
      <c r="AW20" s="15">
        <v>13096</v>
      </c>
      <c r="AX20" s="17">
        <v>460578.67</v>
      </c>
      <c r="AY20" s="15">
        <v>6498</v>
      </c>
      <c r="AZ20" s="16">
        <v>-0.5034</v>
      </c>
      <c r="BA20" s="16">
        <v>-0.3941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