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<sst xmlns="http://schemas.openxmlformats.org/spreadsheetml/2006/main" count="524" uniqueCount="524">
  <si>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</si>
  <si>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</si>
  <si>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</si>
  <si>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</si>
  <si>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</si>
  <si>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</si>
  <si>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</si>
  <si>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</si>
  <si>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</si>
  <si>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</si>
  <si>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</si>
  <si>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</si>
  <si>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</si>
  <si>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</si>
  <si>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</si>
  <si>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</si>
  <si>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</si>
  <si>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</si>
  <si>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</si>
  <si>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</si>
  <si>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OLLIIX</t>
  </si>
  <si>
    <t>HDDS</t>
  </si>
  <si>
    <t>JCPENNEY01</t>
  </si>
  <si>
    <t>KOHLDSN</t>
  </si>
  <si>
    <t>MACY02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</si>
  <si>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</si>
  <si>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</si>
  <si>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</si>
  <si>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</si>
  <si>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</si>
  <si>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</si>
  <si>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</si>
  <si>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</si>
  <si>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</si>
  <si>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</si>
  <si>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</si>
  <si>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</si>
  <si>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</si>
  <si>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</si>
  <si>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</si>
  <si>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</si>
  <si>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</si>
  <si>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</si>
  <si>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</si>
  <si>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</si>
  <si>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</si>
  <si>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</si>
  <si>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</si>
  <si>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</si>
  <si>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</si>
  <si>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</si>
  <si>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</si>
  <si>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</si>
  <si>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</si>
  <si>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</si>
  <si>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</si>
  <si>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</si>
  <si>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</si>
  <si>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</si>
  <si>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</si>
  <si>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</si>
  <si>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</si>
  <si>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</si>
  <si>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</si>
  <si>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</si>
  <si>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</si>
  <si>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</si>
  <si>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</si>
  <si>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</si>
  <si>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</si>
  <si>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</si>
  <si>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</si>
  <si>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</si>
  <si>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</si>
  <si>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</si>
  <si>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</si>
  <si>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</si>
  <si>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</si>
  <si>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</si>
  <si>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</si>
  <si>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</si>
  <si>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</si>
  <si>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</si>
  <si>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</si>
  <si>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</si>
  <si>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</si>
  <si>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</si>
  <si>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</si>
  <si>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</si>
  <si>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</si>
  <si>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</si>
  <si>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</si>
  <si>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</si>
  <si>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</si>
  <si>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</si>
  <si>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</si>
  <si>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</si>
  <si>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</si>
  <si>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</si>
  <si>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</si>
  <si>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</si>
  <si>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</si>
  <si>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</si>
  <si>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</si>
  <si>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</si>
  <si>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</si>
  <si>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</si>
  <si>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</si>
  <si>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</si>
  <si>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</si>
  <si>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</si>
  <si>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</si>
  <si>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</si>
  <si>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</si>
  <si>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</si>
  <si>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</si>
  <si>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</si>
  <si>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</si>
  <si>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</si>
  <si>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</si>
  <si>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</si>
  <si>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</si>
  <si>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</si>
  <si>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</si>
  <si>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</si>
  <si>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</si>
  <si>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</si>
  <si>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</si>
  <si>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</si>
  <si>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</si>
  <si>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07/18/2025</t>
  </si>
  <si>
    <t>08/13/2025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</si>
  <si>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</si>
  <si>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</si>
  <si>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</si>
  <si>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</si>
  <si>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</si>
  <si>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</si>
  <si>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</si>
  <si>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</si>
  <si>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</si>
  <si>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</si>
  <si>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</si>
  <si>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</si>
  <si>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</si>
  <si>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</si>
  <si>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</si>
  <si>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</si>
  <si>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</si>
  <si>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8/13/2025</t>
  </si>
  <si>
    <t>AMAZON,AMAZONDS,CSNSTORES,JCPENNEY01,OVERSTOCK01</t>
  </si>
  <si>
    <t>Setup</t>
  </si>
  <si>
    <t>11/21/2022</t>
  </si>
  <si>
    <t>No</t>
  </si>
  <si>
    <t>4/18/2024</t>
  </si>
  <si>
    <t>3/30/2023</t>
  </si>
  <si>
    <t>4/19/2023</t>
  </si>
  <si>
    <t>8/31/2023</t>
  </si>
  <si>
    <t>9/4/2023</t>
  </si>
  <si>
    <t>12/1/2022</t>
  </si>
  <si>
    <t>3/5/2025</t>
  </si>
  <si>
    <t>6/15/2023</t>
  </si>
  <si>
    <t>6/29/2023</t>
  </si>
  <si>
    <t>4/7/2024</t>
  </si>
  <si>
    <t>5/15/2024</t>
  </si>
  <si>
    <t>8/2/2023</t>
  </si>
  <si>
    <t>5/7/2024</t>
  </si>
  <si>
    <t>3/28/2023</t>
  </si>
  <si>
    <t>5/9/2023</t>
  </si>
  <si>
    <t>4/10/2023</t>
  </si>
  <si>
    <t>3/20/2023</t>
  </si>
  <si>
    <t>5/30/2024</t>
  </si>
  <si>
    <t>CCL10-0011</t>
  </si>
  <si>
    <t>King</t>
  </si>
  <si>
    <t>10/24/2022</t>
  </si>
  <si>
    <t>AMAZON,CSNSTORES,DLCROSCILL,JCPENNEY01,OVERSTOCK01</t>
  </si>
  <si>
    <t>11/16/2022</t>
  </si>
  <si>
    <t>5/2/2024</t>
  </si>
  <si>
    <t>4/4/2023</t>
  </si>
  <si>
    <t>10/26/2022</t>
  </si>
  <si>
    <t>Ready To Offer</t>
  </si>
  <si>
    <t>7/17/2023</t>
  </si>
  <si>
    <t>4/22/2024</t>
  </si>
  <si>
    <t>11/13/2023</t>
  </si>
  <si>
    <t>10/5/2023</t>
  </si>
  <si>
    <t>CCL10-0012</t>
  </si>
  <si>
    <t>Cal King</t>
  </si>
  <si>
    <t>AMAZON,AMAZONDS,CSNSTORES,OLLIIX,OVERSTOCK01</t>
  </si>
  <si>
    <t>11/1/2022</t>
  </si>
  <si>
    <t>4/25/2024</t>
  </si>
  <si>
    <t>4/5/2023</t>
  </si>
  <si>
    <t>4/12/2024</t>
  </si>
  <si>
    <t>2/15/2023</t>
  </si>
  <si>
    <t>4/3/2024</t>
  </si>
  <si>
    <t>4/10/2024</t>
  </si>
  <si>
    <t>9/3/2024</t>
  </si>
  <si>
    <t>6/12/2024</t>
  </si>
  <si>
    <t>4/27/2023</t>
  </si>
  <si>
    <t>CCL10-0013</t>
  </si>
  <si>
    <t>Brown</t>
  </si>
  <si>
    <t>10/25/2022</t>
  </si>
  <si>
    <t>AMAZON,BLK01,CSNSTORES,DLCROSCILL,HDDS,OLLIIX,OVERSTOCK01</t>
  </si>
  <si>
    <t>11/7/2022</t>
  </si>
  <si>
    <t>4/24/2024</t>
  </si>
  <si>
    <t>4/6/2023</t>
  </si>
  <si>
    <t>9/12/2023</t>
  </si>
  <si>
    <t>11/26/2022</t>
  </si>
  <si>
    <t>3/6/2025</t>
  </si>
  <si>
    <t>7/10/2023</t>
  </si>
  <si>
    <t>4/23/2024</t>
  </si>
  <si>
    <t>5/3/2024</t>
  </si>
  <si>
    <t>2/23/2025</t>
  </si>
  <si>
    <t>7/1/2024</t>
  </si>
  <si>
    <t>CCL10-0014</t>
  </si>
  <si>
    <t>AMAZON,CSNSTORES,DLCROSCILL,KOHLDSN,OVERSTOCK01</t>
  </si>
  <si>
    <t>11/14/2022</t>
  </si>
  <si>
    <t>4/3/2023</t>
  </si>
  <si>
    <t>7/19/2023</t>
  </si>
  <si>
    <t>11/10/2023</t>
  </si>
  <si>
    <t>5/14/2023</t>
  </si>
  <si>
    <t>CCL10-0015</t>
  </si>
  <si>
    <t>AMAZON,CSNSTORES,JCPENNEY01</t>
  </si>
  <si>
    <t>11/25/2022</t>
  </si>
  <si>
    <t>4/26/2024</t>
  </si>
  <si>
    <t>5/6/2024</t>
  </si>
  <si>
    <t>11/17/2022</t>
  </si>
  <si>
    <t>7/18/2024</t>
  </si>
  <si>
    <t>5/8/2024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</si>
  <si>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</si>
  <si>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</si>
  <si>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</si>
  <si>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</si>
  <si>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</si>
  <si>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</si>
  <si>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</si>
  <si>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Temp Discontinued</t>
  </si>
  <si>
    <t>Open</t>
  </si>
  <si>
    <t>Declined</t>
  </si>
  <si>
    <t>Restricted</t>
  </si>
  <si>
    <t>CCL10-0072</t>
  </si>
  <si>
    <t>CCL10-0073</t>
  </si>
  <si>
    <t>CCL10-0001</t>
  </si>
  <si>
    <t>Julius</t>
  </si>
  <si>
    <t>Burgundy</t>
  </si>
  <si>
    <t>Vintage</t>
  </si>
  <si>
    <t>AMAZON,AMAZONDS,CSNSTORES,DLCROSCILL,HDDS,MACY02,OVERSTOCK01</t>
  </si>
  <si>
    <t>11/30/2022</t>
  </si>
  <si>
    <t>8/16/2024</t>
  </si>
  <si>
    <t>4/17/2023</t>
  </si>
  <si>
    <t>9/6/2023</t>
  </si>
  <si>
    <t>11/11/2022</t>
  </si>
  <si>
    <t>3/10/2025</t>
  </si>
  <si>
    <t>8/28/2023</t>
  </si>
  <si>
    <t>6/6/2024</t>
  </si>
  <si>
    <t>8/13/2024</t>
  </si>
  <si>
    <t>11/21/2023</t>
  </si>
  <si>
    <t>6/12/2023</t>
  </si>
  <si>
    <t>CCL10-0002</t>
  </si>
  <si>
    <t>AMAZON,AMAZONDS,CSNSTORES,DLCROSCILL,JCPENNEY01,MACY02,OVERSTOCK01</t>
  </si>
  <si>
    <t>7/26/2024</t>
  </si>
  <si>
    <t>9/29/2023</t>
  </si>
  <si>
    <t>11/6/2022</t>
  </si>
  <si>
    <t>8/11/2023</t>
  </si>
  <si>
    <t>6/21/2024</t>
  </si>
  <si>
    <t>11/9/2023</t>
  </si>
  <si>
    <t>CCL10-0003</t>
  </si>
  <si>
    <t>AMAZON,DLCROSCILL,OVERSTOCK01</t>
  </si>
  <si>
    <t>7/22/2024</t>
  </si>
  <si>
    <t>6/24/2024</t>
  </si>
  <si>
    <t>7/31/2024</t>
  </si>
  <si>
    <t>6/23/2023</t>
  </si>
  <si>
    <t>7/5/2024</t>
  </si>
  <si>
    <t>7/15/2024</t>
  </si>
  <si>
    <t>CCL10-0062</t>
  </si>
  <si>
    <t>Blue/Grey</t>
  </si>
  <si>
    <t>7/24/2023</t>
  </si>
  <si>
    <t>AMAZON,AMAZONDS,CSNSTORES,HDDS,OLLIIX</t>
  </si>
  <si>
    <t>7/25/2023</t>
  </si>
  <si>
    <t>8/21/2023</t>
  </si>
  <si>
    <t>1/5/2024</t>
  </si>
  <si>
    <t>7/27/2023</t>
  </si>
  <si>
    <t>8/8/2023</t>
  </si>
  <si>
    <t>7/3/2024</t>
  </si>
  <si>
    <t>3/19/2025</t>
  </si>
  <si>
    <t>7/2/2024</t>
  </si>
  <si>
    <t>11/8/2023</t>
  </si>
  <si>
    <t>7/10/2024</t>
  </si>
  <si>
    <t>10/11/2023</t>
  </si>
  <si>
    <t>12/19/2023</t>
  </si>
  <si>
    <t>CCL10-0063</t>
  </si>
  <si>
    <t>AMAZON,AMAZONDS,CSNSTORES,DLCROSCILL,OVERSTOCK01</t>
  </si>
  <si>
    <t>10/9/2023</t>
  </si>
  <si>
    <t>9/7/2023</t>
  </si>
  <si>
    <t>8/23/2023</t>
  </si>
  <si>
    <t>8/4/2023</t>
  </si>
  <si>
    <t>9/5/2023</t>
  </si>
  <si>
    <t>CCL10-0064</t>
  </si>
  <si>
    <t>AMAZON,DLCROSCILL</t>
  </si>
  <si>
    <t>8/7/2023</t>
  </si>
  <si>
    <t>10/26/2023</t>
  </si>
  <si>
    <t>8/27/2023</t>
  </si>
  <si>
    <t>10/17/2024</t>
  </si>
  <si>
    <t>8/5/2024</t>
  </si>
  <si>
    <t>2/23/2024</t>
  </si>
  <si>
    <t>CCL10-0068</t>
  </si>
  <si>
    <t>Black</t>
  </si>
  <si>
    <t>CCL10-0069</t>
  </si>
  <si>
    <t>CCL10-0070</t>
  </si>
  <si>
    <t>CCL10-0007</t>
  </si>
  <si>
    <t>Loretta</t>
  </si>
  <si>
    <t>Beige</t>
  </si>
  <si>
    <t>Donation</t>
  </si>
  <si>
    <t>C+</t>
  </si>
  <si>
    <t>11/8/2022</t>
  </si>
  <si>
    <t>Discontinued</t>
  </si>
  <si>
    <t>10/15/2023</t>
  </si>
  <si>
    <t>9/21/2023</t>
  </si>
  <si>
    <t>Yes</t>
  </si>
  <si>
    <t>7/31/2023</t>
  </si>
  <si>
    <t>CCL10-0008</t>
  </si>
  <si>
    <t>AMAZON,AMAZONDS,CSNSTORES,DLCROSCILL,OLLIIX,OVERSTOCK01</t>
  </si>
  <si>
    <t>5/22/2023</t>
  </si>
  <si>
    <t>9/20/2023</t>
  </si>
  <si>
    <t>10/27/2022</t>
  </si>
  <si>
    <t>5/29/2024</t>
  </si>
  <si>
    <t>11/20/2023</t>
  </si>
  <si>
    <t>10/12/2023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</si>
  <si>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</si>
  <si>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</si>
  <si>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</si>
  <si>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</si>
  <si>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</si>
  <si>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</si>
  <si>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</si>
  <si>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</si>
  <si>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</si>
  <si>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AMAZON,CSNSTORES,DLCROSCILL,OVERSTOCK01</t>
  </si>
  <si>
    <t>12/13/2022</t>
  </si>
  <si>
    <t>4/28/2023</t>
  </si>
  <si>
    <t>8/15/2023</t>
  </si>
  <si>
    <t>10/9/2024</t>
  </si>
  <si>
    <t>9/25/2024</t>
  </si>
  <si>
    <t>CCL10-0005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</si>
  <si>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</si>
  <si>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</si>
  <si>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</si>
  <si>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</si>
  <si>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</si>
  <si>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</si>
  <si>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</si>
  <si>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</si>
  <si>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</si>
  <si>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</si>
  <si>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</si>
  <si>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</si>
  <si>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</si>
  <si>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</si>
  <si>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</si>
  <si>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</si>
  <si>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</si>
  <si>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</si>
  <si>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</si>
  <si>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</t>
  </si>
  <si>
    <t>2/27/2023</t>
  </si>
  <si>
    <t>7/28/2023</t>
  </si>
  <si>
    <t>1/25/2023</t>
  </si>
  <si>
    <t>3/29/2024</t>
  </si>
  <si>
    <t>11/22/2023</t>
  </si>
  <si>
    <t>5/25/2023</t>
  </si>
  <si>
    <t>CCL13-0017</t>
  </si>
  <si>
    <t>CSNSTORES,DLCROSCILL,JCPENNEY01</t>
  </si>
  <si>
    <t>1/23/2023</t>
  </si>
  <si>
    <t>4/13/2023</t>
  </si>
  <si>
    <t>7/5/2023</t>
  </si>
  <si>
    <t>6/7/2023</t>
  </si>
  <si>
    <t>2/13/2025</t>
  </si>
  <si>
    <t>CCL13-0018</t>
  </si>
  <si>
    <t>Grey</t>
  </si>
  <si>
    <t>1/12/2024</t>
  </si>
  <si>
    <t>4/25/2023</t>
  </si>
  <si>
    <t>10/31/2022</t>
  </si>
  <si>
    <t>7/7/2023</t>
  </si>
  <si>
    <t>7/25/2024</t>
  </si>
  <si>
    <t>11/24/2023</t>
  </si>
  <si>
    <t>10/3/2023</t>
  </si>
  <si>
    <t>CCL13-0019</t>
  </si>
  <si>
    <t>3/23/2023</t>
  </si>
  <si>
    <t>1/8/2024</t>
  </si>
  <si>
    <t>4/26/2023</t>
  </si>
  <si>
    <t>5/16/2024</t>
  </si>
  <si>
    <t>11/26/2023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</si>
  <si>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</si>
  <si>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</si>
  <si>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</si>
  <si>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</si>
  <si>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</si>
  <si>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</si>
  <si>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</si>
  <si>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</si>
  <si>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</si>
  <si>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11/28/2022</t>
  </si>
  <si>
    <t>6/28/2024</t>
  </si>
  <si>
    <t>5/5/2023</t>
  </si>
  <si>
    <t>8/3/2023</t>
  </si>
  <si>
    <t>10/1/2023</t>
  </si>
  <si>
    <t>5/5/2024</t>
  </si>
  <si>
    <t>6/21/2023</t>
  </si>
  <si>
    <t>6/13/2024</t>
  </si>
  <si>
    <t>1/15/2024</t>
  </si>
  <si>
    <t>3/20/2024</t>
  </si>
  <si>
    <t>1/10/2023</t>
  </si>
  <si>
    <t>CCL30-0029</t>
  </si>
  <si>
    <t>CSNSTORES,DLCROSCILL,MACY02</t>
  </si>
  <si>
    <t>5/29/2023</t>
  </si>
  <si>
    <t>8/28/2024</t>
  </si>
  <si>
    <t>CCL30-0061</t>
  </si>
  <si>
    <t>AMAZON,DLCROSCILL,JCPENNEY01</t>
  </si>
  <si>
    <t>9/19/2024</t>
  </si>
  <si>
    <t>6/13/2023</t>
  </si>
  <si>
    <t>1/24/2023</t>
  </si>
  <si>
    <t>2/27/2024</t>
  </si>
  <si>
    <t>11/25/2024</t>
  </si>
  <si>
    <t>11/27/2023</t>
  </si>
  <si>
    <t>CCL30-0026</t>
  </si>
  <si>
    <t>Silver</t>
  </si>
  <si>
    <t>12/12/2022</t>
  </si>
  <si>
    <t>8/29/2023</t>
  </si>
  <si>
    <t>12/18/2024</t>
  </si>
  <si>
    <t>10/8/2024</t>
  </si>
  <si>
    <t>CCL30-0028</t>
  </si>
  <si>
    <t>8/7/2024</t>
  </si>
  <si>
    <t>5/12/2023</t>
  </si>
  <si>
    <t>CCL30-0034</t>
  </si>
  <si>
    <t>Winchester</t>
  </si>
  <si>
    <t>Square Decor Pillow</t>
  </si>
  <si>
    <t>20x20"</t>
  </si>
  <si>
    <t>10/11/2024</t>
  </si>
  <si>
    <t>10/2/2023</t>
  </si>
  <si>
    <t>1/4/2024</t>
  </si>
  <si>
    <t>CCL30-0035</t>
  </si>
  <si>
    <t>7/18/2025</t>
  </si>
  <si>
    <t>8/19/2024</t>
  </si>
  <si>
    <t>7/14/2023</t>
  </si>
  <si>
    <t>10/17/2023</t>
  </si>
  <si>
    <t>5/10/2024</t>
  </si>
  <si>
    <t>CCL30-0038</t>
  </si>
  <si>
    <t>2/13/2023</t>
  </si>
  <si>
    <t>7/3/2023</t>
  </si>
  <si>
    <t>10/16/2023</t>
  </si>
  <si>
    <t>3/21/2023</t>
  </si>
  <si>
    <t>CCL30-0037</t>
  </si>
  <si>
    <t>6/19/2023</t>
  </si>
  <si>
    <t>8/9/2023</t>
  </si>
  <si>
    <t>7/23/2024</t>
  </si>
  <si>
    <t>CCL30-0036</t>
  </si>
  <si>
    <t>8/2/2024</t>
  </si>
  <si>
    <t>8/26/2024</t>
  </si>
  <si>
    <t>CCL30-0030</t>
  </si>
  <si>
    <t>Biron</t>
  </si>
  <si>
    <t>18x18"</t>
  </si>
  <si>
    <t>9/27/2023</t>
  </si>
  <si>
    <t>11/14/2024</t>
  </si>
  <si>
    <t>12/29/2023</t>
  </si>
  <si>
    <t>CCL30-0031</t>
  </si>
  <si>
    <t>DESINC,DLCROSCILL</t>
  </si>
  <si>
    <t>11/6/2023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</si>
  <si>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</si>
  <si>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</si>
  <si>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</si>
  <si>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</si>
  <si>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</si>
  <si>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</si>
  <si>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</si>
  <si>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</si>
  <si>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</si>
  <si>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</si>
  <si>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</si>
  <si>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</si>
  <si>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</si>
  <si>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</si>
  <si>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</si>
  <si>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</si>
  <si>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</si>
  <si>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</si>
  <si>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</si>
  <si>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AMAZONDS,DLCROSCILL</t>
  </si>
  <si>
    <t>6/9/2023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</si>
  <si>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</si>
  <si>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</si>
  <si>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</si>
  <si>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</si>
  <si>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</si>
  <si>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</si>
  <si>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</si>
  <si>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</si>
  <si>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CCL11-0022</t>
  </si>
  <si>
    <t>5/30/2023</t>
  </si>
  <si>
    <t>3/18/2025</t>
  </si>
  <si>
    <t>11/28/2023</t>
  </si>
  <si>
    <t>2/19/2025</t>
  </si>
  <si>
    <t>CCL11-0021</t>
  </si>
  <si>
    <t>Montague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</si>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</sst>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103</v>
      </c>
      <c r="AA6" s="4">
        <f>=ROUNDDOWN(9.36363636363636,0)</f>
      </c>
      <c r="AB6" s="5">
        <v>11</v>
      </c>
      <c r="AC6" s="2" t="s">
        <v>149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15</v>
      </c>
      <c r="AQ6" s="8">
        <v>2021.52</v>
      </c>
      <c r="AR6" s="4">
        <v>6</v>
      </c>
      <c r="AS6" s="8">
        <v>1152.88</v>
      </c>
      <c r="AT6" s="7">
        <v>1.5</v>
      </c>
      <c r="AU6" s="7">
        <v>0.7535</v>
      </c>
      <c r="AV6" s="4">
        <v>35</v>
      </c>
      <c r="AW6" s="8">
        <v>6178.26</v>
      </c>
      <c r="AX6" s="4">
        <v>19</v>
      </c>
      <c r="AY6" s="8">
        <v>3983.36</v>
      </c>
      <c r="AZ6" s="7">
        <v>0.8421</v>
      </c>
      <c r="BA6" s="7">
        <v>0.551</v>
      </c>
      <c r="BB6" s="7">
        <v>0.3272</v>
      </c>
      <c r="BC6" s="4">
        <v>48</v>
      </c>
      <c r="BD6" s="8">
        <v>8603.66</v>
      </c>
      <c r="BE6" s="4">
        <v>43</v>
      </c>
      <c r="BF6" s="8">
        <v>9144.84</v>
      </c>
      <c r="BG6" s="7">
        <v>0.1163</v>
      </c>
      <c r="BH6" s="7">
        <v>-0.0592</v>
      </c>
      <c r="BI6" s="7">
        <v>0.7181</v>
      </c>
      <c r="BJ6" s="4">
        <v>15</v>
      </c>
      <c r="BK6" s="8">
        <v>2021.52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141</v>
      </c>
      <c r="BW6" s="2" t="s">
        <v>148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6</v>
      </c>
      <c r="CC6" s="8">
        <v>845.76</v>
      </c>
      <c r="CD6" s="4"/>
      <c r="CE6" s="8"/>
      <c r="CF6" s="7"/>
      <c r="CG6" s="7"/>
      <c r="CH6" s="2" t="s">
        <v>151</v>
      </c>
      <c r="CI6" s="2" t="s">
        <v>141</v>
      </c>
      <c r="CJ6" s="2" t="s">
        <v>144</v>
      </c>
      <c r="CK6" s="2" t="s">
        <v>154</v>
      </c>
      <c r="CL6" s="2" t="s">
        <v>153</v>
      </c>
      <c r="CM6" s="2" t="s">
        <v>153</v>
      </c>
      <c r="CN6" s="2" t="s">
        <v>144</v>
      </c>
      <c r="CO6" s="4">
        <v>8</v>
      </c>
      <c r="CP6" s="8">
        <v>988.08</v>
      </c>
      <c r="CQ6" s="4"/>
      <c r="CR6" s="8"/>
      <c r="CS6" s="7"/>
      <c r="CT6" s="7"/>
      <c r="CU6" s="2" t="s">
        <v>151</v>
      </c>
      <c r="CV6" s="2" t="s">
        <v>141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144</v>
      </c>
      <c r="DB6" s="4"/>
      <c r="DC6" s="8"/>
      <c r="DD6" s="4">
        <v>5</v>
      </c>
      <c r="DE6" s="8">
        <v>965.2</v>
      </c>
      <c r="DF6" s="7">
        <v>-1</v>
      </c>
      <c r="DG6" s="7">
        <v>-1</v>
      </c>
      <c r="DH6" s="2" t="s">
        <v>151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/>
      <c r="DP6" s="8"/>
      <c r="DQ6" s="4"/>
      <c r="DR6" s="8"/>
      <c r="DS6" s="7"/>
      <c r="DT6" s="7"/>
      <c r="DU6" s="2" t="s">
        <v>151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144</v>
      </c>
      <c r="EK6" s="2" t="s">
        <v>160</v>
      </c>
      <c r="EL6" s="2" t="s">
        <v>153</v>
      </c>
      <c r="EM6" s="2" t="s">
        <v>153</v>
      </c>
      <c r="EN6" s="2" t="s">
        <v>144</v>
      </c>
      <c r="EO6" s="4">
        <v>1</v>
      </c>
      <c r="EP6" s="8">
        <v>187.68</v>
      </c>
      <c r="EQ6" s="4">
        <v>1</v>
      </c>
      <c r="ER6" s="8">
        <v>187.68</v>
      </c>
      <c r="ES6" s="7"/>
      <c r="ET6" s="7"/>
      <c r="EU6" s="2" t="s">
        <v>151</v>
      </c>
      <c r="EV6" s="2" t="s">
        <v>141</v>
      </c>
      <c r="EW6" s="2" t="s">
        <v>161</v>
      </c>
      <c r="EX6" s="2" t="s">
        <v>162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163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151</v>
      </c>
      <c r="GI6" s="2" t="s">
        <v>141</v>
      </c>
      <c r="GJ6" s="2" t="s">
        <v>167</v>
      </c>
      <c r="GK6" s="2" t="s">
        <v>168</v>
      </c>
      <c r="GL6" s="2" t="s">
        <v>153</v>
      </c>
      <c r="GM6" s="2" t="s">
        <v>153</v>
      </c>
      <c r="GN6" s="2" t="s">
        <v>144</v>
      </c>
      <c r="GO6" s="4"/>
      <c r="GP6" s="8"/>
      <c r="GQ6" s="4"/>
      <c r="GR6" s="8"/>
      <c r="GS6" s="7"/>
      <c r="GT6" s="7"/>
      <c r="GU6" s="2" t="s">
        <v>151</v>
      </c>
      <c r="GV6" s="2" t="s">
        <v>141</v>
      </c>
      <c r="GW6" s="2" t="s">
        <v>169</v>
      </c>
      <c r="GX6" s="2" t="s">
        <v>144</v>
      </c>
      <c r="GY6" s="2" t="s">
        <v>153</v>
      </c>
      <c r="GZ6" s="2" t="s">
        <v>153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151</v>
      </c>
      <c r="KV6" s="2" t="s">
        <v>141</v>
      </c>
      <c r="KW6" s="2" t="s">
        <v>170</v>
      </c>
      <c r="KX6" s="2" t="s">
        <v>171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102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</row>
    <row r="7">
      <c r="A7" s="2" t="s">
        <v>172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173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174</v>
      </c>
      <c r="Z7" s="4">
        <v>181</v>
      </c>
      <c r="AA7" s="4">
        <f>=ROUNDDOWN(10.6470588235294,0)</f>
      </c>
      <c r="AB7" s="5">
        <v>17</v>
      </c>
      <c r="AC7" s="2" t="s">
        <v>149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11</v>
      </c>
      <c r="AQ7" s="8">
        <v>2587.57</v>
      </c>
      <c r="AR7" s="4">
        <v>10</v>
      </c>
      <c r="AS7" s="8">
        <v>2181.59</v>
      </c>
      <c r="AT7" s="7">
        <v>0.1</v>
      </c>
      <c r="AU7" s="7">
        <v>0.1861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0.4188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11</v>
      </c>
      <c r="BK7" s="8">
        <v>2587.57</v>
      </c>
      <c r="BL7" s="2" t="s">
        <v>175</v>
      </c>
      <c r="BM7" s="7">
        <v>1</v>
      </c>
      <c r="BN7" s="7">
        <v>1</v>
      </c>
      <c r="BO7" s="4">
        <v>5</v>
      </c>
      <c r="BP7" s="8">
        <v>1490.53</v>
      </c>
      <c r="BQ7" s="4"/>
      <c r="BR7" s="8"/>
      <c r="BS7" s="7"/>
      <c r="BT7" s="7"/>
      <c r="BU7" s="2" t="s">
        <v>151</v>
      </c>
      <c r="BV7" s="2" t="s">
        <v>141</v>
      </c>
      <c r="BW7" s="2" t="s">
        <v>174</v>
      </c>
      <c r="BX7" s="2" t="s">
        <v>176</v>
      </c>
      <c r="BY7" s="2" t="s">
        <v>153</v>
      </c>
      <c r="BZ7" s="2" t="s">
        <v>153</v>
      </c>
      <c r="CA7" s="2" t="s">
        <v>144</v>
      </c>
      <c r="CB7" s="4"/>
      <c r="CC7" s="8"/>
      <c r="CD7" s="4">
        <v>4</v>
      </c>
      <c r="CE7" s="8">
        <v>939.68</v>
      </c>
      <c r="CF7" s="7">
        <v>-1</v>
      </c>
      <c r="CG7" s="7">
        <v>-1</v>
      </c>
      <c r="CH7" s="2" t="s">
        <v>151</v>
      </c>
      <c r="CI7" s="2" t="s">
        <v>141</v>
      </c>
      <c r="CJ7" s="2" t="s">
        <v>144</v>
      </c>
      <c r="CK7" s="2" t="s">
        <v>177</v>
      </c>
      <c r="CL7" s="2" t="s">
        <v>153</v>
      </c>
      <c r="CM7" s="2" t="s">
        <v>153</v>
      </c>
      <c r="CN7" s="2" t="s">
        <v>144</v>
      </c>
      <c r="CO7" s="4">
        <v>2</v>
      </c>
      <c r="CP7" s="8">
        <v>333.44</v>
      </c>
      <c r="CQ7" s="4">
        <v>3</v>
      </c>
      <c r="CR7" s="8">
        <v>546.96</v>
      </c>
      <c r="CS7" s="7">
        <v>-0.3333</v>
      </c>
      <c r="CT7" s="7">
        <v>-0.3904</v>
      </c>
      <c r="CU7" s="2" t="s">
        <v>151</v>
      </c>
      <c r="CV7" s="2" t="s">
        <v>141</v>
      </c>
      <c r="CW7" s="2" t="s">
        <v>155</v>
      </c>
      <c r="CX7" s="2" t="s">
        <v>178</v>
      </c>
      <c r="CY7" s="2" t="s">
        <v>153</v>
      </c>
      <c r="CZ7" s="2" t="s">
        <v>153</v>
      </c>
      <c r="DA7" s="2" t="s">
        <v>144</v>
      </c>
      <c r="DB7" s="4">
        <v>3</v>
      </c>
      <c r="DC7" s="8">
        <v>538.38</v>
      </c>
      <c r="DD7" s="4">
        <v>3</v>
      </c>
      <c r="DE7" s="8">
        <v>694.95</v>
      </c>
      <c r="DF7" s="7"/>
      <c r="DG7" s="7">
        <v>-0.2253</v>
      </c>
      <c r="DH7" s="2" t="s">
        <v>151</v>
      </c>
      <c r="DI7" s="2" t="s">
        <v>141</v>
      </c>
      <c r="DJ7" s="2" t="s">
        <v>157</v>
      </c>
      <c r="DK7" s="2" t="s">
        <v>158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174</v>
      </c>
      <c r="DX7" s="2" t="s">
        <v>179</v>
      </c>
      <c r="DY7" s="2" t="s">
        <v>153</v>
      </c>
      <c r="DZ7" s="2" t="s">
        <v>153</v>
      </c>
      <c r="EA7" s="2" t="s">
        <v>144</v>
      </c>
      <c r="EB7" s="4"/>
      <c r="EC7" s="8"/>
      <c r="ED7" s="4"/>
      <c r="EE7" s="8"/>
      <c r="EF7" s="7"/>
      <c r="EG7" s="7"/>
      <c r="EH7" s="2" t="s">
        <v>180</v>
      </c>
      <c r="EI7" s="2" t="s">
        <v>141</v>
      </c>
      <c r="EJ7" s="2" t="s">
        <v>144</v>
      </c>
      <c r="EK7" s="2" t="s">
        <v>144</v>
      </c>
      <c r="EL7" s="2" t="s">
        <v>153</v>
      </c>
      <c r="EM7" s="2" t="s">
        <v>153</v>
      </c>
      <c r="EN7" s="2" t="s">
        <v>144</v>
      </c>
      <c r="EO7" s="4">
        <v>1</v>
      </c>
      <c r="EP7" s="8">
        <v>225.22</v>
      </c>
      <c r="EQ7" s="4"/>
      <c r="ER7" s="8"/>
      <c r="ES7" s="7"/>
      <c r="ET7" s="7"/>
      <c r="EU7" s="2" t="s">
        <v>151</v>
      </c>
      <c r="EV7" s="2" t="s">
        <v>141</v>
      </c>
      <c r="EW7" s="2" t="s">
        <v>161</v>
      </c>
      <c r="EX7" s="2" t="s">
        <v>181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163</v>
      </c>
      <c r="FK7" s="2" t="s">
        <v>182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165</v>
      </c>
      <c r="FX7" s="2" t="s">
        <v>183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167</v>
      </c>
      <c r="GK7" s="2" t="s">
        <v>184</v>
      </c>
      <c r="GL7" s="2" t="s">
        <v>153</v>
      </c>
      <c r="GM7" s="2" t="s">
        <v>153</v>
      </c>
      <c r="GN7" s="2" t="s">
        <v>144</v>
      </c>
      <c r="GO7" s="4"/>
      <c r="GP7" s="8"/>
      <c r="GQ7" s="4"/>
      <c r="GR7" s="8"/>
      <c r="GS7" s="7"/>
      <c r="GT7" s="7"/>
      <c r="GU7" s="2" t="s">
        <v>151</v>
      </c>
      <c r="GV7" s="2" t="s">
        <v>141</v>
      </c>
      <c r="GW7" s="2" t="s">
        <v>169</v>
      </c>
      <c r="GX7" s="2" t="s">
        <v>144</v>
      </c>
      <c r="GY7" s="2" t="s">
        <v>153</v>
      </c>
      <c r="GZ7" s="2" t="s">
        <v>153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151</v>
      </c>
      <c r="KV7" s="2" t="s">
        <v>141</v>
      </c>
      <c r="KW7" s="2" t="s">
        <v>170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181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</row>
    <row r="8">
      <c r="A8" s="2" t="s">
        <v>185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186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174</v>
      </c>
      <c r="Z8" s="4">
        <v>66</v>
      </c>
      <c r="AA8" s="4">
        <f>=ROUNDDOWN(9.42857142857143,0)</f>
      </c>
      <c r="AB8" s="5">
        <v>7</v>
      </c>
      <c r="AC8" s="2" t="s">
        <v>149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9</v>
      </c>
      <c r="AQ8" s="8">
        <v>1569.17</v>
      </c>
      <c r="AR8" s="4">
        <v>3</v>
      </c>
      <c r="AS8" s="8">
        <v>648.89</v>
      </c>
      <c r="AT8" s="7">
        <v>2</v>
      </c>
      <c r="AU8" s="7">
        <v>1.4182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0.254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9</v>
      </c>
      <c r="BK8" s="8">
        <v>1569.17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141</v>
      </c>
      <c r="BW8" s="2" t="s">
        <v>174</v>
      </c>
      <c r="BX8" s="2" t="s">
        <v>188</v>
      </c>
      <c r="BY8" s="2" t="s">
        <v>153</v>
      </c>
      <c r="BZ8" s="2" t="s">
        <v>153</v>
      </c>
      <c r="CA8" s="2" t="s">
        <v>144</v>
      </c>
      <c r="CB8" s="4">
        <v>3</v>
      </c>
      <c r="CC8" s="8">
        <v>507.42</v>
      </c>
      <c r="CD8" s="4">
        <v>1</v>
      </c>
      <c r="CE8" s="8">
        <v>234.92</v>
      </c>
      <c r="CF8" s="7">
        <v>2</v>
      </c>
      <c r="CG8" s="7">
        <v>1.16</v>
      </c>
      <c r="CH8" s="2" t="s">
        <v>151</v>
      </c>
      <c r="CI8" s="2" t="s">
        <v>141</v>
      </c>
      <c r="CJ8" s="2" t="s">
        <v>144</v>
      </c>
      <c r="CK8" s="2" t="s">
        <v>189</v>
      </c>
      <c r="CL8" s="2" t="s">
        <v>153</v>
      </c>
      <c r="CM8" s="2" t="s">
        <v>153</v>
      </c>
      <c r="CN8" s="2" t="s">
        <v>144</v>
      </c>
      <c r="CO8" s="4">
        <v>4</v>
      </c>
      <c r="CP8" s="8">
        <v>667.6</v>
      </c>
      <c r="CQ8" s="4">
        <v>1</v>
      </c>
      <c r="CR8" s="8">
        <v>182.32</v>
      </c>
      <c r="CS8" s="7">
        <v>3</v>
      </c>
      <c r="CT8" s="7">
        <v>2.6617</v>
      </c>
      <c r="CU8" s="2" t="s">
        <v>151</v>
      </c>
      <c r="CV8" s="2" t="s">
        <v>141</v>
      </c>
      <c r="CW8" s="2" t="s">
        <v>155</v>
      </c>
      <c r="CX8" s="2" t="s">
        <v>190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179.66</v>
      </c>
      <c r="DD8" s="4">
        <v>1</v>
      </c>
      <c r="DE8" s="8">
        <v>231.65</v>
      </c>
      <c r="DF8" s="7"/>
      <c r="DG8" s="7">
        <v>-0.2244</v>
      </c>
      <c r="DH8" s="2" t="s">
        <v>151</v>
      </c>
      <c r="DI8" s="2" t="s">
        <v>141</v>
      </c>
      <c r="DJ8" s="2" t="s">
        <v>163</v>
      </c>
      <c r="DK8" s="2" t="s">
        <v>191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214.49</v>
      </c>
      <c r="DQ8" s="4"/>
      <c r="DR8" s="8"/>
      <c r="DS8" s="7"/>
      <c r="DT8" s="7"/>
      <c r="DU8" s="2" t="s">
        <v>151</v>
      </c>
      <c r="DV8" s="2" t="s">
        <v>141</v>
      </c>
      <c r="DW8" s="2" t="s">
        <v>174</v>
      </c>
      <c r="DX8" s="2" t="s">
        <v>192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180</v>
      </c>
      <c r="EI8" s="2" t="s">
        <v>141</v>
      </c>
      <c r="EJ8" s="2" t="s">
        <v>144</v>
      </c>
      <c r="EK8" s="2" t="s">
        <v>144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151</v>
      </c>
      <c r="EV8" s="2" t="s">
        <v>141</v>
      </c>
      <c r="EW8" s="2" t="s">
        <v>193</v>
      </c>
      <c r="EX8" s="2" t="s">
        <v>194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163</v>
      </c>
      <c r="FK8" s="2" t="s">
        <v>195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193</v>
      </c>
      <c r="FX8" s="2" t="s">
        <v>196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151</v>
      </c>
      <c r="GI8" s="2" t="s">
        <v>141</v>
      </c>
      <c r="GJ8" s="2" t="s">
        <v>167</v>
      </c>
      <c r="GK8" s="2" t="s">
        <v>144</v>
      </c>
      <c r="GL8" s="2" t="s">
        <v>153</v>
      </c>
      <c r="GM8" s="2" t="s">
        <v>153</v>
      </c>
      <c r="GN8" s="2" t="s">
        <v>144</v>
      </c>
      <c r="GO8" s="4"/>
      <c r="GP8" s="8"/>
      <c r="GQ8" s="4"/>
      <c r="GR8" s="8"/>
      <c r="GS8" s="7"/>
      <c r="GT8" s="7"/>
      <c r="GU8" s="2" t="s">
        <v>151</v>
      </c>
      <c r="GV8" s="2" t="s">
        <v>141</v>
      </c>
      <c r="GW8" s="2" t="s">
        <v>197</v>
      </c>
      <c r="GX8" s="2" t="s">
        <v>144</v>
      </c>
      <c r="GY8" s="2" t="s">
        <v>153</v>
      </c>
      <c r="GZ8" s="2" t="s">
        <v>153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151</v>
      </c>
      <c r="KV8" s="2" t="s">
        <v>141</v>
      </c>
      <c r="KW8" s="2" t="s">
        <v>170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66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</row>
    <row r="9">
      <c r="A9" s="2" t="s">
        <v>198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200</v>
      </c>
      <c r="Z9" s="4">
        <v>210</v>
      </c>
      <c r="AA9" s="4">
        <f>=ROUNDDOWN(16.1538461538462,0)</f>
      </c>
      <c r="AB9" s="5">
        <v>13</v>
      </c>
      <c r="AC9" s="2" t="s">
        <v>149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6</v>
      </c>
      <c r="AQ9" s="8">
        <v>1070.02</v>
      </c>
      <c r="AR9" s="4">
        <v>9</v>
      </c>
      <c r="AS9" s="8">
        <v>1759.12</v>
      </c>
      <c r="AT9" s="7">
        <v>-0.3333</v>
      </c>
      <c r="AU9" s="7">
        <v>-0.3917</v>
      </c>
      <c r="AV9" s="4">
        <v>13</v>
      </c>
      <c r="AW9" s="8">
        <v>2425.4</v>
      </c>
      <c r="AX9" s="4">
        <v>24</v>
      </c>
      <c r="AY9" s="8">
        <v>5161.48</v>
      </c>
      <c r="AZ9" s="7">
        <v>-0.4583</v>
      </c>
      <c r="BA9" s="7">
        <v>-0.5301</v>
      </c>
      <c r="BB9" s="7">
        <v>0.4412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0.2819</v>
      </c>
      <c r="BJ9" s="4">
        <v>6</v>
      </c>
      <c r="BK9" s="8">
        <v>1070.02</v>
      </c>
      <c r="BL9" s="2" t="s">
        <v>201</v>
      </c>
      <c r="BM9" s="7">
        <v>1</v>
      </c>
      <c r="BN9" s="7">
        <v>1</v>
      </c>
      <c r="BO9" s="4">
        <v>1</v>
      </c>
      <c r="BP9" s="8">
        <v>299.99</v>
      </c>
      <c r="BQ9" s="4"/>
      <c r="BR9" s="8"/>
      <c r="BS9" s="7"/>
      <c r="BT9" s="7"/>
      <c r="BU9" s="2" t="s">
        <v>151</v>
      </c>
      <c r="BV9" s="2" t="s">
        <v>141</v>
      </c>
      <c r="BW9" s="2" t="s">
        <v>179</v>
      </c>
      <c r="BX9" s="2" t="s">
        <v>202</v>
      </c>
      <c r="BY9" s="2" t="s">
        <v>153</v>
      </c>
      <c r="BZ9" s="2" t="s">
        <v>153</v>
      </c>
      <c r="CA9" s="2" t="s">
        <v>144</v>
      </c>
      <c r="CB9" s="4"/>
      <c r="CC9" s="8"/>
      <c r="CD9" s="4">
        <v>8</v>
      </c>
      <c r="CE9" s="8">
        <v>1566.08</v>
      </c>
      <c r="CF9" s="7">
        <v>-1</v>
      </c>
      <c r="CG9" s="7">
        <v>-1</v>
      </c>
      <c r="CH9" s="2" t="s">
        <v>151</v>
      </c>
      <c r="CI9" s="2" t="s">
        <v>141</v>
      </c>
      <c r="CJ9" s="2" t="s">
        <v>144</v>
      </c>
      <c r="CK9" s="2" t="s">
        <v>203</v>
      </c>
      <c r="CL9" s="2" t="s">
        <v>153</v>
      </c>
      <c r="CM9" s="2" t="s">
        <v>153</v>
      </c>
      <c r="CN9" s="2" t="s">
        <v>144</v>
      </c>
      <c r="CO9" s="4">
        <v>1</v>
      </c>
      <c r="CP9" s="8">
        <v>140.35</v>
      </c>
      <c r="CQ9" s="4"/>
      <c r="CR9" s="8"/>
      <c r="CS9" s="7"/>
      <c r="CT9" s="7"/>
      <c r="CU9" s="2" t="s">
        <v>151</v>
      </c>
      <c r="CV9" s="2" t="s">
        <v>141</v>
      </c>
      <c r="CW9" s="2" t="s">
        <v>155</v>
      </c>
      <c r="CX9" s="2" t="s">
        <v>204</v>
      </c>
      <c r="CY9" s="2" t="s">
        <v>153</v>
      </c>
      <c r="CZ9" s="2" t="s">
        <v>153</v>
      </c>
      <c r="DA9" s="2" t="s">
        <v>144</v>
      </c>
      <c r="DB9" s="4">
        <v>1</v>
      </c>
      <c r="DC9" s="8">
        <v>151.01</v>
      </c>
      <c r="DD9" s="4">
        <v>1</v>
      </c>
      <c r="DE9" s="8">
        <v>193.04</v>
      </c>
      <c r="DF9" s="7"/>
      <c r="DG9" s="7">
        <v>-0.2177</v>
      </c>
      <c r="DH9" s="2" t="s">
        <v>151</v>
      </c>
      <c r="DI9" s="2" t="s">
        <v>141</v>
      </c>
      <c r="DJ9" s="2" t="s">
        <v>157</v>
      </c>
      <c r="DK9" s="2" t="s">
        <v>205</v>
      </c>
      <c r="DL9" s="2" t="s">
        <v>153</v>
      </c>
      <c r="DM9" s="2" t="s">
        <v>153</v>
      </c>
      <c r="DN9" s="2" t="s">
        <v>144</v>
      </c>
      <c r="DO9" s="4">
        <v>1</v>
      </c>
      <c r="DP9" s="8">
        <v>201.97</v>
      </c>
      <c r="DQ9" s="4"/>
      <c r="DR9" s="8"/>
      <c r="DS9" s="7"/>
      <c r="DT9" s="7"/>
      <c r="DU9" s="2" t="s">
        <v>151</v>
      </c>
      <c r="DV9" s="2" t="s">
        <v>141</v>
      </c>
      <c r="DW9" s="2" t="s">
        <v>179</v>
      </c>
      <c r="DX9" s="2" t="s">
        <v>206</v>
      </c>
      <c r="DY9" s="2" t="s">
        <v>153</v>
      </c>
      <c r="DZ9" s="2" t="s">
        <v>153</v>
      </c>
      <c r="EA9" s="2" t="s">
        <v>144</v>
      </c>
      <c r="EB9" s="4">
        <v>1</v>
      </c>
      <c r="EC9" s="8">
        <v>141.57</v>
      </c>
      <c r="ED9" s="4"/>
      <c r="EE9" s="8"/>
      <c r="EF9" s="7"/>
      <c r="EG9" s="7"/>
      <c r="EH9" s="2" t="s">
        <v>151</v>
      </c>
      <c r="EI9" s="2" t="s">
        <v>141</v>
      </c>
      <c r="EJ9" s="2" t="s">
        <v>144</v>
      </c>
      <c r="EK9" s="2" t="s">
        <v>207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161</v>
      </c>
      <c r="EX9" s="2" t="s">
        <v>208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151</v>
      </c>
      <c r="FI9" s="2" t="s">
        <v>141</v>
      </c>
      <c r="FJ9" s="2" t="s">
        <v>163</v>
      </c>
      <c r="FK9" s="2" t="s">
        <v>209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165</v>
      </c>
      <c r="FX9" s="2" t="s">
        <v>210</v>
      </c>
      <c r="FY9" s="2" t="s">
        <v>153</v>
      </c>
      <c r="FZ9" s="2" t="s">
        <v>153</v>
      </c>
      <c r="GA9" s="2" t="s">
        <v>144</v>
      </c>
      <c r="GB9" s="4">
        <v>1</v>
      </c>
      <c r="GC9" s="8">
        <v>135.13</v>
      </c>
      <c r="GD9" s="4"/>
      <c r="GE9" s="8"/>
      <c r="GF9" s="7"/>
      <c r="GG9" s="7"/>
      <c r="GH9" s="2" t="s">
        <v>151</v>
      </c>
      <c r="GI9" s="2" t="s">
        <v>141</v>
      </c>
      <c r="GJ9" s="2" t="s">
        <v>167</v>
      </c>
      <c r="GK9" s="2" t="s">
        <v>211</v>
      </c>
      <c r="GL9" s="2" t="s">
        <v>153</v>
      </c>
      <c r="GM9" s="2" t="s">
        <v>153</v>
      </c>
      <c r="GN9" s="2" t="s">
        <v>144</v>
      </c>
      <c r="GO9" s="4"/>
      <c r="GP9" s="8"/>
      <c r="GQ9" s="4"/>
      <c r="GR9" s="8"/>
      <c r="GS9" s="7"/>
      <c r="GT9" s="7"/>
      <c r="GU9" s="2" t="s">
        <v>151</v>
      </c>
      <c r="GV9" s="2" t="s">
        <v>141</v>
      </c>
      <c r="GW9" s="2" t="s">
        <v>169</v>
      </c>
      <c r="GX9" s="2" t="s">
        <v>144</v>
      </c>
      <c r="GY9" s="2" t="s">
        <v>153</v>
      </c>
      <c r="GZ9" s="2" t="s">
        <v>153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141</v>
      </c>
      <c r="KW9" s="2" t="s">
        <v>170</v>
      </c>
      <c r="KX9" s="2" t="s">
        <v>212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210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173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200</v>
      </c>
      <c r="Z10" s="4">
        <v>149</v>
      </c>
      <c r="AA10" s="4">
        <f>=ROUNDDOWN(10.6428571428571,0)</f>
      </c>
      <c r="AB10" s="5">
        <v>14</v>
      </c>
      <c r="AC10" s="2" t="s">
        <v>149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7</v>
      </c>
      <c r="AQ10" s="8">
        <v>1355.38</v>
      </c>
      <c r="AR10" s="4">
        <v>12</v>
      </c>
      <c r="AS10" s="8">
        <v>2759.9</v>
      </c>
      <c r="AT10" s="7">
        <v>-0.4167</v>
      </c>
      <c r="AU10" s="7">
        <v>-0.5089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0.5588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7</v>
      </c>
      <c r="BK10" s="8">
        <v>1355.38</v>
      </c>
      <c r="BL10" s="2" t="s">
        <v>214</v>
      </c>
      <c r="BM10" s="7">
        <v>1</v>
      </c>
      <c r="BN10" s="7">
        <v>1</v>
      </c>
      <c r="BO10" s="4">
        <v>1</v>
      </c>
      <c r="BP10" s="8">
        <v>253.49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179</v>
      </c>
      <c r="BX10" s="2" t="s">
        <v>215</v>
      </c>
      <c r="BY10" s="2" t="s">
        <v>153</v>
      </c>
      <c r="BZ10" s="2" t="s">
        <v>153</v>
      </c>
      <c r="CA10" s="2" t="s">
        <v>144</v>
      </c>
      <c r="CB10" s="4"/>
      <c r="CC10" s="8"/>
      <c r="CD10" s="4">
        <v>9</v>
      </c>
      <c r="CE10" s="8">
        <v>2114.28</v>
      </c>
      <c r="CF10" s="7">
        <v>-1</v>
      </c>
      <c r="CG10" s="7">
        <v>-1</v>
      </c>
      <c r="CH10" s="2" t="s">
        <v>151</v>
      </c>
      <c r="CI10" s="2" t="s">
        <v>141</v>
      </c>
      <c r="CJ10" s="2" t="s">
        <v>144</v>
      </c>
      <c r="CK10" s="2" t="s">
        <v>177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140.04</v>
      </c>
      <c r="CQ10" s="4">
        <v>1</v>
      </c>
      <c r="CR10" s="8">
        <v>182.32</v>
      </c>
      <c r="CS10" s="7"/>
      <c r="CT10" s="7">
        <v>-0.2319</v>
      </c>
      <c r="CU10" s="2" t="s">
        <v>151</v>
      </c>
      <c r="CV10" s="2" t="s">
        <v>141</v>
      </c>
      <c r="CW10" s="2" t="s">
        <v>155</v>
      </c>
      <c r="CX10" s="2" t="s">
        <v>216</v>
      </c>
      <c r="CY10" s="2" t="s">
        <v>153</v>
      </c>
      <c r="CZ10" s="2" t="s">
        <v>153</v>
      </c>
      <c r="DA10" s="2" t="s">
        <v>144</v>
      </c>
      <c r="DB10" s="4">
        <v>4</v>
      </c>
      <c r="DC10" s="8">
        <v>717.84</v>
      </c>
      <c r="DD10" s="4">
        <v>2</v>
      </c>
      <c r="DE10" s="8">
        <v>463.3</v>
      </c>
      <c r="DF10" s="7">
        <v>1</v>
      </c>
      <c r="DG10" s="7">
        <v>0.5494</v>
      </c>
      <c r="DH10" s="2" t="s">
        <v>151</v>
      </c>
      <c r="DI10" s="2" t="s">
        <v>141</v>
      </c>
      <c r="DJ10" s="2" t="s">
        <v>157</v>
      </c>
      <c r="DK10" s="2" t="s">
        <v>158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151</v>
      </c>
      <c r="DV10" s="2" t="s">
        <v>141</v>
      </c>
      <c r="DW10" s="2" t="s">
        <v>179</v>
      </c>
      <c r="DX10" s="2" t="s">
        <v>188</v>
      </c>
      <c r="DY10" s="2" t="s">
        <v>153</v>
      </c>
      <c r="DZ10" s="2" t="s">
        <v>153</v>
      </c>
      <c r="EA10" s="2" t="s">
        <v>144</v>
      </c>
      <c r="EB10" s="4"/>
      <c r="EC10" s="8"/>
      <c r="ED10" s="4"/>
      <c r="EE10" s="8"/>
      <c r="EF10" s="7"/>
      <c r="EG10" s="7"/>
      <c r="EH10" s="2" t="s">
        <v>180</v>
      </c>
      <c r="EI10" s="2" t="s">
        <v>141</v>
      </c>
      <c r="EJ10" s="2" t="s">
        <v>144</v>
      </c>
      <c r="EK10" s="2" t="s">
        <v>144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161</v>
      </c>
      <c r="EX10" s="2" t="s">
        <v>217</v>
      </c>
      <c r="EY10" s="2" t="s">
        <v>153</v>
      </c>
      <c r="EZ10" s="2" t="s">
        <v>153</v>
      </c>
      <c r="FA10" s="2" t="s">
        <v>144</v>
      </c>
      <c r="FB10" s="4">
        <v>1</v>
      </c>
      <c r="FC10" s="8">
        <v>244.01</v>
      </c>
      <c r="FD10" s="4"/>
      <c r="FE10" s="8"/>
      <c r="FF10" s="7"/>
      <c r="FG10" s="7"/>
      <c r="FH10" s="2" t="s">
        <v>151</v>
      </c>
      <c r="FI10" s="2" t="s">
        <v>141</v>
      </c>
      <c r="FJ10" s="2" t="s">
        <v>163</v>
      </c>
      <c r="FK10" s="2" t="s">
        <v>210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151</v>
      </c>
      <c r="FV10" s="2" t="s">
        <v>141</v>
      </c>
      <c r="FW10" s="2" t="s">
        <v>165</v>
      </c>
      <c r="FX10" s="2" t="s">
        <v>218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167</v>
      </c>
      <c r="GK10" s="2" t="s">
        <v>219</v>
      </c>
      <c r="GL10" s="2" t="s">
        <v>153</v>
      </c>
      <c r="GM10" s="2" t="s">
        <v>153</v>
      </c>
      <c r="GN10" s="2" t="s">
        <v>144</v>
      </c>
      <c r="GO10" s="4"/>
      <c r="GP10" s="8"/>
      <c r="GQ10" s="4"/>
      <c r="GR10" s="8"/>
      <c r="GS10" s="7"/>
      <c r="GT10" s="7"/>
      <c r="GU10" s="2" t="s">
        <v>151</v>
      </c>
      <c r="GV10" s="2" t="s">
        <v>141</v>
      </c>
      <c r="GW10" s="2" t="s">
        <v>169</v>
      </c>
      <c r="GX10" s="2" t="s">
        <v>144</v>
      </c>
      <c r="GY10" s="2" t="s">
        <v>153</v>
      </c>
      <c r="GZ10" s="2" t="s">
        <v>153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151</v>
      </c>
      <c r="KV10" s="2" t="s">
        <v>141</v>
      </c>
      <c r="KW10" s="2" t="s">
        <v>170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149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</row>
    <row r="11">
      <c r="A11" s="2" t="s">
        <v>220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186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200</v>
      </c>
      <c r="Z11" s="4">
        <v>76</v>
      </c>
      <c r="AA11" s="4">
        <f>=ROUNDDOWN(15.2,0)</f>
      </c>
      <c r="AB11" s="5">
        <v>5</v>
      </c>
      <c r="AC11" s="2" t="s">
        <v>149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/>
      <c r="AQ11" s="8"/>
      <c r="AR11" s="4">
        <v>3</v>
      </c>
      <c r="AS11" s="8">
        <v>642.46</v>
      </c>
      <c r="AT11" s="7">
        <v>-1</v>
      </c>
      <c r="AU11" s="7">
        <v>-1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/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/>
      <c r="BK11" s="8"/>
      <c r="BL11" s="2" t="s">
        <v>221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141</v>
      </c>
      <c r="BW11" s="2" t="s">
        <v>179</v>
      </c>
      <c r="BX11" s="2" t="s">
        <v>222</v>
      </c>
      <c r="BY11" s="2" t="s">
        <v>153</v>
      </c>
      <c r="BZ11" s="2" t="s">
        <v>153</v>
      </c>
      <c r="CA11" s="2" t="s">
        <v>144</v>
      </c>
      <c r="CB11" s="4"/>
      <c r="CC11" s="8"/>
      <c r="CD11" s="4">
        <v>1</v>
      </c>
      <c r="CE11" s="8">
        <v>234.92</v>
      </c>
      <c r="CF11" s="7">
        <v>-1</v>
      </c>
      <c r="CG11" s="7">
        <v>-1</v>
      </c>
      <c r="CH11" s="2" t="s">
        <v>151</v>
      </c>
      <c r="CI11" s="2" t="s">
        <v>141</v>
      </c>
      <c r="CJ11" s="2" t="s">
        <v>144</v>
      </c>
      <c r="CK11" s="2" t="s">
        <v>223</v>
      </c>
      <c r="CL11" s="2" t="s">
        <v>153</v>
      </c>
      <c r="CM11" s="2" t="s">
        <v>153</v>
      </c>
      <c r="CN11" s="2" t="s">
        <v>144</v>
      </c>
      <c r="CO11" s="4"/>
      <c r="CP11" s="8"/>
      <c r="CQ11" s="4">
        <v>1</v>
      </c>
      <c r="CR11" s="8">
        <v>182.32</v>
      </c>
      <c r="CS11" s="7">
        <v>-1</v>
      </c>
      <c r="CT11" s="7">
        <v>-1</v>
      </c>
      <c r="CU11" s="2" t="s">
        <v>151</v>
      </c>
      <c r="CV11" s="2" t="s">
        <v>141</v>
      </c>
      <c r="CW11" s="2" t="s">
        <v>155</v>
      </c>
      <c r="CX11" s="2" t="s">
        <v>224</v>
      </c>
      <c r="CY11" s="2" t="s">
        <v>153</v>
      </c>
      <c r="CZ11" s="2" t="s">
        <v>153</v>
      </c>
      <c r="DA11" s="2" t="s">
        <v>144</v>
      </c>
      <c r="DB11" s="4"/>
      <c r="DC11" s="8"/>
      <c r="DD11" s="4"/>
      <c r="DE11" s="8"/>
      <c r="DF11" s="7"/>
      <c r="DG11" s="7"/>
      <c r="DH11" s="2" t="s">
        <v>151</v>
      </c>
      <c r="DI11" s="2" t="s">
        <v>141</v>
      </c>
      <c r="DJ11" s="2" t="s">
        <v>163</v>
      </c>
      <c r="DK11" s="2" t="s">
        <v>191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179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180</v>
      </c>
      <c r="EI11" s="2" t="s">
        <v>141</v>
      </c>
      <c r="EJ11" s="2" t="s">
        <v>144</v>
      </c>
      <c r="EK11" s="2" t="s">
        <v>144</v>
      </c>
      <c r="EL11" s="2" t="s">
        <v>153</v>
      </c>
      <c r="EM11" s="2" t="s">
        <v>153</v>
      </c>
      <c r="EN11" s="2" t="s">
        <v>144</v>
      </c>
      <c r="EO11" s="4"/>
      <c r="EP11" s="8"/>
      <c r="EQ11" s="4">
        <v>1</v>
      </c>
      <c r="ER11" s="8">
        <v>225.22</v>
      </c>
      <c r="ES11" s="7">
        <v>-1</v>
      </c>
      <c r="ET11" s="7">
        <v>-1</v>
      </c>
      <c r="EU11" s="2" t="s">
        <v>151</v>
      </c>
      <c r="EV11" s="2" t="s">
        <v>141</v>
      </c>
      <c r="EW11" s="2" t="s">
        <v>193</v>
      </c>
      <c r="EX11" s="2" t="s">
        <v>189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163</v>
      </c>
      <c r="FK11" s="2" t="s">
        <v>226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193</v>
      </c>
      <c r="FX11" s="2" t="s">
        <v>227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167</v>
      </c>
      <c r="GK11" s="2" t="s">
        <v>228</v>
      </c>
      <c r="GL11" s="2" t="s">
        <v>153</v>
      </c>
      <c r="GM11" s="2" t="s">
        <v>153</v>
      </c>
      <c r="GN11" s="2" t="s">
        <v>144</v>
      </c>
      <c r="GO11" s="4"/>
      <c r="GP11" s="8"/>
      <c r="GQ11" s="4"/>
      <c r="GR11" s="8"/>
      <c r="GS11" s="7"/>
      <c r="GT11" s="7"/>
      <c r="GU11" s="2" t="s">
        <v>151</v>
      </c>
      <c r="GV11" s="2" t="s">
        <v>141</v>
      </c>
      <c r="GW11" s="2" t="s">
        <v>197</v>
      </c>
      <c r="GX11" s="2" t="s">
        <v>144</v>
      </c>
      <c r="GY11" s="2" t="s">
        <v>153</v>
      </c>
      <c r="GZ11" s="2" t="s">
        <v>153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151</v>
      </c>
      <c r="KV11" s="2" t="s">
        <v>141</v>
      </c>
      <c r="KW11" s="2" t="s">
        <v>170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76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235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236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236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236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151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236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236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237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151</v>
      </c>
      <c r="GV12" s="2" t="s">
        <v>235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238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</row>
    <row r="13">
      <c r="A13" s="2" t="s">
        <v>239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173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235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236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236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236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151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236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236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237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151</v>
      </c>
      <c r="GV13" s="2" t="s">
        <v>235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238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</row>
    <row r="14">
      <c r="A14" s="2" t="s">
        <v>240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186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235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236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236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236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236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236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237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151</v>
      </c>
      <c r="GV14" s="2" t="s">
        <v>235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238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</row>
    <row r="15">
      <c r="A15" s="2" t="s">
        <v>241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242</v>
      </c>
      <c r="G15" s="2" t="s">
        <v>242</v>
      </c>
      <c r="H15" s="2" t="s">
        <v>242</v>
      </c>
      <c r="I15" s="2" t="s">
        <v>138</v>
      </c>
      <c r="J15" s="2" t="s">
        <v>139</v>
      </c>
      <c r="K15" s="2" t="s">
        <v>243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244</v>
      </c>
      <c r="W15" s="2" t="s">
        <v>147</v>
      </c>
      <c r="X15" s="2" t="s">
        <v>144</v>
      </c>
      <c r="Y15" s="2" t="s">
        <v>148</v>
      </c>
      <c r="Z15" s="4">
        <v>90</v>
      </c>
      <c r="AA15" s="4">
        <f>=ROUNDDOWN(15,0)</f>
      </c>
      <c r="AB15" s="5">
        <v>6</v>
      </c>
      <c r="AC15" s="2" t="s">
        <v>149</v>
      </c>
      <c r="AD15" s="4">
        <v>85</v>
      </c>
      <c r="AE15" s="4">
        <v>85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11</v>
      </c>
      <c r="AQ15" s="8">
        <v>1477.64</v>
      </c>
      <c r="AR15" s="4"/>
      <c r="AS15" s="8"/>
      <c r="AT15" s="7"/>
      <c r="AU15" s="7"/>
      <c r="AV15" s="4">
        <v>20</v>
      </c>
      <c r="AW15" s="8">
        <v>3320.85</v>
      </c>
      <c r="AX15" s="4">
        <v>4</v>
      </c>
      <c r="AY15" s="8">
        <v>928.75</v>
      </c>
      <c r="AZ15" s="7">
        <v>4</v>
      </c>
      <c r="BA15" s="7">
        <v>2.5756</v>
      </c>
      <c r="BB15" s="7">
        <v>0.445</v>
      </c>
      <c r="BC15" s="4">
        <v>37</v>
      </c>
      <c r="BD15" s="8">
        <v>6520.02</v>
      </c>
      <c r="BE15" s="4">
        <v>15</v>
      </c>
      <c r="BF15" s="8">
        <v>3751.16</v>
      </c>
      <c r="BG15" s="7">
        <v>1.4667</v>
      </c>
      <c r="BH15" s="7">
        <v>0.7381</v>
      </c>
      <c r="BI15" s="7">
        <v>0.5093</v>
      </c>
      <c r="BJ15" s="4">
        <v>11</v>
      </c>
      <c r="BK15" s="8">
        <v>1477.64</v>
      </c>
      <c r="BL15" s="2" t="s">
        <v>245</v>
      </c>
      <c r="BM15" s="7">
        <v>1</v>
      </c>
      <c r="BN15" s="7">
        <v>1</v>
      </c>
      <c r="BO15" s="4">
        <v>2</v>
      </c>
      <c r="BP15" s="8">
        <v>168.75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148</v>
      </c>
      <c r="BX15" s="2" t="s">
        <v>246</v>
      </c>
      <c r="BY15" s="2" t="s">
        <v>153</v>
      </c>
      <c r="BZ15" s="2" t="s">
        <v>153</v>
      </c>
      <c r="CA15" s="2" t="s">
        <v>144</v>
      </c>
      <c r="CB15" s="4">
        <v>3</v>
      </c>
      <c r="CC15" s="8">
        <v>422.88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144</v>
      </c>
      <c r="CK15" s="2" t="s">
        <v>247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125.61</v>
      </c>
      <c r="CQ15" s="4"/>
      <c r="CR15" s="8"/>
      <c r="CS15" s="7"/>
      <c r="CT15" s="7"/>
      <c r="CU15" s="2" t="s">
        <v>151</v>
      </c>
      <c r="CV15" s="2" t="s">
        <v>141</v>
      </c>
      <c r="CW15" s="2" t="s">
        <v>155</v>
      </c>
      <c r="CX15" s="2" t="s">
        <v>248</v>
      </c>
      <c r="CY15" s="2" t="s">
        <v>153</v>
      </c>
      <c r="CZ15" s="2" t="s">
        <v>153</v>
      </c>
      <c r="DA15" s="2" t="s">
        <v>144</v>
      </c>
      <c r="DB15" s="4">
        <v>3</v>
      </c>
      <c r="DC15" s="8">
        <v>460.41</v>
      </c>
      <c r="DD15" s="4"/>
      <c r="DE15" s="8"/>
      <c r="DF15" s="7"/>
      <c r="DG15" s="7"/>
      <c r="DH15" s="2" t="s">
        <v>151</v>
      </c>
      <c r="DI15" s="2" t="s">
        <v>141</v>
      </c>
      <c r="DJ15" s="2" t="s">
        <v>157</v>
      </c>
      <c r="DK15" s="2" t="s">
        <v>249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148</v>
      </c>
      <c r="DX15" s="2" t="s">
        <v>250</v>
      </c>
      <c r="DY15" s="2" t="s">
        <v>153</v>
      </c>
      <c r="DZ15" s="2" t="s">
        <v>153</v>
      </c>
      <c r="EA15" s="2" t="s">
        <v>144</v>
      </c>
      <c r="EB15" s="4">
        <v>1</v>
      </c>
      <c r="EC15" s="8">
        <v>141.57</v>
      </c>
      <c r="ED15" s="4"/>
      <c r="EE15" s="8"/>
      <c r="EF15" s="7"/>
      <c r="EG15" s="7"/>
      <c r="EH15" s="2" t="s">
        <v>151</v>
      </c>
      <c r="EI15" s="2" t="s">
        <v>141</v>
      </c>
      <c r="EJ15" s="2" t="s">
        <v>144</v>
      </c>
      <c r="EK15" s="2" t="s">
        <v>251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141</v>
      </c>
      <c r="EW15" s="2" t="s">
        <v>161</v>
      </c>
      <c r="EX15" s="2" t="s">
        <v>252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253</v>
      </c>
      <c r="FK15" s="2" t="s">
        <v>254</v>
      </c>
      <c r="FL15" s="2" t="s">
        <v>153</v>
      </c>
      <c r="FM15" s="2" t="s">
        <v>153</v>
      </c>
      <c r="FN15" s="2" t="s">
        <v>144</v>
      </c>
      <c r="FO15" s="4">
        <v>1</v>
      </c>
      <c r="FP15" s="8">
        <v>158.42</v>
      </c>
      <c r="FQ15" s="4"/>
      <c r="FR15" s="8"/>
      <c r="FS15" s="7"/>
      <c r="FT15" s="7"/>
      <c r="FU15" s="2" t="s">
        <v>151</v>
      </c>
      <c r="FV15" s="2" t="s">
        <v>141</v>
      </c>
      <c r="FW15" s="2" t="s">
        <v>165</v>
      </c>
      <c r="FX15" s="2" t="s">
        <v>255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151</v>
      </c>
      <c r="GI15" s="2" t="s">
        <v>141</v>
      </c>
      <c r="GJ15" s="2" t="s">
        <v>167</v>
      </c>
      <c r="GK15" s="2" t="s">
        <v>256</v>
      </c>
      <c r="GL15" s="2" t="s">
        <v>153</v>
      </c>
      <c r="GM15" s="2" t="s">
        <v>153</v>
      </c>
      <c r="GN15" s="2" t="s">
        <v>144</v>
      </c>
      <c r="GO15" s="4"/>
      <c r="GP15" s="8"/>
      <c r="GQ15" s="4"/>
      <c r="GR15" s="8"/>
      <c r="GS15" s="7"/>
      <c r="GT15" s="7"/>
      <c r="GU15" s="2" t="s">
        <v>151</v>
      </c>
      <c r="GV15" s="2" t="s">
        <v>141</v>
      </c>
      <c r="GW15" s="2" t="s">
        <v>169</v>
      </c>
      <c r="GX15" s="2" t="s">
        <v>144</v>
      </c>
      <c r="GY15" s="2" t="s">
        <v>153</v>
      </c>
      <c r="GZ15" s="2" t="s">
        <v>153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151</v>
      </c>
      <c r="KV15" s="2" t="s">
        <v>141</v>
      </c>
      <c r="KW15" s="2" t="s">
        <v>170</v>
      </c>
      <c r="KX15" s="2" t="s">
        <v>144</v>
      </c>
      <c r="KY15" s="2" t="s">
        <v>153</v>
      </c>
      <c r="KZ15" s="2" t="s">
        <v>153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>
        <v>90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85</v>
      </c>
    </row>
    <row r="16">
      <c r="A16" s="2" t="s">
        <v>257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242</v>
      </c>
      <c r="G16" s="2" t="s">
        <v>242</v>
      </c>
      <c r="H16" s="2" t="s">
        <v>242</v>
      </c>
      <c r="I16" s="2" t="s">
        <v>138</v>
      </c>
      <c r="J16" s="2" t="s">
        <v>173</v>
      </c>
      <c r="K16" s="2" t="s">
        <v>243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244</v>
      </c>
      <c r="W16" s="2" t="s">
        <v>147</v>
      </c>
      <c r="X16" s="2" t="s">
        <v>144</v>
      </c>
      <c r="Y16" s="2" t="s">
        <v>148</v>
      </c>
      <c r="Z16" s="4">
        <v>114</v>
      </c>
      <c r="AA16" s="4">
        <f>=ROUNDDOWN(11.4,0)</f>
      </c>
      <c r="AB16" s="5">
        <v>10</v>
      </c>
      <c r="AC16" s="2" t="s">
        <v>149</v>
      </c>
      <c r="AD16" s="4">
        <v>230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5</v>
      </c>
      <c r="AQ16" s="8">
        <v>1022.09</v>
      </c>
      <c r="AR16" s="4">
        <v>4</v>
      </c>
      <c r="AS16" s="8">
        <v>928.75</v>
      </c>
      <c r="AT16" s="7">
        <v>0.25</v>
      </c>
      <c r="AU16" s="7">
        <v>0.1005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0.3078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5</v>
      </c>
      <c r="BK16" s="8">
        <v>1022.09</v>
      </c>
      <c r="BL16" s="2" t="s">
        <v>258</v>
      </c>
      <c r="BM16" s="7">
        <v>1</v>
      </c>
      <c r="BN16" s="7">
        <v>1</v>
      </c>
      <c r="BO16" s="4">
        <v>2</v>
      </c>
      <c r="BP16" s="8">
        <v>533.99</v>
      </c>
      <c r="BQ16" s="4"/>
      <c r="BR16" s="8"/>
      <c r="BS16" s="7"/>
      <c r="BT16" s="7"/>
      <c r="BU16" s="2" t="s">
        <v>151</v>
      </c>
      <c r="BV16" s="2" t="s">
        <v>141</v>
      </c>
      <c r="BW16" s="2" t="s">
        <v>148</v>
      </c>
      <c r="BX16" s="2" t="s">
        <v>202</v>
      </c>
      <c r="BY16" s="2" t="s">
        <v>153</v>
      </c>
      <c r="BZ16" s="2" t="s">
        <v>153</v>
      </c>
      <c r="CA16" s="2" t="s">
        <v>144</v>
      </c>
      <c r="CB16" s="4">
        <v>2</v>
      </c>
      <c r="CC16" s="8">
        <v>338.28</v>
      </c>
      <c r="CD16" s="4"/>
      <c r="CE16" s="8"/>
      <c r="CF16" s="7"/>
      <c r="CG16" s="7"/>
      <c r="CH16" s="2" t="s">
        <v>151</v>
      </c>
      <c r="CI16" s="2" t="s">
        <v>141</v>
      </c>
      <c r="CJ16" s="2" t="s">
        <v>144</v>
      </c>
      <c r="CK16" s="2" t="s">
        <v>259</v>
      </c>
      <c r="CL16" s="2" t="s">
        <v>153</v>
      </c>
      <c r="CM16" s="2" t="s">
        <v>153</v>
      </c>
      <c r="CN16" s="2" t="s">
        <v>144</v>
      </c>
      <c r="CO16" s="4">
        <v>1</v>
      </c>
      <c r="CP16" s="8">
        <v>149.82</v>
      </c>
      <c r="CQ16" s="4"/>
      <c r="CR16" s="8"/>
      <c r="CS16" s="7"/>
      <c r="CT16" s="7"/>
      <c r="CU16" s="2" t="s">
        <v>151</v>
      </c>
      <c r="CV16" s="2" t="s">
        <v>141</v>
      </c>
      <c r="CW16" s="2" t="s">
        <v>155</v>
      </c>
      <c r="CX16" s="2" t="s">
        <v>156</v>
      </c>
      <c r="CY16" s="2" t="s">
        <v>153</v>
      </c>
      <c r="CZ16" s="2" t="s">
        <v>153</v>
      </c>
      <c r="DA16" s="2" t="s">
        <v>144</v>
      </c>
      <c r="DB16" s="4"/>
      <c r="DC16" s="8"/>
      <c r="DD16" s="4">
        <v>2</v>
      </c>
      <c r="DE16" s="8">
        <v>463.3</v>
      </c>
      <c r="DF16" s="7">
        <v>-1</v>
      </c>
      <c r="DG16" s="7">
        <v>-1</v>
      </c>
      <c r="DH16" s="2" t="s">
        <v>151</v>
      </c>
      <c r="DI16" s="2" t="s">
        <v>141</v>
      </c>
      <c r="DJ16" s="2" t="s">
        <v>157</v>
      </c>
      <c r="DK16" s="2" t="s">
        <v>260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148</v>
      </c>
      <c r="DX16" s="2" t="s">
        <v>261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180</v>
      </c>
      <c r="EI16" s="2" t="s">
        <v>141</v>
      </c>
      <c r="EJ16" s="2" t="s">
        <v>144</v>
      </c>
      <c r="EK16" s="2" t="s">
        <v>144</v>
      </c>
      <c r="EL16" s="2" t="s">
        <v>153</v>
      </c>
      <c r="EM16" s="2" t="s">
        <v>153</v>
      </c>
      <c r="EN16" s="2" t="s">
        <v>144</v>
      </c>
      <c r="EO16" s="4"/>
      <c r="EP16" s="8"/>
      <c r="EQ16" s="4">
        <v>1</v>
      </c>
      <c r="ER16" s="8">
        <v>225.22</v>
      </c>
      <c r="ES16" s="7">
        <v>-1</v>
      </c>
      <c r="ET16" s="7">
        <v>-1</v>
      </c>
      <c r="EU16" s="2" t="s">
        <v>151</v>
      </c>
      <c r="EV16" s="2" t="s">
        <v>141</v>
      </c>
      <c r="EW16" s="2" t="s">
        <v>161</v>
      </c>
      <c r="EX16" s="2" t="s">
        <v>262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163</v>
      </c>
      <c r="FK16" s="2" t="s">
        <v>263</v>
      </c>
      <c r="FL16" s="2" t="s">
        <v>153</v>
      </c>
      <c r="FM16" s="2" t="s">
        <v>153</v>
      </c>
      <c r="FN16" s="2" t="s">
        <v>144</v>
      </c>
      <c r="FO16" s="4"/>
      <c r="FP16" s="8"/>
      <c r="FQ16" s="4">
        <v>1</v>
      </c>
      <c r="FR16" s="8">
        <v>240.23</v>
      </c>
      <c r="FS16" s="7">
        <v>-1</v>
      </c>
      <c r="FT16" s="7">
        <v>-1</v>
      </c>
      <c r="FU16" s="2" t="s">
        <v>151</v>
      </c>
      <c r="FV16" s="2" t="s">
        <v>141</v>
      </c>
      <c r="FW16" s="2" t="s">
        <v>165</v>
      </c>
      <c r="FX16" s="2" t="s">
        <v>264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151</v>
      </c>
      <c r="GI16" s="2" t="s">
        <v>141</v>
      </c>
      <c r="GJ16" s="2" t="s">
        <v>167</v>
      </c>
      <c r="GK16" s="2" t="s">
        <v>264</v>
      </c>
      <c r="GL16" s="2" t="s">
        <v>153</v>
      </c>
      <c r="GM16" s="2" t="s">
        <v>153</v>
      </c>
      <c r="GN16" s="2" t="s">
        <v>144</v>
      </c>
      <c r="GO16" s="4"/>
      <c r="GP16" s="8"/>
      <c r="GQ16" s="4"/>
      <c r="GR16" s="8"/>
      <c r="GS16" s="7"/>
      <c r="GT16" s="7"/>
      <c r="GU16" s="2" t="s">
        <v>151</v>
      </c>
      <c r="GV16" s="2" t="s">
        <v>141</v>
      </c>
      <c r="GW16" s="2" t="s">
        <v>169</v>
      </c>
      <c r="GX16" s="2" t="s">
        <v>144</v>
      </c>
      <c r="GY16" s="2" t="s">
        <v>153</v>
      </c>
      <c r="GZ16" s="2" t="s">
        <v>153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151</v>
      </c>
      <c r="KV16" s="2" t="s">
        <v>141</v>
      </c>
      <c r="KW16" s="2" t="s">
        <v>170</v>
      </c>
      <c r="KX16" s="2" t="s">
        <v>144</v>
      </c>
      <c r="KY16" s="2" t="s">
        <v>153</v>
      </c>
      <c r="KZ16" s="2" t="s">
        <v>153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>
        <v>114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230</v>
      </c>
    </row>
    <row r="17">
      <c r="A17" s="2" t="s">
        <v>265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242</v>
      </c>
      <c r="G17" s="2" t="s">
        <v>242</v>
      </c>
      <c r="H17" s="2" t="s">
        <v>242</v>
      </c>
      <c r="I17" s="2" t="s">
        <v>138</v>
      </c>
      <c r="J17" s="2" t="s">
        <v>186</v>
      </c>
      <c r="K17" s="2" t="s">
        <v>243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244</v>
      </c>
      <c r="W17" s="2" t="s">
        <v>147</v>
      </c>
      <c r="X17" s="2" t="s">
        <v>144</v>
      </c>
      <c r="Y17" s="2" t="s">
        <v>148</v>
      </c>
      <c r="Z17" s="4">
        <v>80</v>
      </c>
      <c r="AA17" s="4">
        <f>=ROUNDDOWN(20,0)</f>
      </c>
      <c r="AB17" s="5">
        <v>4</v>
      </c>
      <c r="AC17" s="2" t="s">
        <v>149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4</v>
      </c>
      <c r="AQ17" s="8">
        <v>821.12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0.2473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4</v>
      </c>
      <c r="BK17" s="8">
        <v>821.12</v>
      </c>
      <c r="BL17" s="2" t="s">
        <v>266</v>
      </c>
      <c r="BM17" s="7">
        <v>1</v>
      </c>
      <c r="BN17" s="7">
        <v>1</v>
      </c>
      <c r="BO17" s="4">
        <v>1</v>
      </c>
      <c r="BP17" s="8">
        <v>299.99</v>
      </c>
      <c r="BQ17" s="4"/>
      <c r="BR17" s="8"/>
      <c r="BS17" s="7"/>
      <c r="BT17" s="7"/>
      <c r="BU17" s="2" t="s">
        <v>151</v>
      </c>
      <c r="BV17" s="2" t="s">
        <v>141</v>
      </c>
      <c r="BW17" s="2" t="s">
        <v>148</v>
      </c>
      <c r="BX17" s="2" t="s">
        <v>188</v>
      </c>
      <c r="BY17" s="2" t="s">
        <v>153</v>
      </c>
      <c r="BZ17" s="2" t="s">
        <v>153</v>
      </c>
      <c r="CA17" s="2" t="s">
        <v>144</v>
      </c>
      <c r="CB17" s="4">
        <v>2</v>
      </c>
      <c r="CC17" s="8">
        <v>338.28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144</v>
      </c>
      <c r="CK17" s="2" t="s">
        <v>267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151</v>
      </c>
      <c r="CV17" s="2" t="s">
        <v>141</v>
      </c>
      <c r="CW17" s="2" t="s">
        <v>155</v>
      </c>
      <c r="CX17" s="2" t="s">
        <v>190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182.85</v>
      </c>
      <c r="DD17" s="4"/>
      <c r="DE17" s="8"/>
      <c r="DF17" s="7"/>
      <c r="DG17" s="7"/>
      <c r="DH17" s="2" t="s">
        <v>151</v>
      </c>
      <c r="DI17" s="2" t="s">
        <v>141</v>
      </c>
      <c r="DJ17" s="2" t="s">
        <v>268</v>
      </c>
      <c r="DK17" s="2" t="s">
        <v>269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148</v>
      </c>
      <c r="DX17" s="2" t="s">
        <v>179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180</v>
      </c>
      <c r="EI17" s="2" t="s">
        <v>141</v>
      </c>
      <c r="EJ17" s="2" t="s">
        <v>144</v>
      </c>
      <c r="EK17" s="2" t="s">
        <v>144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151</v>
      </c>
      <c r="EV17" s="2" t="s">
        <v>141</v>
      </c>
      <c r="EW17" s="2" t="s">
        <v>161</v>
      </c>
      <c r="EX17" s="2" t="s">
        <v>270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253</v>
      </c>
      <c r="FK17" s="2" t="s">
        <v>271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151</v>
      </c>
      <c r="FV17" s="2" t="s">
        <v>141</v>
      </c>
      <c r="FW17" s="2" t="s">
        <v>253</v>
      </c>
      <c r="FX17" s="2" t="s">
        <v>272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151</v>
      </c>
      <c r="GI17" s="2" t="s">
        <v>141</v>
      </c>
      <c r="GJ17" s="2" t="s">
        <v>167</v>
      </c>
      <c r="GK17" s="2" t="s">
        <v>144</v>
      </c>
      <c r="GL17" s="2" t="s">
        <v>153</v>
      </c>
      <c r="GM17" s="2" t="s">
        <v>153</v>
      </c>
      <c r="GN17" s="2" t="s">
        <v>144</v>
      </c>
      <c r="GO17" s="4"/>
      <c r="GP17" s="8"/>
      <c r="GQ17" s="4"/>
      <c r="GR17" s="8"/>
      <c r="GS17" s="7"/>
      <c r="GT17" s="7"/>
      <c r="GU17" s="2" t="s">
        <v>151</v>
      </c>
      <c r="GV17" s="2" t="s">
        <v>141</v>
      </c>
      <c r="GW17" s="2" t="s">
        <v>197</v>
      </c>
      <c r="GX17" s="2" t="s">
        <v>144</v>
      </c>
      <c r="GY17" s="2" t="s">
        <v>153</v>
      </c>
      <c r="GZ17" s="2" t="s">
        <v>153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151</v>
      </c>
      <c r="KV17" s="2" t="s">
        <v>141</v>
      </c>
      <c r="KW17" s="2" t="s">
        <v>170</v>
      </c>
      <c r="KX17" s="2" t="s">
        <v>144</v>
      </c>
      <c r="KY17" s="2" t="s">
        <v>153</v>
      </c>
      <c r="KZ17" s="2" t="s">
        <v>153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80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100</v>
      </c>
    </row>
    <row r="18">
      <c r="A18" s="2" t="s">
        <v>273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242</v>
      </c>
      <c r="G18" s="2" t="s">
        <v>242</v>
      </c>
      <c r="H18" s="2" t="s">
        <v>242</v>
      </c>
      <c r="I18" s="2" t="s">
        <v>138</v>
      </c>
      <c r="J18" s="2" t="s">
        <v>139</v>
      </c>
      <c r="K18" s="2" t="s">
        <v>274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244</v>
      </c>
      <c r="W18" s="2" t="s">
        <v>147</v>
      </c>
      <c r="X18" s="2" t="s">
        <v>144</v>
      </c>
      <c r="Y18" s="2" t="s">
        <v>275</v>
      </c>
      <c r="Z18" s="4">
        <v>210</v>
      </c>
      <c r="AA18" s="4">
        <f>=ROUNDDOWN(21,0)</f>
      </c>
      <c r="AB18" s="5">
        <v>10</v>
      </c>
      <c r="AC18" s="2" t="s">
        <v>144</v>
      </c>
      <c r="AD18" s="4"/>
      <c r="AE18" s="4"/>
      <c r="AF18" s="6">
        <v>65</v>
      </c>
      <c r="AG18" s="6"/>
      <c r="AH18" s="7">
        <v>0.8571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7</v>
      </c>
      <c r="AQ18" s="8">
        <v>1071.65</v>
      </c>
      <c r="AR18" s="4"/>
      <c r="AS18" s="8"/>
      <c r="AT18" s="7"/>
      <c r="AU18" s="7"/>
      <c r="AV18" s="4">
        <v>17</v>
      </c>
      <c r="AW18" s="8">
        <v>3199.17</v>
      </c>
      <c r="AX18" s="4">
        <v>11</v>
      </c>
      <c r="AY18" s="8">
        <v>2822.41</v>
      </c>
      <c r="AZ18" s="7">
        <v>0.5455</v>
      </c>
      <c r="BA18" s="7">
        <v>0.1335</v>
      </c>
      <c r="BB18" s="7">
        <v>0.335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0.4907</v>
      </c>
      <c r="BJ18" s="4">
        <v>7</v>
      </c>
      <c r="BK18" s="8">
        <v>1071.65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277</v>
      </c>
      <c r="BX18" s="2" t="s">
        <v>278</v>
      </c>
      <c r="BY18" s="2" t="s">
        <v>153</v>
      </c>
      <c r="BZ18" s="2" t="s">
        <v>153</v>
      </c>
      <c r="CA18" s="2" t="s">
        <v>144</v>
      </c>
      <c r="CB18" s="4">
        <v>4</v>
      </c>
      <c r="CC18" s="8">
        <v>563.84</v>
      </c>
      <c r="CD18" s="4"/>
      <c r="CE18" s="8"/>
      <c r="CF18" s="7"/>
      <c r="CG18" s="7"/>
      <c r="CH18" s="2" t="s">
        <v>151</v>
      </c>
      <c r="CI18" s="2" t="s">
        <v>141</v>
      </c>
      <c r="CJ18" s="2" t="s">
        <v>144</v>
      </c>
      <c r="CK18" s="2" t="s">
        <v>279</v>
      </c>
      <c r="CL18" s="2" t="s">
        <v>153</v>
      </c>
      <c r="CM18" s="2" t="s">
        <v>153</v>
      </c>
      <c r="CN18" s="2" t="s">
        <v>144</v>
      </c>
      <c r="CO18" s="4">
        <v>1</v>
      </c>
      <c r="CP18" s="8">
        <v>142.74</v>
      </c>
      <c r="CQ18" s="4"/>
      <c r="CR18" s="8"/>
      <c r="CS18" s="7"/>
      <c r="CT18" s="7"/>
      <c r="CU18" s="2" t="s">
        <v>151</v>
      </c>
      <c r="CV18" s="2" t="s">
        <v>141</v>
      </c>
      <c r="CW18" s="2" t="s">
        <v>280</v>
      </c>
      <c r="CX18" s="2" t="s">
        <v>281</v>
      </c>
      <c r="CY18" s="2" t="s">
        <v>153</v>
      </c>
      <c r="CZ18" s="2" t="s">
        <v>153</v>
      </c>
      <c r="DA18" s="2" t="s">
        <v>144</v>
      </c>
      <c r="DB18" s="4"/>
      <c r="DC18" s="8"/>
      <c r="DD18" s="4"/>
      <c r="DE18" s="8"/>
      <c r="DF18" s="7"/>
      <c r="DG18" s="7"/>
      <c r="DH18" s="2" t="s">
        <v>151</v>
      </c>
      <c r="DI18" s="2" t="s">
        <v>141</v>
      </c>
      <c r="DJ18" s="2" t="s">
        <v>157</v>
      </c>
      <c r="DK18" s="2" t="s">
        <v>260</v>
      </c>
      <c r="DL18" s="2" t="s">
        <v>153</v>
      </c>
      <c r="DM18" s="2" t="s">
        <v>153</v>
      </c>
      <c r="DN18" s="2" t="s">
        <v>144</v>
      </c>
      <c r="DO18" s="4">
        <v>1</v>
      </c>
      <c r="DP18" s="8">
        <v>223.5</v>
      </c>
      <c r="DQ18" s="4"/>
      <c r="DR18" s="8"/>
      <c r="DS18" s="7"/>
      <c r="DT18" s="7"/>
      <c r="DU18" s="2" t="s">
        <v>151</v>
      </c>
      <c r="DV18" s="2" t="s">
        <v>141</v>
      </c>
      <c r="DW18" s="2" t="s">
        <v>277</v>
      </c>
      <c r="DX18" s="2" t="s">
        <v>282</v>
      </c>
      <c r="DY18" s="2" t="s">
        <v>153</v>
      </c>
      <c r="DZ18" s="2" t="s">
        <v>153</v>
      </c>
      <c r="EA18" s="2" t="s">
        <v>144</v>
      </c>
      <c r="EB18" s="4">
        <v>1</v>
      </c>
      <c r="EC18" s="8">
        <v>141.57</v>
      </c>
      <c r="ED18" s="4"/>
      <c r="EE18" s="8"/>
      <c r="EF18" s="7"/>
      <c r="EG18" s="7"/>
      <c r="EH18" s="2" t="s">
        <v>151</v>
      </c>
      <c r="EI18" s="2" t="s">
        <v>141</v>
      </c>
      <c r="EJ18" s="2" t="s">
        <v>144</v>
      </c>
      <c r="EK18" s="2" t="s">
        <v>283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141</v>
      </c>
      <c r="EW18" s="2" t="s">
        <v>277</v>
      </c>
      <c r="EX18" s="2" t="s">
        <v>158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284</v>
      </c>
      <c r="FK18" s="2" t="s">
        <v>272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285</v>
      </c>
      <c r="FX18" s="2" t="s">
        <v>286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151</v>
      </c>
      <c r="GI18" s="2" t="s">
        <v>141</v>
      </c>
      <c r="GJ18" s="2" t="s">
        <v>277</v>
      </c>
      <c r="GK18" s="2" t="s">
        <v>287</v>
      </c>
      <c r="GL18" s="2" t="s">
        <v>153</v>
      </c>
      <c r="GM18" s="2" t="s">
        <v>153</v>
      </c>
      <c r="GN18" s="2" t="s">
        <v>144</v>
      </c>
      <c r="GO18" s="4"/>
      <c r="GP18" s="8"/>
      <c r="GQ18" s="4"/>
      <c r="GR18" s="8"/>
      <c r="GS18" s="7"/>
      <c r="GT18" s="7"/>
      <c r="GU18" s="2" t="s">
        <v>151</v>
      </c>
      <c r="GV18" s="2" t="s">
        <v>141</v>
      </c>
      <c r="GW18" s="2" t="s">
        <v>277</v>
      </c>
      <c r="GX18" s="2" t="s">
        <v>288</v>
      </c>
      <c r="GY18" s="2" t="s">
        <v>153</v>
      </c>
      <c r="GZ18" s="2" t="s">
        <v>153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210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289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242</v>
      </c>
      <c r="G19" s="2" t="s">
        <v>242</v>
      </c>
      <c r="H19" s="2" t="s">
        <v>242</v>
      </c>
      <c r="I19" s="2" t="s">
        <v>138</v>
      </c>
      <c r="J19" s="2" t="s">
        <v>173</v>
      </c>
      <c r="K19" s="2" t="s">
        <v>274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244</v>
      </c>
      <c r="W19" s="2" t="s">
        <v>147</v>
      </c>
      <c r="X19" s="2" t="s">
        <v>144</v>
      </c>
      <c r="Y19" s="2" t="s">
        <v>275</v>
      </c>
      <c r="Z19" s="4">
        <v>210</v>
      </c>
      <c r="AA19" s="4">
        <f>=ROUNDDOWN(23.3333333333333,0)</f>
      </c>
      <c r="AB19" s="5">
        <v>9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7</v>
      </c>
      <c r="AQ19" s="8">
        <v>1424.4</v>
      </c>
      <c r="AR19" s="4">
        <v>11</v>
      </c>
      <c r="AS19" s="8">
        <v>2822.41</v>
      </c>
      <c r="AT19" s="7">
        <v>-0.3636</v>
      </c>
      <c r="AU19" s="7">
        <v>-0.4953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0.4452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7</v>
      </c>
      <c r="BK19" s="8">
        <v>1424.4</v>
      </c>
      <c r="BL19" s="2" t="s">
        <v>290</v>
      </c>
      <c r="BM19" s="7">
        <v>1</v>
      </c>
      <c r="BN19" s="7">
        <v>1</v>
      </c>
      <c r="BO19" s="4">
        <v>3</v>
      </c>
      <c r="BP19" s="8">
        <v>785.37</v>
      </c>
      <c r="BQ19" s="4">
        <v>1</v>
      </c>
      <c r="BR19" s="8">
        <v>509.99</v>
      </c>
      <c r="BS19" s="7">
        <v>2</v>
      </c>
      <c r="BT19" s="7">
        <v>0.54</v>
      </c>
      <c r="BU19" s="2" t="s">
        <v>151</v>
      </c>
      <c r="BV19" s="2" t="s">
        <v>141</v>
      </c>
      <c r="BW19" s="2" t="s">
        <v>277</v>
      </c>
      <c r="BX19" s="2" t="s">
        <v>291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169.14</v>
      </c>
      <c r="CD19" s="4">
        <v>4</v>
      </c>
      <c r="CE19" s="8">
        <v>939.68</v>
      </c>
      <c r="CF19" s="7">
        <v>-0.75</v>
      </c>
      <c r="CG19" s="7">
        <v>-0.82</v>
      </c>
      <c r="CH19" s="2" t="s">
        <v>151</v>
      </c>
      <c r="CI19" s="2" t="s">
        <v>141</v>
      </c>
      <c r="CJ19" s="2" t="s">
        <v>144</v>
      </c>
      <c r="CK19" s="2" t="s">
        <v>279</v>
      </c>
      <c r="CL19" s="2" t="s">
        <v>153</v>
      </c>
      <c r="CM19" s="2" t="s">
        <v>153</v>
      </c>
      <c r="CN19" s="2" t="s">
        <v>144</v>
      </c>
      <c r="CO19" s="4">
        <v>3</v>
      </c>
      <c r="CP19" s="8">
        <v>469.89</v>
      </c>
      <c r="CQ19" s="4">
        <v>1</v>
      </c>
      <c r="CR19" s="8">
        <v>214.49</v>
      </c>
      <c r="CS19" s="7">
        <v>2</v>
      </c>
      <c r="CT19" s="7">
        <v>1.1907</v>
      </c>
      <c r="CU19" s="2" t="s">
        <v>151</v>
      </c>
      <c r="CV19" s="2" t="s">
        <v>141</v>
      </c>
      <c r="CW19" s="2" t="s">
        <v>280</v>
      </c>
      <c r="CX19" s="2" t="s">
        <v>158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5</v>
      </c>
      <c r="DE19" s="8">
        <v>1158.25</v>
      </c>
      <c r="DF19" s="7">
        <v>-1</v>
      </c>
      <c r="DG19" s="7">
        <v>-1</v>
      </c>
      <c r="DH19" s="2" t="s">
        <v>151</v>
      </c>
      <c r="DI19" s="2" t="s">
        <v>141</v>
      </c>
      <c r="DJ19" s="2" t="s">
        <v>157</v>
      </c>
      <c r="DK19" s="2" t="s">
        <v>292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277</v>
      </c>
      <c r="DX19" s="2" t="s">
        <v>293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180</v>
      </c>
      <c r="EI19" s="2" t="s">
        <v>141</v>
      </c>
      <c r="EJ19" s="2" t="s">
        <v>144</v>
      </c>
      <c r="EK19" s="2" t="s">
        <v>144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151</v>
      </c>
      <c r="EV19" s="2" t="s">
        <v>141</v>
      </c>
      <c r="EW19" s="2" t="s">
        <v>277</v>
      </c>
      <c r="EX19" s="2" t="s">
        <v>294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151</v>
      </c>
      <c r="FI19" s="2" t="s">
        <v>141</v>
      </c>
      <c r="FJ19" s="2" t="s">
        <v>163</v>
      </c>
      <c r="FK19" s="2" t="s">
        <v>177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285</v>
      </c>
      <c r="FX19" s="2" t="s">
        <v>267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151</v>
      </c>
      <c r="GI19" s="2" t="s">
        <v>141</v>
      </c>
      <c r="GJ19" s="2" t="s">
        <v>277</v>
      </c>
      <c r="GK19" s="2" t="s">
        <v>295</v>
      </c>
      <c r="GL19" s="2" t="s">
        <v>153</v>
      </c>
      <c r="GM19" s="2" t="s">
        <v>153</v>
      </c>
      <c r="GN19" s="2" t="s">
        <v>144</v>
      </c>
      <c r="GO19" s="4"/>
      <c r="GP19" s="8"/>
      <c r="GQ19" s="4"/>
      <c r="GR19" s="8"/>
      <c r="GS19" s="7"/>
      <c r="GT19" s="7"/>
      <c r="GU19" s="2" t="s">
        <v>151</v>
      </c>
      <c r="GV19" s="2" t="s">
        <v>141</v>
      </c>
      <c r="GW19" s="2" t="s">
        <v>277</v>
      </c>
      <c r="GX19" s="2" t="s">
        <v>144</v>
      </c>
      <c r="GY19" s="2" t="s">
        <v>153</v>
      </c>
      <c r="GZ19" s="2" t="s">
        <v>153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156</v>
      </c>
      <c r="PC19" s="4"/>
      <c r="PD19" s="4"/>
      <c r="PE19" s="4">
        <v>54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296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242</v>
      </c>
      <c r="G20" s="2" t="s">
        <v>242</v>
      </c>
      <c r="H20" s="2" t="s">
        <v>242</v>
      </c>
      <c r="I20" s="2" t="s">
        <v>138</v>
      </c>
      <c r="J20" s="2" t="s">
        <v>186</v>
      </c>
      <c r="K20" s="2" t="s">
        <v>274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244</v>
      </c>
      <c r="W20" s="2" t="s">
        <v>147</v>
      </c>
      <c r="X20" s="2" t="s">
        <v>144</v>
      </c>
      <c r="Y20" s="2" t="s">
        <v>275</v>
      </c>
      <c r="Z20" s="4">
        <v>136</v>
      </c>
      <c r="AA20" s="4">
        <f>=ROUNDDOWN(22.6666666666667,0)</f>
      </c>
      <c r="AB20" s="5">
        <v>6</v>
      </c>
      <c r="AC20" s="2" t="s">
        <v>144</v>
      </c>
      <c r="AD20" s="4"/>
      <c r="AE20" s="4"/>
      <c r="AF20" s="6">
        <v>65</v>
      </c>
      <c r="AG20" s="6"/>
      <c r="AH20" s="7">
        <v>0.8571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3</v>
      </c>
      <c r="AQ20" s="8">
        <v>703.12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0.2198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3</v>
      </c>
      <c r="BK20" s="8">
        <v>703.12</v>
      </c>
      <c r="BL20" s="2" t="s">
        <v>297</v>
      </c>
      <c r="BM20" s="7">
        <v>1</v>
      </c>
      <c r="BN20" s="7">
        <v>1</v>
      </c>
      <c r="BO20" s="4">
        <v>2</v>
      </c>
      <c r="BP20" s="8">
        <v>533.98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277</v>
      </c>
      <c r="BX20" s="2" t="s">
        <v>291</v>
      </c>
      <c r="BY20" s="2" t="s">
        <v>153</v>
      </c>
      <c r="BZ20" s="2" t="s">
        <v>153</v>
      </c>
      <c r="CA20" s="2" t="s">
        <v>144</v>
      </c>
      <c r="CB20" s="4">
        <v>1</v>
      </c>
      <c r="CC20" s="8">
        <v>169.14</v>
      </c>
      <c r="CD20" s="4"/>
      <c r="CE20" s="8"/>
      <c r="CF20" s="7"/>
      <c r="CG20" s="7"/>
      <c r="CH20" s="2" t="s">
        <v>151</v>
      </c>
      <c r="CI20" s="2" t="s">
        <v>141</v>
      </c>
      <c r="CJ20" s="2" t="s">
        <v>144</v>
      </c>
      <c r="CK20" s="2" t="s">
        <v>279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280</v>
      </c>
      <c r="CX20" s="2" t="s">
        <v>298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157</v>
      </c>
      <c r="DK20" s="2" t="s">
        <v>295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151</v>
      </c>
      <c r="DV20" s="2" t="s">
        <v>141</v>
      </c>
      <c r="DW20" s="2" t="s">
        <v>277</v>
      </c>
      <c r="DX20" s="2" t="s">
        <v>299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180</v>
      </c>
      <c r="EI20" s="2" t="s">
        <v>141</v>
      </c>
      <c r="EJ20" s="2" t="s">
        <v>144</v>
      </c>
      <c r="EK20" s="2" t="s">
        <v>144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277</v>
      </c>
      <c r="EX20" s="2" t="s">
        <v>300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284</v>
      </c>
      <c r="FK20" s="2" t="s">
        <v>301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285</v>
      </c>
      <c r="FX20" s="2" t="s">
        <v>302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151</v>
      </c>
      <c r="GI20" s="2" t="s">
        <v>141</v>
      </c>
      <c r="GJ20" s="2" t="s">
        <v>277</v>
      </c>
      <c r="GK20" s="2" t="s">
        <v>144</v>
      </c>
      <c r="GL20" s="2" t="s">
        <v>153</v>
      </c>
      <c r="GM20" s="2" t="s">
        <v>153</v>
      </c>
      <c r="GN20" s="2" t="s">
        <v>144</v>
      </c>
      <c r="GO20" s="4"/>
      <c r="GP20" s="8"/>
      <c r="GQ20" s="4"/>
      <c r="GR20" s="8"/>
      <c r="GS20" s="7"/>
      <c r="GT20" s="7"/>
      <c r="GU20" s="2" t="s">
        <v>151</v>
      </c>
      <c r="GV20" s="2" t="s">
        <v>141</v>
      </c>
      <c r="GW20" s="2" t="s">
        <v>277</v>
      </c>
      <c r="GX20" s="2" t="s">
        <v>303</v>
      </c>
      <c r="GY20" s="2" t="s">
        <v>153</v>
      </c>
      <c r="GZ20" s="2" t="s">
        <v>153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136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304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242</v>
      </c>
      <c r="G21" s="2" t="s">
        <v>242</v>
      </c>
      <c r="H21" s="2" t="s">
        <v>242</v>
      </c>
      <c r="I21" s="2" t="s">
        <v>230</v>
      </c>
      <c r="J21" s="2" t="s">
        <v>139</v>
      </c>
      <c r="K21" s="2" t="s">
        <v>305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232</v>
      </c>
      <c r="Q21" s="2" t="s">
        <v>143</v>
      </c>
      <c r="R21" s="2" t="s">
        <v>144</v>
      </c>
      <c r="S21" s="2" t="s">
        <v>144</v>
      </c>
      <c r="T21" s="2" t="s">
        <v>233</v>
      </c>
      <c r="U21" s="2" t="s">
        <v>145</v>
      </c>
      <c r="V21" s="2" t="s">
        <v>234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236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236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236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151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151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238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</row>
    <row r="22">
      <c r="A22" s="2" t="s">
        <v>306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242</v>
      </c>
      <c r="G22" s="2" t="s">
        <v>242</v>
      </c>
      <c r="H22" s="2" t="s">
        <v>242</v>
      </c>
      <c r="I22" s="2" t="s">
        <v>230</v>
      </c>
      <c r="J22" s="2" t="s">
        <v>173</v>
      </c>
      <c r="K22" s="2" t="s">
        <v>305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232</v>
      </c>
      <c r="Q22" s="2" t="s">
        <v>143</v>
      </c>
      <c r="R22" s="2" t="s">
        <v>144</v>
      </c>
      <c r="S22" s="2" t="s">
        <v>144</v>
      </c>
      <c r="T22" s="2" t="s">
        <v>233</v>
      </c>
      <c r="U22" s="2" t="s">
        <v>145</v>
      </c>
      <c r="V22" s="2" t="s">
        <v>234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236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236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236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151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151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238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</row>
    <row r="23">
      <c r="A23" s="2" t="s">
        <v>307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242</v>
      </c>
      <c r="G23" s="2" t="s">
        <v>242</v>
      </c>
      <c r="H23" s="2" t="s">
        <v>242</v>
      </c>
      <c r="I23" s="2" t="s">
        <v>230</v>
      </c>
      <c r="J23" s="2" t="s">
        <v>186</v>
      </c>
      <c r="K23" s="2" t="s">
        <v>305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232</v>
      </c>
      <c r="Q23" s="2" t="s">
        <v>143</v>
      </c>
      <c r="R23" s="2" t="s">
        <v>144</v>
      </c>
      <c r="S23" s="2" t="s">
        <v>144</v>
      </c>
      <c r="T23" s="2" t="s">
        <v>233</v>
      </c>
      <c r="U23" s="2" t="s">
        <v>145</v>
      </c>
      <c r="V23" s="2" t="s">
        <v>234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236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236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236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151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151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238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</row>
    <row r="24">
      <c r="A24" s="2" t="s">
        <v>308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309</v>
      </c>
      <c r="G24" s="2" t="s">
        <v>309</v>
      </c>
      <c r="H24" s="2" t="s">
        <v>309</v>
      </c>
      <c r="I24" s="2" t="s">
        <v>138</v>
      </c>
      <c r="J24" s="2" t="s">
        <v>139</v>
      </c>
      <c r="K24" s="2" t="s">
        <v>310</v>
      </c>
      <c r="L24" s="3">
        <v>170.23</v>
      </c>
      <c r="M24" s="3">
        <v>178.74</v>
      </c>
      <c r="N24" s="3">
        <v>499.99</v>
      </c>
      <c r="O24" s="2" t="s">
        <v>311</v>
      </c>
      <c r="P24" s="2" t="s">
        <v>312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244</v>
      </c>
      <c r="W24" s="2" t="s">
        <v>147</v>
      </c>
      <c r="X24" s="2" t="s">
        <v>144</v>
      </c>
      <c r="Y24" s="2" t="s">
        <v>174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16</v>
      </c>
      <c r="AW24" s="8">
        <v>3109.86</v>
      </c>
      <c r="AX24" s="4">
        <v>3</v>
      </c>
      <c r="AY24" s="8">
        <v>664.73</v>
      </c>
      <c r="AZ24" s="7">
        <v>4.3333</v>
      </c>
      <c r="BA24" s="7">
        <v>3.6784</v>
      </c>
      <c r="BB24" s="7"/>
      <c r="BC24" s="4">
        <v>16</v>
      </c>
      <c r="BD24" s="8">
        <v>3109.86</v>
      </c>
      <c r="BE24" s="4">
        <v>3</v>
      </c>
      <c r="BF24" s="8">
        <v>664.73</v>
      </c>
      <c r="BG24" s="7">
        <v>4.3333</v>
      </c>
      <c r="BH24" s="7">
        <v>3.6784</v>
      </c>
      <c r="BI24" s="7">
        <v>1</v>
      </c>
      <c r="BJ24" s="4"/>
      <c r="BK24" s="8"/>
      <c r="BL24" s="2" t="s">
        <v>144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141</v>
      </c>
      <c r="BW24" s="2" t="s">
        <v>174</v>
      </c>
      <c r="BX24" s="2" t="s">
        <v>313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151</v>
      </c>
      <c r="CI24" s="2" t="s">
        <v>314</v>
      </c>
      <c r="CJ24" s="2" t="s">
        <v>144</v>
      </c>
      <c r="CK24" s="2" t="s">
        <v>279</v>
      </c>
      <c r="CL24" s="2" t="s">
        <v>153</v>
      </c>
      <c r="CM24" s="2" t="s">
        <v>153</v>
      </c>
      <c r="CN24" s="2" t="s">
        <v>144</v>
      </c>
      <c r="CO24" s="4"/>
      <c r="CP24" s="8"/>
      <c r="CQ24" s="4"/>
      <c r="CR24" s="8"/>
      <c r="CS24" s="7"/>
      <c r="CT24" s="7"/>
      <c r="CU24" s="2" t="s">
        <v>151</v>
      </c>
      <c r="CV24" s="2" t="s">
        <v>314</v>
      </c>
      <c r="CW24" s="2" t="s">
        <v>155</v>
      </c>
      <c r="CX24" s="2" t="s">
        <v>204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151</v>
      </c>
      <c r="DI24" s="2" t="s">
        <v>314</v>
      </c>
      <c r="DJ24" s="2" t="s">
        <v>293</v>
      </c>
      <c r="DK24" s="2" t="s">
        <v>315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314</v>
      </c>
      <c r="DW24" s="2" t="s">
        <v>174</v>
      </c>
      <c r="DX24" s="2" t="s">
        <v>179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144</v>
      </c>
      <c r="EI24" s="2" t="s">
        <v>144</v>
      </c>
      <c r="EJ24" s="2" t="s">
        <v>144</v>
      </c>
      <c r="EK24" s="2" t="s">
        <v>144</v>
      </c>
      <c r="EL24" s="2" t="s">
        <v>144</v>
      </c>
      <c r="EM24" s="2" t="s">
        <v>144</v>
      </c>
      <c r="EN24" s="2" t="s">
        <v>144</v>
      </c>
      <c r="EO24" s="4"/>
      <c r="EP24" s="8"/>
      <c r="EQ24" s="4"/>
      <c r="ER24" s="8"/>
      <c r="ES24" s="7"/>
      <c r="ET24" s="7"/>
      <c r="EU24" s="2" t="s">
        <v>151</v>
      </c>
      <c r="EV24" s="2" t="s">
        <v>314</v>
      </c>
      <c r="EW24" s="2" t="s">
        <v>161</v>
      </c>
      <c r="EX24" s="2" t="s">
        <v>316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314</v>
      </c>
      <c r="FJ24" s="2" t="s">
        <v>163</v>
      </c>
      <c r="FK24" s="2" t="s">
        <v>144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314</v>
      </c>
      <c r="FW24" s="2" t="s">
        <v>165</v>
      </c>
      <c r="FX24" s="2" t="s">
        <v>218</v>
      </c>
      <c r="FY24" s="2" t="s">
        <v>317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151</v>
      </c>
      <c r="GI24" s="2" t="s">
        <v>314</v>
      </c>
      <c r="GJ24" s="2" t="s">
        <v>167</v>
      </c>
      <c r="GK24" s="2" t="s">
        <v>318</v>
      </c>
      <c r="GL24" s="2" t="s">
        <v>153</v>
      </c>
      <c r="GM24" s="2" t="s">
        <v>153</v>
      </c>
      <c r="GN24" s="2" t="s">
        <v>144</v>
      </c>
      <c r="GO24" s="4"/>
      <c r="GP24" s="8"/>
      <c r="GQ24" s="4"/>
      <c r="GR24" s="8"/>
      <c r="GS24" s="7"/>
      <c r="GT24" s="7"/>
      <c r="GU24" s="2" t="s">
        <v>151</v>
      </c>
      <c r="GV24" s="2" t="s">
        <v>314</v>
      </c>
      <c r="GW24" s="2" t="s">
        <v>169</v>
      </c>
      <c r="GX24" s="2" t="s">
        <v>144</v>
      </c>
      <c r="GY24" s="2" t="s">
        <v>153</v>
      </c>
      <c r="GZ24" s="2" t="s">
        <v>153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151</v>
      </c>
      <c r="KV24" s="2" t="s">
        <v>314</v>
      </c>
      <c r="KW24" s="2" t="s">
        <v>170</v>
      </c>
      <c r="KX24" s="2" t="s">
        <v>144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309</v>
      </c>
      <c r="G25" s="2" t="s">
        <v>309</v>
      </c>
      <c r="H25" s="2" t="s">
        <v>309</v>
      </c>
      <c r="I25" s="2" t="s">
        <v>138</v>
      </c>
      <c r="J25" s="2" t="s">
        <v>173</v>
      </c>
      <c r="K25" s="2" t="s">
        <v>310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312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244</v>
      </c>
      <c r="W25" s="2" t="s">
        <v>147</v>
      </c>
      <c r="X25" s="2" t="s">
        <v>144</v>
      </c>
      <c r="Y25" s="2" t="s">
        <v>174</v>
      </c>
      <c r="Z25" s="4">
        <v>175</v>
      </c>
      <c r="AA25" s="4">
        <f>=ROUNDDOWN(35,0)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15</v>
      </c>
      <c r="AQ25" s="8">
        <v>3004.76</v>
      </c>
      <c r="AR25" s="4">
        <v>3</v>
      </c>
      <c r="AS25" s="8">
        <v>664.73</v>
      </c>
      <c r="AT25" s="7">
        <v>4</v>
      </c>
      <c r="AU25" s="7">
        <v>3.5203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0.9662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15</v>
      </c>
      <c r="BK25" s="8">
        <v>3004.76</v>
      </c>
      <c r="BL25" s="2" t="s">
        <v>320</v>
      </c>
      <c r="BM25" s="7">
        <v>1</v>
      </c>
      <c r="BN25" s="7">
        <v>1</v>
      </c>
      <c r="BO25" s="4">
        <v>5</v>
      </c>
      <c r="BP25" s="8">
        <v>1292.94</v>
      </c>
      <c r="BQ25" s="4"/>
      <c r="BR25" s="8"/>
      <c r="BS25" s="7"/>
      <c r="BT25" s="7"/>
      <c r="BU25" s="2" t="s">
        <v>151</v>
      </c>
      <c r="BV25" s="2" t="s">
        <v>141</v>
      </c>
      <c r="BW25" s="2" t="s">
        <v>174</v>
      </c>
      <c r="BX25" s="2" t="s">
        <v>202</v>
      </c>
      <c r="BY25" s="2" t="s">
        <v>153</v>
      </c>
      <c r="BZ25" s="2" t="s">
        <v>153</v>
      </c>
      <c r="CA25" s="2" t="s">
        <v>144</v>
      </c>
      <c r="CB25" s="4">
        <v>4</v>
      </c>
      <c r="CC25" s="8">
        <v>939.68</v>
      </c>
      <c r="CD25" s="4">
        <v>1</v>
      </c>
      <c r="CE25" s="8">
        <v>234.92</v>
      </c>
      <c r="CF25" s="7">
        <v>3</v>
      </c>
      <c r="CG25" s="7">
        <v>3</v>
      </c>
      <c r="CH25" s="2" t="s">
        <v>151</v>
      </c>
      <c r="CI25" s="2" t="s">
        <v>141</v>
      </c>
      <c r="CJ25" s="2" t="s">
        <v>144</v>
      </c>
      <c r="CK25" s="2" t="s">
        <v>279</v>
      </c>
      <c r="CL25" s="2" t="s">
        <v>153</v>
      </c>
      <c r="CM25" s="2" t="s">
        <v>153</v>
      </c>
      <c r="CN25" s="2" t="s">
        <v>144</v>
      </c>
      <c r="CO25" s="4">
        <v>4</v>
      </c>
      <c r="CP25" s="8">
        <v>308.84</v>
      </c>
      <c r="CQ25" s="4">
        <v>1</v>
      </c>
      <c r="CR25" s="8">
        <v>182.32</v>
      </c>
      <c r="CS25" s="7">
        <v>3</v>
      </c>
      <c r="CT25" s="7">
        <v>0.6939</v>
      </c>
      <c r="CU25" s="2" t="s">
        <v>151</v>
      </c>
      <c r="CV25" s="2" t="s">
        <v>141</v>
      </c>
      <c r="CW25" s="2" t="s">
        <v>155</v>
      </c>
      <c r="CX25" s="2" t="s">
        <v>321</v>
      </c>
      <c r="CY25" s="2" t="s">
        <v>153</v>
      </c>
      <c r="CZ25" s="2" t="s">
        <v>153</v>
      </c>
      <c r="DA25" s="2" t="s">
        <v>144</v>
      </c>
      <c r="DB25" s="4">
        <v>2</v>
      </c>
      <c r="DC25" s="8">
        <v>463.3</v>
      </c>
      <c r="DD25" s="4"/>
      <c r="DE25" s="8"/>
      <c r="DF25" s="7"/>
      <c r="DG25" s="7"/>
      <c r="DH25" s="2" t="s">
        <v>151</v>
      </c>
      <c r="DI25" s="2" t="s">
        <v>141</v>
      </c>
      <c r="DJ25" s="2" t="s">
        <v>293</v>
      </c>
      <c r="DK25" s="2" t="s">
        <v>322</v>
      </c>
      <c r="DL25" s="2" t="s">
        <v>153</v>
      </c>
      <c r="DM25" s="2" t="s">
        <v>153</v>
      </c>
      <c r="DN25" s="2" t="s">
        <v>144</v>
      </c>
      <c r="DO25" s="4"/>
      <c r="DP25" s="8"/>
      <c r="DQ25" s="4">
        <v>1</v>
      </c>
      <c r="DR25" s="8">
        <v>247.49</v>
      </c>
      <c r="DS25" s="7">
        <v>-1</v>
      </c>
      <c r="DT25" s="7">
        <v>-1</v>
      </c>
      <c r="DU25" s="2" t="s">
        <v>151</v>
      </c>
      <c r="DV25" s="2" t="s">
        <v>141</v>
      </c>
      <c r="DW25" s="2" t="s">
        <v>174</v>
      </c>
      <c r="DX25" s="2" t="s">
        <v>323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144</v>
      </c>
      <c r="EI25" s="2" t="s">
        <v>144</v>
      </c>
      <c r="EJ25" s="2" t="s">
        <v>144</v>
      </c>
      <c r="EK25" s="2" t="s">
        <v>144</v>
      </c>
      <c r="EL25" s="2" t="s">
        <v>144</v>
      </c>
      <c r="EM25" s="2" t="s">
        <v>144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161</v>
      </c>
      <c r="EX25" s="2" t="s">
        <v>252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163</v>
      </c>
      <c r="FK25" s="2" t="s">
        <v>324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165</v>
      </c>
      <c r="FX25" s="2" t="s">
        <v>325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151</v>
      </c>
      <c r="GI25" s="2" t="s">
        <v>141</v>
      </c>
      <c r="GJ25" s="2" t="s">
        <v>167</v>
      </c>
      <c r="GK25" s="2" t="s">
        <v>326</v>
      </c>
      <c r="GL25" s="2" t="s">
        <v>153</v>
      </c>
      <c r="GM25" s="2" t="s">
        <v>153</v>
      </c>
      <c r="GN25" s="2" t="s">
        <v>144</v>
      </c>
      <c r="GO25" s="4"/>
      <c r="GP25" s="8"/>
      <c r="GQ25" s="4"/>
      <c r="GR25" s="8"/>
      <c r="GS25" s="7"/>
      <c r="GT25" s="7"/>
      <c r="GU25" s="2" t="s">
        <v>151</v>
      </c>
      <c r="GV25" s="2" t="s">
        <v>141</v>
      </c>
      <c r="GW25" s="2" t="s">
        <v>169</v>
      </c>
      <c r="GX25" s="2" t="s">
        <v>144</v>
      </c>
      <c r="GY25" s="2" t="s">
        <v>153</v>
      </c>
      <c r="GZ25" s="2" t="s">
        <v>153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151</v>
      </c>
      <c r="KV25" s="2" t="s">
        <v>141</v>
      </c>
      <c r="KW25" s="2" t="s">
        <v>170</v>
      </c>
      <c r="KX25" s="2" t="s">
        <v>327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175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328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309</v>
      </c>
      <c r="G26" s="2" t="s">
        <v>309</v>
      </c>
      <c r="H26" s="2" t="s">
        <v>309</v>
      </c>
      <c r="I26" s="2" t="s">
        <v>138</v>
      </c>
      <c r="J26" s="2" t="s">
        <v>186</v>
      </c>
      <c r="K26" s="2" t="s">
        <v>310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312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244</v>
      </c>
      <c r="W26" s="2" t="s">
        <v>147</v>
      </c>
      <c r="X26" s="2" t="s">
        <v>144</v>
      </c>
      <c r="Y26" s="2" t="s">
        <v>174</v>
      </c>
      <c r="Z26" s="4">
        <v>45</v>
      </c>
      <c r="AA26" s="4">
        <f>=ROUNDDOWN(45,0)</f>
      </c>
      <c r="AB26" s="5"/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105.1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0.0338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105.1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174</v>
      </c>
      <c r="BX26" s="2" t="s">
        <v>168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236</v>
      </c>
      <c r="CI26" s="2" t="s">
        <v>141</v>
      </c>
      <c r="CJ26" s="2" t="s">
        <v>144</v>
      </c>
      <c r="CK26" s="2" t="s">
        <v>144</v>
      </c>
      <c r="CL26" s="2" t="s">
        <v>153</v>
      </c>
      <c r="CM26" s="2" t="s">
        <v>153</v>
      </c>
      <c r="CN26" s="2" t="s">
        <v>144</v>
      </c>
      <c r="CO26" s="4">
        <v>1</v>
      </c>
      <c r="CP26" s="8">
        <v>105.1</v>
      </c>
      <c r="CQ26" s="4"/>
      <c r="CR26" s="8"/>
      <c r="CS26" s="7"/>
      <c r="CT26" s="7"/>
      <c r="CU26" s="2" t="s">
        <v>151</v>
      </c>
      <c r="CV26" s="2" t="s">
        <v>141</v>
      </c>
      <c r="CW26" s="2" t="s">
        <v>155</v>
      </c>
      <c r="CX26" s="2" t="s">
        <v>329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141</v>
      </c>
      <c r="DJ26" s="2" t="s">
        <v>293</v>
      </c>
      <c r="DK26" s="2" t="s">
        <v>330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174</v>
      </c>
      <c r="DX26" s="2" t="s">
        <v>331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144</v>
      </c>
      <c r="EI26" s="2" t="s">
        <v>144</v>
      </c>
      <c r="EJ26" s="2" t="s">
        <v>144</v>
      </c>
      <c r="EK26" s="2" t="s">
        <v>144</v>
      </c>
      <c r="EL26" s="2" t="s">
        <v>144</v>
      </c>
      <c r="EM26" s="2" t="s">
        <v>144</v>
      </c>
      <c r="EN26" s="2" t="s">
        <v>144</v>
      </c>
      <c r="EO26" s="4"/>
      <c r="EP26" s="8"/>
      <c r="EQ26" s="4"/>
      <c r="ER26" s="8"/>
      <c r="ES26" s="7"/>
      <c r="ET26" s="7"/>
      <c r="EU26" s="2" t="s">
        <v>151</v>
      </c>
      <c r="EV26" s="2" t="s">
        <v>141</v>
      </c>
      <c r="EW26" s="2" t="s">
        <v>161</v>
      </c>
      <c r="EX26" s="2" t="s">
        <v>287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141</v>
      </c>
      <c r="FJ26" s="2" t="s">
        <v>332</v>
      </c>
      <c r="FK26" s="2" t="s">
        <v>333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165</v>
      </c>
      <c r="FX26" s="2" t="s">
        <v>144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151</v>
      </c>
      <c r="GI26" s="2" t="s">
        <v>141</v>
      </c>
      <c r="GJ26" s="2" t="s">
        <v>167</v>
      </c>
      <c r="GK26" s="2" t="s">
        <v>144</v>
      </c>
      <c r="GL26" s="2" t="s">
        <v>153</v>
      </c>
      <c r="GM26" s="2" t="s">
        <v>153</v>
      </c>
      <c r="GN26" s="2" t="s">
        <v>144</v>
      </c>
      <c r="GO26" s="4"/>
      <c r="GP26" s="8"/>
      <c r="GQ26" s="4"/>
      <c r="GR26" s="8"/>
      <c r="GS26" s="7"/>
      <c r="GT26" s="7"/>
      <c r="GU26" s="2" t="s">
        <v>151</v>
      </c>
      <c r="GV26" s="2" t="s">
        <v>141</v>
      </c>
      <c r="GW26" s="2" t="s">
        <v>197</v>
      </c>
      <c r="GX26" s="2" t="s">
        <v>144</v>
      </c>
      <c r="GY26" s="2" t="s">
        <v>153</v>
      </c>
      <c r="GZ26" s="2" t="s">
        <v>153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151</v>
      </c>
      <c r="KV26" s="2" t="s">
        <v>141</v>
      </c>
      <c r="KW26" s="2" t="s">
        <v>170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45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334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335</v>
      </c>
      <c r="G27" s="2" t="s">
        <v>335</v>
      </c>
      <c r="H27" s="2" t="s">
        <v>335</v>
      </c>
      <c r="I27" s="2" t="s">
        <v>138</v>
      </c>
      <c r="J27" s="2" t="s">
        <v>139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312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244</v>
      </c>
      <c r="W27" s="2" t="s">
        <v>147</v>
      </c>
      <c r="X27" s="2" t="s">
        <v>144</v>
      </c>
      <c r="Y27" s="2" t="s">
        <v>202</v>
      </c>
      <c r="Z27" s="4">
        <v>33</v>
      </c>
      <c r="AA27" s="4">
        <f>=ROUNDDOWN(16.5,0)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7</v>
      </c>
      <c r="AQ27" s="8">
        <v>833.35</v>
      </c>
      <c r="AR27" s="4"/>
      <c r="AS27" s="8"/>
      <c r="AT27" s="7"/>
      <c r="AU27" s="7"/>
      <c r="AV27" s="4">
        <v>23</v>
      </c>
      <c r="AW27" s="8">
        <v>3040.06</v>
      </c>
      <c r="AX27" s="4">
        <v>1</v>
      </c>
      <c r="AY27" s="8">
        <v>231.65</v>
      </c>
      <c r="AZ27" s="7">
        <v>22</v>
      </c>
      <c r="BA27" s="7">
        <v>12.1235</v>
      </c>
      <c r="BB27" s="7">
        <v>0.2741</v>
      </c>
      <c r="BC27" s="4">
        <v>23</v>
      </c>
      <c r="BD27" s="8">
        <v>3040.06</v>
      </c>
      <c r="BE27" s="4">
        <v>1</v>
      </c>
      <c r="BF27" s="8">
        <v>231.65</v>
      </c>
      <c r="BG27" s="7">
        <v>22</v>
      </c>
      <c r="BH27" s="7">
        <v>12.1235</v>
      </c>
      <c r="BI27" s="7">
        <v>1</v>
      </c>
      <c r="BJ27" s="4">
        <v>7</v>
      </c>
      <c r="BK27" s="8">
        <v>833.35</v>
      </c>
      <c r="BL27" s="2" t="s">
        <v>336</v>
      </c>
      <c r="BM27" s="7">
        <v>1</v>
      </c>
      <c r="BN27" s="7">
        <v>1</v>
      </c>
      <c r="BO27" s="4">
        <v>1</v>
      </c>
      <c r="BP27" s="8">
        <v>187.19</v>
      </c>
      <c r="BQ27" s="4"/>
      <c r="BR27" s="8"/>
      <c r="BS27" s="7"/>
      <c r="BT27" s="7"/>
      <c r="BU27" s="2" t="s">
        <v>151</v>
      </c>
      <c r="BV27" s="2" t="s">
        <v>141</v>
      </c>
      <c r="BW27" s="2" t="s">
        <v>202</v>
      </c>
      <c r="BX27" s="2" t="s">
        <v>337</v>
      </c>
      <c r="BY27" s="2" t="s">
        <v>153</v>
      </c>
      <c r="BZ27" s="2" t="s">
        <v>153</v>
      </c>
      <c r="CA27" s="2" t="s">
        <v>144</v>
      </c>
      <c r="CB27" s="4">
        <v>1</v>
      </c>
      <c r="CC27" s="8">
        <v>195.76</v>
      </c>
      <c r="CD27" s="4"/>
      <c r="CE27" s="8"/>
      <c r="CF27" s="7"/>
      <c r="CG27" s="7"/>
      <c r="CH27" s="2" t="s">
        <v>151</v>
      </c>
      <c r="CI27" s="2" t="s">
        <v>141</v>
      </c>
      <c r="CJ27" s="2" t="s">
        <v>144</v>
      </c>
      <c r="CK27" s="2" t="s">
        <v>279</v>
      </c>
      <c r="CL27" s="2" t="s">
        <v>153</v>
      </c>
      <c r="CM27" s="2" t="s">
        <v>153</v>
      </c>
      <c r="CN27" s="2" t="s">
        <v>144</v>
      </c>
      <c r="CO27" s="4">
        <v>4</v>
      </c>
      <c r="CP27" s="8">
        <v>257.36</v>
      </c>
      <c r="CQ27" s="4"/>
      <c r="CR27" s="8"/>
      <c r="CS27" s="7"/>
      <c r="CT27" s="7"/>
      <c r="CU27" s="2" t="s">
        <v>151</v>
      </c>
      <c r="CV27" s="2" t="s">
        <v>141</v>
      </c>
      <c r="CW27" s="2" t="s">
        <v>155</v>
      </c>
      <c r="CX27" s="2" t="s">
        <v>338</v>
      </c>
      <c r="CY27" s="2" t="s">
        <v>153</v>
      </c>
      <c r="CZ27" s="2" t="s">
        <v>153</v>
      </c>
      <c r="DA27" s="2" t="s">
        <v>144</v>
      </c>
      <c r="DB27" s="4">
        <v>1</v>
      </c>
      <c r="DC27" s="8">
        <v>193.04</v>
      </c>
      <c r="DD27" s="4"/>
      <c r="DE27" s="8"/>
      <c r="DF27" s="7"/>
      <c r="DG27" s="7"/>
      <c r="DH27" s="2" t="s">
        <v>151</v>
      </c>
      <c r="DI27" s="2" t="s">
        <v>141</v>
      </c>
      <c r="DJ27" s="2" t="s">
        <v>298</v>
      </c>
      <c r="DK27" s="2" t="s">
        <v>339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141</v>
      </c>
      <c r="DW27" s="2" t="s">
        <v>202</v>
      </c>
      <c r="DX27" s="2" t="s">
        <v>313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144</v>
      </c>
      <c r="EI27" s="2" t="s">
        <v>144</v>
      </c>
      <c r="EJ27" s="2" t="s">
        <v>144</v>
      </c>
      <c r="EK27" s="2" t="s">
        <v>144</v>
      </c>
      <c r="EL27" s="2" t="s">
        <v>144</v>
      </c>
      <c r="EM27" s="2" t="s">
        <v>144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141</v>
      </c>
      <c r="EW27" s="2" t="s">
        <v>161</v>
      </c>
      <c r="EX27" s="2" t="s">
        <v>295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141</v>
      </c>
      <c r="FJ27" s="2" t="s">
        <v>163</v>
      </c>
      <c r="FK27" s="2" t="s">
        <v>340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141</v>
      </c>
      <c r="FW27" s="2" t="s">
        <v>165</v>
      </c>
      <c r="FX27" s="2" t="s">
        <v>255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151</v>
      </c>
      <c r="GI27" s="2" t="s">
        <v>141</v>
      </c>
      <c r="GJ27" s="2" t="s">
        <v>167</v>
      </c>
      <c r="GK27" s="2" t="s">
        <v>168</v>
      </c>
      <c r="GL27" s="2" t="s">
        <v>153</v>
      </c>
      <c r="GM27" s="2" t="s">
        <v>153</v>
      </c>
      <c r="GN27" s="2" t="s">
        <v>144</v>
      </c>
      <c r="GO27" s="4"/>
      <c r="GP27" s="8"/>
      <c r="GQ27" s="4"/>
      <c r="GR27" s="8"/>
      <c r="GS27" s="7"/>
      <c r="GT27" s="7"/>
      <c r="GU27" s="2" t="s">
        <v>151</v>
      </c>
      <c r="GV27" s="2" t="s">
        <v>141</v>
      </c>
      <c r="GW27" s="2" t="s">
        <v>169</v>
      </c>
      <c r="GX27" s="2" t="s">
        <v>293</v>
      </c>
      <c r="GY27" s="2" t="s">
        <v>153</v>
      </c>
      <c r="GZ27" s="2" t="s">
        <v>153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151</v>
      </c>
      <c r="KV27" s="2" t="s">
        <v>141</v>
      </c>
      <c r="KW27" s="2" t="s">
        <v>170</v>
      </c>
      <c r="KX27" s="2" t="s">
        <v>341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33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342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335</v>
      </c>
      <c r="G28" s="2" t="s">
        <v>335</v>
      </c>
      <c r="H28" s="2" t="s">
        <v>335</v>
      </c>
      <c r="I28" s="2" t="s">
        <v>138</v>
      </c>
      <c r="J28" s="2" t="s">
        <v>173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312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244</v>
      </c>
      <c r="W28" s="2" t="s">
        <v>147</v>
      </c>
      <c r="X28" s="2" t="s">
        <v>144</v>
      </c>
      <c r="Y28" s="2" t="s">
        <v>202</v>
      </c>
      <c r="Z28" s="4">
        <v>96</v>
      </c>
      <c r="AA28" s="4">
        <f>=ROUNDDOWN(16,0)</f>
      </c>
      <c r="AB28" s="5">
        <v>6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15</v>
      </c>
      <c r="AQ28" s="8">
        <v>2101.61</v>
      </c>
      <c r="AR28" s="4">
        <v>1</v>
      </c>
      <c r="AS28" s="8">
        <v>231.65</v>
      </c>
      <c r="AT28" s="7">
        <v>14</v>
      </c>
      <c r="AU28" s="7">
        <v>8.0724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0.6913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15</v>
      </c>
      <c r="BK28" s="8">
        <v>2101.61</v>
      </c>
      <c r="BL28" s="2" t="s">
        <v>336</v>
      </c>
      <c r="BM28" s="7">
        <v>1</v>
      </c>
      <c r="BN28" s="7">
        <v>1</v>
      </c>
      <c r="BO28" s="4">
        <v>3</v>
      </c>
      <c r="BP28" s="8">
        <v>701.96</v>
      </c>
      <c r="BQ28" s="4"/>
      <c r="BR28" s="8"/>
      <c r="BS28" s="7"/>
      <c r="BT28" s="7"/>
      <c r="BU28" s="2" t="s">
        <v>151</v>
      </c>
      <c r="BV28" s="2" t="s">
        <v>141</v>
      </c>
      <c r="BW28" s="2" t="s">
        <v>202</v>
      </c>
      <c r="BX28" s="2" t="s">
        <v>225</v>
      </c>
      <c r="BY28" s="2" t="s">
        <v>153</v>
      </c>
      <c r="BZ28" s="2" t="s">
        <v>153</v>
      </c>
      <c r="CA28" s="2" t="s">
        <v>144</v>
      </c>
      <c r="CB28" s="4">
        <v>3</v>
      </c>
      <c r="CC28" s="8">
        <v>704.76</v>
      </c>
      <c r="CD28" s="4"/>
      <c r="CE28" s="8"/>
      <c r="CF28" s="7"/>
      <c r="CG28" s="7"/>
      <c r="CH28" s="2" t="s">
        <v>151</v>
      </c>
      <c r="CI28" s="2" t="s">
        <v>141</v>
      </c>
      <c r="CJ28" s="2" t="s">
        <v>144</v>
      </c>
      <c r="CK28" s="2" t="s">
        <v>279</v>
      </c>
      <c r="CL28" s="2" t="s">
        <v>153</v>
      </c>
      <c r="CM28" s="2" t="s">
        <v>153</v>
      </c>
      <c r="CN28" s="2" t="s">
        <v>144</v>
      </c>
      <c r="CO28" s="4">
        <v>9</v>
      </c>
      <c r="CP28" s="8">
        <v>694.89</v>
      </c>
      <c r="CQ28" s="4"/>
      <c r="CR28" s="8"/>
      <c r="CS28" s="7"/>
      <c r="CT28" s="7"/>
      <c r="CU28" s="2" t="s">
        <v>151</v>
      </c>
      <c r="CV28" s="2" t="s">
        <v>141</v>
      </c>
      <c r="CW28" s="2" t="s">
        <v>155</v>
      </c>
      <c r="CX28" s="2" t="s">
        <v>343</v>
      </c>
      <c r="CY28" s="2" t="s">
        <v>153</v>
      </c>
      <c r="CZ28" s="2" t="s">
        <v>153</v>
      </c>
      <c r="DA28" s="2" t="s">
        <v>144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151</v>
      </c>
      <c r="DI28" s="2" t="s">
        <v>141</v>
      </c>
      <c r="DJ28" s="2" t="s">
        <v>298</v>
      </c>
      <c r="DK28" s="2" t="s">
        <v>344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202</v>
      </c>
      <c r="DX28" s="2" t="s">
        <v>345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144</v>
      </c>
      <c r="EI28" s="2" t="s">
        <v>144</v>
      </c>
      <c r="EJ28" s="2" t="s">
        <v>144</v>
      </c>
      <c r="EK28" s="2" t="s">
        <v>144</v>
      </c>
      <c r="EL28" s="2" t="s">
        <v>144</v>
      </c>
      <c r="EM28" s="2" t="s">
        <v>144</v>
      </c>
      <c r="EN28" s="2" t="s">
        <v>144</v>
      </c>
      <c r="EO28" s="4"/>
      <c r="EP28" s="8"/>
      <c r="EQ28" s="4"/>
      <c r="ER28" s="8"/>
      <c r="ES28" s="7"/>
      <c r="ET28" s="7"/>
      <c r="EU28" s="2" t="s">
        <v>151</v>
      </c>
      <c r="EV28" s="2" t="s">
        <v>141</v>
      </c>
      <c r="EW28" s="2" t="s">
        <v>161</v>
      </c>
      <c r="EX28" s="2" t="s">
        <v>346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163</v>
      </c>
      <c r="FK28" s="2" t="s">
        <v>341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151</v>
      </c>
      <c r="FV28" s="2" t="s">
        <v>141</v>
      </c>
      <c r="FW28" s="2" t="s">
        <v>165</v>
      </c>
      <c r="FX28" s="2" t="s">
        <v>255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151</v>
      </c>
      <c r="GI28" s="2" t="s">
        <v>141</v>
      </c>
      <c r="GJ28" s="2" t="s">
        <v>167</v>
      </c>
      <c r="GK28" s="2" t="s">
        <v>347</v>
      </c>
      <c r="GL28" s="2" t="s">
        <v>153</v>
      </c>
      <c r="GM28" s="2" t="s">
        <v>153</v>
      </c>
      <c r="GN28" s="2" t="s">
        <v>144</v>
      </c>
      <c r="GO28" s="4"/>
      <c r="GP28" s="8"/>
      <c r="GQ28" s="4"/>
      <c r="GR28" s="8"/>
      <c r="GS28" s="7"/>
      <c r="GT28" s="7"/>
      <c r="GU28" s="2" t="s">
        <v>151</v>
      </c>
      <c r="GV28" s="2" t="s">
        <v>141</v>
      </c>
      <c r="GW28" s="2" t="s">
        <v>169</v>
      </c>
      <c r="GX28" s="2" t="s">
        <v>348</v>
      </c>
      <c r="GY28" s="2" t="s">
        <v>153</v>
      </c>
      <c r="GZ28" s="2" t="s">
        <v>153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151</v>
      </c>
      <c r="KV28" s="2" t="s">
        <v>141</v>
      </c>
      <c r="KW28" s="2" t="s">
        <v>170</v>
      </c>
      <c r="KX28" s="2" t="s">
        <v>349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96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350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335</v>
      </c>
      <c r="G29" s="2" t="s">
        <v>335</v>
      </c>
      <c r="H29" s="2" t="s">
        <v>335</v>
      </c>
      <c r="I29" s="2" t="s">
        <v>138</v>
      </c>
      <c r="J29" s="2" t="s">
        <v>186</v>
      </c>
      <c r="K29" s="2" t="s">
        <v>231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312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244</v>
      </c>
      <c r="W29" s="2" t="s">
        <v>147</v>
      </c>
      <c r="X29" s="2" t="s">
        <v>144</v>
      </c>
      <c r="Y29" s="2" t="s">
        <v>202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105.1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0.0346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105.1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141</v>
      </c>
      <c r="BW29" s="2" t="s">
        <v>202</v>
      </c>
      <c r="BX29" s="2" t="s">
        <v>331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236</v>
      </c>
      <c r="CI29" s="2" t="s">
        <v>141</v>
      </c>
      <c r="CJ29" s="2" t="s">
        <v>144</v>
      </c>
      <c r="CK29" s="2" t="s">
        <v>144</v>
      </c>
      <c r="CL29" s="2" t="s">
        <v>153</v>
      </c>
      <c r="CM29" s="2" t="s">
        <v>153</v>
      </c>
      <c r="CN29" s="2" t="s">
        <v>144</v>
      </c>
      <c r="CO29" s="4">
        <v>1</v>
      </c>
      <c r="CP29" s="8">
        <v>105.1</v>
      </c>
      <c r="CQ29" s="4"/>
      <c r="CR29" s="8"/>
      <c r="CS29" s="7"/>
      <c r="CT29" s="7"/>
      <c r="CU29" s="2" t="s">
        <v>151</v>
      </c>
      <c r="CV29" s="2" t="s">
        <v>141</v>
      </c>
      <c r="CW29" s="2" t="s">
        <v>155</v>
      </c>
      <c r="CX29" s="2" t="s">
        <v>351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298</v>
      </c>
      <c r="DK29" s="2" t="s">
        <v>278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202</v>
      </c>
      <c r="DX29" s="2" t="s">
        <v>352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144</v>
      </c>
      <c r="EI29" s="2" t="s">
        <v>144</v>
      </c>
      <c r="EJ29" s="2" t="s">
        <v>144</v>
      </c>
      <c r="EK29" s="2" t="s">
        <v>144</v>
      </c>
      <c r="EL29" s="2" t="s">
        <v>144</v>
      </c>
      <c r="EM29" s="2" t="s">
        <v>144</v>
      </c>
      <c r="EN29" s="2" t="s">
        <v>144</v>
      </c>
      <c r="EO29" s="4"/>
      <c r="EP29" s="8"/>
      <c r="EQ29" s="4"/>
      <c r="ER29" s="8"/>
      <c r="ES29" s="7"/>
      <c r="ET29" s="7"/>
      <c r="EU29" s="2" t="s">
        <v>151</v>
      </c>
      <c r="EV29" s="2" t="s">
        <v>141</v>
      </c>
      <c r="EW29" s="2" t="s">
        <v>161</v>
      </c>
      <c r="EX29" s="2" t="s">
        <v>270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271</v>
      </c>
      <c r="FK29" s="2" t="s">
        <v>353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165</v>
      </c>
      <c r="FX29" s="2" t="s">
        <v>226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151</v>
      </c>
      <c r="GI29" s="2" t="s">
        <v>141</v>
      </c>
      <c r="GJ29" s="2" t="s">
        <v>167</v>
      </c>
      <c r="GK29" s="2" t="s">
        <v>144</v>
      </c>
      <c r="GL29" s="2" t="s">
        <v>153</v>
      </c>
      <c r="GM29" s="2" t="s">
        <v>153</v>
      </c>
      <c r="GN29" s="2" t="s">
        <v>144</v>
      </c>
      <c r="GO29" s="4"/>
      <c r="GP29" s="8"/>
      <c r="GQ29" s="4"/>
      <c r="GR29" s="8"/>
      <c r="GS29" s="7"/>
      <c r="GT29" s="7"/>
      <c r="GU29" s="2" t="s">
        <v>151</v>
      </c>
      <c r="GV29" s="2" t="s">
        <v>141</v>
      </c>
      <c r="GW29" s="2" t="s">
        <v>197</v>
      </c>
      <c r="GX29" s="2" t="s">
        <v>144</v>
      </c>
      <c r="GY29" s="2" t="s">
        <v>153</v>
      </c>
      <c r="GZ29" s="2" t="s">
        <v>153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151</v>
      </c>
      <c r="KV29" s="2" t="s">
        <v>141</v>
      </c>
      <c r="KW29" s="2" t="s">
        <v>170</v>
      </c>
      <c r="KX29" s="2" t="s">
        <v>144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354</v>
      </c>
      <c r="B30" s="2" t="s">
        <v>133</v>
      </c>
      <c r="C30" s="2" t="s">
        <v>134</v>
      </c>
      <c r="D30" s="2" t="s">
        <v>355</v>
      </c>
      <c r="E30" s="2" t="s">
        <v>356</v>
      </c>
      <c r="F30" s="2" t="s">
        <v>357</v>
      </c>
      <c r="G30" s="2" t="s">
        <v>357</v>
      </c>
      <c r="H30" s="2" t="s">
        <v>357</v>
      </c>
      <c r="I30" s="2" t="s">
        <v>358</v>
      </c>
      <c r="J30" s="2" t="s">
        <v>139</v>
      </c>
      <c r="K30" s="2" t="s">
        <v>359</v>
      </c>
      <c r="L30" s="3">
        <v>85.12</v>
      </c>
      <c r="M30" s="3">
        <v>89.38</v>
      </c>
      <c r="N30" s="3">
        <v>249.99</v>
      </c>
      <c r="O30" s="2" t="s">
        <v>141</v>
      </c>
      <c r="P30" s="2" t="s">
        <v>312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360</v>
      </c>
      <c r="V30" s="2" t="s">
        <v>361</v>
      </c>
      <c r="W30" s="2" t="s">
        <v>147</v>
      </c>
      <c r="X30" s="2" t="s">
        <v>144</v>
      </c>
      <c r="Y30" s="2" t="s">
        <v>200</v>
      </c>
      <c r="Z30" s="4">
        <v>43</v>
      </c>
      <c r="AA30" s="4">
        <f>=ROUNDDOWN(43,0)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4</v>
      </c>
      <c r="AQ30" s="8">
        <v>228.29</v>
      </c>
      <c r="AR30" s="4"/>
      <c r="AS30" s="8"/>
      <c r="AT30" s="7"/>
      <c r="AU30" s="7"/>
      <c r="AV30" s="4">
        <v>10</v>
      </c>
      <c r="AW30" s="8">
        <v>867.39</v>
      </c>
      <c r="AX30" s="4">
        <v>1</v>
      </c>
      <c r="AY30" s="8">
        <v>112.61</v>
      </c>
      <c r="AZ30" s="7">
        <v>9</v>
      </c>
      <c r="BA30" s="7">
        <v>6.7026</v>
      </c>
      <c r="BB30" s="7">
        <v>0.2632</v>
      </c>
      <c r="BC30" s="4">
        <v>14</v>
      </c>
      <c r="BD30" s="8">
        <v>1176.15</v>
      </c>
      <c r="BE30" s="4">
        <v>1</v>
      </c>
      <c r="BF30" s="8">
        <v>112.61</v>
      </c>
      <c r="BG30" s="7">
        <v>13</v>
      </c>
      <c r="BH30" s="7">
        <v>9.4445</v>
      </c>
      <c r="BI30" s="7">
        <v>0.7375</v>
      </c>
      <c r="BJ30" s="4">
        <v>4</v>
      </c>
      <c r="BK30" s="8">
        <v>228.29</v>
      </c>
      <c r="BL30" s="2" t="s">
        <v>362</v>
      </c>
      <c r="BM30" s="7">
        <v>1</v>
      </c>
      <c r="BN30" s="7">
        <v>1</v>
      </c>
      <c r="BO30" s="4">
        <v>2</v>
      </c>
      <c r="BP30" s="8">
        <v>183.59</v>
      </c>
      <c r="BQ30" s="4"/>
      <c r="BR30" s="8"/>
      <c r="BS30" s="7"/>
      <c r="BT30" s="7"/>
      <c r="BU30" s="2" t="s">
        <v>151</v>
      </c>
      <c r="BV30" s="2" t="s">
        <v>141</v>
      </c>
      <c r="BW30" s="2" t="s">
        <v>179</v>
      </c>
      <c r="BX30" s="2" t="s">
        <v>363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236</v>
      </c>
      <c r="CI30" s="2" t="s">
        <v>141</v>
      </c>
      <c r="CJ30" s="2" t="s">
        <v>144</v>
      </c>
      <c r="CK30" s="2" t="s">
        <v>144</v>
      </c>
      <c r="CL30" s="2" t="s">
        <v>153</v>
      </c>
      <c r="CM30" s="2" t="s">
        <v>153</v>
      </c>
      <c r="CN30" s="2" t="s">
        <v>144</v>
      </c>
      <c r="CO30" s="4">
        <v>2</v>
      </c>
      <c r="CP30" s="8">
        <v>44.7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155</v>
      </c>
      <c r="CX30" s="2" t="s">
        <v>248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364</v>
      </c>
      <c r="DK30" s="2" t="s">
        <v>295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151</v>
      </c>
      <c r="DV30" s="2" t="s">
        <v>141</v>
      </c>
      <c r="DW30" s="2" t="s">
        <v>200</v>
      </c>
      <c r="DX30" s="2" t="s">
        <v>365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144</v>
      </c>
      <c r="EI30" s="2" t="s">
        <v>144</v>
      </c>
      <c r="EJ30" s="2" t="s">
        <v>144</v>
      </c>
      <c r="EK30" s="2" t="s">
        <v>144</v>
      </c>
      <c r="EL30" s="2" t="s">
        <v>144</v>
      </c>
      <c r="EM30" s="2" t="s">
        <v>144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161</v>
      </c>
      <c r="EX30" s="2" t="s">
        <v>277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366</v>
      </c>
      <c r="FK30" s="2" t="s">
        <v>340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165</v>
      </c>
      <c r="FX30" s="2" t="s">
        <v>367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151</v>
      </c>
      <c r="GI30" s="2" t="s">
        <v>141</v>
      </c>
      <c r="GJ30" s="2" t="s">
        <v>167</v>
      </c>
      <c r="GK30" s="2" t="s">
        <v>295</v>
      </c>
      <c r="GL30" s="2" t="s">
        <v>153</v>
      </c>
      <c r="GM30" s="2" t="s">
        <v>153</v>
      </c>
      <c r="GN30" s="2" t="s">
        <v>144</v>
      </c>
      <c r="GO30" s="4"/>
      <c r="GP30" s="8"/>
      <c r="GQ30" s="4"/>
      <c r="GR30" s="8"/>
      <c r="GS30" s="7"/>
      <c r="GT30" s="7"/>
      <c r="GU30" s="2" t="s">
        <v>151</v>
      </c>
      <c r="GV30" s="2" t="s">
        <v>141</v>
      </c>
      <c r="GW30" s="2" t="s">
        <v>169</v>
      </c>
      <c r="GX30" s="2" t="s">
        <v>144</v>
      </c>
      <c r="GY30" s="2" t="s">
        <v>153</v>
      </c>
      <c r="GZ30" s="2" t="s">
        <v>153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151</v>
      </c>
      <c r="KV30" s="2" t="s">
        <v>141</v>
      </c>
      <c r="KW30" s="2" t="s">
        <v>170</v>
      </c>
      <c r="KX30" s="2" t="s">
        <v>368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43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369</v>
      </c>
      <c r="B31" s="2" t="s">
        <v>133</v>
      </c>
      <c r="C31" s="2" t="s">
        <v>134</v>
      </c>
      <c r="D31" s="2" t="s">
        <v>355</v>
      </c>
      <c r="E31" s="2" t="s">
        <v>356</v>
      </c>
      <c r="F31" s="2" t="s">
        <v>357</v>
      </c>
      <c r="G31" s="2" t="s">
        <v>357</v>
      </c>
      <c r="H31" s="2" t="s">
        <v>357</v>
      </c>
      <c r="I31" s="2" t="s">
        <v>358</v>
      </c>
      <c r="J31" s="2" t="s">
        <v>173</v>
      </c>
      <c r="K31" s="2" t="s">
        <v>359</v>
      </c>
      <c r="L31" s="3">
        <v>102.14</v>
      </c>
      <c r="M31" s="3">
        <v>107.25</v>
      </c>
      <c r="N31" s="3">
        <v>299.99</v>
      </c>
      <c r="O31" s="2" t="s">
        <v>141</v>
      </c>
      <c r="P31" s="2" t="s">
        <v>312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360</v>
      </c>
      <c r="V31" s="2" t="s">
        <v>361</v>
      </c>
      <c r="W31" s="2" t="s">
        <v>147</v>
      </c>
      <c r="X31" s="2" t="s">
        <v>144</v>
      </c>
      <c r="Y31" s="2" t="s">
        <v>200</v>
      </c>
      <c r="Z31" s="4">
        <v>95</v>
      </c>
      <c r="AA31" s="4">
        <f>=ROUNDDOWN(27.9411764705882,0)</f>
      </c>
      <c r="AB31" s="5">
        <v>3.4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639.1</v>
      </c>
      <c r="AR31" s="4">
        <v>1</v>
      </c>
      <c r="AS31" s="8">
        <v>112.61</v>
      </c>
      <c r="AT31" s="7">
        <v>5</v>
      </c>
      <c r="AU31" s="7">
        <v>4.6753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0.7368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6</v>
      </c>
      <c r="BK31" s="8">
        <v>639.1</v>
      </c>
      <c r="BL31" s="2" t="s">
        <v>370</v>
      </c>
      <c r="BM31" s="7">
        <v>1</v>
      </c>
      <c r="BN31" s="7">
        <v>1</v>
      </c>
      <c r="BO31" s="4">
        <v>5</v>
      </c>
      <c r="BP31" s="8">
        <v>586.55</v>
      </c>
      <c r="BQ31" s="4"/>
      <c r="BR31" s="8"/>
      <c r="BS31" s="7"/>
      <c r="BT31" s="7"/>
      <c r="BU31" s="2" t="s">
        <v>151</v>
      </c>
      <c r="BV31" s="2" t="s">
        <v>141</v>
      </c>
      <c r="BW31" s="2" t="s">
        <v>179</v>
      </c>
      <c r="BX31" s="2" t="s">
        <v>371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236</v>
      </c>
      <c r="CI31" s="2" t="s">
        <v>141</v>
      </c>
      <c r="CJ31" s="2" t="s">
        <v>144</v>
      </c>
      <c r="CK31" s="2" t="s">
        <v>144</v>
      </c>
      <c r="CL31" s="2" t="s">
        <v>153</v>
      </c>
      <c r="CM31" s="2" t="s">
        <v>153</v>
      </c>
      <c r="CN31" s="2" t="s">
        <v>144</v>
      </c>
      <c r="CO31" s="4">
        <v>1</v>
      </c>
      <c r="CP31" s="8">
        <v>52.55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155</v>
      </c>
      <c r="CX31" s="2" t="s">
        <v>372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151</v>
      </c>
      <c r="DI31" s="2" t="s">
        <v>141</v>
      </c>
      <c r="DJ31" s="2" t="s">
        <v>364</v>
      </c>
      <c r="DK31" s="2" t="s">
        <v>249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151</v>
      </c>
      <c r="DV31" s="2" t="s">
        <v>141</v>
      </c>
      <c r="DW31" s="2" t="s">
        <v>200</v>
      </c>
      <c r="DX31" s="2" t="s">
        <v>179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144</v>
      </c>
      <c r="EI31" s="2" t="s">
        <v>144</v>
      </c>
      <c r="EJ31" s="2" t="s">
        <v>144</v>
      </c>
      <c r="EK31" s="2" t="s">
        <v>144</v>
      </c>
      <c r="EL31" s="2" t="s">
        <v>144</v>
      </c>
      <c r="EM31" s="2" t="s">
        <v>144</v>
      </c>
      <c r="EN31" s="2" t="s">
        <v>144</v>
      </c>
      <c r="EO31" s="4"/>
      <c r="EP31" s="8"/>
      <c r="EQ31" s="4">
        <v>1</v>
      </c>
      <c r="ER31" s="8">
        <v>112.61</v>
      </c>
      <c r="ES31" s="7">
        <v>-1</v>
      </c>
      <c r="ET31" s="7">
        <v>-1</v>
      </c>
      <c r="EU31" s="2" t="s">
        <v>151</v>
      </c>
      <c r="EV31" s="2" t="s">
        <v>141</v>
      </c>
      <c r="EW31" s="2" t="s">
        <v>161</v>
      </c>
      <c r="EX31" s="2" t="s">
        <v>373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141</v>
      </c>
      <c r="FJ31" s="2" t="s">
        <v>366</v>
      </c>
      <c r="FK31" s="2" t="s">
        <v>182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141</v>
      </c>
      <c r="FW31" s="2" t="s">
        <v>165</v>
      </c>
      <c r="FX31" s="2" t="s">
        <v>255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151</v>
      </c>
      <c r="GI31" s="2" t="s">
        <v>141</v>
      </c>
      <c r="GJ31" s="2" t="s">
        <v>167</v>
      </c>
      <c r="GK31" s="2" t="s">
        <v>374</v>
      </c>
      <c r="GL31" s="2" t="s">
        <v>153</v>
      </c>
      <c r="GM31" s="2" t="s">
        <v>153</v>
      </c>
      <c r="GN31" s="2" t="s">
        <v>144</v>
      </c>
      <c r="GO31" s="4"/>
      <c r="GP31" s="8"/>
      <c r="GQ31" s="4"/>
      <c r="GR31" s="8"/>
      <c r="GS31" s="7"/>
      <c r="GT31" s="7"/>
      <c r="GU31" s="2" t="s">
        <v>151</v>
      </c>
      <c r="GV31" s="2" t="s">
        <v>141</v>
      </c>
      <c r="GW31" s="2" t="s">
        <v>169</v>
      </c>
      <c r="GX31" s="2" t="s">
        <v>144</v>
      </c>
      <c r="GY31" s="2" t="s">
        <v>153</v>
      </c>
      <c r="GZ31" s="2" t="s">
        <v>153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151</v>
      </c>
      <c r="KV31" s="2" t="s">
        <v>141</v>
      </c>
      <c r="KW31" s="2" t="s">
        <v>170</v>
      </c>
      <c r="KX31" s="2" t="s">
        <v>375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95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376</v>
      </c>
      <c r="B32" s="2" t="s">
        <v>133</v>
      </c>
      <c r="C32" s="2" t="s">
        <v>134</v>
      </c>
      <c r="D32" s="2" t="s">
        <v>355</v>
      </c>
      <c r="E32" s="2" t="s">
        <v>356</v>
      </c>
      <c r="F32" s="2" t="s">
        <v>357</v>
      </c>
      <c r="G32" s="2" t="s">
        <v>357</v>
      </c>
      <c r="H32" s="2" t="s">
        <v>357</v>
      </c>
      <c r="I32" s="2" t="s">
        <v>358</v>
      </c>
      <c r="J32" s="2" t="s">
        <v>139</v>
      </c>
      <c r="K32" s="2" t="s">
        <v>377</v>
      </c>
      <c r="L32" s="3">
        <v>85.12</v>
      </c>
      <c r="M32" s="3">
        <v>89.38</v>
      </c>
      <c r="N32" s="3">
        <v>249.99</v>
      </c>
      <c r="O32" s="2" t="s">
        <v>141</v>
      </c>
      <c r="P32" s="2" t="s">
        <v>312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360</v>
      </c>
      <c r="V32" s="2" t="s">
        <v>361</v>
      </c>
      <c r="W32" s="2" t="s">
        <v>147</v>
      </c>
      <c r="X32" s="2" t="s">
        <v>144</v>
      </c>
      <c r="Y32" s="2" t="s">
        <v>200</v>
      </c>
      <c r="Z32" s="4">
        <v>139</v>
      </c>
      <c r="AA32" s="4">
        <f>=ROUNDDOWN(154.444444444444,0)</f>
      </c>
      <c r="AB32" s="5">
        <v>0.9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</v>
      </c>
      <c r="AQ32" s="8">
        <v>32.17</v>
      </c>
      <c r="AR32" s="4"/>
      <c r="AS32" s="8"/>
      <c r="AT32" s="7"/>
      <c r="AU32" s="7"/>
      <c r="AV32" s="4">
        <v>4</v>
      </c>
      <c r="AW32" s="8">
        <v>308.76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>
        <v>0.1042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0.2625</v>
      </c>
      <c r="BJ32" s="4">
        <v>1</v>
      </c>
      <c r="BK32" s="8">
        <v>32.17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179</v>
      </c>
      <c r="BX32" s="2" t="s">
        <v>313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144</v>
      </c>
      <c r="CK32" s="2" t="s">
        <v>378</v>
      </c>
      <c r="CL32" s="2" t="s">
        <v>153</v>
      </c>
      <c r="CM32" s="2" t="s">
        <v>153</v>
      </c>
      <c r="CN32" s="2" t="s">
        <v>144</v>
      </c>
      <c r="CO32" s="4">
        <v>1</v>
      </c>
      <c r="CP32" s="8">
        <v>32.17</v>
      </c>
      <c r="CQ32" s="4"/>
      <c r="CR32" s="8"/>
      <c r="CS32" s="7"/>
      <c r="CT32" s="7"/>
      <c r="CU32" s="2" t="s">
        <v>151</v>
      </c>
      <c r="CV32" s="2" t="s">
        <v>141</v>
      </c>
      <c r="CW32" s="2" t="s">
        <v>155</v>
      </c>
      <c r="CX32" s="2" t="s">
        <v>379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364</v>
      </c>
      <c r="DK32" s="2" t="s">
        <v>262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200</v>
      </c>
      <c r="DX32" s="2" t="s">
        <v>380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144</v>
      </c>
      <c r="EI32" s="2" t="s">
        <v>144</v>
      </c>
      <c r="EJ32" s="2" t="s">
        <v>144</v>
      </c>
      <c r="EK32" s="2" t="s">
        <v>144</v>
      </c>
      <c r="EL32" s="2" t="s">
        <v>144</v>
      </c>
      <c r="EM32" s="2" t="s">
        <v>144</v>
      </c>
      <c r="EN32" s="2" t="s">
        <v>144</v>
      </c>
      <c r="EO32" s="4"/>
      <c r="EP32" s="8"/>
      <c r="EQ32" s="4"/>
      <c r="ER32" s="8"/>
      <c r="ES32" s="7"/>
      <c r="ET32" s="7"/>
      <c r="EU32" s="2" t="s">
        <v>151</v>
      </c>
      <c r="EV32" s="2" t="s">
        <v>141</v>
      </c>
      <c r="EW32" s="2" t="s">
        <v>161</v>
      </c>
      <c r="EX32" s="2" t="s">
        <v>381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366</v>
      </c>
      <c r="FK32" s="2" t="s">
        <v>382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165</v>
      </c>
      <c r="FX32" s="2" t="s">
        <v>383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151</v>
      </c>
      <c r="GI32" s="2" t="s">
        <v>141</v>
      </c>
      <c r="GJ32" s="2" t="s">
        <v>167</v>
      </c>
      <c r="GK32" s="2" t="s">
        <v>384</v>
      </c>
      <c r="GL32" s="2" t="s">
        <v>153</v>
      </c>
      <c r="GM32" s="2" t="s">
        <v>153</v>
      </c>
      <c r="GN32" s="2" t="s">
        <v>144</v>
      </c>
      <c r="GO32" s="4"/>
      <c r="GP32" s="8"/>
      <c r="GQ32" s="4"/>
      <c r="GR32" s="8"/>
      <c r="GS32" s="7"/>
      <c r="GT32" s="7"/>
      <c r="GU32" s="2" t="s">
        <v>151</v>
      </c>
      <c r="GV32" s="2" t="s">
        <v>141</v>
      </c>
      <c r="GW32" s="2" t="s">
        <v>197</v>
      </c>
      <c r="GX32" s="2" t="s">
        <v>144</v>
      </c>
      <c r="GY32" s="2" t="s">
        <v>153</v>
      </c>
      <c r="GZ32" s="2" t="s">
        <v>153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151</v>
      </c>
      <c r="KV32" s="2" t="s">
        <v>141</v>
      </c>
      <c r="KW32" s="2" t="s">
        <v>170</v>
      </c>
      <c r="KX32" s="2" t="s">
        <v>144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385</v>
      </c>
      <c r="B33" s="2" t="s">
        <v>133</v>
      </c>
      <c r="C33" s="2" t="s">
        <v>134</v>
      </c>
      <c r="D33" s="2" t="s">
        <v>355</v>
      </c>
      <c r="E33" s="2" t="s">
        <v>356</v>
      </c>
      <c r="F33" s="2" t="s">
        <v>357</v>
      </c>
      <c r="G33" s="2" t="s">
        <v>357</v>
      </c>
      <c r="H33" s="2" t="s">
        <v>357</v>
      </c>
      <c r="I33" s="2" t="s">
        <v>358</v>
      </c>
      <c r="J33" s="2" t="s">
        <v>173</v>
      </c>
      <c r="K33" s="2" t="s">
        <v>377</v>
      </c>
      <c r="L33" s="3">
        <v>102.14</v>
      </c>
      <c r="M33" s="3">
        <v>107.25</v>
      </c>
      <c r="N33" s="3">
        <v>299.99</v>
      </c>
      <c r="O33" s="2" t="s">
        <v>141</v>
      </c>
      <c r="P33" s="2" t="s">
        <v>312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360</v>
      </c>
      <c r="V33" s="2" t="s">
        <v>361</v>
      </c>
      <c r="W33" s="2" t="s">
        <v>147</v>
      </c>
      <c r="X33" s="2" t="s">
        <v>144</v>
      </c>
      <c r="Y33" s="2" t="s">
        <v>200</v>
      </c>
      <c r="Z33" s="4">
        <v>139</v>
      </c>
      <c r="AA33" s="4">
        <f>=ROUNDDOWN(73.1578947368421,0)</f>
      </c>
      <c r="AB33" s="5">
        <v>1.9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3</v>
      </c>
      <c r="AQ33" s="8">
        <v>276.59</v>
      </c>
      <c r="AR33" s="4"/>
      <c r="AS33" s="8"/>
      <c r="AT33" s="7"/>
      <c r="AU33" s="7"/>
      <c r="AV33" s="4" t="s">
        <v>144</v>
      </c>
      <c r="AW33" s="8" t="s">
        <v>144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>
        <v>0.8958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 t="s">
        <v>144</v>
      </c>
      <c r="BJ33" s="4">
        <v>3</v>
      </c>
      <c r="BK33" s="8">
        <v>276.59</v>
      </c>
      <c r="BL33" s="2" t="s">
        <v>362</v>
      </c>
      <c r="BM33" s="7">
        <v>1</v>
      </c>
      <c r="BN33" s="7">
        <v>1</v>
      </c>
      <c r="BO33" s="4">
        <v>2</v>
      </c>
      <c r="BP33" s="8">
        <v>237.98</v>
      </c>
      <c r="BQ33" s="4"/>
      <c r="BR33" s="8"/>
      <c r="BS33" s="7"/>
      <c r="BT33" s="7"/>
      <c r="BU33" s="2" t="s">
        <v>151</v>
      </c>
      <c r="BV33" s="2" t="s">
        <v>141</v>
      </c>
      <c r="BW33" s="2" t="s">
        <v>179</v>
      </c>
      <c r="BX33" s="2" t="s">
        <v>386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144</v>
      </c>
      <c r="CK33" s="2" t="s">
        <v>387</v>
      </c>
      <c r="CL33" s="2" t="s">
        <v>153</v>
      </c>
      <c r="CM33" s="2" t="s">
        <v>153</v>
      </c>
      <c r="CN33" s="2" t="s">
        <v>144</v>
      </c>
      <c r="CO33" s="4">
        <v>1</v>
      </c>
      <c r="CP33" s="8">
        <v>38.61</v>
      </c>
      <c r="CQ33" s="4"/>
      <c r="CR33" s="8"/>
      <c r="CS33" s="7"/>
      <c r="CT33" s="7"/>
      <c r="CU33" s="2" t="s">
        <v>151</v>
      </c>
      <c r="CV33" s="2" t="s">
        <v>141</v>
      </c>
      <c r="CW33" s="2" t="s">
        <v>155</v>
      </c>
      <c r="CX33" s="2" t="s">
        <v>388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151</v>
      </c>
      <c r="DI33" s="2" t="s">
        <v>141</v>
      </c>
      <c r="DJ33" s="2" t="s">
        <v>364</v>
      </c>
      <c r="DK33" s="2" t="s">
        <v>326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200</v>
      </c>
      <c r="DX33" s="2" t="s">
        <v>176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144</v>
      </c>
      <c r="EI33" s="2" t="s">
        <v>144</v>
      </c>
      <c r="EJ33" s="2" t="s">
        <v>144</v>
      </c>
      <c r="EK33" s="2" t="s">
        <v>144</v>
      </c>
      <c r="EL33" s="2" t="s">
        <v>144</v>
      </c>
      <c r="EM33" s="2" t="s">
        <v>144</v>
      </c>
      <c r="EN33" s="2" t="s">
        <v>144</v>
      </c>
      <c r="EO33" s="4"/>
      <c r="EP33" s="8"/>
      <c r="EQ33" s="4"/>
      <c r="ER33" s="8"/>
      <c r="ES33" s="7"/>
      <c r="ET33" s="7"/>
      <c r="EU33" s="2" t="s">
        <v>151</v>
      </c>
      <c r="EV33" s="2" t="s">
        <v>141</v>
      </c>
      <c r="EW33" s="2" t="s">
        <v>161</v>
      </c>
      <c r="EX33" s="2" t="s">
        <v>298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366</v>
      </c>
      <c r="FK33" s="2" t="s">
        <v>389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141</v>
      </c>
      <c r="FW33" s="2" t="s">
        <v>165</v>
      </c>
      <c r="FX33" s="2" t="s">
        <v>390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151</v>
      </c>
      <c r="GI33" s="2" t="s">
        <v>141</v>
      </c>
      <c r="GJ33" s="2" t="s">
        <v>167</v>
      </c>
      <c r="GK33" s="2" t="s">
        <v>374</v>
      </c>
      <c r="GL33" s="2" t="s">
        <v>153</v>
      </c>
      <c r="GM33" s="2" t="s">
        <v>153</v>
      </c>
      <c r="GN33" s="2" t="s">
        <v>144</v>
      </c>
      <c r="GO33" s="4"/>
      <c r="GP33" s="8"/>
      <c r="GQ33" s="4"/>
      <c r="GR33" s="8"/>
      <c r="GS33" s="7"/>
      <c r="GT33" s="7"/>
      <c r="GU33" s="2" t="s">
        <v>151</v>
      </c>
      <c r="GV33" s="2" t="s">
        <v>141</v>
      </c>
      <c r="GW33" s="2" t="s">
        <v>197</v>
      </c>
      <c r="GX33" s="2" t="s">
        <v>144</v>
      </c>
      <c r="GY33" s="2" t="s">
        <v>153</v>
      </c>
      <c r="GZ33" s="2" t="s">
        <v>153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151</v>
      </c>
      <c r="KV33" s="2" t="s">
        <v>141</v>
      </c>
      <c r="KW33" s="2" t="s">
        <v>170</v>
      </c>
      <c r="KX33" s="2" t="s">
        <v>375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139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391</v>
      </c>
      <c r="B34" s="2" t="s">
        <v>133</v>
      </c>
      <c r="C34" s="2" t="s">
        <v>134</v>
      </c>
      <c r="D34" s="2" t="s">
        <v>392</v>
      </c>
      <c r="E34" s="2" t="s">
        <v>393</v>
      </c>
      <c r="F34" s="2" t="s">
        <v>394</v>
      </c>
      <c r="G34" s="2" t="s">
        <v>394</v>
      </c>
      <c r="H34" s="2" t="s">
        <v>394</v>
      </c>
      <c r="I34" s="2" t="s">
        <v>395</v>
      </c>
      <c r="J34" s="2" t="s">
        <v>396</v>
      </c>
      <c r="K34" s="2" t="s">
        <v>397</v>
      </c>
      <c r="L34" s="3">
        <v>30.95</v>
      </c>
      <c r="M34" s="3">
        <v>32.5</v>
      </c>
      <c r="N34" s="3">
        <v>99.99</v>
      </c>
      <c r="O34" s="2" t="s">
        <v>141</v>
      </c>
      <c r="P34" s="2" t="s">
        <v>398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399</v>
      </c>
      <c r="V34" s="2" t="s">
        <v>244</v>
      </c>
      <c r="W34" s="2" t="s">
        <v>147</v>
      </c>
      <c r="X34" s="2" t="s">
        <v>144</v>
      </c>
      <c r="Y34" s="2" t="s">
        <v>174</v>
      </c>
      <c r="Z34" s="4">
        <v>90</v>
      </c>
      <c r="AA34" s="4">
        <f>=ROUNDDOWN(30,0)</f>
      </c>
      <c r="AB34" s="5">
        <v>3</v>
      </c>
      <c r="AC34" s="2" t="s">
        <v>149</v>
      </c>
      <c r="AD34" s="4">
        <v>80</v>
      </c>
      <c r="AE34" s="4">
        <v>80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4</v>
      </c>
      <c r="AQ34" s="8">
        <v>187.76</v>
      </c>
      <c r="AR34" s="4"/>
      <c r="AS34" s="8"/>
      <c r="AT34" s="7"/>
      <c r="AU34" s="7"/>
      <c r="AV34" s="4">
        <v>4</v>
      </c>
      <c r="AW34" s="8">
        <v>187.76</v>
      </c>
      <c r="AX34" s="4"/>
      <c r="AY34" s="8"/>
      <c r="AZ34" s="7"/>
      <c r="BA34" s="7"/>
      <c r="BB34" s="7">
        <v>1</v>
      </c>
      <c r="BC34" s="4">
        <v>20</v>
      </c>
      <c r="BD34" s="8">
        <v>502.75</v>
      </c>
      <c r="BE34" s="4">
        <v>2</v>
      </c>
      <c r="BF34" s="8">
        <v>68.24</v>
      </c>
      <c r="BG34" s="7">
        <v>9</v>
      </c>
      <c r="BH34" s="7">
        <v>6.3674</v>
      </c>
      <c r="BI34" s="7">
        <v>0.3735</v>
      </c>
      <c r="BJ34" s="4">
        <v>4</v>
      </c>
      <c r="BK34" s="8">
        <v>187.76</v>
      </c>
      <c r="BL34" s="2" t="s">
        <v>16</v>
      </c>
      <c r="BM34" s="7">
        <v>1</v>
      </c>
      <c r="BN34" s="7">
        <v>1</v>
      </c>
      <c r="BO34" s="4">
        <v>4</v>
      </c>
      <c r="BP34" s="8">
        <v>187.76</v>
      </c>
      <c r="BQ34" s="4"/>
      <c r="BR34" s="8"/>
      <c r="BS34" s="7"/>
      <c r="BT34" s="7"/>
      <c r="BU34" s="2" t="s">
        <v>151</v>
      </c>
      <c r="BV34" s="2" t="s">
        <v>141</v>
      </c>
      <c r="BW34" s="2" t="s">
        <v>200</v>
      </c>
      <c r="BX34" s="2" t="s">
        <v>400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144</v>
      </c>
      <c r="CK34" s="2" t="s">
        <v>401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170</v>
      </c>
      <c r="CX34" s="2" t="s">
        <v>402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235</v>
      </c>
      <c r="DJ34" s="2" t="s">
        <v>403</v>
      </c>
      <c r="DK34" s="2" t="s">
        <v>404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151</v>
      </c>
      <c r="DV34" s="2" t="s">
        <v>141</v>
      </c>
      <c r="DW34" s="2" t="s">
        <v>200</v>
      </c>
      <c r="DX34" s="2" t="s">
        <v>405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144</v>
      </c>
      <c r="EI34" s="2" t="s">
        <v>144</v>
      </c>
      <c r="EJ34" s="2" t="s">
        <v>144</v>
      </c>
      <c r="EK34" s="2" t="s">
        <v>144</v>
      </c>
      <c r="EL34" s="2" t="s">
        <v>144</v>
      </c>
      <c r="EM34" s="2" t="s">
        <v>144</v>
      </c>
      <c r="EN34" s="2" t="s">
        <v>144</v>
      </c>
      <c r="EO34" s="4"/>
      <c r="EP34" s="8"/>
      <c r="EQ34" s="4"/>
      <c r="ER34" s="8"/>
      <c r="ES34" s="7"/>
      <c r="ET34" s="7"/>
      <c r="EU34" s="2" t="s">
        <v>151</v>
      </c>
      <c r="EV34" s="2" t="s">
        <v>141</v>
      </c>
      <c r="EW34" s="2" t="s">
        <v>406</v>
      </c>
      <c r="EX34" s="2" t="s">
        <v>318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224</v>
      </c>
      <c r="FK34" s="2" t="s">
        <v>407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165</v>
      </c>
      <c r="FX34" s="2" t="s">
        <v>408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151</v>
      </c>
      <c r="GI34" s="2" t="s">
        <v>141</v>
      </c>
      <c r="GJ34" s="2" t="s">
        <v>409</v>
      </c>
      <c r="GK34" s="2" t="s">
        <v>144</v>
      </c>
      <c r="GL34" s="2" t="s">
        <v>153</v>
      </c>
      <c r="GM34" s="2" t="s">
        <v>153</v>
      </c>
      <c r="GN34" s="2" t="s">
        <v>144</v>
      </c>
      <c r="GO34" s="4"/>
      <c r="GP34" s="8"/>
      <c r="GQ34" s="4"/>
      <c r="GR34" s="8"/>
      <c r="GS34" s="7"/>
      <c r="GT34" s="7"/>
      <c r="GU34" s="2" t="s">
        <v>151</v>
      </c>
      <c r="GV34" s="2" t="s">
        <v>141</v>
      </c>
      <c r="GW34" s="2" t="s">
        <v>197</v>
      </c>
      <c r="GX34" s="2" t="s">
        <v>144</v>
      </c>
      <c r="GY34" s="2" t="s">
        <v>153</v>
      </c>
      <c r="GZ34" s="2" t="s">
        <v>153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151</v>
      </c>
      <c r="KV34" s="2" t="s">
        <v>141</v>
      </c>
      <c r="KW34" s="2" t="s">
        <v>410</v>
      </c>
      <c r="KX34" s="2" t="s">
        <v>375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90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>
        <v>80</v>
      </c>
    </row>
    <row r="35">
      <c r="A35" s="2" t="s">
        <v>411</v>
      </c>
      <c r="B35" s="2" t="s">
        <v>133</v>
      </c>
      <c r="C35" s="2" t="s">
        <v>134</v>
      </c>
      <c r="D35" s="2" t="s">
        <v>392</v>
      </c>
      <c r="E35" s="2" t="s">
        <v>393</v>
      </c>
      <c r="F35" s="2" t="s">
        <v>394</v>
      </c>
      <c r="G35" s="2" t="s">
        <v>394</v>
      </c>
      <c r="H35" s="2" t="s">
        <v>394</v>
      </c>
      <c r="I35" s="2" t="s">
        <v>395</v>
      </c>
      <c r="J35" s="2" t="s">
        <v>396</v>
      </c>
      <c r="K35" s="2" t="s">
        <v>199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312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399</v>
      </c>
      <c r="V35" s="2" t="s">
        <v>244</v>
      </c>
      <c r="W35" s="2" t="s">
        <v>147</v>
      </c>
      <c r="X35" s="2" t="s">
        <v>144</v>
      </c>
      <c r="Y35" s="2" t="s">
        <v>179</v>
      </c>
      <c r="Z35" s="4">
        <v>17</v>
      </c>
      <c r="AA35" s="4">
        <f>=ROUNDDOWN(8.5,0)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13</v>
      </c>
      <c r="AQ35" s="8">
        <v>172.62</v>
      </c>
      <c r="AR35" s="4"/>
      <c r="AS35" s="8"/>
      <c r="AT35" s="7"/>
      <c r="AU35" s="7"/>
      <c r="AV35" s="4">
        <v>13</v>
      </c>
      <c r="AW35" s="8">
        <v>172.62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0.3434</v>
      </c>
      <c r="BJ35" s="4">
        <v>13</v>
      </c>
      <c r="BK35" s="8">
        <v>172.62</v>
      </c>
      <c r="BL35" s="2" t="s">
        <v>412</v>
      </c>
      <c r="BM35" s="7">
        <v>1</v>
      </c>
      <c r="BN35" s="7">
        <v>1</v>
      </c>
      <c r="BO35" s="4">
        <v>1</v>
      </c>
      <c r="BP35" s="8">
        <v>46.79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200</v>
      </c>
      <c r="BX35" s="2" t="s">
        <v>202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144</v>
      </c>
      <c r="CK35" s="2" t="s">
        <v>267</v>
      </c>
      <c r="CL35" s="2" t="s">
        <v>153</v>
      </c>
      <c r="CM35" s="2" t="s">
        <v>153</v>
      </c>
      <c r="CN35" s="2" t="s">
        <v>144</v>
      </c>
      <c r="CO35" s="4">
        <v>11</v>
      </c>
      <c r="CP35" s="8">
        <v>89.43</v>
      </c>
      <c r="CQ35" s="4"/>
      <c r="CR35" s="8"/>
      <c r="CS35" s="7"/>
      <c r="CT35" s="7"/>
      <c r="CU35" s="2" t="s">
        <v>151</v>
      </c>
      <c r="CV35" s="2" t="s">
        <v>141</v>
      </c>
      <c r="CW35" s="2" t="s">
        <v>170</v>
      </c>
      <c r="CX35" s="2" t="s">
        <v>413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141</v>
      </c>
      <c r="DJ35" s="2" t="s">
        <v>403</v>
      </c>
      <c r="DK35" s="2" t="s">
        <v>285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141</v>
      </c>
      <c r="DW35" s="2" t="s">
        <v>200</v>
      </c>
      <c r="DX35" s="2" t="s">
        <v>225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144</v>
      </c>
      <c r="EI35" s="2" t="s">
        <v>144</v>
      </c>
      <c r="EJ35" s="2" t="s">
        <v>144</v>
      </c>
      <c r="EK35" s="2" t="s">
        <v>144</v>
      </c>
      <c r="EL35" s="2" t="s">
        <v>144</v>
      </c>
      <c r="EM35" s="2" t="s">
        <v>144</v>
      </c>
      <c r="EN35" s="2" t="s">
        <v>144</v>
      </c>
      <c r="EO35" s="4"/>
      <c r="EP35" s="8"/>
      <c r="EQ35" s="4"/>
      <c r="ER35" s="8"/>
      <c r="ES35" s="7"/>
      <c r="ET35" s="7"/>
      <c r="EU35" s="2" t="s">
        <v>151</v>
      </c>
      <c r="EV35" s="2" t="s">
        <v>141</v>
      </c>
      <c r="EW35" s="2" t="s">
        <v>406</v>
      </c>
      <c r="EX35" s="2" t="s">
        <v>252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141</v>
      </c>
      <c r="FJ35" s="2" t="s">
        <v>224</v>
      </c>
      <c r="FK35" s="2" t="s">
        <v>414</v>
      </c>
      <c r="FL35" s="2" t="s">
        <v>153</v>
      </c>
      <c r="FM35" s="2" t="s">
        <v>153</v>
      </c>
      <c r="FN35" s="2" t="s">
        <v>144</v>
      </c>
      <c r="FO35" s="4">
        <v>1</v>
      </c>
      <c r="FP35" s="8">
        <v>36.4</v>
      </c>
      <c r="FQ35" s="4"/>
      <c r="FR35" s="8"/>
      <c r="FS35" s="7"/>
      <c r="FT35" s="7"/>
      <c r="FU35" s="2" t="s">
        <v>151</v>
      </c>
      <c r="FV35" s="2" t="s">
        <v>141</v>
      </c>
      <c r="FW35" s="2" t="s">
        <v>165</v>
      </c>
      <c r="FX35" s="2" t="s">
        <v>383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151</v>
      </c>
      <c r="GI35" s="2" t="s">
        <v>141</v>
      </c>
      <c r="GJ35" s="2" t="s">
        <v>409</v>
      </c>
      <c r="GK35" s="2" t="s">
        <v>144</v>
      </c>
      <c r="GL35" s="2" t="s">
        <v>153</v>
      </c>
      <c r="GM35" s="2" t="s">
        <v>153</v>
      </c>
      <c r="GN35" s="2" t="s">
        <v>144</v>
      </c>
      <c r="GO35" s="4"/>
      <c r="GP35" s="8"/>
      <c r="GQ35" s="4"/>
      <c r="GR35" s="8"/>
      <c r="GS35" s="7"/>
      <c r="GT35" s="7"/>
      <c r="GU35" s="2" t="s">
        <v>151</v>
      </c>
      <c r="GV35" s="2" t="s">
        <v>141</v>
      </c>
      <c r="GW35" s="2" t="s">
        <v>197</v>
      </c>
      <c r="GX35" s="2" t="s">
        <v>144</v>
      </c>
      <c r="GY35" s="2" t="s">
        <v>153</v>
      </c>
      <c r="GZ35" s="2" t="s">
        <v>153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151</v>
      </c>
      <c r="KV35" s="2" t="s">
        <v>141</v>
      </c>
      <c r="KW35" s="2" t="s">
        <v>410</v>
      </c>
      <c r="KX35" s="2" t="s">
        <v>144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415</v>
      </c>
      <c r="B36" s="2" t="s">
        <v>133</v>
      </c>
      <c r="C36" s="2" t="s">
        <v>134</v>
      </c>
      <c r="D36" s="2" t="s">
        <v>392</v>
      </c>
      <c r="E36" s="2" t="s">
        <v>393</v>
      </c>
      <c r="F36" s="2" t="s">
        <v>394</v>
      </c>
      <c r="G36" s="2" t="s">
        <v>394</v>
      </c>
      <c r="H36" s="2" t="s">
        <v>394</v>
      </c>
      <c r="I36" s="2" t="s">
        <v>395</v>
      </c>
      <c r="J36" s="2" t="s">
        <v>396</v>
      </c>
      <c r="K36" s="2" t="s">
        <v>231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399</v>
      </c>
      <c r="V36" s="2" t="s">
        <v>244</v>
      </c>
      <c r="W36" s="2" t="s">
        <v>147</v>
      </c>
      <c r="X36" s="2" t="s">
        <v>144</v>
      </c>
      <c r="Y36" s="2" t="s">
        <v>179</v>
      </c>
      <c r="Z36" s="4">
        <v>156</v>
      </c>
      <c r="AA36" s="4">
        <f>=ROUNDDOWN(39,0)</f>
      </c>
      <c r="AB36" s="5">
        <v>4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82.38</v>
      </c>
      <c r="AR36" s="4">
        <v>2</v>
      </c>
      <c r="AS36" s="8">
        <v>68.24</v>
      </c>
      <c r="AT36" s="7"/>
      <c r="AU36" s="7">
        <v>0.2072</v>
      </c>
      <c r="AV36" s="4">
        <v>2</v>
      </c>
      <c r="AW36" s="8">
        <v>82.38</v>
      </c>
      <c r="AX36" s="4">
        <v>2</v>
      </c>
      <c r="AY36" s="8">
        <v>68.24</v>
      </c>
      <c r="AZ36" s="7"/>
      <c r="BA36" s="7">
        <v>0.2072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0.1639</v>
      </c>
      <c r="BJ36" s="4">
        <v>2</v>
      </c>
      <c r="BK36" s="8">
        <v>82.38</v>
      </c>
      <c r="BL36" s="2" t="s">
        <v>416</v>
      </c>
      <c r="BM36" s="7">
        <v>1</v>
      </c>
      <c r="BN36" s="7">
        <v>1</v>
      </c>
      <c r="BO36" s="4">
        <v>1</v>
      </c>
      <c r="BP36" s="8">
        <v>46.79</v>
      </c>
      <c r="BQ36" s="4"/>
      <c r="BR36" s="8"/>
      <c r="BS36" s="7"/>
      <c r="BT36" s="7"/>
      <c r="BU36" s="2" t="s">
        <v>151</v>
      </c>
      <c r="BV36" s="2" t="s">
        <v>141</v>
      </c>
      <c r="BW36" s="2" t="s">
        <v>200</v>
      </c>
      <c r="BX36" s="2" t="s">
        <v>331</v>
      </c>
      <c r="BY36" s="2" t="s">
        <v>153</v>
      </c>
      <c r="BZ36" s="2" t="s">
        <v>153</v>
      </c>
      <c r="CA36" s="2" t="s">
        <v>144</v>
      </c>
      <c r="CB36" s="4">
        <v>1</v>
      </c>
      <c r="CC36" s="8">
        <v>35.59</v>
      </c>
      <c r="CD36" s="4"/>
      <c r="CE36" s="8"/>
      <c r="CF36" s="7"/>
      <c r="CG36" s="7"/>
      <c r="CH36" s="2" t="s">
        <v>151</v>
      </c>
      <c r="CI36" s="2" t="s">
        <v>141</v>
      </c>
      <c r="CJ36" s="2" t="s">
        <v>144</v>
      </c>
      <c r="CK36" s="2" t="s">
        <v>417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151</v>
      </c>
      <c r="CV36" s="2" t="s">
        <v>141</v>
      </c>
      <c r="CW36" s="2" t="s">
        <v>170</v>
      </c>
      <c r="CX36" s="2" t="s">
        <v>418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235</v>
      </c>
      <c r="DJ36" s="2" t="s">
        <v>403</v>
      </c>
      <c r="DK36" s="2" t="s">
        <v>339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151</v>
      </c>
      <c r="DV36" s="2" t="s">
        <v>141</v>
      </c>
      <c r="DW36" s="2" t="s">
        <v>200</v>
      </c>
      <c r="DX36" s="2" t="s">
        <v>419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144</v>
      </c>
      <c r="EI36" s="2" t="s">
        <v>144</v>
      </c>
      <c r="EJ36" s="2" t="s">
        <v>144</v>
      </c>
      <c r="EK36" s="2" t="s">
        <v>144</v>
      </c>
      <c r="EL36" s="2" t="s">
        <v>144</v>
      </c>
      <c r="EM36" s="2" t="s">
        <v>144</v>
      </c>
      <c r="EN36" s="2" t="s">
        <v>144</v>
      </c>
      <c r="EO36" s="4"/>
      <c r="EP36" s="8"/>
      <c r="EQ36" s="4">
        <v>2</v>
      </c>
      <c r="ER36" s="8">
        <v>68.24</v>
      </c>
      <c r="ES36" s="7">
        <v>-1</v>
      </c>
      <c r="ET36" s="7">
        <v>-1</v>
      </c>
      <c r="EU36" s="2" t="s">
        <v>151</v>
      </c>
      <c r="EV36" s="2" t="s">
        <v>141</v>
      </c>
      <c r="EW36" s="2" t="s">
        <v>406</v>
      </c>
      <c r="EX36" s="2" t="s">
        <v>420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141</v>
      </c>
      <c r="FJ36" s="2" t="s">
        <v>224</v>
      </c>
      <c r="FK36" s="2" t="s">
        <v>421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141</v>
      </c>
      <c r="FW36" s="2" t="s">
        <v>165</v>
      </c>
      <c r="FX36" s="2" t="s">
        <v>422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151</v>
      </c>
      <c r="GI36" s="2" t="s">
        <v>141</v>
      </c>
      <c r="GJ36" s="2" t="s">
        <v>409</v>
      </c>
      <c r="GK36" s="2" t="s">
        <v>144</v>
      </c>
      <c r="GL36" s="2" t="s">
        <v>153</v>
      </c>
      <c r="GM36" s="2" t="s">
        <v>153</v>
      </c>
      <c r="GN36" s="2" t="s">
        <v>144</v>
      </c>
      <c r="GO36" s="4"/>
      <c r="GP36" s="8"/>
      <c r="GQ36" s="4"/>
      <c r="GR36" s="8"/>
      <c r="GS36" s="7"/>
      <c r="GT36" s="7"/>
      <c r="GU36" s="2" t="s">
        <v>151</v>
      </c>
      <c r="GV36" s="2" t="s">
        <v>141</v>
      </c>
      <c r="GW36" s="2" t="s">
        <v>197</v>
      </c>
      <c r="GX36" s="2" t="s">
        <v>144</v>
      </c>
      <c r="GY36" s="2" t="s">
        <v>153</v>
      </c>
      <c r="GZ36" s="2" t="s">
        <v>153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151</v>
      </c>
      <c r="KV36" s="2" t="s">
        <v>141</v>
      </c>
      <c r="KW36" s="2" t="s">
        <v>410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156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423</v>
      </c>
      <c r="B37" s="2" t="s">
        <v>133</v>
      </c>
      <c r="C37" s="2" t="s">
        <v>134</v>
      </c>
      <c r="D37" s="2" t="s">
        <v>392</v>
      </c>
      <c r="E37" s="2" t="s">
        <v>393</v>
      </c>
      <c r="F37" s="2" t="s">
        <v>394</v>
      </c>
      <c r="G37" s="2" t="s">
        <v>394</v>
      </c>
      <c r="H37" s="2" t="s">
        <v>394</v>
      </c>
      <c r="I37" s="2" t="s">
        <v>395</v>
      </c>
      <c r="J37" s="2" t="s">
        <v>396</v>
      </c>
      <c r="K37" s="2" t="s">
        <v>424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398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399</v>
      </c>
      <c r="V37" s="2" t="s">
        <v>244</v>
      </c>
      <c r="W37" s="2" t="s">
        <v>147</v>
      </c>
      <c r="X37" s="2" t="s">
        <v>144</v>
      </c>
      <c r="Y37" s="2" t="s">
        <v>174</v>
      </c>
      <c r="Z37" s="4">
        <v>147</v>
      </c>
      <c r="AA37" s="4">
        <f>=ROUNDDOWN(73.5,0)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59.99</v>
      </c>
      <c r="AR37" s="4"/>
      <c r="AS37" s="8"/>
      <c r="AT37" s="7"/>
      <c r="AU37" s="7"/>
      <c r="AV37" s="4">
        <v>1</v>
      </c>
      <c r="AW37" s="8">
        <v>59.99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0.1193</v>
      </c>
      <c r="BJ37" s="4">
        <v>1</v>
      </c>
      <c r="BK37" s="8">
        <v>59.99</v>
      </c>
      <c r="BL37" s="2" t="s">
        <v>16</v>
      </c>
      <c r="BM37" s="7">
        <v>1</v>
      </c>
      <c r="BN37" s="7">
        <v>1</v>
      </c>
      <c r="BO37" s="4">
        <v>1</v>
      </c>
      <c r="BP37" s="8">
        <v>59.99</v>
      </c>
      <c r="BQ37" s="4"/>
      <c r="BR37" s="8"/>
      <c r="BS37" s="7"/>
      <c r="BT37" s="7"/>
      <c r="BU37" s="2" t="s">
        <v>151</v>
      </c>
      <c r="BV37" s="2" t="s">
        <v>141</v>
      </c>
      <c r="BW37" s="2" t="s">
        <v>200</v>
      </c>
      <c r="BX37" s="2" t="s">
        <v>425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144</v>
      </c>
      <c r="CK37" s="2" t="s">
        <v>212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141</v>
      </c>
      <c r="CW37" s="2" t="s">
        <v>170</v>
      </c>
      <c r="CX37" s="2" t="s">
        <v>321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235</v>
      </c>
      <c r="DJ37" s="2" t="s">
        <v>403</v>
      </c>
      <c r="DK37" s="2" t="s">
        <v>426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200</v>
      </c>
      <c r="DX37" s="2" t="s">
        <v>380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144</v>
      </c>
      <c r="EI37" s="2" t="s">
        <v>144</v>
      </c>
      <c r="EJ37" s="2" t="s">
        <v>144</v>
      </c>
      <c r="EK37" s="2" t="s">
        <v>144</v>
      </c>
      <c r="EL37" s="2" t="s">
        <v>144</v>
      </c>
      <c r="EM37" s="2" t="s">
        <v>144</v>
      </c>
      <c r="EN37" s="2" t="s">
        <v>144</v>
      </c>
      <c r="EO37" s="4"/>
      <c r="EP37" s="8"/>
      <c r="EQ37" s="4"/>
      <c r="ER37" s="8"/>
      <c r="ES37" s="7"/>
      <c r="ET37" s="7"/>
      <c r="EU37" s="2" t="s">
        <v>151</v>
      </c>
      <c r="EV37" s="2" t="s">
        <v>141</v>
      </c>
      <c r="EW37" s="2" t="s">
        <v>406</v>
      </c>
      <c r="EX37" s="2" t="s">
        <v>298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151</v>
      </c>
      <c r="FI37" s="2" t="s">
        <v>141</v>
      </c>
      <c r="FJ37" s="2" t="s">
        <v>224</v>
      </c>
      <c r="FK37" s="2" t="s">
        <v>427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165</v>
      </c>
      <c r="FX37" s="2" t="s">
        <v>255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151</v>
      </c>
      <c r="GI37" s="2" t="s">
        <v>141</v>
      </c>
      <c r="GJ37" s="2" t="s">
        <v>409</v>
      </c>
      <c r="GK37" s="2" t="s">
        <v>428</v>
      </c>
      <c r="GL37" s="2" t="s">
        <v>153</v>
      </c>
      <c r="GM37" s="2" t="s">
        <v>153</v>
      </c>
      <c r="GN37" s="2" t="s">
        <v>144</v>
      </c>
      <c r="GO37" s="4"/>
      <c r="GP37" s="8"/>
      <c r="GQ37" s="4"/>
      <c r="GR37" s="8"/>
      <c r="GS37" s="7"/>
      <c r="GT37" s="7"/>
      <c r="GU37" s="2" t="s">
        <v>151</v>
      </c>
      <c r="GV37" s="2" t="s">
        <v>141</v>
      </c>
      <c r="GW37" s="2" t="s">
        <v>197</v>
      </c>
      <c r="GX37" s="2" t="s">
        <v>144</v>
      </c>
      <c r="GY37" s="2" t="s">
        <v>153</v>
      </c>
      <c r="GZ37" s="2" t="s">
        <v>153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151</v>
      </c>
      <c r="KV37" s="2" t="s">
        <v>141</v>
      </c>
      <c r="KW37" s="2" t="s">
        <v>410</v>
      </c>
      <c r="KX37" s="2" t="s">
        <v>375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147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429</v>
      </c>
      <c r="B38" s="2" t="s">
        <v>133</v>
      </c>
      <c r="C38" s="2" t="s">
        <v>134</v>
      </c>
      <c r="D38" s="2" t="s">
        <v>392</v>
      </c>
      <c r="E38" s="2" t="s">
        <v>393</v>
      </c>
      <c r="F38" s="2" t="s">
        <v>394</v>
      </c>
      <c r="G38" s="2" t="s">
        <v>394</v>
      </c>
      <c r="H38" s="2" t="s">
        <v>394</v>
      </c>
      <c r="I38" s="2" t="s">
        <v>395</v>
      </c>
      <c r="J38" s="2" t="s">
        <v>396</v>
      </c>
      <c r="K38" s="2" t="s">
        <v>243</v>
      </c>
      <c r="L38" s="3">
        <v>30.95</v>
      </c>
      <c r="M38" s="3">
        <v>32.5</v>
      </c>
      <c r="N38" s="3">
        <v>99.99</v>
      </c>
      <c r="O38" s="2" t="s">
        <v>311</v>
      </c>
      <c r="P38" s="2" t="s">
        <v>312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399</v>
      </c>
      <c r="V38" s="2" t="s">
        <v>244</v>
      </c>
      <c r="W38" s="2" t="s">
        <v>147</v>
      </c>
      <c r="X38" s="2" t="s">
        <v>144</v>
      </c>
      <c r="Y38" s="2" t="s">
        <v>174</v>
      </c>
      <c r="Z38" s="4"/>
      <c r="AA38" s="4">
        <f>=ROUNDDOWN({0},0)</f>
      </c>
      <c r="AB38" s="5">
        <v>0.8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144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200</v>
      </c>
      <c r="BX38" s="2" t="s">
        <v>425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314</v>
      </c>
      <c r="CJ38" s="2" t="s">
        <v>144</v>
      </c>
      <c r="CK38" s="2" t="s">
        <v>430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314</v>
      </c>
      <c r="CW38" s="2" t="s">
        <v>170</v>
      </c>
      <c r="CX38" s="2" t="s">
        <v>431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151</v>
      </c>
      <c r="DI38" s="2" t="s">
        <v>314</v>
      </c>
      <c r="DJ38" s="2" t="s">
        <v>403</v>
      </c>
      <c r="DK38" s="2" t="s">
        <v>278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314</v>
      </c>
      <c r="DW38" s="2" t="s">
        <v>200</v>
      </c>
      <c r="DX38" s="2" t="s">
        <v>179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144</v>
      </c>
      <c r="EI38" s="2" t="s">
        <v>144</v>
      </c>
      <c r="EJ38" s="2" t="s">
        <v>144</v>
      </c>
      <c r="EK38" s="2" t="s">
        <v>144</v>
      </c>
      <c r="EL38" s="2" t="s">
        <v>144</v>
      </c>
      <c r="EM38" s="2" t="s">
        <v>144</v>
      </c>
      <c r="EN38" s="2" t="s">
        <v>144</v>
      </c>
      <c r="EO38" s="4"/>
      <c r="EP38" s="8"/>
      <c r="EQ38" s="4"/>
      <c r="ER38" s="8"/>
      <c r="ES38" s="7"/>
      <c r="ET38" s="7"/>
      <c r="EU38" s="2" t="s">
        <v>151</v>
      </c>
      <c r="EV38" s="2" t="s">
        <v>314</v>
      </c>
      <c r="EW38" s="2" t="s">
        <v>406</v>
      </c>
      <c r="EX38" s="2" t="s">
        <v>422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314</v>
      </c>
      <c r="FJ38" s="2" t="s">
        <v>224</v>
      </c>
      <c r="FK38" s="2" t="s">
        <v>401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314</v>
      </c>
      <c r="FW38" s="2" t="s">
        <v>165</v>
      </c>
      <c r="FX38" s="2" t="s">
        <v>367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151</v>
      </c>
      <c r="GI38" s="2" t="s">
        <v>314</v>
      </c>
      <c r="GJ38" s="2" t="s">
        <v>409</v>
      </c>
      <c r="GK38" s="2" t="s">
        <v>144</v>
      </c>
      <c r="GL38" s="2" t="s">
        <v>153</v>
      </c>
      <c r="GM38" s="2" t="s">
        <v>153</v>
      </c>
      <c r="GN38" s="2" t="s">
        <v>144</v>
      </c>
      <c r="GO38" s="4"/>
      <c r="GP38" s="8"/>
      <c r="GQ38" s="4"/>
      <c r="GR38" s="8"/>
      <c r="GS38" s="7"/>
      <c r="GT38" s="7"/>
      <c r="GU38" s="2" t="s">
        <v>151</v>
      </c>
      <c r="GV38" s="2" t="s">
        <v>314</v>
      </c>
      <c r="GW38" s="2" t="s">
        <v>197</v>
      </c>
      <c r="GX38" s="2" t="s">
        <v>144</v>
      </c>
      <c r="GY38" s="2" t="s">
        <v>153</v>
      </c>
      <c r="GZ38" s="2" t="s">
        <v>153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151</v>
      </c>
      <c r="KV38" s="2" t="s">
        <v>314</v>
      </c>
      <c r="KW38" s="2" t="s">
        <v>410</v>
      </c>
      <c r="KX38" s="2" t="s">
        <v>144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432</v>
      </c>
      <c r="B39" s="2" t="s">
        <v>133</v>
      </c>
      <c r="C39" s="2" t="s">
        <v>134</v>
      </c>
      <c r="D39" s="2" t="s">
        <v>392</v>
      </c>
      <c r="E39" s="2" t="s">
        <v>393</v>
      </c>
      <c r="F39" s="2" t="s">
        <v>433</v>
      </c>
      <c r="G39" s="2" t="s">
        <v>433</v>
      </c>
      <c r="H39" s="2" t="s">
        <v>433</v>
      </c>
      <c r="I39" s="2" t="s">
        <v>434</v>
      </c>
      <c r="J39" s="2" t="s">
        <v>435</v>
      </c>
      <c r="K39" s="2" t="s">
        <v>424</v>
      </c>
      <c r="L39" s="3">
        <v>34.04</v>
      </c>
      <c r="M39" s="3">
        <v>35.74</v>
      </c>
      <c r="N39" s="3">
        <v>109.99</v>
      </c>
      <c r="O39" s="2" t="s">
        <v>141</v>
      </c>
      <c r="P39" s="2" t="s">
        <v>398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399</v>
      </c>
      <c r="V39" s="2" t="s">
        <v>361</v>
      </c>
      <c r="W39" s="2" t="s">
        <v>147</v>
      </c>
      <c r="X39" s="2" t="s">
        <v>144</v>
      </c>
      <c r="Y39" s="2" t="s">
        <v>179</v>
      </c>
      <c r="Z39" s="4">
        <v>58</v>
      </c>
      <c r="AA39" s="4">
        <f>=ROUNDDOWN(27.6190476190476,0)</f>
      </c>
      <c r="AB39" s="5">
        <v>2.1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4</v>
      </c>
      <c r="AQ39" s="8">
        <v>226.62</v>
      </c>
      <c r="AR39" s="4"/>
      <c r="AS39" s="8"/>
      <c r="AT39" s="7"/>
      <c r="AU39" s="7"/>
      <c r="AV39" s="4">
        <v>4</v>
      </c>
      <c r="AW39" s="8">
        <v>226.62</v>
      </c>
      <c r="AX39" s="4"/>
      <c r="AY39" s="8"/>
      <c r="AZ39" s="7"/>
      <c r="BA39" s="7"/>
      <c r="BB39" s="7">
        <v>1</v>
      </c>
      <c r="BC39" s="4">
        <v>9</v>
      </c>
      <c r="BD39" s="8">
        <v>433.67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0.5226</v>
      </c>
      <c r="BJ39" s="4">
        <v>4</v>
      </c>
      <c r="BK39" s="8">
        <v>226.62</v>
      </c>
      <c r="BL39" s="2" t="s">
        <v>297</v>
      </c>
      <c r="BM39" s="7">
        <v>1</v>
      </c>
      <c r="BN39" s="7">
        <v>1</v>
      </c>
      <c r="BO39" s="4">
        <v>2</v>
      </c>
      <c r="BP39" s="8">
        <v>148.32</v>
      </c>
      <c r="BQ39" s="4"/>
      <c r="BR39" s="8"/>
      <c r="BS39" s="7"/>
      <c r="BT39" s="7"/>
      <c r="BU39" s="2" t="s">
        <v>151</v>
      </c>
      <c r="BV39" s="2" t="s">
        <v>141</v>
      </c>
      <c r="BW39" s="2" t="s">
        <v>179</v>
      </c>
      <c r="BX39" s="2" t="s">
        <v>313</v>
      </c>
      <c r="BY39" s="2" t="s">
        <v>153</v>
      </c>
      <c r="BZ39" s="2" t="s">
        <v>153</v>
      </c>
      <c r="CA39" s="2" t="s">
        <v>144</v>
      </c>
      <c r="CB39" s="4">
        <v>2</v>
      </c>
      <c r="CC39" s="8">
        <v>78.3</v>
      </c>
      <c r="CD39" s="4"/>
      <c r="CE39" s="8"/>
      <c r="CF39" s="7"/>
      <c r="CG39" s="7"/>
      <c r="CH39" s="2" t="s">
        <v>151</v>
      </c>
      <c r="CI39" s="2" t="s">
        <v>141</v>
      </c>
      <c r="CJ39" s="2" t="s">
        <v>144</v>
      </c>
      <c r="CK39" s="2" t="s">
        <v>436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151</v>
      </c>
      <c r="CV39" s="2" t="s">
        <v>141</v>
      </c>
      <c r="CW39" s="2" t="s">
        <v>155</v>
      </c>
      <c r="CX39" s="2" t="s">
        <v>388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151</v>
      </c>
      <c r="DI39" s="2" t="s">
        <v>141</v>
      </c>
      <c r="DJ39" s="2" t="s">
        <v>403</v>
      </c>
      <c r="DK39" s="2" t="s">
        <v>339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141</v>
      </c>
      <c r="DW39" s="2" t="s">
        <v>200</v>
      </c>
      <c r="DX39" s="2" t="s">
        <v>179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144</v>
      </c>
      <c r="EI39" s="2" t="s">
        <v>144</v>
      </c>
      <c r="EJ39" s="2" t="s">
        <v>144</v>
      </c>
      <c r="EK39" s="2" t="s">
        <v>144</v>
      </c>
      <c r="EL39" s="2" t="s">
        <v>144</v>
      </c>
      <c r="EM39" s="2" t="s">
        <v>144</v>
      </c>
      <c r="EN39" s="2" t="s">
        <v>144</v>
      </c>
      <c r="EO39" s="4"/>
      <c r="EP39" s="8"/>
      <c r="EQ39" s="4"/>
      <c r="ER39" s="8"/>
      <c r="ES39" s="7"/>
      <c r="ET39" s="7"/>
      <c r="EU39" s="2" t="s">
        <v>151</v>
      </c>
      <c r="EV39" s="2" t="s">
        <v>141</v>
      </c>
      <c r="EW39" s="2" t="s">
        <v>406</v>
      </c>
      <c r="EX39" s="2" t="s">
        <v>437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141</v>
      </c>
      <c r="FJ39" s="2" t="s">
        <v>224</v>
      </c>
      <c r="FK39" s="2" t="s">
        <v>144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141</v>
      </c>
      <c r="FW39" s="2" t="s">
        <v>165</v>
      </c>
      <c r="FX39" s="2" t="s">
        <v>438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151</v>
      </c>
      <c r="GI39" s="2" t="s">
        <v>141</v>
      </c>
      <c r="GJ39" s="2" t="s">
        <v>409</v>
      </c>
      <c r="GK39" s="2" t="s">
        <v>144</v>
      </c>
      <c r="GL39" s="2" t="s">
        <v>153</v>
      </c>
      <c r="GM39" s="2" t="s">
        <v>153</v>
      </c>
      <c r="GN39" s="2" t="s">
        <v>144</v>
      </c>
      <c r="GO39" s="4"/>
      <c r="GP39" s="8"/>
      <c r="GQ39" s="4"/>
      <c r="GR39" s="8"/>
      <c r="GS39" s="7"/>
      <c r="GT39" s="7"/>
      <c r="GU39" s="2" t="s">
        <v>151</v>
      </c>
      <c r="GV39" s="2" t="s">
        <v>141</v>
      </c>
      <c r="GW39" s="2" t="s">
        <v>197</v>
      </c>
      <c r="GX39" s="2" t="s">
        <v>144</v>
      </c>
      <c r="GY39" s="2" t="s">
        <v>153</v>
      </c>
      <c r="GZ39" s="2" t="s">
        <v>153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151</v>
      </c>
      <c r="KV39" s="2" t="s">
        <v>141</v>
      </c>
      <c r="KW39" s="2" t="s">
        <v>410</v>
      </c>
      <c r="KX39" s="2" t="s">
        <v>375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58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439</v>
      </c>
      <c r="B40" s="2" t="s">
        <v>133</v>
      </c>
      <c r="C40" s="2" t="s">
        <v>134</v>
      </c>
      <c r="D40" s="2" t="s">
        <v>392</v>
      </c>
      <c r="E40" s="2" t="s">
        <v>393</v>
      </c>
      <c r="F40" s="2" t="s">
        <v>433</v>
      </c>
      <c r="G40" s="2" t="s">
        <v>433</v>
      </c>
      <c r="H40" s="2" t="s">
        <v>433</v>
      </c>
      <c r="I40" s="2" t="s">
        <v>434</v>
      </c>
      <c r="J40" s="2" t="s">
        <v>435</v>
      </c>
      <c r="K40" s="2" t="s">
        <v>231</v>
      </c>
      <c r="L40" s="3">
        <v>34.04</v>
      </c>
      <c r="M40" s="3">
        <v>35.74</v>
      </c>
      <c r="N40" s="3">
        <v>109.99</v>
      </c>
      <c r="O40" s="2" t="s">
        <v>141</v>
      </c>
      <c r="P40" s="2" t="s">
        <v>142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399</v>
      </c>
      <c r="V40" s="2" t="s">
        <v>361</v>
      </c>
      <c r="W40" s="2" t="s">
        <v>147</v>
      </c>
      <c r="X40" s="2" t="s">
        <v>144</v>
      </c>
      <c r="Y40" s="2" t="s">
        <v>179</v>
      </c>
      <c r="Z40" s="4">
        <v>89</v>
      </c>
      <c r="AA40" s="4">
        <f>=ROUNDDOWN(22.25,0)</f>
      </c>
      <c r="AB40" s="5">
        <v>4</v>
      </c>
      <c r="AC40" s="2" t="s">
        <v>440</v>
      </c>
      <c r="AD40" s="4">
        <v>125</v>
      </c>
      <c r="AE40" s="4">
        <v>125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3</v>
      </c>
      <c r="AQ40" s="8">
        <v>172.05</v>
      </c>
      <c r="AR40" s="4"/>
      <c r="AS40" s="8"/>
      <c r="AT40" s="7"/>
      <c r="AU40" s="7"/>
      <c r="AV40" s="4">
        <v>3</v>
      </c>
      <c r="AW40" s="8">
        <v>172.05</v>
      </c>
      <c r="AX40" s="4"/>
      <c r="AY40" s="8"/>
      <c r="AZ40" s="7"/>
      <c r="BA40" s="7"/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0.3967</v>
      </c>
      <c r="BJ40" s="4">
        <v>3</v>
      </c>
      <c r="BK40" s="8">
        <v>172.05</v>
      </c>
      <c r="BL40" s="2" t="s">
        <v>362</v>
      </c>
      <c r="BM40" s="7">
        <v>1</v>
      </c>
      <c r="BN40" s="7">
        <v>1</v>
      </c>
      <c r="BO40" s="4">
        <v>1</v>
      </c>
      <c r="BP40" s="8">
        <v>90.99</v>
      </c>
      <c r="BQ40" s="4"/>
      <c r="BR40" s="8"/>
      <c r="BS40" s="7"/>
      <c r="BT40" s="7"/>
      <c r="BU40" s="2" t="s">
        <v>151</v>
      </c>
      <c r="BV40" s="2" t="s">
        <v>141</v>
      </c>
      <c r="BW40" s="2" t="s">
        <v>323</v>
      </c>
      <c r="BX40" s="2" t="s">
        <v>159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144</v>
      </c>
      <c r="CK40" s="2" t="s">
        <v>441</v>
      </c>
      <c r="CL40" s="2" t="s">
        <v>153</v>
      </c>
      <c r="CM40" s="2" t="s">
        <v>153</v>
      </c>
      <c r="CN40" s="2" t="s">
        <v>144</v>
      </c>
      <c r="CO40" s="4">
        <v>2</v>
      </c>
      <c r="CP40" s="8">
        <v>81.06</v>
      </c>
      <c r="CQ40" s="4"/>
      <c r="CR40" s="8"/>
      <c r="CS40" s="7"/>
      <c r="CT40" s="7"/>
      <c r="CU40" s="2" t="s">
        <v>151</v>
      </c>
      <c r="CV40" s="2" t="s">
        <v>141</v>
      </c>
      <c r="CW40" s="2" t="s">
        <v>155</v>
      </c>
      <c r="CX40" s="2" t="s">
        <v>442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235</v>
      </c>
      <c r="DJ40" s="2" t="s">
        <v>403</v>
      </c>
      <c r="DK40" s="2" t="s">
        <v>443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141</v>
      </c>
      <c r="DW40" s="2" t="s">
        <v>179</v>
      </c>
      <c r="DX40" s="2" t="s">
        <v>156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144</v>
      </c>
      <c r="EI40" s="2" t="s">
        <v>144</v>
      </c>
      <c r="EJ40" s="2" t="s">
        <v>144</v>
      </c>
      <c r="EK40" s="2" t="s">
        <v>144</v>
      </c>
      <c r="EL40" s="2" t="s">
        <v>144</v>
      </c>
      <c r="EM40" s="2" t="s">
        <v>144</v>
      </c>
      <c r="EN40" s="2" t="s">
        <v>144</v>
      </c>
      <c r="EO40" s="4"/>
      <c r="EP40" s="8"/>
      <c r="EQ40" s="4"/>
      <c r="ER40" s="8"/>
      <c r="ES40" s="7"/>
      <c r="ET40" s="7"/>
      <c r="EU40" s="2" t="s">
        <v>151</v>
      </c>
      <c r="EV40" s="2" t="s">
        <v>141</v>
      </c>
      <c r="EW40" s="2" t="s">
        <v>406</v>
      </c>
      <c r="EX40" s="2" t="s">
        <v>346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141</v>
      </c>
      <c r="FJ40" s="2" t="s">
        <v>224</v>
      </c>
      <c r="FK40" s="2" t="s">
        <v>144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165</v>
      </c>
      <c r="FX40" s="2" t="s">
        <v>367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151</v>
      </c>
      <c r="GI40" s="2" t="s">
        <v>141</v>
      </c>
      <c r="GJ40" s="2" t="s">
        <v>409</v>
      </c>
      <c r="GK40" s="2" t="s">
        <v>144</v>
      </c>
      <c r="GL40" s="2" t="s">
        <v>153</v>
      </c>
      <c r="GM40" s="2" t="s">
        <v>153</v>
      </c>
      <c r="GN40" s="2" t="s">
        <v>144</v>
      </c>
      <c r="GO40" s="4"/>
      <c r="GP40" s="8"/>
      <c r="GQ40" s="4"/>
      <c r="GR40" s="8"/>
      <c r="GS40" s="7"/>
      <c r="GT40" s="7"/>
      <c r="GU40" s="2" t="s">
        <v>151</v>
      </c>
      <c r="GV40" s="2" t="s">
        <v>141</v>
      </c>
      <c r="GW40" s="2" t="s">
        <v>197</v>
      </c>
      <c r="GX40" s="2" t="s">
        <v>144</v>
      </c>
      <c r="GY40" s="2" t="s">
        <v>153</v>
      </c>
      <c r="GZ40" s="2" t="s">
        <v>153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151</v>
      </c>
      <c r="KV40" s="2" t="s">
        <v>141</v>
      </c>
      <c r="KW40" s="2" t="s">
        <v>410</v>
      </c>
      <c r="KX40" s="2" t="s">
        <v>444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89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>
        <v>125</v>
      </c>
      <c r="PR40" s="4"/>
    </row>
    <row r="41">
      <c r="A41" s="2" t="s">
        <v>445</v>
      </c>
      <c r="B41" s="2" t="s">
        <v>133</v>
      </c>
      <c r="C41" s="2" t="s">
        <v>134</v>
      </c>
      <c r="D41" s="2" t="s">
        <v>392</v>
      </c>
      <c r="E41" s="2" t="s">
        <v>393</v>
      </c>
      <c r="F41" s="2" t="s">
        <v>433</v>
      </c>
      <c r="G41" s="2" t="s">
        <v>433</v>
      </c>
      <c r="H41" s="2" t="s">
        <v>433</v>
      </c>
      <c r="I41" s="2" t="s">
        <v>434</v>
      </c>
      <c r="J41" s="2" t="s">
        <v>435</v>
      </c>
      <c r="K41" s="2" t="s">
        <v>199</v>
      </c>
      <c r="L41" s="3">
        <v>34.04</v>
      </c>
      <c r="M41" s="3">
        <v>35.74</v>
      </c>
      <c r="N41" s="3">
        <v>109.99</v>
      </c>
      <c r="O41" s="2" t="s">
        <v>141</v>
      </c>
      <c r="P41" s="2" t="s">
        <v>312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399</v>
      </c>
      <c r="V41" s="2" t="s">
        <v>361</v>
      </c>
      <c r="W41" s="2" t="s">
        <v>147</v>
      </c>
      <c r="X41" s="2" t="s">
        <v>144</v>
      </c>
      <c r="Y41" s="2" t="s">
        <v>179</v>
      </c>
      <c r="Z41" s="4">
        <v>102</v>
      </c>
      <c r="AA41" s="4">
        <f>=ROUNDDOWN(51,0)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</v>
      </c>
      <c r="AQ41" s="8">
        <v>35</v>
      </c>
      <c r="AR41" s="4"/>
      <c r="AS41" s="8"/>
      <c r="AT41" s="7"/>
      <c r="AU41" s="7"/>
      <c r="AV41" s="4">
        <v>2</v>
      </c>
      <c r="AW41" s="8">
        <v>35</v>
      </c>
      <c r="AX41" s="4"/>
      <c r="AY41" s="8"/>
      <c r="AZ41" s="7"/>
      <c r="BA41" s="7"/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0.0807</v>
      </c>
      <c r="BJ41" s="4">
        <v>2</v>
      </c>
      <c r="BK41" s="8">
        <v>35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141</v>
      </c>
      <c r="BW41" s="2" t="s">
        <v>179</v>
      </c>
      <c r="BX41" s="2" t="s">
        <v>446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151</v>
      </c>
      <c r="CI41" s="2" t="s">
        <v>141</v>
      </c>
      <c r="CJ41" s="2" t="s">
        <v>144</v>
      </c>
      <c r="CK41" s="2" t="s">
        <v>302</v>
      </c>
      <c r="CL41" s="2" t="s">
        <v>153</v>
      </c>
      <c r="CM41" s="2" t="s">
        <v>153</v>
      </c>
      <c r="CN41" s="2" t="s">
        <v>144</v>
      </c>
      <c r="CO41" s="4">
        <v>2</v>
      </c>
      <c r="CP41" s="8">
        <v>35</v>
      </c>
      <c r="CQ41" s="4"/>
      <c r="CR41" s="8"/>
      <c r="CS41" s="7"/>
      <c r="CT41" s="7"/>
      <c r="CU41" s="2" t="s">
        <v>151</v>
      </c>
      <c r="CV41" s="2" t="s">
        <v>141</v>
      </c>
      <c r="CW41" s="2" t="s">
        <v>155</v>
      </c>
      <c r="CX41" s="2" t="s">
        <v>447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403</v>
      </c>
      <c r="DK41" s="2" t="s">
        <v>448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141</v>
      </c>
      <c r="DW41" s="2" t="s">
        <v>200</v>
      </c>
      <c r="DX41" s="2" t="s">
        <v>449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144</v>
      </c>
      <c r="EI41" s="2" t="s">
        <v>144</v>
      </c>
      <c r="EJ41" s="2" t="s">
        <v>144</v>
      </c>
      <c r="EK41" s="2" t="s">
        <v>144</v>
      </c>
      <c r="EL41" s="2" t="s">
        <v>144</v>
      </c>
      <c r="EM41" s="2" t="s">
        <v>144</v>
      </c>
      <c r="EN41" s="2" t="s">
        <v>144</v>
      </c>
      <c r="EO41" s="4"/>
      <c r="EP41" s="8"/>
      <c r="EQ41" s="4"/>
      <c r="ER41" s="8"/>
      <c r="ES41" s="7"/>
      <c r="ET41" s="7"/>
      <c r="EU41" s="2" t="s">
        <v>151</v>
      </c>
      <c r="EV41" s="2" t="s">
        <v>141</v>
      </c>
      <c r="EW41" s="2" t="s">
        <v>406</v>
      </c>
      <c r="EX41" s="2" t="s">
        <v>280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151</v>
      </c>
      <c r="FI41" s="2" t="s">
        <v>141</v>
      </c>
      <c r="FJ41" s="2" t="s">
        <v>224</v>
      </c>
      <c r="FK41" s="2" t="s">
        <v>414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165</v>
      </c>
      <c r="FX41" s="2" t="s">
        <v>422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151</v>
      </c>
      <c r="GI41" s="2" t="s">
        <v>141</v>
      </c>
      <c r="GJ41" s="2" t="s">
        <v>409</v>
      </c>
      <c r="GK41" s="2" t="s">
        <v>144</v>
      </c>
      <c r="GL41" s="2" t="s">
        <v>153</v>
      </c>
      <c r="GM41" s="2" t="s">
        <v>153</v>
      </c>
      <c r="GN41" s="2" t="s">
        <v>144</v>
      </c>
      <c r="GO41" s="4"/>
      <c r="GP41" s="8"/>
      <c r="GQ41" s="4"/>
      <c r="GR41" s="8"/>
      <c r="GS41" s="7"/>
      <c r="GT41" s="7"/>
      <c r="GU41" s="2" t="s">
        <v>151</v>
      </c>
      <c r="GV41" s="2" t="s">
        <v>141</v>
      </c>
      <c r="GW41" s="2" t="s">
        <v>197</v>
      </c>
      <c r="GX41" s="2" t="s">
        <v>144</v>
      </c>
      <c r="GY41" s="2" t="s">
        <v>153</v>
      </c>
      <c r="GZ41" s="2" t="s">
        <v>153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151</v>
      </c>
      <c r="KV41" s="2" t="s">
        <v>141</v>
      </c>
      <c r="KW41" s="2" t="s">
        <v>410</v>
      </c>
      <c r="KX41" s="2" t="s">
        <v>353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102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450</v>
      </c>
      <c r="B42" s="2" t="s">
        <v>133</v>
      </c>
      <c r="C42" s="2" t="s">
        <v>134</v>
      </c>
      <c r="D42" s="2" t="s">
        <v>392</v>
      </c>
      <c r="E42" s="2" t="s">
        <v>393</v>
      </c>
      <c r="F42" s="2" t="s">
        <v>433</v>
      </c>
      <c r="G42" s="2" t="s">
        <v>433</v>
      </c>
      <c r="H42" s="2" t="s">
        <v>433</v>
      </c>
      <c r="I42" s="2" t="s">
        <v>434</v>
      </c>
      <c r="J42" s="2" t="s">
        <v>435</v>
      </c>
      <c r="K42" s="2" t="s">
        <v>243</v>
      </c>
      <c r="L42" s="3">
        <v>34.04</v>
      </c>
      <c r="M42" s="3">
        <v>35.74</v>
      </c>
      <c r="N42" s="3">
        <v>109.99</v>
      </c>
      <c r="O42" s="2" t="s">
        <v>311</v>
      </c>
      <c r="P42" s="2" t="s">
        <v>312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399</v>
      </c>
      <c r="V42" s="2" t="s">
        <v>361</v>
      </c>
      <c r="W42" s="2" t="s">
        <v>147</v>
      </c>
      <c r="X42" s="2" t="s">
        <v>144</v>
      </c>
      <c r="Y42" s="2" t="s">
        <v>179</v>
      </c>
      <c r="Z42" s="4"/>
      <c r="AA42" s="4">
        <f>=ROUNDDOWN({0},0)</f>
      </c>
      <c r="AB42" s="5">
        <v>2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144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200</v>
      </c>
      <c r="BX42" s="2" t="s">
        <v>246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151</v>
      </c>
      <c r="CI42" s="2" t="s">
        <v>314</v>
      </c>
      <c r="CJ42" s="2" t="s">
        <v>144</v>
      </c>
      <c r="CK42" s="2" t="s">
        <v>247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151</v>
      </c>
      <c r="CV42" s="2" t="s">
        <v>314</v>
      </c>
      <c r="CW42" s="2" t="s">
        <v>155</v>
      </c>
      <c r="CX42" s="2" t="s">
        <v>451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151</v>
      </c>
      <c r="DI42" s="2" t="s">
        <v>314</v>
      </c>
      <c r="DJ42" s="2" t="s">
        <v>403</v>
      </c>
      <c r="DK42" s="2" t="s">
        <v>298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314</v>
      </c>
      <c r="DW42" s="2" t="s">
        <v>200</v>
      </c>
      <c r="DX42" s="2" t="s">
        <v>449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144</v>
      </c>
      <c r="EI42" s="2" t="s">
        <v>144</v>
      </c>
      <c r="EJ42" s="2" t="s">
        <v>144</v>
      </c>
      <c r="EK42" s="2" t="s">
        <v>144</v>
      </c>
      <c r="EL42" s="2" t="s">
        <v>144</v>
      </c>
      <c r="EM42" s="2" t="s">
        <v>144</v>
      </c>
      <c r="EN42" s="2" t="s">
        <v>144</v>
      </c>
      <c r="EO42" s="4"/>
      <c r="EP42" s="8"/>
      <c r="EQ42" s="4"/>
      <c r="ER42" s="8"/>
      <c r="ES42" s="7"/>
      <c r="ET42" s="7"/>
      <c r="EU42" s="2" t="s">
        <v>151</v>
      </c>
      <c r="EV42" s="2" t="s">
        <v>314</v>
      </c>
      <c r="EW42" s="2" t="s">
        <v>406</v>
      </c>
      <c r="EX42" s="2" t="s">
        <v>452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151</v>
      </c>
      <c r="FI42" s="2" t="s">
        <v>314</v>
      </c>
      <c r="FJ42" s="2" t="s">
        <v>224</v>
      </c>
      <c r="FK42" s="2" t="s">
        <v>453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314</v>
      </c>
      <c r="FW42" s="2" t="s">
        <v>165</v>
      </c>
      <c r="FX42" s="2" t="s">
        <v>325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151</v>
      </c>
      <c r="GI42" s="2" t="s">
        <v>314</v>
      </c>
      <c r="GJ42" s="2" t="s">
        <v>409</v>
      </c>
      <c r="GK42" s="2" t="s">
        <v>144</v>
      </c>
      <c r="GL42" s="2" t="s">
        <v>153</v>
      </c>
      <c r="GM42" s="2" t="s">
        <v>153</v>
      </c>
      <c r="GN42" s="2" t="s">
        <v>144</v>
      </c>
      <c r="GO42" s="4"/>
      <c r="GP42" s="8"/>
      <c r="GQ42" s="4"/>
      <c r="GR42" s="8"/>
      <c r="GS42" s="7"/>
      <c r="GT42" s="7"/>
      <c r="GU42" s="2" t="s">
        <v>151</v>
      </c>
      <c r="GV42" s="2" t="s">
        <v>314</v>
      </c>
      <c r="GW42" s="2" t="s">
        <v>197</v>
      </c>
      <c r="GX42" s="2" t="s">
        <v>144</v>
      </c>
      <c r="GY42" s="2" t="s">
        <v>153</v>
      </c>
      <c r="GZ42" s="2" t="s">
        <v>153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151</v>
      </c>
      <c r="KV42" s="2" t="s">
        <v>314</v>
      </c>
      <c r="KW42" s="2" t="s">
        <v>410</v>
      </c>
      <c r="KX42" s="2" t="s">
        <v>155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454</v>
      </c>
      <c r="B43" s="2" t="s">
        <v>133</v>
      </c>
      <c r="C43" s="2" t="s">
        <v>134</v>
      </c>
      <c r="D43" s="2" t="s">
        <v>392</v>
      </c>
      <c r="E43" s="2" t="s">
        <v>393</v>
      </c>
      <c r="F43" s="2" t="s">
        <v>433</v>
      </c>
      <c r="G43" s="2" t="s">
        <v>433</v>
      </c>
      <c r="H43" s="2" t="s">
        <v>433</v>
      </c>
      <c r="I43" s="2" t="s">
        <v>434</v>
      </c>
      <c r="J43" s="2" t="s">
        <v>435</v>
      </c>
      <c r="K43" s="2" t="s">
        <v>397</v>
      </c>
      <c r="L43" s="3">
        <v>34.04</v>
      </c>
      <c r="M43" s="3">
        <v>35.74</v>
      </c>
      <c r="N43" s="3">
        <v>109.99</v>
      </c>
      <c r="O43" s="2" t="s">
        <v>141</v>
      </c>
      <c r="P43" s="2" t="s">
        <v>398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399</v>
      </c>
      <c r="V43" s="2" t="s">
        <v>361</v>
      </c>
      <c r="W43" s="2" t="s">
        <v>147</v>
      </c>
      <c r="X43" s="2" t="s">
        <v>144</v>
      </c>
      <c r="Y43" s="2" t="s">
        <v>179</v>
      </c>
      <c r="Z43" s="4">
        <v>34</v>
      </c>
      <c r="AA43" s="4">
        <f>=ROUNDDOWN(11.3333333333333,0)</f>
      </c>
      <c r="AB43" s="5">
        <v>3</v>
      </c>
      <c r="AC43" s="2" t="s">
        <v>149</v>
      </c>
      <c r="AD43" s="4">
        <v>125</v>
      </c>
      <c r="AE43" s="4">
        <v>125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200</v>
      </c>
      <c r="BX43" s="2" t="s">
        <v>400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144</v>
      </c>
      <c r="CK43" s="2" t="s">
        <v>455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151</v>
      </c>
      <c r="CV43" s="2" t="s">
        <v>141</v>
      </c>
      <c r="CW43" s="2" t="s">
        <v>155</v>
      </c>
      <c r="CX43" s="2" t="s">
        <v>346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403</v>
      </c>
      <c r="DK43" s="2" t="s">
        <v>443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200</v>
      </c>
      <c r="DX43" s="2" t="s">
        <v>156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144</v>
      </c>
      <c r="EI43" s="2" t="s">
        <v>144</v>
      </c>
      <c r="EJ43" s="2" t="s">
        <v>144</v>
      </c>
      <c r="EK43" s="2" t="s">
        <v>144</v>
      </c>
      <c r="EL43" s="2" t="s">
        <v>144</v>
      </c>
      <c r="EM43" s="2" t="s">
        <v>144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141</v>
      </c>
      <c r="EW43" s="2" t="s">
        <v>406</v>
      </c>
      <c r="EX43" s="2" t="s">
        <v>252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224</v>
      </c>
      <c r="FK43" s="2" t="s">
        <v>456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165</v>
      </c>
      <c r="FX43" s="2" t="s">
        <v>255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151</v>
      </c>
      <c r="GI43" s="2" t="s">
        <v>141</v>
      </c>
      <c r="GJ43" s="2" t="s">
        <v>409</v>
      </c>
      <c r="GK43" s="2" t="s">
        <v>144</v>
      </c>
      <c r="GL43" s="2" t="s">
        <v>153</v>
      </c>
      <c r="GM43" s="2" t="s">
        <v>153</v>
      </c>
      <c r="GN43" s="2" t="s">
        <v>144</v>
      </c>
      <c r="GO43" s="4"/>
      <c r="GP43" s="8"/>
      <c r="GQ43" s="4"/>
      <c r="GR43" s="8"/>
      <c r="GS43" s="7"/>
      <c r="GT43" s="7"/>
      <c r="GU43" s="2" t="s">
        <v>151</v>
      </c>
      <c r="GV43" s="2" t="s">
        <v>141</v>
      </c>
      <c r="GW43" s="2" t="s">
        <v>197</v>
      </c>
      <c r="GX43" s="2" t="s">
        <v>144</v>
      </c>
      <c r="GY43" s="2" t="s">
        <v>153</v>
      </c>
      <c r="GZ43" s="2" t="s">
        <v>153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151</v>
      </c>
      <c r="KV43" s="2" t="s">
        <v>141</v>
      </c>
      <c r="KW43" s="2" t="s">
        <v>410</v>
      </c>
      <c r="KX43" s="2" t="s">
        <v>375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34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125</v>
      </c>
    </row>
    <row r="44">
      <c r="A44" s="2" t="s">
        <v>457</v>
      </c>
      <c r="B44" s="2" t="s">
        <v>133</v>
      </c>
      <c r="C44" s="2" t="s">
        <v>134</v>
      </c>
      <c r="D44" s="2" t="s">
        <v>392</v>
      </c>
      <c r="E44" s="2" t="s">
        <v>393</v>
      </c>
      <c r="F44" s="2" t="s">
        <v>458</v>
      </c>
      <c r="G44" s="2" t="s">
        <v>458</v>
      </c>
      <c r="H44" s="2" t="s">
        <v>458</v>
      </c>
      <c r="I44" s="2" t="s">
        <v>434</v>
      </c>
      <c r="J44" s="2" t="s">
        <v>459</v>
      </c>
      <c r="K44" s="2" t="s">
        <v>424</v>
      </c>
      <c r="L44" s="3">
        <v>24.76</v>
      </c>
      <c r="M44" s="3">
        <v>26</v>
      </c>
      <c r="N44" s="3">
        <v>79.99</v>
      </c>
      <c r="O44" s="2" t="s">
        <v>141</v>
      </c>
      <c r="P44" s="2" t="s">
        <v>398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399</v>
      </c>
      <c r="V44" s="2" t="s">
        <v>244</v>
      </c>
      <c r="W44" s="2" t="s">
        <v>147</v>
      </c>
      <c r="X44" s="2" t="s">
        <v>144</v>
      </c>
      <c r="Y44" s="2" t="s">
        <v>179</v>
      </c>
      <c r="Z44" s="4">
        <v>106</v>
      </c>
      <c r="AA44" s="4">
        <f>=ROUNDDOWN(70.6666666666667,0)</f>
      </c>
      <c r="AB44" s="5">
        <v>1.5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1</v>
      </c>
      <c r="AQ44" s="8">
        <v>53.03</v>
      </c>
      <c r="AR44" s="4"/>
      <c r="AS44" s="8"/>
      <c r="AT44" s="7"/>
      <c r="AU44" s="7"/>
      <c r="AV44" s="4">
        <v>1</v>
      </c>
      <c r="AW44" s="8">
        <v>53.03</v>
      </c>
      <c r="AX44" s="4"/>
      <c r="AY44" s="8"/>
      <c r="AZ44" s="7"/>
      <c r="BA44" s="7"/>
      <c r="BB44" s="7">
        <v>1</v>
      </c>
      <c r="BC44" s="4">
        <v>2</v>
      </c>
      <c r="BD44" s="8">
        <v>104.02</v>
      </c>
      <c r="BE44" s="4">
        <v>5</v>
      </c>
      <c r="BF44" s="8">
        <v>146.28</v>
      </c>
      <c r="BG44" s="7">
        <v>-0.6</v>
      </c>
      <c r="BH44" s="7">
        <v>-0.2889</v>
      </c>
      <c r="BI44" s="7">
        <v>0.5098</v>
      </c>
      <c r="BJ44" s="4">
        <v>1</v>
      </c>
      <c r="BK44" s="8">
        <v>53.03</v>
      </c>
      <c r="BL44" s="2" t="s">
        <v>16</v>
      </c>
      <c r="BM44" s="7">
        <v>1</v>
      </c>
      <c r="BN44" s="7">
        <v>1</v>
      </c>
      <c r="BO44" s="4">
        <v>1</v>
      </c>
      <c r="BP44" s="8">
        <v>53.03</v>
      </c>
      <c r="BQ44" s="4"/>
      <c r="BR44" s="8"/>
      <c r="BS44" s="7"/>
      <c r="BT44" s="7"/>
      <c r="BU44" s="2" t="s">
        <v>151</v>
      </c>
      <c r="BV44" s="2" t="s">
        <v>141</v>
      </c>
      <c r="BW44" s="2" t="s">
        <v>200</v>
      </c>
      <c r="BX44" s="2" t="s">
        <v>425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144</v>
      </c>
      <c r="CK44" s="2" t="s">
        <v>226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141</v>
      </c>
      <c r="CW44" s="2" t="s">
        <v>155</v>
      </c>
      <c r="CX44" s="2" t="s">
        <v>248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235</v>
      </c>
      <c r="DJ44" s="2" t="s">
        <v>403</v>
      </c>
      <c r="DK44" s="2" t="s">
        <v>460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151</v>
      </c>
      <c r="DV44" s="2" t="s">
        <v>141</v>
      </c>
      <c r="DW44" s="2" t="s">
        <v>200</v>
      </c>
      <c r="DX44" s="2" t="s">
        <v>323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144</v>
      </c>
      <c r="EI44" s="2" t="s">
        <v>144</v>
      </c>
      <c r="EJ44" s="2" t="s">
        <v>144</v>
      </c>
      <c r="EK44" s="2" t="s">
        <v>144</v>
      </c>
      <c r="EL44" s="2" t="s">
        <v>144</v>
      </c>
      <c r="EM44" s="2" t="s">
        <v>144</v>
      </c>
      <c r="EN44" s="2" t="s">
        <v>144</v>
      </c>
      <c r="EO44" s="4"/>
      <c r="EP44" s="8"/>
      <c r="EQ44" s="4"/>
      <c r="ER44" s="8"/>
      <c r="ES44" s="7"/>
      <c r="ET44" s="7"/>
      <c r="EU44" s="2" t="s">
        <v>151</v>
      </c>
      <c r="EV44" s="2" t="s">
        <v>141</v>
      </c>
      <c r="EW44" s="2" t="s">
        <v>406</v>
      </c>
      <c r="EX44" s="2" t="s">
        <v>292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141</v>
      </c>
      <c r="FJ44" s="2" t="s">
        <v>224</v>
      </c>
      <c r="FK44" s="2" t="s">
        <v>461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165</v>
      </c>
      <c r="FX44" s="2" t="s">
        <v>462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151</v>
      </c>
      <c r="GI44" s="2" t="s">
        <v>141</v>
      </c>
      <c r="GJ44" s="2" t="s">
        <v>409</v>
      </c>
      <c r="GK44" s="2" t="s">
        <v>144</v>
      </c>
      <c r="GL44" s="2" t="s">
        <v>153</v>
      </c>
      <c r="GM44" s="2" t="s">
        <v>153</v>
      </c>
      <c r="GN44" s="2" t="s">
        <v>144</v>
      </c>
      <c r="GO44" s="4"/>
      <c r="GP44" s="8"/>
      <c r="GQ44" s="4"/>
      <c r="GR44" s="8"/>
      <c r="GS44" s="7"/>
      <c r="GT44" s="7"/>
      <c r="GU44" s="2" t="s">
        <v>151</v>
      </c>
      <c r="GV44" s="2" t="s">
        <v>141</v>
      </c>
      <c r="GW44" s="2" t="s">
        <v>197</v>
      </c>
      <c r="GX44" s="2" t="s">
        <v>144</v>
      </c>
      <c r="GY44" s="2" t="s">
        <v>153</v>
      </c>
      <c r="GZ44" s="2" t="s">
        <v>153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151</v>
      </c>
      <c r="KV44" s="2" t="s">
        <v>141</v>
      </c>
      <c r="KW44" s="2" t="s">
        <v>410</v>
      </c>
      <c r="KX44" s="2" t="s">
        <v>375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106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463</v>
      </c>
      <c r="B45" s="2" t="s">
        <v>133</v>
      </c>
      <c r="C45" s="2" t="s">
        <v>134</v>
      </c>
      <c r="D45" s="2" t="s">
        <v>392</v>
      </c>
      <c r="E45" s="2" t="s">
        <v>393</v>
      </c>
      <c r="F45" s="2" t="s">
        <v>458</v>
      </c>
      <c r="G45" s="2" t="s">
        <v>458</v>
      </c>
      <c r="H45" s="2" t="s">
        <v>458</v>
      </c>
      <c r="I45" s="2" t="s">
        <v>434</v>
      </c>
      <c r="J45" s="2" t="s">
        <v>459</v>
      </c>
      <c r="K45" s="2" t="s">
        <v>397</v>
      </c>
      <c r="L45" s="3">
        <v>24.76</v>
      </c>
      <c r="M45" s="3">
        <v>26</v>
      </c>
      <c r="N45" s="3">
        <v>79.99</v>
      </c>
      <c r="O45" s="2" t="s">
        <v>141</v>
      </c>
      <c r="P45" s="2" t="s">
        <v>398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399</v>
      </c>
      <c r="V45" s="2" t="s">
        <v>244</v>
      </c>
      <c r="W45" s="2" t="s">
        <v>147</v>
      </c>
      <c r="X45" s="2" t="s">
        <v>144</v>
      </c>
      <c r="Y45" s="2" t="s">
        <v>179</v>
      </c>
      <c r="Z45" s="4">
        <v>68</v>
      </c>
      <c r="AA45" s="4">
        <f>=ROUNDDOWN(17,0)</f>
      </c>
      <c r="AB45" s="5">
        <v>4</v>
      </c>
      <c r="AC45" s="2" t="s">
        <v>149</v>
      </c>
      <c r="AD45" s="4">
        <v>165</v>
      </c>
      <c r="AE45" s="4">
        <v>165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</v>
      </c>
      <c r="AQ45" s="8">
        <v>50.99</v>
      </c>
      <c r="AR45" s="4">
        <v>2</v>
      </c>
      <c r="AS45" s="8">
        <v>79.98</v>
      </c>
      <c r="AT45" s="7">
        <v>-0.5</v>
      </c>
      <c r="AU45" s="7">
        <v>-0.3625</v>
      </c>
      <c r="AV45" s="4">
        <v>1</v>
      </c>
      <c r="AW45" s="8">
        <v>50.99</v>
      </c>
      <c r="AX45" s="4">
        <v>2</v>
      </c>
      <c r="AY45" s="8">
        <v>79.98</v>
      </c>
      <c r="AZ45" s="7">
        <v>-0.5</v>
      </c>
      <c r="BA45" s="7">
        <v>-0.3625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0.4902</v>
      </c>
      <c r="BJ45" s="4">
        <v>1</v>
      </c>
      <c r="BK45" s="8">
        <v>50.99</v>
      </c>
      <c r="BL45" s="2" t="s">
        <v>464</v>
      </c>
      <c r="BM45" s="7">
        <v>1</v>
      </c>
      <c r="BN45" s="7">
        <v>1</v>
      </c>
      <c r="BO45" s="4">
        <v>1</v>
      </c>
      <c r="BP45" s="8">
        <v>50.99</v>
      </c>
      <c r="BQ45" s="4"/>
      <c r="BR45" s="8"/>
      <c r="BS45" s="7"/>
      <c r="BT45" s="7"/>
      <c r="BU45" s="2" t="s">
        <v>151</v>
      </c>
      <c r="BV45" s="2" t="s">
        <v>141</v>
      </c>
      <c r="BW45" s="2" t="s">
        <v>200</v>
      </c>
      <c r="BX45" s="2" t="s">
        <v>246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141</v>
      </c>
      <c r="CJ45" s="2" t="s">
        <v>144</v>
      </c>
      <c r="CK45" s="2" t="s">
        <v>226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155</v>
      </c>
      <c r="CX45" s="2" t="s">
        <v>256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235</v>
      </c>
      <c r="DJ45" s="2" t="s">
        <v>403</v>
      </c>
      <c r="DK45" s="2" t="s">
        <v>465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141</v>
      </c>
      <c r="DW45" s="2" t="s">
        <v>200</v>
      </c>
      <c r="DX45" s="2" t="s">
        <v>466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144</v>
      </c>
      <c r="EI45" s="2" t="s">
        <v>144</v>
      </c>
      <c r="EJ45" s="2" t="s">
        <v>144</v>
      </c>
      <c r="EK45" s="2" t="s">
        <v>144</v>
      </c>
      <c r="EL45" s="2" t="s">
        <v>144</v>
      </c>
      <c r="EM45" s="2" t="s">
        <v>144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141</v>
      </c>
      <c r="EW45" s="2" t="s">
        <v>406</v>
      </c>
      <c r="EX45" s="2" t="s">
        <v>467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151</v>
      </c>
      <c r="FI45" s="2" t="s">
        <v>141</v>
      </c>
      <c r="FJ45" s="2" t="s">
        <v>224</v>
      </c>
      <c r="FK45" s="2" t="s">
        <v>468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165</v>
      </c>
      <c r="FX45" s="2" t="s">
        <v>255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151</v>
      </c>
      <c r="GI45" s="2" t="s">
        <v>141</v>
      </c>
      <c r="GJ45" s="2" t="s">
        <v>409</v>
      </c>
      <c r="GK45" s="2" t="s">
        <v>144</v>
      </c>
      <c r="GL45" s="2" t="s">
        <v>153</v>
      </c>
      <c r="GM45" s="2" t="s">
        <v>153</v>
      </c>
      <c r="GN45" s="2" t="s">
        <v>144</v>
      </c>
      <c r="GO45" s="4"/>
      <c r="GP45" s="8"/>
      <c r="GQ45" s="4">
        <v>2</v>
      </c>
      <c r="GR45" s="8">
        <v>79.98</v>
      </c>
      <c r="GS45" s="7">
        <v>-1</v>
      </c>
      <c r="GT45" s="7">
        <v>-1</v>
      </c>
      <c r="GU45" s="2" t="s">
        <v>151</v>
      </c>
      <c r="GV45" s="2" t="s">
        <v>141</v>
      </c>
      <c r="GW45" s="2" t="s">
        <v>197</v>
      </c>
      <c r="GX45" s="2" t="s">
        <v>469</v>
      </c>
      <c r="GY45" s="2" t="s">
        <v>153</v>
      </c>
      <c r="GZ45" s="2" t="s">
        <v>153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151</v>
      </c>
      <c r="KV45" s="2" t="s">
        <v>141</v>
      </c>
      <c r="KW45" s="2" t="s">
        <v>410</v>
      </c>
      <c r="KX45" s="2" t="s">
        <v>375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68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>
        <v>165</v>
      </c>
    </row>
    <row r="46">
      <c r="A46" s="2" t="s">
        <v>470</v>
      </c>
      <c r="B46" s="2" t="s">
        <v>133</v>
      </c>
      <c r="C46" s="2" t="s">
        <v>134</v>
      </c>
      <c r="D46" s="2" t="s">
        <v>392</v>
      </c>
      <c r="E46" s="2" t="s">
        <v>393</v>
      </c>
      <c r="F46" s="2" t="s">
        <v>458</v>
      </c>
      <c r="G46" s="2" t="s">
        <v>458</v>
      </c>
      <c r="H46" s="2" t="s">
        <v>458</v>
      </c>
      <c r="I46" s="2" t="s">
        <v>434</v>
      </c>
      <c r="J46" s="2" t="s">
        <v>459</v>
      </c>
      <c r="K46" s="2" t="s">
        <v>199</v>
      </c>
      <c r="L46" s="3">
        <v>24.76</v>
      </c>
      <c r="M46" s="3">
        <v>26</v>
      </c>
      <c r="N46" s="3">
        <v>79.99</v>
      </c>
      <c r="O46" s="2" t="s">
        <v>311</v>
      </c>
      <c r="P46" s="2" t="s">
        <v>312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399</v>
      </c>
      <c r="V46" s="2" t="s">
        <v>244</v>
      </c>
      <c r="W46" s="2" t="s">
        <v>147</v>
      </c>
      <c r="X46" s="2" t="s">
        <v>144</v>
      </c>
      <c r="Y46" s="2" t="s">
        <v>179</v>
      </c>
      <c r="Z46" s="4"/>
      <c r="AA46" s="4">
        <f>=ROUNDDOWN({0},0)</f>
      </c>
      <c r="AB46" s="5">
        <v>3</v>
      </c>
      <c r="AC46" s="2" t="s">
        <v>144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3</v>
      </c>
      <c r="AS46" s="8">
        <v>66.3</v>
      </c>
      <c r="AT46" s="7">
        <v>-1</v>
      </c>
      <c r="AU46" s="7">
        <v>-1</v>
      </c>
      <c r="AV46" s="4"/>
      <c r="AW46" s="8"/>
      <c r="AX46" s="4">
        <v>3</v>
      </c>
      <c r="AY46" s="8">
        <v>66.3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200</v>
      </c>
      <c r="BX46" s="2" t="s">
        <v>202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314</v>
      </c>
      <c r="CJ46" s="2" t="s">
        <v>144</v>
      </c>
      <c r="CK46" s="2" t="s">
        <v>471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3</v>
      </c>
      <c r="CR46" s="8">
        <v>66.3</v>
      </c>
      <c r="CS46" s="7">
        <v>-1</v>
      </c>
      <c r="CT46" s="7">
        <v>-1</v>
      </c>
      <c r="CU46" s="2" t="s">
        <v>151</v>
      </c>
      <c r="CV46" s="2" t="s">
        <v>314</v>
      </c>
      <c r="CW46" s="2" t="s">
        <v>155</v>
      </c>
      <c r="CX46" s="2" t="s">
        <v>165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151</v>
      </c>
      <c r="DI46" s="2" t="s">
        <v>314</v>
      </c>
      <c r="DJ46" s="2" t="s">
        <v>403</v>
      </c>
      <c r="DK46" s="2" t="s">
        <v>285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314</v>
      </c>
      <c r="DW46" s="2" t="s">
        <v>200</v>
      </c>
      <c r="DX46" s="2" t="s">
        <v>225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144</v>
      </c>
      <c r="EI46" s="2" t="s">
        <v>144</v>
      </c>
      <c r="EJ46" s="2" t="s">
        <v>144</v>
      </c>
      <c r="EK46" s="2" t="s">
        <v>144</v>
      </c>
      <c r="EL46" s="2" t="s">
        <v>144</v>
      </c>
      <c r="EM46" s="2" t="s">
        <v>144</v>
      </c>
      <c r="EN46" s="2" t="s">
        <v>144</v>
      </c>
      <c r="EO46" s="4"/>
      <c r="EP46" s="8"/>
      <c r="EQ46" s="4"/>
      <c r="ER46" s="8"/>
      <c r="ES46" s="7"/>
      <c r="ET46" s="7"/>
      <c r="EU46" s="2" t="s">
        <v>151</v>
      </c>
      <c r="EV46" s="2" t="s">
        <v>314</v>
      </c>
      <c r="EW46" s="2" t="s">
        <v>406</v>
      </c>
      <c r="EX46" s="2" t="s">
        <v>472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151</v>
      </c>
      <c r="FI46" s="2" t="s">
        <v>314</v>
      </c>
      <c r="FJ46" s="2" t="s">
        <v>224</v>
      </c>
      <c r="FK46" s="2" t="s">
        <v>473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314</v>
      </c>
      <c r="FW46" s="2" t="s">
        <v>165</v>
      </c>
      <c r="FX46" s="2" t="s">
        <v>255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151</v>
      </c>
      <c r="GI46" s="2" t="s">
        <v>314</v>
      </c>
      <c r="GJ46" s="2" t="s">
        <v>409</v>
      </c>
      <c r="GK46" s="2" t="s">
        <v>144</v>
      </c>
      <c r="GL46" s="2" t="s">
        <v>153</v>
      </c>
      <c r="GM46" s="2" t="s">
        <v>153</v>
      </c>
      <c r="GN46" s="2" t="s">
        <v>144</v>
      </c>
      <c r="GO46" s="4"/>
      <c r="GP46" s="8"/>
      <c r="GQ46" s="4"/>
      <c r="GR46" s="8"/>
      <c r="GS46" s="7"/>
      <c r="GT46" s="7"/>
      <c r="GU46" s="2" t="s">
        <v>151</v>
      </c>
      <c r="GV46" s="2" t="s">
        <v>314</v>
      </c>
      <c r="GW46" s="2" t="s">
        <v>197</v>
      </c>
      <c r="GX46" s="2" t="s">
        <v>144</v>
      </c>
      <c r="GY46" s="2" t="s">
        <v>153</v>
      </c>
      <c r="GZ46" s="2" t="s">
        <v>153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151</v>
      </c>
      <c r="KV46" s="2" t="s">
        <v>314</v>
      </c>
      <c r="KW46" s="2" t="s">
        <v>410</v>
      </c>
      <c r="KX46" s="2" t="s">
        <v>144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474</v>
      </c>
      <c r="B47" s="2" t="s">
        <v>133</v>
      </c>
      <c r="C47" s="2" t="s">
        <v>134</v>
      </c>
      <c r="D47" s="2" t="s">
        <v>392</v>
      </c>
      <c r="E47" s="2" t="s">
        <v>393</v>
      </c>
      <c r="F47" s="2" t="s">
        <v>458</v>
      </c>
      <c r="G47" s="2" t="s">
        <v>458</v>
      </c>
      <c r="H47" s="2" t="s">
        <v>458</v>
      </c>
      <c r="I47" s="2" t="s">
        <v>434</v>
      </c>
      <c r="J47" s="2" t="s">
        <v>459</v>
      </c>
      <c r="K47" s="2" t="s">
        <v>243</v>
      </c>
      <c r="L47" s="3">
        <v>24.76</v>
      </c>
      <c r="M47" s="3">
        <v>26</v>
      </c>
      <c r="N47" s="3">
        <v>79.99</v>
      </c>
      <c r="O47" s="2" t="s">
        <v>311</v>
      </c>
      <c r="P47" s="2" t="s">
        <v>312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399</v>
      </c>
      <c r="V47" s="2" t="s">
        <v>244</v>
      </c>
      <c r="W47" s="2" t="s">
        <v>147</v>
      </c>
      <c r="X47" s="2" t="s">
        <v>144</v>
      </c>
      <c r="Y47" s="2" t="s">
        <v>179</v>
      </c>
      <c r="Z47" s="4"/>
      <c r="AA47" s="4">
        <f>=ROUNDDOWN({0},0)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200</v>
      </c>
      <c r="BX47" s="2" t="s">
        <v>152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314</v>
      </c>
      <c r="CJ47" s="2" t="s">
        <v>144</v>
      </c>
      <c r="CK47" s="2" t="s">
        <v>455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314</v>
      </c>
      <c r="CW47" s="2" t="s">
        <v>155</v>
      </c>
      <c r="CX47" s="2" t="s">
        <v>475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314</v>
      </c>
      <c r="DJ47" s="2" t="s">
        <v>403</v>
      </c>
      <c r="DK47" s="2" t="s">
        <v>476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314</v>
      </c>
      <c r="DW47" s="2" t="s">
        <v>200</v>
      </c>
      <c r="DX47" s="2" t="s">
        <v>179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144</v>
      </c>
      <c r="EI47" s="2" t="s">
        <v>144</v>
      </c>
      <c r="EJ47" s="2" t="s">
        <v>144</v>
      </c>
      <c r="EK47" s="2" t="s">
        <v>144</v>
      </c>
      <c r="EL47" s="2" t="s">
        <v>144</v>
      </c>
      <c r="EM47" s="2" t="s">
        <v>144</v>
      </c>
      <c r="EN47" s="2" t="s">
        <v>144</v>
      </c>
      <c r="EO47" s="4"/>
      <c r="EP47" s="8"/>
      <c r="EQ47" s="4"/>
      <c r="ER47" s="8"/>
      <c r="ES47" s="7"/>
      <c r="ET47" s="7"/>
      <c r="EU47" s="2" t="s">
        <v>151</v>
      </c>
      <c r="EV47" s="2" t="s">
        <v>314</v>
      </c>
      <c r="EW47" s="2" t="s">
        <v>406</v>
      </c>
      <c r="EX47" s="2" t="s">
        <v>205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151</v>
      </c>
      <c r="FI47" s="2" t="s">
        <v>314</v>
      </c>
      <c r="FJ47" s="2" t="s">
        <v>224</v>
      </c>
      <c r="FK47" s="2" t="s">
        <v>477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314</v>
      </c>
      <c r="FW47" s="2" t="s">
        <v>165</v>
      </c>
      <c r="FX47" s="2" t="s">
        <v>367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151</v>
      </c>
      <c r="GI47" s="2" t="s">
        <v>314</v>
      </c>
      <c r="GJ47" s="2" t="s">
        <v>409</v>
      </c>
      <c r="GK47" s="2" t="s">
        <v>144</v>
      </c>
      <c r="GL47" s="2" t="s">
        <v>153</v>
      </c>
      <c r="GM47" s="2" t="s">
        <v>153</v>
      </c>
      <c r="GN47" s="2" t="s">
        <v>144</v>
      </c>
      <c r="GO47" s="4"/>
      <c r="GP47" s="8"/>
      <c r="GQ47" s="4"/>
      <c r="GR47" s="8"/>
      <c r="GS47" s="7"/>
      <c r="GT47" s="7"/>
      <c r="GU47" s="2" t="s">
        <v>151</v>
      </c>
      <c r="GV47" s="2" t="s">
        <v>314</v>
      </c>
      <c r="GW47" s="2" t="s">
        <v>197</v>
      </c>
      <c r="GX47" s="2" t="s">
        <v>144</v>
      </c>
      <c r="GY47" s="2" t="s">
        <v>153</v>
      </c>
      <c r="GZ47" s="2" t="s">
        <v>153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151</v>
      </c>
      <c r="KV47" s="2" t="s">
        <v>314</v>
      </c>
      <c r="KW47" s="2" t="s">
        <v>410</v>
      </c>
      <c r="KX47" s="2" t="s">
        <v>144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478</v>
      </c>
      <c r="B48" s="2" t="s">
        <v>133</v>
      </c>
      <c r="C48" s="2" t="s">
        <v>134</v>
      </c>
      <c r="D48" s="2" t="s">
        <v>479</v>
      </c>
      <c r="E48" s="2" t="s">
        <v>480</v>
      </c>
      <c r="F48" s="2" t="s">
        <v>481</v>
      </c>
      <c r="G48" s="2" t="s">
        <v>481</v>
      </c>
      <c r="H48" s="2" t="s">
        <v>481</v>
      </c>
      <c r="I48" s="2" t="s">
        <v>482</v>
      </c>
      <c r="J48" s="2" t="s">
        <v>483</v>
      </c>
      <c r="K48" s="2" t="s">
        <v>397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398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399</v>
      </c>
      <c r="V48" s="2" t="s">
        <v>484</v>
      </c>
      <c r="W48" s="2" t="s">
        <v>147</v>
      </c>
      <c r="X48" s="2" t="s">
        <v>144</v>
      </c>
      <c r="Y48" s="2" t="s">
        <v>174</v>
      </c>
      <c r="Z48" s="4">
        <v>10</v>
      </c>
      <c r="AA48" s="4">
        <f>=ROUNDDOWN(2,0)</f>
      </c>
      <c r="AB48" s="5">
        <v>5</v>
      </c>
      <c r="AC48" s="2" t="s">
        <v>149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8</v>
      </c>
      <c r="AQ48" s="8">
        <v>330.48</v>
      </c>
      <c r="AR48" s="4"/>
      <c r="AS48" s="8"/>
      <c r="AT48" s="7"/>
      <c r="AU48" s="7"/>
      <c r="AV48" s="4">
        <v>8</v>
      </c>
      <c r="AW48" s="8">
        <v>330.48</v>
      </c>
      <c r="AX48" s="4"/>
      <c r="AY48" s="8"/>
      <c r="AZ48" s="7"/>
      <c r="BA48" s="7"/>
      <c r="BB48" s="7">
        <v>1</v>
      </c>
      <c r="BC48" s="4">
        <v>8</v>
      </c>
      <c r="BD48" s="8">
        <v>330.48</v>
      </c>
      <c r="BE48" s="4">
        <v>2</v>
      </c>
      <c r="BF48" s="8">
        <v>56.16</v>
      </c>
      <c r="BG48" s="7">
        <v>3</v>
      </c>
      <c r="BH48" s="7">
        <v>4.8846</v>
      </c>
      <c r="BI48" s="7">
        <v>1</v>
      </c>
      <c r="BJ48" s="4">
        <v>8</v>
      </c>
      <c r="BK48" s="8">
        <v>330.48</v>
      </c>
      <c r="BL48" s="2" t="s">
        <v>485</v>
      </c>
      <c r="BM48" s="7">
        <v>1</v>
      </c>
      <c r="BN48" s="7">
        <v>1</v>
      </c>
      <c r="BO48" s="4">
        <v>6</v>
      </c>
      <c r="BP48" s="8">
        <v>273.54</v>
      </c>
      <c r="BQ48" s="4"/>
      <c r="BR48" s="8"/>
      <c r="BS48" s="7"/>
      <c r="BT48" s="7"/>
      <c r="BU48" s="2" t="s">
        <v>151</v>
      </c>
      <c r="BV48" s="2" t="s">
        <v>141</v>
      </c>
      <c r="BW48" s="2" t="s">
        <v>200</v>
      </c>
      <c r="BX48" s="2" t="s">
        <v>246</v>
      </c>
      <c r="BY48" s="2" t="s">
        <v>153</v>
      </c>
      <c r="BZ48" s="2" t="s">
        <v>153</v>
      </c>
      <c r="CA48" s="2" t="s">
        <v>144</v>
      </c>
      <c r="CB48" s="4">
        <v>2</v>
      </c>
      <c r="CC48" s="8">
        <v>56.94</v>
      </c>
      <c r="CD48" s="4"/>
      <c r="CE48" s="8"/>
      <c r="CF48" s="7"/>
      <c r="CG48" s="7"/>
      <c r="CH48" s="2" t="s">
        <v>151</v>
      </c>
      <c r="CI48" s="2" t="s">
        <v>141</v>
      </c>
      <c r="CJ48" s="2" t="s">
        <v>144</v>
      </c>
      <c r="CK48" s="2" t="s">
        <v>212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151</v>
      </c>
      <c r="CV48" s="2" t="s">
        <v>141</v>
      </c>
      <c r="CW48" s="2" t="s">
        <v>155</v>
      </c>
      <c r="CX48" s="2" t="s">
        <v>413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403</v>
      </c>
      <c r="DK48" s="2" t="s">
        <v>465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141</v>
      </c>
      <c r="DW48" s="2" t="s">
        <v>174</v>
      </c>
      <c r="DX48" s="2" t="s">
        <v>486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144</v>
      </c>
      <c r="EI48" s="2" t="s">
        <v>144</v>
      </c>
      <c r="EJ48" s="2" t="s">
        <v>144</v>
      </c>
      <c r="EK48" s="2" t="s">
        <v>144</v>
      </c>
      <c r="EL48" s="2" t="s">
        <v>144</v>
      </c>
      <c r="EM48" s="2" t="s">
        <v>144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141</v>
      </c>
      <c r="EW48" s="2" t="s">
        <v>161</v>
      </c>
      <c r="EX48" s="2" t="s">
        <v>205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151</v>
      </c>
      <c r="FI48" s="2" t="s">
        <v>141</v>
      </c>
      <c r="FJ48" s="2" t="s">
        <v>163</v>
      </c>
      <c r="FK48" s="2" t="s">
        <v>267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314</v>
      </c>
      <c r="FW48" s="2" t="s">
        <v>165</v>
      </c>
      <c r="FX48" s="2" t="s">
        <v>422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151</v>
      </c>
      <c r="GI48" s="2" t="s">
        <v>141</v>
      </c>
      <c r="GJ48" s="2" t="s">
        <v>409</v>
      </c>
      <c r="GK48" s="2" t="s">
        <v>487</v>
      </c>
      <c r="GL48" s="2" t="s">
        <v>153</v>
      </c>
      <c r="GM48" s="2" t="s">
        <v>153</v>
      </c>
      <c r="GN48" s="2" t="s">
        <v>144</v>
      </c>
      <c r="GO48" s="4"/>
      <c r="GP48" s="8"/>
      <c r="GQ48" s="4"/>
      <c r="GR48" s="8"/>
      <c r="GS48" s="7"/>
      <c r="GT48" s="7"/>
      <c r="GU48" s="2" t="s">
        <v>151</v>
      </c>
      <c r="GV48" s="2" t="s">
        <v>141</v>
      </c>
      <c r="GW48" s="2" t="s">
        <v>197</v>
      </c>
      <c r="GX48" s="2" t="s">
        <v>144</v>
      </c>
      <c r="GY48" s="2" t="s">
        <v>153</v>
      </c>
      <c r="GZ48" s="2" t="s">
        <v>153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151</v>
      </c>
      <c r="KV48" s="2" t="s">
        <v>141</v>
      </c>
      <c r="KW48" s="2" t="s">
        <v>410</v>
      </c>
      <c r="KX48" s="2" t="s">
        <v>488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10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232</v>
      </c>
    </row>
    <row r="49">
      <c r="A49" s="2" t="s">
        <v>489</v>
      </c>
      <c r="B49" s="2" t="s">
        <v>133</v>
      </c>
      <c r="C49" s="2" t="s">
        <v>134</v>
      </c>
      <c r="D49" s="2" t="s">
        <v>479</v>
      </c>
      <c r="E49" s="2" t="s">
        <v>480</v>
      </c>
      <c r="F49" s="2" t="s">
        <v>481</v>
      </c>
      <c r="G49" s="2" t="s">
        <v>481</v>
      </c>
      <c r="H49" s="2" t="s">
        <v>481</v>
      </c>
      <c r="I49" s="2" t="s">
        <v>482</v>
      </c>
      <c r="J49" s="2" t="s">
        <v>483</v>
      </c>
      <c r="K49" s="2" t="s">
        <v>199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312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399</v>
      </c>
      <c r="V49" s="2" t="s">
        <v>484</v>
      </c>
      <c r="W49" s="2" t="s">
        <v>147</v>
      </c>
      <c r="X49" s="2" t="s">
        <v>144</v>
      </c>
      <c r="Y49" s="2" t="s">
        <v>174</v>
      </c>
      <c r="Z49" s="4">
        <v>108</v>
      </c>
      <c r="AA49" s="4">
        <f>=ROUNDDOWN(108,0)</f>
      </c>
      <c r="AB49" s="5">
        <v>1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174</v>
      </c>
      <c r="BX49" s="2" t="s">
        <v>202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144</v>
      </c>
      <c r="CK49" s="2" t="s">
        <v>490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155</v>
      </c>
      <c r="CX49" s="2" t="s">
        <v>491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403</v>
      </c>
      <c r="DK49" s="2" t="s">
        <v>422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141</v>
      </c>
      <c r="DW49" s="2" t="s">
        <v>174</v>
      </c>
      <c r="DX49" s="2" t="s">
        <v>225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144</v>
      </c>
      <c r="EI49" s="2" t="s">
        <v>144</v>
      </c>
      <c r="EJ49" s="2" t="s">
        <v>144</v>
      </c>
      <c r="EK49" s="2" t="s">
        <v>144</v>
      </c>
      <c r="EL49" s="2" t="s">
        <v>144</v>
      </c>
      <c r="EM49" s="2" t="s">
        <v>144</v>
      </c>
      <c r="EN49" s="2" t="s">
        <v>144</v>
      </c>
      <c r="EO49" s="4"/>
      <c r="EP49" s="8"/>
      <c r="EQ49" s="4"/>
      <c r="ER49" s="8"/>
      <c r="ES49" s="7"/>
      <c r="ET49" s="7"/>
      <c r="EU49" s="2" t="s">
        <v>151</v>
      </c>
      <c r="EV49" s="2" t="s">
        <v>141</v>
      </c>
      <c r="EW49" s="2" t="s">
        <v>161</v>
      </c>
      <c r="EX49" s="2" t="s">
        <v>349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163</v>
      </c>
      <c r="FK49" s="2" t="s">
        <v>254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314</v>
      </c>
      <c r="FW49" s="2" t="s">
        <v>165</v>
      </c>
      <c r="FX49" s="2" t="s">
        <v>492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151</v>
      </c>
      <c r="GI49" s="2" t="s">
        <v>141</v>
      </c>
      <c r="GJ49" s="2" t="s">
        <v>409</v>
      </c>
      <c r="GK49" s="2" t="s">
        <v>144</v>
      </c>
      <c r="GL49" s="2" t="s">
        <v>153</v>
      </c>
      <c r="GM49" s="2" t="s">
        <v>153</v>
      </c>
      <c r="GN49" s="2" t="s">
        <v>144</v>
      </c>
      <c r="GO49" s="4"/>
      <c r="GP49" s="8"/>
      <c r="GQ49" s="4"/>
      <c r="GR49" s="8"/>
      <c r="GS49" s="7"/>
      <c r="GT49" s="7"/>
      <c r="GU49" s="2" t="s">
        <v>151</v>
      </c>
      <c r="GV49" s="2" t="s">
        <v>141</v>
      </c>
      <c r="GW49" s="2" t="s">
        <v>197</v>
      </c>
      <c r="GX49" s="2" t="s">
        <v>144</v>
      </c>
      <c r="GY49" s="2" t="s">
        <v>153</v>
      </c>
      <c r="GZ49" s="2" t="s">
        <v>153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151</v>
      </c>
      <c r="KV49" s="2" t="s">
        <v>141</v>
      </c>
      <c r="KW49" s="2" t="s">
        <v>410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108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493</v>
      </c>
      <c r="B50" s="2" t="s">
        <v>133</v>
      </c>
      <c r="C50" s="2" t="s">
        <v>134</v>
      </c>
      <c r="D50" s="2" t="s">
        <v>479</v>
      </c>
      <c r="E50" s="2" t="s">
        <v>480</v>
      </c>
      <c r="F50" s="2" t="s">
        <v>481</v>
      </c>
      <c r="G50" s="2" t="s">
        <v>481</v>
      </c>
      <c r="H50" s="2" t="s">
        <v>481</v>
      </c>
      <c r="I50" s="2" t="s">
        <v>482</v>
      </c>
      <c r="J50" s="2" t="s">
        <v>483</v>
      </c>
      <c r="K50" s="2" t="s">
        <v>243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312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399</v>
      </c>
      <c r="V50" s="2" t="s">
        <v>484</v>
      </c>
      <c r="W50" s="2" t="s">
        <v>147</v>
      </c>
      <c r="X50" s="2" t="s">
        <v>144</v>
      </c>
      <c r="Y50" s="2" t="s">
        <v>174</v>
      </c>
      <c r="Z50" s="4">
        <v>60</v>
      </c>
      <c r="AA50" s="4">
        <f>=ROUNDDOWN(150,0)</f>
      </c>
      <c r="AB50" s="5">
        <v>0.4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2</v>
      </c>
      <c r="AS50" s="8">
        <v>56.16</v>
      </c>
      <c r="AT50" s="7">
        <v>-1</v>
      </c>
      <c r="AU50" s="7">
        <v>-1</v>
      </c>
      <c r="AV50" s="4"/>
      <c r="AW50" s="8"/>
      <c r="AX50" s="4">
        <v>2</v>
      </c>
      <c r="AY50" s="8">
        <v>56.16</v>
      </c>
      <c r="AZ50" s="7">
        <v>-1</v>
      </c>
      <c r="BA50" s="7">
        <v>-1</v>
      </c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200</v>
      </c>
      <c r="BX50" s="2" t="s">
        <v>176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144</v>
      </c>
      <c r="CK50" s="2" t="s">
        <v>144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155</v>
      </c>
      <c r="CX50" s="2" t="s">
        <v>447</v>
      </c>
      <c r="CY50" s="2" t="s">
        <v>153</v>
      </c>
      <c r="CZ50" s="2" t="s">
        <v>153</v>
      </c>
      <c r="DA50" s="2" t="s">
        <v>144</v>
      </c>
      <c r="DB50" s="4"/>
      <c r="DC50" s="8"/>
      <c r="DD50" s="4">
        <v>2</v>
      </c>
      <c r="DE50" s="8">
        <v>56.16</v>
      </c>
      <c r="DF50" s="7">
        <v>-1</v>
      </c>
      <c r="DG50" s="7">
        <v>-1</v>
      </c>
      <c r="DH50" s="2" t="s">
        <v>151</v>
      </c>
      <c r="DI50" s="2" t="s">
        <v>141</v>
      </c>
      <c r="DJ50" s="2" t="s">
        <v>403</v>
      </c>
      <c r="DK50" s="2" t="s">
        <v>494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141</v>
      </c>
      <c r="DW50" s="2" t="s">
        <v>174</v>
      </c>
      <c r="DX50" s="2" t="s">
        <v>179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144</v>
      </c>
      <c r="EI50" s="2" t="s">
        <v>144</v>
      </c>
      <c r="EJ50" s="2" t="s">
        <v>144</v>
      </c>
      <c r="EK50" s="2" t="s">
        <v>144</v>
      </c>
      <c r="EL50" s="2" t="s">
        <v>144</v>
      </c>
      <c r="EM50" s="2" t="s">
        <v>144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141</v>
      </c>
      <c r="EW50" s="2" t="s">
        <v>161</v>
      </c>
      <c r="EX50" s="2" t="s">
        <v>447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141</v>
      </c>
      <c r="FJ50" s="2" t="s">
        <v>163</v>
      </c>
      <c r="FK50" s="2" t="s">
        <v>144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314</v>
      </c>
      <c r="FW50" s="2" t="s">
        <v>165</v>
      </c>
      <c r="FX50" s="2" t="s">
        <v>422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151</v>
      </c>
      <c r="GI50" s="2" t="s">
        <v>141</v>
      </c>
      <c r="GJ50" s="2" t="s">
        <v>409</v>
      </c>
      <c r="GK50" s="2" t="s">
        <v>144</v>
      </c>
      <c r="GL50" s="2" t="s">
        <v>153</v>
      </c>
      <c r="GM50" s="2" t="s">
        <v>153</v>
      </c>
      <c r="GN50" s="2" t="s">
        <v>144</v>
      </c>
      <c r="GO50" s="4"/>
      <c r="GP50" s="8"/>
      <c r="GQ50" s="4"/>
      <c r="GR50" s="8"/>
      <c r="GS50" s="7"/>
      <c r="GT50" s="7"/>
      <c r="GU50" s="2" t="s">
        <v>151</v>
      </c>
      <c r="GV50" s="2" t="s">
        <v>141</v>
      </c>
      <c r="GW50" s="2" t="s">
        <v>197</v>
      </c>
      <c r="GX50" s="2" t="s">
        <v>144</v>
      </c>
      <c r="GY50" s="2" t="s">
        <v>153</v>
      </c>
      <c r="GZ50" s="2" t="s">
        <v>153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151</v>
      </c>
      <c r="KV50" s="2" t="s">
        <v>141</v>
      </c>
      <c r="KW50" s="2" t="s">
        <v>410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60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495</v>
      </c>
      <c r="B51" s="2" t="s">
        <v>133</v>
      </c>
      <c r="C51" s="2" t="s">
        <v>134</v>
      </c>
      <c r="D51" s="2" t="s">
        <v>479</v>
      </c>
      <c r="E51" s="2" t="s">
        <v>480</v>
      </c>
      <c r="F51" s="2" t="s">
        <v>481</v>
      </c>
      <c r="G51" s="2" t="s">
        <v>481</v>
      </c>
      <c r="H51" s="2" t="s">
        <v>481</v>
      </c>
      <c r="I51" s="2" t="s">
        <v>482</v>
      </c>
      <c r="J51" s="2" t="s">
        <v>483</v>
      </c>
      <c r="K51" s="2" t="s">
        <v>231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142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399</v>
      </c>
      <c r="V51" s="2" t="s">
        <v>484</v>
      </c>
      <c r="W51" s="2" t="s">
        <v>147</v>
      </c>
      <c r="X51" s="2" t="s">
        <v>144</v>
      </c>
      <c r="Y51" s="2" t="s">
        <v>174</v>
      </c>
      <c r="Z51" s="4">
        <v>186</v>
      </c>
      <c r="AA51" s="4">
        <f>=ROUNDDOWN(46.5,0)</f>
      </c>
      <c r="AB51" s="5">
        <v>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200</v>
      </c>
      <c r="BX51" s="2" t="s">
        <v>331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151</v>
      </c>
      <c r="CI51" s="2" t="s">
        <v>141</v>
      </c>
      <c r="CJ51" s="2" t="s">
        <v>144</v>
      </c>
      <c r="CK51" s="2" t="s">
        <v>144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155</v>
      </c>
      <c r="CX51" s="2" t="s">
        <v>496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403</v>
      </c>
      <c r="DK51" s="2" t="s">
        <v>339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141</v>
      </c>
      <c r="DW51" s="2" t="s">
        <v>174</v>
      </c>
      <c r="DX51" s="2" t="s">
        <v>466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144</v>
      </c>
      <c r="EI51" s="2" t="s">
        <v>144</v>
      </c>
      <c r="EJ51" s="2" t="s">
        <v>144</v>
      </c>
      <c r="EK51" s="2" t="s">
        <v>144</v>
      </c>
      <c r="EL51" s="2" t="s">
        <v>144</v>
      </c>
      <c r="EM51" s="2" t="s">
        <v>144</v>
      </c>
      <c r="EN51" s="2" t="s">
        <v>144</v>
      </c>
      <c r="EO51" s="4"/>
      <c r="EP51" s="8"/>
      <c r="EQ51" s="4"/>
      <c r="ER51" s="8"/>
      <c r="ES51" s="7"/>
      <c r="ET51" s="7"/>
      <c r="EU51" s="2" t="s">
        <v>151</v>
      </c>
      <c r="EV51" s="2" t="s">
        <v>141</v>
      </c>
      <c r="EW51" s="2" t="s">
        <v>161</v>
      </c>
      <c r="EX51" s="2" t="s">
        <v>447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151</v>
      </c>
      <c r="FI51" s="2" t="s">
        <v>141</v>
      </c>
      <c r="FJ51" s="2" t="s">
        <v>163</v>
      </c>
      <c r="FK51" s="2" t="s">
        <v>497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151</v>
      </c>
      <c r="FV51" s="2" t="s">
        <v>314</v>
      </c>
      <c r="FW51" s="2" t="s">
        <v>165</v>
      </c>
      <c r="FX51" s="2" t="s">
        <v>498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151</v>
      </c>
      <c r="GI51" s="2" t="s">
        <v>141</v>
      </c>
      <c r="GJ51" s="2" t="s">
        <v>409</v>
      </c>
      <c r="GK51" s="2" t="s">
        <v>499</v>
      </c>
      <c r="GL51" s="2" t="s">
        <v>153</v>
      </c>
      <c r="GM51" s="2" t="s">
        <v>153</v>
      </c>
      <c r="GN51" s="2" t="s">
        <v>144</v>
      </c>
      <c r="GO51" s="4"/>
      <c r="GP51" s="8"/>
      <c r="GQ51" s="4"/>
      <c r="GR51" s="8"/>
      <c r="GS51" s="7"/>
      <c r="GT51" s="7"/>
      <c r="GU51" s="2" t="s">
        <v>151</v>
      </c>
      <c r="GV51" s="2" t="s">
        <v>141</v>
      </c>
      <c r="GW51" s="2" t="s">
        <v>197</v>
      </c>
      <c r="GX51" s="2" t="s">
        <v>144</v>
      </c>
      <c r="GY51" s="2" t="s">
        <v>153</v>
      </c>
      <c r="GZ51" s="2" t="s">
        <v>153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151</v>
      </c>
      <c r="KV51" s="2" t="s">
        <v>141</v>
      </c>
      <c r="KW51" s="2" t="s">
        <v>410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186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500</v>
      </c>
      <c r="B52" s="2" t="s">
        <v>133</v>
      </c>
      <c r="C52" s="2" t="s">
        <v>134</v>
      </c>
      <c r="D52" s="2" t="s">
        <v>479</v>
      </c>
      <c r="E52" s="2" t="s">
        <v>480</v>
      </c>
      <c r="F52" s="2" t="s">
        <v>501</v>
      </c>
      <c r="G52" s="2" t="s">
        <v>501</v>
      </c>
      <c r="H52" s="2" t="s">
        <v>501</v>
      </c>
      <c r="I52" s="2" t="s">
        <v>482</v>
      </c>
      <c r="J52" s="2" t="s">
        <v>483</v>
      </c>
      <c r="K52" s="2" t="s">
        <v>424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312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399</v>
      </c>
      <c r="V52" s="2" t="s">
        <v>244</v>
      </c>
      <c r="W52" s="2" t="s">
        <v>147</v>
      </c>
      <c r="X52" s="2" t="s">
        <v>144</v>
      </c>
      <c r="Y52" s="2" t="s">
        <v>174</v>
      </c>
      <c r="Z52" s="4">
        <v>58</v>
      </c>
      <c r="AA52" s="4">
        <f>=ROUNDDOWN(41.4285714285714,0)</f>
      </c>
      <c r="AB52" s="5">
        <v>1.4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2</v>
      </c>
      <c r="AQ52" s="8">
        <v>87.34</v>
      </c>
      <c r="AR52" s="4"/>
      <c r="AS52" s="8"/>
      <c r="AT52" s="7"/>
      <c r="AU52" s="7"/>
      <c r="AV52" s="4">
        <v>2</v>
      </c>
      <c r="AW52" s="8">
        <v>87.34</v>
      </c>
      <c r="AX52" s="4"/>
      <c r="AY52" s="8"/>
      <c r="AZ52" s="7"/>
      <c r="BA52" s="7"/>
      <c r="BB52" s="7">
        <v>1</v>
      </c>
      <c r="BC52" s="4">
        <v>2</v>
      </c>
      <c r="BD52" s="8">
        <v>87.34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>
        <v>1</v>
      </c>
      <c r="BJ52" s="4">
        <v>2</v>
      </c>
      <c r="BK52" s="8">
        <v>87.34</v>
      </c>
      <c r="BL52" s="2" t="s">
        <v>16</v>
      </c>
      <c r="BM52" s="7">
        <v>1</v>
      </c>
      <c r="BN52" s="7">
        <v>1</v>
      </c>
      <c r="BO52" s="4">
        <v>2</v>
      </c>
      <c r="BP52" s="8">
        <v>87.34</v>
      </c>
      <c r="BQ52" s="4"/>
      <c r="BR52" s="8"/>
      <c r="BS52" s="7"/>
      <c r="BT52" s="7"/>
      <c r="BU52" s="2" t="s">
        <v>151</v>
      </c>
      <c r="BV52" s="2" t="s">
        <v>141</v>
      </c>
      <c r="BW52" s="2" t="s">
        <v>174</v>
      </c>
      <c r="BX52" s="2" t="s">
        <v>400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144</v>
      </c>
      <c r="CK52" s="2" t="s">
        <v>502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141</v>
      </c>
      <c r="CW52" s="2" t="s">
        <v>155</v>
      </c>
      <c r="CX52" s="2" t="s">
        <v>321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403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141</v>
      </c>
      <c r="DW52" s="2" t="s">
        <v>174</v>
      </c>
      <c r="DX52" s="2" t="s">
        <v>176</v>
      </c>
      <c r="DY52" s="2" t="s">
        <v>153</v>
      </c>
      <c r="DZ52" s="2" t="s">
        <v>153</v>
      </c>
      <c r="EA52" s="2" t="s">
        <v>144</v>
      </c>
      <c r="EB52" s="4"/>
      <c r="EC52" s="8"/>
      <c r="ED52" s="4"/>
      <c r="EE52" s="8"/>
      <c r="EF52" s="7"/>
      <c r="EG52" s="7"/>
      <c r="EH52" s="2" t="s">
        <v>144</v>
      </c>
      <c r="EI52" s="2" t="s">
        <v>144</v>
      </c>
      <c r="EJ52" s="2" t="s">
        <v>144</v>
      </c>
      <c r="EK52" s="2" t="s">
        <v>144</v>
      </c>
      <c r="EL52" s="2" t="s">
        <v>144</v>
      </c>
      <c r="EM52" s="2" t="s">
        <v>144</v>
      </c>
      <c r="EN52" s="2" t="s">
        <v>144</v>
      </c>
      <c r="EO52" s="4"/>
      <c r="EP52" s="8"/>
      <c r="EQ52" s="4"/>
      <c r="ER52" s="8"/>
      <c r="ES52" s="7"/>
      <c r="ET52" s="7"/>
      <c r="EU52" s="2" t="s">
        <v>151</v>
      </c>
      <c r="EV52" s="2" t="s">
        <v>141</v>
      </c>
      <c r="EW52" s="2" t="s">
        <v>161</v>
      </c>
      <c r="EX52" s="2" t="s">
        <v>503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151</v>
      </c>
      <c r="FI52" s="2" t="s">
        <v>141</v>
      </c>
      <c r="FJ52" s="2" t="s">
        <v>163</v>
      </c>
      <c r="FK52" s="2" t="s">
        <v>504</v>
      </c>
      <c r="FL52" s="2" t="s">
        <v>153</v>
      </c>
      <c r="FM52" s="2" t="s">
        <v>153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165</v>
      </c>
      <c r="FX52" s="2" t="s">
        <v>498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151</v>
      </c>
      <c r="GI52" s="2" t="s">
        <v>141</v>
      </c>
      <c r="GJ52" s="2" t="s">
        <v>409</v>
      </c>
      <c r="GK52" s="2" t="s">
        <v>505</v>
      </c>
      <c r="GL52" s="2" t="s">
        <v>153</v>
      </c>
      <c r="GM52" s="2" t="s">
        <v>153</v>
      </c>
      <c r="GN52" s="2" t="s">
        <v>144</v>
      </c>
      <c r="GO52" s="4"/>
      <c r="GP52" s="8"/>
      <c r="GQ52" s="4"/>
      <c r="GR52" s="8"/>
      <c r="GS52" s="7"/>
      <c r="GT52" s="7"/>
      <c r="GU52" s="2" t="s">
        <v>151</v>
      </c>
      <c r="GV52" s="2" t="s">
        <v>141</v>
      </c>
      <c r="GW52" s="2" t="s">
        <v>197</v>
      </c>
      <c r="GX52" s="2" t="s">
        <v>144</v>
      </c>
      <c r="GY52" s="2" t="s">
        <v>153</v>
      </c>
      <c r="GZ52" s="2" t="s">
        <v>153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151</v>
      </c>
      <c r="KV52" s="2" t="s">
        <v>141</v>
      </c>
      <c r="KW52" s="2" t="s">
        <v>410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506</v>
      </c>
      <c r="B53" s="2" t="s">
        <v>133</v>
      </c>
      <c r="C53" s="2" t="s">
        <v>134</v>
      </c>
      <c r="D53" s="2" t="s">
        <v>479</v>
      </c>
      <c r="E53" s="2" t="s">
        <v>480</v>
      </c>
      <c r="F53" s="2" t="s">
        <v>501</v>
      </c>
      <c r="G53" s="2" t="s">
        <v>501</v>
      </c>
      <c r="H53" s="2" t="s">
        <v>501</v>
      </c>
      <c r="I53" s="2" t="s">
        <v>482</v>
      </c>
      <c r="J53" s="2" t="s">
        <v>483</v>
      </c>
      <c r="K53" s="2" t="s">
        <v>359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312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399</v>
      </c>
      <c r="V53" s="2" t="s">
        <v>244</v>
      </c>
      <c r="W53" s="2" t="s">
        <v>147</v>
      </c>
      <c r="X53" s="2" t="s">
        <v>144</v>
      </c>
      <c r="Y53" s="2" t="s">
        <v>174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174</v>
      </c>
      <c r="BX53" s="2" t="s">
        <v>313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141</v>
      </c>
      <c r="CJ53" s="2" t="s">
        <v>144</v>
      </c>
      <c r="CK53" s="2" t="s">
        <v>507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155</v>
      </c>
      <c r="CX53" s="2" t="s">
        <v>338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403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314</v>
      </c>
      <c r="DW53" s="2" t="s">
        <v>174</v>
      </c>
      <c r="DX53" s="2" t="s">
        <v>179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144</v>
      </c>
      <c r="EI53" s="2" t="s">
        <v>144</v>
      </c>
      <c r="EJ53" s="2" t="s">
        <v>144</v>
      </c>
      <c r="EK53" s="2" t="s">
        <v>144</v>
      </c>
      <c r="EL53" s="2" t="s">
        <v>144</v>
      </c>
      <c r="EM53" s="2" t="s">
        <v>144</v>
      </c>
      <c r="EN53" s="2" t="s">
        <v>144</v>
      </c>
      <c r="EO53" s="4"/>
      <c r="EP53" s="8"/>
      <c r="EQ53" s="4"/>
      <c r="ER53" s="8"/>
      <c r="ES53" s="7"/>
      <c r="ET53" s="7"/>
      <c r="EU53" s="2" t="s">
        <v>151</v>
      </c>
      <c r="EV53" s="2" t="s">
        <v>141</v>
      </c>
      <c r="EW53" s="2" t="s">
        <v>161</v>
      </c>
      <c r="EX53" s="2" t="s">
        <v>287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151</v>
      </c>
      <c r="FI53" s="2" t="s">
        <v>141</v>
      </c>
      <c r="FJ53" s="2" t="s">
        <v>163</v>
      </c>
      <c r="FK53" s="2" t="s">
        <v>499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151</v>
      </c>
      <c r="FV53" s="2" t="s">
        <v>141</v>
      </c>
      <c r="FW53" s="2" t="s">
        <v>165</v>
      </c>
      <c r="FX53" s="2" t="s">
        <v>325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151</v>
      </c>
      <c r="GI53" s="2" t="s">
        <v>141</v>
      </c>
      <c r="GJ53" s="2" t="s">
        <v>409</v>
      </c>
      <c r="GK53" s="2" t="s">
        <v>144</v>
      </c>
      <c r="GL53" s="2" t="s">
        <v>153</v>
      </c>
      <c r="GM53" s="2" t="s">
        <v>153</v>
      </c>
      <c r="GN53" s="2" t="s">
        <v>144</v>
      </c>
      <c r="GO53" s="4"/>
      <c r="GP53" s="8"/>
      <c r="GQ53" s="4"/>
      <c r="GR53" s="8"/>
      <c r="GS53" s="7"/>
      <c r="GT53" s="7"/>
      <c r="GU53" s="2" t="s">
        <v>151</v>
      </c>
      <c r="GV53" s="2" t="s">
        <v>141</v>
      </c>
      <c r="GW53" s="2" t="s">
        <v>197</v>
      </c>
      <c r="GX53" s="2" t="s">
        <v>144</v>
      </c>
      <c r="GY53" s="2" t="s">
        <v>153</v>
      </c>
      <c r="GZ53" s="2" t="s">
        <v>153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151</v>
      </c>
      <c r="KV53" s="2" t="s">
        <v>141</v>
      </c>
      <c r="KW53" s="2" t="s">
        <v>410</v>
      </c>
      <c r="KX53" s="2" t="s">
        <v>508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509</v>
      </c>
      <c r="B54" s="2" t="s">
        <v>133</v>
      </c>
      <c r="C54" s="2" t="s">
        <v>134</v>
      </c>
      <c r="D54" s="2" t="s">
        <v>479</v>
      </c>
      <c r="E54" s="2" t="s">
        <v>480</v>
      </c>
      <c r="F54" s="2" t="s">
        <v>137</v>
      </c>
      <c r="G54" s="2" t="s">
        <v>144</v>
      </c>
      <c r="H54" s="2" t="s">
        <v>144</v>
      </c>
      <c r="I54" s="2" t="s">
        <v>510</v>
      </c>
      <c r="J54" s="2" t="s">
        <v>511</v>
      </c>
      <c r="K54" s="2" t="s">
        <v>231</v>
      </c>
      <c r="L54" s="3">
        <v>28.5</v>
      </c>
      <c r="M54" s="3">
        <v>29.93</v>
      </c>
      <c r="N54" s="3">
        <v>79.99</v>
      </c>
      <c r="O54" s="2" t="s">
        <v>141</v>
      </c>
      <c r="P54" s="2" t="s">
        <v>232</v>
      </c>
      <c r="Q54" s="2" t="s">
        <v>143</v>
      </c>
      <c r="R54" s="2" t="s">
        <v>144</v>
      </c>
      <c r="S54" s="2" t="s">
        <v>144</v>
      </c>
      <c r="T54" s="2" t="s">
        <v>233</v>
      </c>
      <c r="U54" s="2" t="s">
        <v>399</v>
      </c>
      <c r="V54" s="2" t="s">
        <v>234</v>
      </c>
      <c r="W54" s="2" t="s">
        <v>144</v>
      </c>
      <c r="X54" s="2" t="s">
        <v>144</v>
      </c>
      <c r="Y54" s="2" t="s">
        <v>144</v>
      </c>
      <c r="Z54" s="4"/>
      <c r="AA54" s="4">
        <f>=ROUNDDOWN({0},0)</f>
      </c>
      <c r="AB54" s="5">
        <v>3</v>
      </c>
      <c r="AC54" s="2" t="s">
        <v>440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144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144</v>
      </c>
      <c r="BX54" s="2" t="s">
        <v>144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144</v>
      </c>
      <c r="CI54" s="2" t="s">
        <v>144</v>
      </c>
      <c r="CJ54" s="2" t="s">
        <v>144</v>
      </c>
      <c r="CK54" s="2" t="s">
        <v>144</v>
      </c>
      <c r="CL54" s="2" t="s">
        <v>144</v>
      </c>
      <c r="CM54" s="2" t="s">
        <v>144</v>
      </c>
      <c r="CN54" s="2" t="s">
        <v>144</v>
      </c>
      <c r="CO54" s="4"/>
      <c r="CP54" s="8"/>
      <c r="CQ54" s="4"/>
      <c r="CR54" s="8"/>
      <c r="CS54" s="7"/>
      <c r="CT54" s="7"/>
      <c r="CU54" s="2" t="s">
        <v>144</v>
      </c>
      <c r="CV54" s="2" t="s">
        <v>144</v>
      </c>
      <c r="CW54" s="2" t="s">
        <v>144</v>
      </c>
      <c r="CX54" s="2" t="s">
        <v>144</v>
      </c>
      <c r="CY54" s="2" t="s">
        <v>144</v>
      </c>
      <c r="CZ54" s="2" t="s">
        <v>144</v>
      </c>
      <c r="DA54" s="2" t="s">
        <v>144</v>
      </c>
      <c r="DB54" s="4"/>
      <c r="DC54" s="8"/>
      <c r="DD54" s="4"/>
      <c r="DE54" s="8"/>
      <c r="DF54" s="7"/>
      <c r="DG54" s="7"/>
      <c r="DH54" s="2" t="s">
        <v>144</v>
      </c>
      <c r="DI54" s="2" t="s">
        <v>144</v>
      </c>
      <c r="DJ54" s="2" t="s">
        <v>144</v>
      </c>
      <c r="DK54" s="2" t="s">
        <v>144</v>
      </c>
      <c r="DL54" s="2" t="s">
        <v>144</v>
      </c>
      <c r="DM54" s="2" t="s">
        <v>144</v>
      </c>
      <c r="DN54" s="2" t="s">
        <v>144</v>
      </c>
      <c r="DO54" s="4"/>
      <c r="DP54" s="8"/>
      <c r="DQ54" s="4"/>
      <c r="DR54" s="8"/>
      <c r="DS54" s="7"/>
      <c r="DT54" s="7"/>
      <c r="DU54" s="2" t="s">
        <v>151</v>
      </c>
      <c r="DV54" s="2" t="s">
        <v>141</v>
      </c>
      <c r="DW54" s="2" t="s">
        <v>144</v>
      </c>
      <c r="DX54" s="2" t="s">
        <v>144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144</v>
      </c>
      <c r="EI54" s="2" t="s">
        <v>144</v>
      </c>
      <c r="EJ54" s="2" t="s">
        <v>144</v>
      </c>
      <c r="EK54" s="2" t="s">
        <v>144</v>
      </c>
      <c r="EL54" s="2" t="s">
        <v>144</v>
      </c>
      <c r="EM54" s="2" t="s">
        <v>144</v>
      </c>
      <c r="EN54" s="2" t="s">
        <v>144</v>
      </c>
      <c r="EO54" s="4"/>
      <c r="EP54" s="8"/>
      <c r="EQ54" s="4"/>
      <c r="ER54" s="8"/>
      <c r="ES54" s="7"/>
      <c r="ET54" s="7"/>
      <c r="EU54" s="2" t="s">
        <v>144</v>
      </c>
      <c r="EV54" s="2" t="s">
        <v>144</v>
      </c>
      <c r="EW54" s="2" t="s">
        <v>144</v>
      </c>
      <c r="EX54" s="2" t="s">
        <v>144</v>
      </c>
      <c r="EY54" s="2" t="s">
        <v>144</v>
      </c>
      <c r="EZ54" s="2" t="s">
        <v>144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151</v>
      </c>
      <c r="GV54" s="2" t="s">
        <v>141</v>
      </c>
      <c r="GW54" s="2" t="s">
        <v>144</v>
      </c>
      <c r="GX54" s="2" t="s">
        <v>144</v>
      </c>
      <c r="GY54" s="2" t="s">
        <v>153</v>
      </c>
      <c r="GZ54" s="2" t="s">
        <v>153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208</v>
      </c>
      <c r="PR54" s="4"/>
    </row>
    <row r="55">
      <c r="A55" s="16" t="s">
        <v>512</v>
      </c>
      <c r="B55" s="9" t="s">
        <v>144</v>
      </c>
      <c r="C55" s="9" t="s">
        <v>144</v>
      </c>
      <c r="D55" s="9" t="s">
        <v>144</v>
      </c>
      <c r="E55" s="9" t="s">
        <v>144</v>
      </c>
      <c r="F55" s="9" t="s">
        <v>144</v>
      </c>
      <c r="G55" s="9" t="s">
        <v>144</v>
      </c>
      <c r="H55" s="9" t="s">
        <v>144</v>
      </c>
      <c r="I55" s="9" t="s">
        <v>144</v>
      </c>
      <c r="J55" s="9" t="s">
        <v>144</v>
      </c>
      <c r="K55" s="9" t="s">
        <v>144</v>
      </c>
      <c r="L55" s="10"/>
      <c r="M55" s="10"/>
      <c r="N55" s="10"/>
      <c r="O55" s="9" t="s">
        <v>144</v>
      </c>
      <c r="P55" s="9" t="s">
        <v>144</v>
      </c>
      <c r="Q55" s="9" t="s">
        <v>144</v>
      </c>
      <c r="R55" s="9" t="s">
        <v>144</v>
      </c>
      <c r="S55" s="9" t="s">
        <v>144</v>
      </c>
      <c r="T55" s="9" t="s">
        <v>144</v>
      </c>
      <c r="U55" s="9" t="s">
        <v>144</v>
      </c>
      <c r="V55" s="9" t="s">
        <v>144</v>
      </c>
      <c r="W55" s="9" t="s">
        <v>144</v>
      </c>
      <c r="X55" s="9" t="s">
        <v>144</v>
      </c>
      <c r="Y55" s="9" t="s">
        <v>144</v>
      </c>
      <c r="Z55" s="11">
        <v>3679</v>
      </c>
      <c r="AA55" s="11">
        <f>=ROUNDDOWN({0},0)</f>
      </c>
      <c r="AB55" s="12">
        <v>245.4</v>
      </c>
      <c r="AC55" s="9" t="s">
        <v>144</v>
      </c>
      <c r="AD55" s="11"/>
      <c r="AE55" s="11">
        <v>4485</v>
      </c>
      <c r="AF55" s="13"/>
      <c r="AG55" s="13"/>
      <c r="AH55" s="14"/>
      <c r="AI55" s="11"/>
      <c r="AJ55" s="11">
        <f>=ROUNDDOWN({0},0)</f>
      </c>
      <c r="AK55" s="12"/>
      <c r="AL55" s="9" t="s">
        <v>144</v>
      </c>
      <c r="AM55" s="11"/>
      <c r="AN55" s="11"/>
      <c r="AO55" s="14"/>
      <c r="AP55" s="11">
        <v>179</v>
      </c>
      <c r="AQ55" s="15">
        <v>23908.01</v>
      </c>
      <c r="AR55" s="11">
        <v>72</v>
      </c>
      <c r="AS55" s="15">
        <v>14175.67</v>
      </c>
      <c r="AT55" s="14">
        <v>1.4861</v>
      </c>
      <c r="AU55" s="14">
        <v>0.6866</v>
      </c>
      <c r="AV55" s="11">
        <v>179</v>
      </c>
      <c r="AW55" s="15">
        <v>23908.01</v>
      </c>
      <c r="AX55" s="11">
        <v>72</v>
      </c>
      <c r="AY55" s="15">
        <v>14175.67</v>
      </c>
      <c r="AZ55" s="14">
        <v>1.4861</v>
      </c>
      <c r="BA55" s="14">
        <v>0.6866</v>
      </c>
      <c r="BB55" s="14"/>
      <c r="BC55" s="11">
        <v>179</v>
      </c>
      <c r="BD55" s="15">
        <v>23908.01</v>
      </c>
      <c r="BE55" s="11">
        <v>72</v>
      </c>
      <c r="BF55" s="15">
        <v>14175.67</v>
      </c>
      <c r="BG55" s="14">
        <v>1.4861</v>
      </c>
      <c r="BH55" s="14">
        <v>0.6866</v>
      </c>
      <c r="BI55" s="14"/>
      <c r="BJ55" s="11"/>
      <c r="BK55" s="15"/>
      <c r="BL55" s="9" t="s">
        <v>144</v>
      </c>
      <c r="BM55" s="14"/>
      <c r="BN55" s="14"/>
      <c r="BO55" s="11">
        <v>55</v>
      </c>
      <c r="BP55" s="15">
        <v>8601.84</v>
      </c>
      <c r="BQ55" s="11">
        <v>1</v>
      </c>
      <c r="BR55" s="15">
        <v>509.99</v>
      </c>
      <c r="BS55" s="14">
        <v>54</v>
      </c>
      <c r="BT55" s="14">
        <v>15.8667</v>
      </c>
      <c r="BU55" s="9" t="s">
        <v>144</v>
      </c>
      <c r="BV55" s="9" t="s">
        <v>144</v>
      </c>
      <c r="BW55" s="9" t="s">
        <v>144</v>
      </c>
      <c r="BX55" s="9" t="s">
        <v>144</v>
      </c>
      <c r="BY55" s="9" t="s">
        <v>144</v>
      </c>
      <c r="BZ55" s="9" t="s">
        <v>144</v>
      </c>
      <c r="CA55" s="9" t="s">
        <v>144</v>
      </c>
      <c r="CB55" s="11">
        <v>35</v>
      </c>
      <c r="CC55" s="15">
        <v>5365.77</v>
      </c>
      <c r="CD55" s="11">
        <v>28</v>
      </c>
      <c r="CE55" s="15">
        <v>6264.48</v>
      </c>
      <c r="CF55" s="14">
        <v>0.25</v>
      </c>
      <c r="CG55" s="14">
        <v>-0.1435</v>
      </c>
      <c r="CH55" s="9" t="s">
        <v>144</v>
      </c>
      <c r="CI55" s="9" t="s">
        <v>144</v>
      </c>
      <c r="CJ55" s="9" t="s">
        <v>144</v>
      </c>
      <c r="CK55" s="9" t="s">
        <v>144</v>
      </c>
      <c r="CL55" s="9" t="s">
        <v>144</v>
      </c>
      <c r="CM55" s="9" t="s">
        <v>144</v>
      </c>
      <c r="CN55" s="9" t="s">
        <v>144</v>
      </c>
      <c r="CO55" s="11">
        <v>61</v>
      </c>
      <c r="CP55" s="15">
        <v>5002.38</v>
      </c>
      <c r="CQ55" s="11">
        <v>11</v>
      </c>
      <c r="CR55" s="15">
        <v>1557.03</v>
      </c>
      <c r="CS55" s="14">
        <v>4.5455</v>
      </c>
      <c r="CT55" s="14">
        <v>2.2128</v>
      </c>
      <c r="CU55" s="9" t="s">
        <v>144</v>
      </c>
      <c r="CV55" s="9" t="s">
        <v>144</v>
      </c>
      <c r="CW55" s="9" t="s">
        <v>144</v>
      </c>
      <c r="CX55" s="9" t="s">
        <v>144</v>
      </c>
      <c r="CY55" s="9" t="s">
        <v>144</v>
      </c>
      <c r="CZ55" s="9" t="s">
        <v>144</v>
      </c>
      <c r="DA55" s="9" t="s">
        <v>144</v>
      </c>
      <c r="DB55" s="11">
        <v>16</v>
      </c>
      <c r="DC55" s="15">
        <v>2886.49</v>
      </c>
      <c r="DD55" s="11">
        <v>22</v>
      </c>
      <c r="DE55" s="15">
        <v>4457.5</v>
      </c>
      <c r="DF55" s="14">
        <v>-0.2727</v>
      </c>
      <c r="DG55" s="14">
        <v>-0.3524</v>
      </c>
      <c r="DH55" s="9" t="s">
        <v>144</v>
      </c>
      <c r="DI55" s="9" t="s">
        <v>144</v>
      </c>
      <c r="DJ55" s="9" t="s">
        <v>144</v>
      </c>
      <c r="DK55" s="9" t="s">
        <v>144</v>
      </c>
      <c r="DL55" s="9" t="s">
        <v>144</v>
      </c>
      <c r="DM55" s="9" t="s">
        <v>144</v>
      </c>
      <c r="DN55" s="9" t="s">
        <v>144</v>
      </c>
      <c r="DO55" s="11">
        <v>3</v>
      </c>
      <c r="DP55" s="15">
        <v>639.96</v>
      </c>
      <c r="DQ55" s="11">
        <v>1</v>
      </c>
      <c r="DR55" s="15">
        <v>247.49</v>
      </c>
      <c r="DS55" s="14">
        <v>2</v>
      </c>
      <c r="DT55" s="14">
        <v>1.5858</v>
      </c>
      <c r="DU55" s="9" t="s">
        <v>144</v>
      </c>
      <c r="DV55" s="9" t="s">
        <v>144</v>
      </c>
      <c r="DW55" s="9" t="s">
        <v>144</v>
      </c>
      <c r="DX55" s="9" t="s">
        <v>144</v>
      </c>
      <c r="DY55" s="9" t="s">
        <v>144</v>
      </c>
      <c r="DZ55" s="9" t="s">
        <v>144</v>
      </c>
      <c r="EA55" s="9" t="s">
        <v>144</v>
      </c>
      <c r="EB55" s="11">
        <v>3</v>
      </c>
      <c r="EC55" s="15">
        <v>424.71</v>
      </c>
      <c r="ED55" s="11"/>
      <c r="EE55" s="15"/>
      <c r="EF55" s="14"/>
      <c r="EG55" s="14"/>
      <c r="EH55" s="9" t="s">
        <v>144</v>
      </c>
      <c r="EI55" s="9" t="s">
        <v>144</v>
      </c>
      <c r="EJ55" s="9" t="s">
        <v>144</v>
      </c>
      <c r="EK55" s="9" t="s">
        <v>144</v>
      </c>
      <c r="EL55" s="9" t="s">
        <v>144</v>
      </c>
      <c r="EM55" s="9" t="s">
        <v>144</v>
      </c>
      <c r="EN55" s="9" t="s">
        <v>144</v>
      </c>
      <c r="EO55" s="11">
        <v>2</v>
      </c>
      <c r="EP55" s="15">
        <v>412.9</v>
      </c>
      <c r="EQ55" s="11">
        <v>6</v>
      </c>
      <c r="ER55" s="15">
        <v>818.97</v>
      </c>
      <c r="ES55" s="14">
        <v>-0.6667</v>
      </c>
      <c r="ET55" s="14">
        <v>-0.4958</v>
      </c>
      <c r="EU55" s="9" t="s">
        <v>144</v>
      </c>
      <c r="EV55" s="9" t="s">
        <v>144</v>
      </c>
      <c r="EW55" s="9" t="s">
        <v>144</v>
      </c>
      <c r="EX55" s="9" t="s">
        <v>144</v>
      </c>
      <c r="EY55" s="9" t="s">
        <v>144</v>
      </c>
      <c r="EZ55" s="9" t="s">
        <v>144</v>
      </c>
      <c r="FA55" s="9" t="s">
        <v>144</v>
      </c>
      <c r="FB55" s="11">
        <v>1</v>
      </c>
      <c r="FC55" s="15">
        <v>244.01</v>
      </c>
      <c r="FD55" s="11"/>
      <c r="FE55" s="15"/>
      <c r="FF55" s="14"/>
      <c r="FG55" s="14"/>
      <c r="FH55" s="9" t="s">
        <v>144</v>
      </c>
      <c r="FI55" s="9" t="s">
        <v>144</v>
      </c>
      <c r="FJ55" s="9" t="s">
        <v>144</v>
      </c>
      <c r="FK55" s="9" t="s">
        <v>144</v>
      </c>
      <c r="FL55" s="9" t="s">
        <v>144</v>
      </c>
      <c r="FM55" s="9" t="s">
        <v>144</v>
      </c>
      <c r="FN55" s="9" t="s">
        <v>144</v>
      </c>
      <c r="FO55" s="11">
        <v>2</v>
      </c>
      <c r="FP55" s="15">
        <v>194.82</v>
      </c>
      <c r="FQ55" s="11">
        <v>1</v>
      </c>
      <c r="FR55" s="15">
        <v>240.23</v>
      </c>
      <c r="FS55" s="14">
        <v>1</v>
      </c>
      <c r="FT55" s="14">
        <v>-0.189</v>
      </c>
      <c r="FU55" s="9" t="s">
        <v>144</v>
      </c>
      <c r="FV55" s="9" t="s">
        <v>144</v>
      </c>
      <c r="FW55" s="9" t="s">
        <v>144</v>
      </c>
      <c r="FX55" s="9" t="s">
        <v>144</v>
      </c>
      <c r="FY55" s="9" t="s">
        <v>144</v>
      </c>
      <c r="FZ55" s="9" t="s">
        <v>144</v>
      </c>
      <c r="GA55" s="9" t="s">
        <v>144</v>
      </c>
      <c r="GB55" s="11">
        <v>1</v>
      </c>
      <c r="GC55" s="15">
        <v>135.13</v>
      </c>
      <c r="GD55" s="11"/>
      <c r="GE55" s="15"/>
      <c r="GF55" s="14"/>
      <c r="GG55" s="14"/>
      <c r="GH55" s="9" t="s">
        <v>144</v>
      </c>
      <c r="GI55" s="9" t="s">
        <v>144</v>
      </c>
      <c r="GJ55" s="9" t="s">
        <v>144</v>
      </c>
      <c r="GK55" s="9" t="s">
        <v>144</v>
      </c>
      <c r="GL55" s="9" t="s">
        <v>144</v>
      </c>
      <c r="GM55" s="9" t="s">
        <v>144</v>
      </c>
      <c r="GN55" s="9" t="s">
        <v>144</v>
      </c>
      <c r="GO55" s="11"/>
      <c r="GP55" s="15"/>
      <c r="GQ55" s="11">
        <v>2</v>
      </c>
      <c r="GR55" s="15">
        <v>79.98</v>
      </c>
      <c r="GS55" s="14">
        <v>-1</v>
      </c>
      <c r="GT55" s="14">
        <v>-1</v>
      </c>
      <c r="GU55" s="9" t="s">
        <v>144</v>
      </c>
      <c r="GV55" s="9" t="s">
        <v>144</v>
      </c>
      <c r="GW55" s="9" t="s">
        <v>144</v>
      </c>
      <c r="GX55" s="9" t="s">
        <v>144</v>
      </c>
      <c r="GY55" s="9" t="s">
        <v>144</v>
      </c>
      <c r="GZ55" s="9" t="s">
        <v>144</v>
      </c>
      <c r="HA55" s="9" t="s">
        <v>144</v>
      </c>
      <c r="HB55" s="11"/>
      <c r="HC55" s="15"/>
      <c r="HD55" s="11"/>
      <c r="HE55" s="15"/>
      <c r="HF55" s="14"/>
      <c r="HG55" s="14"/>
      <c r="HH55" s="9" t="s">
        <v>144</v>
      </c>
      <c r="HI55" s="9" t="s">
        <v>144</v>
      </c>
      <c r="HJ55" s="9" t="s">
        <v>144</v>
      </c>
      <c r="HK55" s="9" t="s">
        <v>144</v>
      </c>
      <c r="HL55" s="9" t="s">
        <v>144</v>
      </c>
      <c r="HM55" s="9" t="s">
        <v>144</v>
      </c>
      <c r="HN55" s="9" t="s">
        <v>144</v>
      </c>
      <c r="HO55" s="11"/>
      <c r="HP55" s="15"/>
      <c r="HQ55" s="11"/>
      <c r="HR55" s="15"/>
      <c r="HS55" s="14"/>
      <c r="HT55" s="14"/>
      <c r="HU55" s="9" t="s">
        <v>144</v>
      </c>
      <c r="HV55" s="9" t="s">
        <v>144</v>
      </c>
      <c r="HW55" s="9" t="s">
        <v>144</v>
      </c>
      <c r="HX55" s="9" t="s">
        <v>144</v>
      </c>
      <c r="HY55" s="9" t="s">
        <v>144</v>
      </c>
      <c r="HZ55" s="9" t="s">
        <v>144</v>
      </c>
      <c r="IA55" s="9" t="s">
        <v>144</v>
      </c>
      <c r="IB55" s="11"/>
      <c r="IC55" s="15"/>
      <c r="ID55" s="11"/>
      <c r="IE55" s="15"/>
      <c r="IF55" s="14"/>
      <c r="IG55" s="14"/>
      <c r="IH55" s="9" t="s">
        <v>144</v>
      </c>
      <c r="II55" s="9" t="s">
        <v>144</v>
      </c>
      <c r="IJ55" s="9" t="s">
        <v>144</v>
      </c>
      <c r="IK55" s="9" t="s">
        <v>144</v>
      </c>
      <c r="IL55" s="9" t="s">
        <v>144</v>
      </c>
      <c r="IM55" s="9" t="s">
        <v>144</v>
      </c>
      <c r="IN55" s="9" t="s">
        <v>144</v>
      </c>
      <c r="IO55" s="11"/>
      <c r="IP55" s="15"/>
      <c r="IQ55" s="11"/>
      <c r="IR55" s="15"/>
      <c r="IS55" s="14"/>
      <c r="IT55" s="14"/>
      <c r="IU55" s="9" t="s">
        <v>144</v>
      </c>
      <c r="IV55" s="9" t="s">
        <v>144</v>
      </c>
      <c r="IW55" s="9" t="s">
        <v>144</v>
      </c>
      <c r="IX55" s="9" t="s">
        <v>144</v>
      </c>
      <c r="IY55" s="9" t="s">
        <v>144</v>
      </c>
      <c r="IZ55" s="9" t="s">
        <v>144</v>
      </c>
      <c r="JA55" s="9" t="s">
        <v>144</v>
      </c>
      <c r="JB55" s="11"/>
      <c r="JC55" s="15"/>
      <c r="JD55" s="11"/>
      <c r="JE55" s="15"/>
      <c r="JF55" s="14"/>
      <c r="JG55" s="14"/>
      <c r="JH55" s="9" t="s">
        <v>144</v>
      </c>
      <c r="JI55" s="9" t="s">
        <v>144</v>
      </c>
      <c r="JJ55" s="9" t="s">
        <v>144</v>
      </c>
      <c r="JK55" s="9" t="s">
        <v>144</v>
      </c>
      <c r="JL55" s="9" t="s">
        <v>144</v>
      </c>
      <c r="JM55" s="9" t="s">
        <v>144</v>
      </c>
      <c r="JN55" s="9" t="s">
        <v>144</v>
      </c>
      <c r="JO55" s="11"/>
      <c r="JP55" s="15"/>
      <c r="JQ55" s="11"/>
      <c r="JR55" s="15"/>
      <c r="JS55" s="14"/>
      <c r="JT55" s="14"/>
      <c r="JU55" s="9" t="s">
        <v>144</v>
      </c>
      <c r="JV55" s="9" t="s">
        <v>144</v>
      </c>
      <c r="JW55" s="9" t="s">
        <v>144</v>
      </c>
      <c r="JX55" s="9" t="s">
        <v>144</v>
      </c>
      <c r="JY55" s="9" t="s">
        <v>144</v>
      </c>
      <c r="JZ55" s="9" t="s">
        <v>144</v>
      </c>
      <c r="KA55" s="9" t="s">
        <v>144</v>
      </c>
      <c r="KB55" s="11"/>
      <c r="KC55" s="15"/>
      <c r="KD55" s="11"/>
      <c r="KE55" s="15"/>
      <c r="KF55" s="14"/>
      <c r="KG55" s="14"/>
      <c r="KH55" s="9" t="s">
        <v>144</v>
      </c>
      <c r="KI55" s="9" t="s">
        <v>144</v>
      </c>
      <c r="KJ55" s="9" t="s">
        <v>144</v>
      </c>
      <c r="KK55" s="9" t="s">
        <v>144</v>
      </c>
      <c r="KL55" s="9" t="s">
        <v>144</v>
      </c>
      <c r="KM55" s="9" t="s">
        <v>144</v>
      </c>
      <c r="KN55" s="9" t="s">
        <v>144</v>
      </c>
      <c r="KO55" s="11"/>
      <c r="KP55" s="15"/>
      <c r="KQ55" s="11"/>
      <c r="KR55" s="15"/>
      <c r="KS55" s="14"/>
      <c r="KT55" s="14"/>
      <c r="KU55" s="9" t="s">
        <v>144</v>
      </c>
      <c r="KV55" s="9" t="s">
        <v>144</v>
      </c>
      <c r="KW55" s="9" t="s">
        <v>144</v>
      </c>
      <c r="KX55" s="9" t="s">
        <v>144</v>
      </c>
      <c r="KY55" s="9" t="s">
        <v>144</v>
      </c>
      <c r="KZ55" s="9" t="s">
        <v>144</v>
      </c>
      <c r="LA55" s="9" t="s">
        <v>144</v>
      </c>
      <c r="LB55" s="11"/>
      <c r="LC55" s="15"/>
      <c r="LD55" s="11"/>
      <c r="LE55" s="15"/>
      <c r="LF55" s="14"/>
      <c r="LG55" s="14"/>
      <c r="LH55" s="9" t="s">
        <v>144</v>
      </c>
      <c r="LI55" s="9" t="s">
        <v>144</v>
      </c>
      <c r="LJ55" s="9" t="s">
        <v>144</v>
      </c>
      <c r="LK55" s="9" t="s">
        <v>144</v>
      </c>
      <c r="LL55" s="9" t="s">
        <v>144</v>
      </c>
      <c r="LM55" s="9" t="s">
        <v>144</v>
      </c>
      <c r="LN55" s="9" t="s">
        <v>144</v>
      </c>
      <c r="LO55" s="11"/>
      <c r="LP55" s="15"/>
      <c r="LQ55" s="11"/>
      <c r="LR55" s="15"/>
      <c r="LS55" s="14"/>
      <c r="LT55" s="14"/>
      <c r="LU55" s="9" t="s">
        <v>144</v>
      </c>
      <c r="LV55" s="9" t="s">
        <v>144</v>
      </c>
      <c r="LW55" s="9" t="s">
        <v>144</v>
      </c>
      <c r="LX55" s="9" t="s">
        <v>144</v>
      </c>
      <c r="LY55" s="9" t="s">
        <v>144</v>
      </c>
      <c r="LZ55" s="9" t="s">
        <v>144</v>
      </c>
      <c r="MA55" s="9" t="s">
        <v>144</v>
      </c>
      <c r="MB55" s="11"/>
      <c r="MC55" s="15"/>
      <c r="MD55" s="11"/>
      <c r="ME55" s="15"/>
      <c r="MF55" s="14"/>
      <c r="MG55" s="14"/>
      <c r="MH55" s="9" t="s">
        <v>144</v>
      </c>
      <c r="MI55" s="9" t="s">
        <v>144</v>
      </c>
      <c r="MJ55" s="9" t="s">
        <v>144</v>
      </c>
      <c r="MK55" s="9" t="s">
        <v>144</v>
      </c>
      <c r="ML55" s="9" t="s">
        <v>144</v>
      </c>
      <c r="MM55" s="9" t="s">
        <v>144</v>
      </c>
      <c r="MN55" s="9" t="s">
        <v>144</v>
      </c>
      <c r="MO55" s="11"/>
      <c r="MP55" s="15"/>
      <c r="MQ55" s="11"/>
      <c r="MR55" s="15"/>
      <c r="MS55" s="14"/>
      <c r="MT55" s="14"/>
      <c r="MU55" s="9" t="s">
        <v>144</v>
      </c>
      <c r="MV55" s="9" t="s">
        <v>144</v>
      </c>
      <c r="MW55" s="9" t="s">
        <v>144</v>
      </c>
      <c r="MX55" s="9" t="s">
        <v>144</v>
      </c>
      <c r="MY55" s="9" t="s">
        <v>144</v>
      </c>
      <c r="MZ55" s="9" t="s">
        <v>144</v>
      </c>
      <c r="NA55" s="9" t="s">
        <v>144</v>
      </c>
      <c r="NB55" s="11"/>
      <c r="NC55" s="15"/>
      <c r="ND55" s="11"/>
      <c r="NE55" s="15"/>
      <c r="NF55" s="14"/>
      <c r="NG55" s="14"/>
      <c r="NH55" s="9" t="s">
        <v>144</v>
      </c>
      <c r="NI55" s="9" t="s">
        <v>144</v>
      </c>
      <c r="NJ55" s="9" t="s">
        <v>144</v>
      </c>
      <c r="NK55" s="9" t="s">
        <v>144</v>
      </c>
      <c r="NL55" s="9" t="s">
        <v>144</v>
      </c>
      <c r="NM55" s="9" t="s">
        <v>144</v>
      </c>
      <c r="NN55" s="9" t="s">
        <v>144</v>
      </c>
      <c r="NO55" s="11"/>
      <c r="NP55" s="15"/>
      <c r="NQ55" s="11"/>
      <c r="NR55" s="15"/>
      <c r="NS55" s="14"/>
      <c r="NT55" s="14"/>
      <c r="NU55" s="9" t="s">
        <v>144</v>
      </c>
      <c r="NV55" s="9" t="s">
        <v>144</v>
      </c>
      <c r="NW55" s="9" t="s">
        <v>144</v>
      </c>
      <c r="NX55" s="9" t="s">
        <v>144</v>
      </c>
      <c r="NY55" s="9" t="s">
        <v>144</v>
      </c>
      <c r="NZ55" s="9" t="s">
        <v>144</v>
      </c>
      <c r="OA55" s="9" t="s">
        <v>144</v>
      </c>
      <c r="OB55" s="11"/>
      <c r="OC55" s="15"/>
      <c r="OD55" s="11"/>
      <c r="OE55" s="15"/>
      <c r="OF55" s="14"/>
      <c r="OG55" s="14"/>
      <c r="OH55" s="9" t="s">
        <v>144</v>
      </c>
      <c r="OI55" s="9" t="s">
        <v>144</v>
      </c>
      <c r="OJ55" s="9" t="s">
        <v>144</v>
      </c>
      <c r="OK55" s="9" t="s">
        <v>144</v>
      </c>
      <c r="OL55" s="9" t="s">
        <v>144</v>
      </c>
      <c r="OM55" s="9" t="s">
        <v>144</v>
      </c>
      <c r="ON55" s="9" t="s">
        <v>144</v>
      </c>
      <c r="OO55" s="11"/>
      <c r="OP55" s="15"/>
      <c r="OQ55" s="11"/>
      <c r="OR55" s="15"/>
      <c r="OS55" s="14"/>
      <c r="OT55" s="14"/>
      <c r="OU55" s="9" t="s">
        <v>144</v>
      </c>
      <c r="OV55" s="9" t="s">
        <v>144</v>
      </c>
      <c r="OW55" s="9" t="s">
        <v>144</v>
      </c>
      <c r="OX55" s="9" t="s">
        <v>144</v>
      </c>
      <c r="OY55" s="9" t="s">
        <v>144</v>
      </c>
      <c r="OZ55" s="9" t="s">
        <v>144</v>
      </c>
      <c r="PA55" s="9" t="s">
        <v>144</v>
      </c>
      <c r="PB55" s="11">
        <v>3420</v>
      </c>
      <c r="PC55" s="11">
        <v>1</v>
      </c>
      <c r="PD55" s="11"/>
      <c r="PE55" s="11">
        <v>258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>
        <v>333</v>
      </c>
      <c r="PR55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513</v>
      </c>
      <c r="D2" s="0" t="s">
        <v>514</v>
      </c>
      <c r="E2" s="0" t="s">
        <v>515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516</v>
      </c>
      <c r="J4" s="1" t="s">
        <v>517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518</v>
      </c>
      <c r="P4" s="1" t="s">
        <v>519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520</v>
      </c>
      <c r="F5" s="1" t="s">
        <v>521</v>
      </c>
      <c r="G5" s="1" t="s">
        <v>520</v>
      </c>
      <c r="H5" s="1" t="s">
        <v>521</v>
      </c>
      <c r="I5" s="1" t="s">
        <v>516</v>
      </c>
      <c r="J5" s="1" t="s">
        <v>517</v>
      </c>
      <c r="K5" s="1" t="s">
        <v>522</v>
      </c>
      <c r="L5" s="1" t="s">
        <v>523</v>
      </c>
      <c r="M5" s="1" t="s">
        <v>522</v>
      </c>
      <c r="N5" s="1" t="s">
        <v>523</v>
      </c>
      <c r="O5" s="1" t="s">
        <v>518</v>
      </c>
      <c r="P5" s="1" t="s">
        <v>519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124</v>
      </c>
      <c r="F6" s="8">
        <v>21273.6</v>
      </c>
      <c r="G6" s="4">
        <v>62</v>
      </c>
      <c r="H6" s="8">
        <v>13792.38</v>
      </c>
      <c r="I6" s="7">
        <v>1</v>
      </c>
      <c r="J6" s="7">
        <v>0.5424</v>
      </c>
      <c r="K6" s="4">
        <v>124</v>
      </c>
      <c r="L6" s="8">
        <v>21273.6</v>
      </c>
      <c r="M6" s="4">
        <v>62</v>
      </c>
      <c r="N6" s="8">
        <v>13792.38</v>
      </c>
      <c r="O6" s="7">
        <v>1</v>
      </c>
      <c r="P6" s="7">
        <v>0.5424</v>
      </c>
    </row>
    <row r="7">
      <c r="A7" s="2" t="s">
        <v>133</v>
      </c>
      <c r="B7" s="2" t="s">
        <v>134</v>
      </c>
      <c r="C7" s="2" t="s">
        <v>355</v>
      </c>
      <c r="D7" s="2" t="s">
        <v>356</v>
      </c>
      <c r="E7" s="4">
        <v>14</v>
      </c>
      <c r="F7" s="8">
        <v>1176.15</v>
      </c>
      <c r="G7" s="4">
        <v>1</v>
      </c>
      <c r="H7" s="8">
        <v>112.61</v>
      </c>
      <c r="I7" s="7">
        <v>13</v>
      </c>
      <c r="J7" s="7">
        <v>9.4445</v>
      </c>
      <c r="K7" s="4">
        <v>14</v>
      </c>
      <c r="L7" s="8">
        <v>1176.15</v>
      </c>
      <c r="M7" s="4">
        <v>1</v>
      </c>
      <c r="N7" s="8">
        <v>112.61</v>
      </c>
      <c r="O7" s="7">
        <v>13</v>
      </c>
      <c r="P7" s="7">
        <v>9.4445</v>
      </c>
    </row>
    <row r="8">
      <c r="A8" s="2" t="s">
        <v>133</v>
      </c>
      <c r="B8" s="2" t="s">
        <v>134</v>
      </c>
      <c r="C8" s="2" t="s">
        <v>392</v>
      </c>
      <c r="D8" s="2" t="s">
        <v>393</v>
      </c>
      <c r="E8" s="4">
        <v>31</v>
      </c>
      <c r="F8" s="8">
        <v>1040.44</v>
      </c>
      <c r="G8" s="4">
        <v>7</v>
      </c>
      <c r="H8" s="8">
        <v>214.52</v>
      </c>
      <c r="I8" s="7">
        <v>3.4286</v>
      </c>
      <c r="J8" s="7">
        <v>3.8501</v>
      </c>
      <c r="K8" s="4">
        <v>31</v>
      </c>
      <c r="L8" s="8">
        <v>1040.44</v>
      </c>
      <c r="M8" s="4">
        <v>7</v>
      </c>
      <c r="N8" s="8">
        <v>214.52</v>
      </c>
      <c r="O8" s="7">
        <v>3.4286</v>
      </c>
      <c r="P8" s="7">
        <v>3.8501</v>
      </c>
    </row>
    <row r="9">
      <c r="A9" s="2" t="s">
        <v>133</v>
      </c>
      <c r="B9" s="2" t="s">
        <v>134</v>
      </c>
      <c r="C9" s="2" t="s">
        <v>479</v>
      </c>
      <c r="D9" s="2" t="s">
        <v>480</v>
      </c>
      <c r="E9" s="4">
        <v>10</v>
      </c>
      <c r="F9" s="8">
        <v>417.82</v>
      </c>
      <c r="G9" s="4">
        <v>2</v>
      </c>
      <c r="H9" s="8">
        <v>56.16</v>
      </c>
      <c r="I9" s="7">
        <v>4</v>
      </c>
      <c r="J9" s="7">
        <v>6.4398</v>
      </c>
      <c r="K9" s="4">
        <v>10</v>
      </c>
      <c r="L9" s="8">
        <v>417.82</v>
      </c>
      <c r="M9" s="4">
        <v>2</v>
      </c>
      <c r="N9" s="8">
        <v>56.16</v>
      </c>
      <c r="O9" s="7">
        <v>4</v>
      </c>
      <c r="P9" s="7">
        <v>6.4398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513</v>
      </c>
      <c r="D2" s="0" t="s">
        <v>514</v>
      </c>
      <c r="E2" s="0" t="s">
        <v>515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516</v>
      </c>
      <c r="I4" s="1" t="s">
        <v>517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518</v>
      </c>
      <c r="O4" s="1" t="s">
        <v>519</v>
      </c>
    </row>
    <row r="5">
      <c r="A5" s="1" t="s">
        <v>81</v>
      </c>
      <c r="B5" s="1" t="s">
        <v>83</v>
      </c>
      <c r="C5" s="1" t="s">
        <v>84</v>
      </c>
      <c r="D5" s="1" t="s">
        <v>520</v>
      </c>
      <c r="E5" s="1" t="s">
        <v>521</v>
      </c>
      <c r="F5" s="1" t="s">
        <v>520</v>
      </c>
      <c r="G5" s="1" t="s">
        <v>521</v>
      </c>
      <c r="H5" s="1" t="s">
        <v>516</v>
      </c>
      <c r="I5" s="1" t="s">
        <v>517</v>
      </c>
      <c r="J5" s="1" t="s">
        <v>522</v>
      </c>
      <c r="K5" s="1" t="s">
        <v>523</v>
      </c>
      <c r="L5" s="1" t="s">
        <v>522</v>
      </c>
      <c r="M5" s="1" t="s">
        <v>523</v>
      </c>
      <c r="N5" s="1" t="s">
        <v>518</v>
      </c>
      <c r="O5" s="1" t="s">
        <v>519</v>
      </c>
    </row>
    <row r="6">
      <c r="A6" s="2" t="s">
        <v>133</v>
      </c>
      <c r="B6" s="2" t="s">
        <v>135</v>
      </c>
      <c r="C6" s="2" t="s">
        <v>136</v>
      </c>
      <c r="D6" s="4">
        <v>124</v>
      </c>
      <c r="E6" s="8">
        <v>21273.6</v>
      </c>
      <c r="F6" s="4">
        <v>62</v>
      </c>
      <c r="G6" s="8">
        <v>13792.38</v>
      </c>
      <c r="H6" s="7">
        <v>1</v>
      </c>
      <c r="I6" s="7">
        <v>0.5424</v>
      </c>
      <c r="J6" s="4">
        <v>124</v>
      </c>
      <c r="K6" s="8">
        <v>21273.6</v>
      </c>
      <c r="L6" s="4">
        <v>62</v>
      </c>
      <c r="M6" s="8">
        <v>13792.38</v>
      </c>
      <c r="N6" s="7">
        <v>1</v>
      </c>
      <c r="O6" s="7">
        <v>0.5424</v>
      </c>
    </row>
    <row r="7">
      <c r="A7" s="2" t="s">
        <v>133</v>
      </c>
      <c r="B7" s="2" t="s">
        <v>355</v>
      </c>
      <c r="C7" s="2" t="s">
        <v>356</v>
      </c>
      <c r="D7" s="4">
        <v>14</v>
      </c>
      <c r="E7" s="8">
        <v>1176.15</v>
      </c>
      <c r="F7" s="4">
        <v>1</v>
      </c>
      <c r="G7" s="8">
        <v>112.61</v>
      </c>
      <c r="H7" s="7">
        <v>13</v>
      </c>
      <c r="I7" s="7">
        <v>9.4445</v>
      </c>
      <c r="J7" s="4">
        <v>14</v>
      </c>
      <c r="K7" s="8">
        <v>1176.15</v>
      </c>
      <c r="L7" s="4">
        <v>1</v>
      </c>
      <c r="M7" s="8">
        <v>112.61</v>
      </c>
      <c r="N7" s="7">
        <v>13</v>
      </c>
      <c r="O7" s="7">
        <v>9.4445</v>
      </c>
    </row>
    <row r="8">
      <c r="A8" s="2" t="s">
        <v>133</v>
      </c>
      <c r="B8" s="2" t="s">
        <v>392</v>
      </c>
      <c r="C8" s="2" t="s">
        <v>393</v>
      </c>
      <c r="D8" s="4">
        <v>31</v>
      </c>
      <c r="E8" s="8">
        <v>1040.44</v>
      </c>
      <c r="F8" s="4">
        <v>7</v>
      </c>
      <c r="G8" s="8">
        <v>214.52</v>
      </c>
      <c r="H8" s="7">
        <v>3.4286</v>
      </c>
      <c r="I8" s="7">
        <v>3.8501</v>
      </c>
      <c r="J8" s="4">
        <v>31</v>
      </c>
      <c r="K8" s="8">
        <v>1040.44</v>
      </c>
      <c r="L8" s="4">
        <v>7</v>
      </c>
      <c r="M8" s="8">
        <v>214.52</v>
      </c>
      <c r="N8" s="7">
        <v>3.4286</v>
      </c>
      <c r="O8" s="7">
        <v>3.8501</v>
      </c>
    </row>
    <row r="9">
      <c r="A9" s="2" t="s">
        <v>133</v>
      </c>
      <c r="B9" s="2" t="s">
        <v>479</v>
      </c>
      <c r="C9" s="2" t="s">
        <v>480</v>
      </c>
      <c r="D9" s="4">
        <v>10</v>
      </c>
      <c r="E9" s="8">
        <v>417.82</v>
      </c>
      <c r="F9" s="4">
        <v>2</v>
      </c>
      <c r="G9" s="8">
        <v>56.16</v>
      </c>
      <c r="H9" s="7">
        <v>4</v>
      </c>
      <c r="I9" s="7">
        <v>6.4398</v>
      </c>
      <c r="J9" s="4">
        <v>10</v>
      </c>
      <c r="K9" s="8">
        <v>417.82</v>
      </c>
      <c r="L9" s="4">
        <v>2</v>
      </c>
      <c r="M9" s="8">
        <v>56.16</v>
      </c>
      <c r="N9" s="7">
        <v>4</v>
      </c>
      <c r="O9" s="7">
        <v>6.4398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