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<sst xmlns="http://schemas.openxmlformats.org/spreadsheetml/2006/main" count="54" uniqueCount="54">
  <si>
    <t>Date Type:</t>
  </si>
  <si>
    <t>Shipped Date</t>
  </si>
  <si>
    <t>Start Date:</t>
  </si>
  <si>
    <t>05/01/2025</t>
  </si>
  <si>
    <t>End Date:</t>
  </si>
  <si>
    <t>05/25/2025</t>
  </si>
  <si>
    <t>Report Run Date:</t>
  </si>
  <si>
    <t>05/27/2025</t>
  </si>
  <si>
    <t>Division</t>
  </si>
  <si>
    <t>Current And Future Inventory</t>
  </si>
  <si>
    <t>Current And History Sales Comparison</t>
  </si>
  <si>
    <t>ASHFURNDS</t>
  </si>
  <si>
    <t>ZOLA</t>
  </si>
  <si>
    <t>AMERSIGNDS</t>
  </si>
  <si>
    <t>ROOMECOM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</si>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</sst>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721841</v>
      </c>
      <c r="C5" s="11">
        <f>=ROUNDDOWN(29.5098728588365,0)</f>
      </c>
      <c r="D5" s="11">
        <v>283706</v>
      </c>
      <c r="E5" s="12">
        <v>0.9645</v>
      </c>
      <c r="F5" s="11"/>
      <c r="G5" s="11">
        <f>=ROUNDDOWN({0},0)</f>
      </c>
      <c r="H5" s="11">
        <v>480</v>
      </c>
      <c r="I5" s="12">
        <v>1</v>
      </c>
      <c r="J5" s="11">
        <v>551</v>
      </c>
      <c r="K5" s="13">
        <v>35082.99</v>
      </c>
      <c r="L5" s="11">
        <v>1809</v>
      </c>
      <c r="M5" s="14">
        <v>19.39</v>
      </c>
      <c r="N5" s="11">
        <v>1270</v>
      </c>
      <c r="O5" s="13">
        <v>80757.49</v>
      </c>
      <c r="P5" s="11">
        <v>1809</v>
      </c>
      <c r="Q5" s="14">
        <v>44.64</v>
      </c>
      <c r="R5" s="12">
        <v>-0.5661</v>
      </c>
      <c r="S5" s="12">
        <v>-0.5656</v>
      </c>
      <c r="T5" s="12"/>
      <c r="U5" s="12">
        <v>-0.5656</v>
      </c>
      <c r="V5" s="11">
        <v>410</v>
      </c>
      <c r="W5" s="13">
        <v>24193.69</v>
      </c>
      <c r="X5" s="11">
        <v>492</v>
      </c>
      <c r="Y5" s="11">
        <v>925</v>
      </c>
      <c r="Z5" s="13">
        <v>55817.74</v>
      </c>
      <c r="AA5" s="11">
        <v>492</v>
      </c>
      <c r="AB5" s="12">
        <v>-0.5568</v>
      </c>
      <c r="AC5" s="12">
        <v>-0.5666</v>
      </c>
      <c r="AD5" s="11">
        <v>41</v>
      </c>
      <c r="AE5" s="13">
        <v>2733.7</v>
      </c>
      <c r="AF5" s="11">
        <v>202</v>
      </c>
      <c r="AG5" s="11">
        <v>105</v>
      </c>
      <c r="AH5" s="13">
        <v>6713.29</v>
      </c>
      <c r="AI5" s="11">
        <v>202</v>
      </c>
      <c r="AJ5" s="12">
        <v>-0.6095</v>
      </c>
      <c r="AK5" s="12">
        <v>-0.5928</v>
      </c>
      <c r="AL5" s="11">
        <v>37</v>
      </c>
      <c r="AM5" s="13">
        <v>4164.85</v>
      </c>
      <c r="AN5" s="11">
        <v>265</v>
      </c>
      <c r="AO5" s="11">
        <v>87</v>
      </c>
      <c r="AP5" s="13">
        <v>8479.02</v>
      </c>
      <c r="AQ5" s="11">
        <v>265</v>
      </c>
      <c r="AR5" s="12">
        <v>-0.5747</v>
      </c>
      <c r="AS5" s="12">
        <v>-0.5088</v>
      </c>
      <c r="AT5" s="11">
        <v>58</v>
      </c>
      <c r="AU5" s="13">
        <v>3537.81</v>
      </c>
      <c r="AV5" s="11">
        <v>443</v>
      </c>
      <c r="AW5" s="11">
        <v>139</v>
      </c>
      <c r="AX5" s="13">
        <v>8331.59</v>
      </c>
      <c r="AY5" s="11">
        <v>443</v>
      </c>
      <c r="AZ5" s="12">
        <v>-0.5827</v>
      </c>
      <c r="BA5" s="12">
        <v>-0.5754</v>
      </c>
      <c r="BB5" s="11">
        <v>5</v>
      </c>
      <c r="BC5" s="13">
        <v>452.94</v>
      </c>
      <c r="BD5" s="11">
        <v>179</v>
      </c>
      <c r="BE5" s="11">
        <v>14</v>
      </c>
      <c r="BF5" s="13">
        <v>1415.85</v>
      </c>
      <c r="BG5" s="11">
        <v>179</v>
      </c>
      <c r="BH5" s="12">
        <v>-0.6429</v>
      </c>
      <c r="BI5" s="12">
        <v>-0.6801</v>
      </c>
    </row>
    <row r="6">
      <c r="A6" s="10" t="s">
        <v>37</v>
      </c>
      <c r="B6" s="11">
        <v>168</v>
      </c>
      <c r="C6" s="11">
        <f>=ROUNDDOWN(24.3478260869565,0)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>
        <v>12</v>
      </c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38</v>
      </c>
      <c r="B7" s="11">
        <v>21452</v>
      </c>
      <c r="C7" s="11">
        <f>=ROUNDDOWN(18.6199114660186,0)</f>
      </c>
      <c r="D7" s="11">
        <v>8746</v>
      </c>
      <c r="E7" s="12">
        <v>0.9118</v>
      </c>
      <c r="F7" s="11"/>
      <c r="G7" s="11">
        <f>=ROUNDDOWN({0},0)</f>
      </c>
      <c r="H7" s="11"/>
      <c r="I7" s="12"/>
      <c r="J7" s="11">
        <v>160</v>
      </c>
      <c r="K7" s="13">
        <v>8536.96</v>
      </c>
      <c r="L7" s="11">
        <v>151</v>
      </c>
      <c r="M7" s="14">
        <v>56.54</v>
      </c>
      <c r="N7" s="11">
        <v>476</v>
      </c>
      <c r="O7" s="13">
        <v>27778.36</v>
      </c>
      <c r="P7" s="11">
        <v>151</v>
      </c>
      <c r="Q7" s="14">
        <v>183.96</v>
      </c>
      <c r="R7" s="12">
        <v>-0.6639</v>
      </c>
      <c r="S7" s="12">
        <v>-0.6927</v>
      </c>
      <c r="T7" s="12"/>
      <c r="U7" s="12">
        <v>-0.6927</v>
      </c>
      <c r="V7" s="11">
        <v>33</v>
      </c>
      <c r="W7" s="13">
        <v>1784.78</v>
      </c>
      <c r="X7" s="11">
        <v>87</v>
      </c>
      <c r="Y7" s="11">
        <v>80</v>
      </c>
      <c r="Z7" s="13">
        <v>4483.99</v>
      </c>
      <c r="AA7" s="11">
        <v>87</v>
      </c>
      <c r="AB7" s="12">
        <v>-0.5875</v>
      </c>
      <c r="AC7" s="12">
        <v>-0.602</v>
      </c>
      <c r="AD7" s="11">
        <v>26</v>
      </c>
      <c r="AE7" s="13">
        <v>1249.06</v>
      </c>
      <c r="AF7" s="11">
        <v>51</v>
      </c>
      <c r="AG7" s="11">
        <v>59</v>
      </c>
      <c r="AH7" s="13">
        <v>3018.73</v>
      </c>
      <c r="AI7" s="11">
        <v>51</v>
      </c>
      <c r="AJ7" s="12">
        <v>-0.5593</v>
      </c>
      <c r="AK7" s="12">
        <v>-0.5862</v>
      </c>
      <c r="AL7" s="11">
        <v>45</v>
      </c>
      <c r="AM7" s="13">
        <v>2210.56</v>
      </c>
      <c r="AN7" s="11">
        <v>86</v>
      </c>
      <c r="AO7" s="11">
        <v>149</v>
      </c>
      <c r="AP7" s="13">
        <v>7670.87</v>
      </c>
      <c r="AQ7" s="11">
        <v>86</v>
      </c>
      <c r="AR7" s="12">
        <v>-0.698</v>
      </c>
      <c r="AS7" s="12">
        <v>-0.7118</v>
      </c>
      <c r="AT7" s="11">
        <v>31</v>
      </c>
      <c r="AU7" s="13">
        <v>1489.84</v>
      </c>
      <c r="AV7" s="11">
        <v>129</v>
      </c>
      <c r="AW7" s="11">
        <v>64</v>
      </c>
      <c r="AX7" s="13">
        <v>2978.97</v>
      </c>
      <c r="AY7" s="11">
        <v>129</v>
      </c>
      <c r="AZ7" s="12">
        <v>-0.5156</v>
      </c>
      <c r="BA7" s="12">
        <v>-0.4999</v>
      </c>
      <c r="BB7" s="11">
        <v>25</v>
      </c>
      <c r="BC7" s="13">
        <v>1802.72</v>
      </c>
      <c r="BD7" s="11">
        <v>126</v>
      </c>
      <c r="BE7" s="11">
        <v>124</v>
      </c>
      <c r="BF7" s="13">
        <v>9625.8</v>
      </c>
      <c r="BG7" s="11">
        <v>126</v>
      </c>
      <c r="BH7" s="12">
        <v>-0.7984</v>
      </c>
      <c r="BI7" s="12">
        <v>-0.8127</v>
      </c>
    </row>
    <row r="8">
      <c r="A8" s="10" t="s">
        <v>39</v>
      </c>
      <c r="B8" s="11">
        <v>144615</v>
      </c>
      <c r="C8" s="11">
        <f>=ROUNDDOWN(26.2297312003482,0)</f>
      </c>
      <c r="D8" s="11">
        <v>133338</v>
      </c>
      <c r="E8" s="12">
        <v>0.9778</v>
      </c>
      <c r="F8" s="11"/>
      <c r="G8" s="11">
        <f>=ROUNDDOWN({0},0)</f>
      </c>
      <c r="H8" s="11"/>
      <c r="I8" s="12"/>
      <c r="J8" s="11">
        <v>58</v>
      </c>
      <c r="K8" s="13">
        <v>2821.13</v>
      </c>
      <c r="L8" s="11">
        <v>257</v>
      </c>
      <c r="M8" s="14">
        <v>10.98</v>
      </c>
      <c r="N8" s="11">
        <v>118</v>
      </c>
      <c r="O8" s="13">
        <v>5458.23</v>
      </c>
      <c r="P8" s="11">
        <v>257</v>
      </c>
      <c r="Q8" s="14">
        <v>21.24</v>
      </c>
      <c r="R8" s="12">
        <v>-0.5085</v>
      </c>
      <c r="S8" s="12">
        <v>-0.4831</v>
      </c>
      <c r="T8" s="12"/>
      <c r="U8" s="12">
        <v>-0.4831</v>
      </c>
      <c r="V8" s="11"/>
      <c r="W8" s="13"/>
      <c r="X8" s="11"/>
      <c r="Y8" s="11"/>
      <c r="Z8" s="13"/>
      <c r="AA8" s="11"/>
      <c r="AB8" s="12"/>
      <c r="AC8" s="12"/>
      <c r="AD8" s="11">
        <v>55</v>
      </c>
      <c r="AE8" s="13">
        <v>2686.79</v>
      </c>
      <c r="AF8" s="11">
        <v>68</v>
      </c>
      <c r="AG8" s="11">
        <v>111</v>
      </c>
      <c r="AH8" s="13">
        <v>5170.23</v>
      </c>
      <c r="AI8" s="11">
        <v>68</v>
      </c>
      <c r="AJ8" s="12">
        <v>-0.5045</v>
      </c>
      <c r="AK8" s="12">
        <v>-0.4803</v>
      </c>
      <c r="AL8" s="11">
        <v>3</v>
      </c>
      <c r="AM8" s="13">
        <v>134.34</v>
      </c>
      <c r="AN8" s="11">
        <v>2</v>
      </c>
      <c r="AO8" s="11">
        <v>7</v>
      </c>
      <c r="AP8" s="13">
        <v>288</v>
      </c>
      <c r="AQ8" s="11">
        <v>2</v>
      </c>
      <c r="AR8" s="12">
        <v>-0.5714</v>
      </c>
      <c r="AS8" s="12">
        <v>-0.5335</v>
      </c>
      <c r="AT8" s="11"/>
      <c r="AU8" s="13"/>
      <c r="AV8" s="11"/>
      <c r="AW8" s="11"/>
      <c r="AX8" s="13"/>
      <c r="AY8" s="11"/>
      <c r="AZ8" s="12"/>
      <c r="BA8" s="12"/>
      <c r="BB8" s="11"/>
      <c r="BC8" s="13"/>
      <c r="BD8" s="11"/>
      <c r="BE8" s="11"/>
      <c r="BF8" s="13"/>
      <c r="BG8" s="11"/>
      <c r="BH8" s="12"/>
      <c r="BI8" s="12"/>
    </row>
    <row r="9">
      <c r="A9" s="10" t="s">
        <v>40</v>
      </c>
      <c r="B9" s="11">
        <v>245652</v>
      </c>
      <c r="C9" s="11">
        <f>=ROUNDDOWN(28.0060195635816,0)</f>
      </c>
      <c r="D9" s="11">
        <v>285134</v>
      </c>
      <c r="E9" s="12">
        <v>0.9951</v>
      </c>
      <c r="F9" s="11"/>
      <c r="G9" s="11">
        <f>=ROUNDDOWN({0},0)</f>
      </c>
      <c r="H9" s="11"/>
      <c r="I9" s="12"/>
      <c r="J9" s="11">
        <v>82</v>
      </c>
      <c r="K9" s="13">
        <v>1828.64</v>
      </c>
      <c r="L9" s="11">
        <v>329</v>
      </c>
      <c r="M9" s="14">
        <v>5.56</v>
      </c>
      <c r="N9" s="11">
        <v>213</v>
      </c>
      <c r="O9" s="13">
        <v>4596.17</v>
      </c>
      <c r="P9" s="11">
        <v>329</v>
      </c>
      <c r="Q9" s="14">
        <v>13.97</v>
      </c>
      <c r="R9" s="12">
        <v>-0.615</v>
      </c>
      <c r="S9" s="12">
        <v>-0.6021</v>
      </c>
      <c r="T9" s="12"/>
      <c r="U9" s="12">
        <v>-0.602</v>
      </c>
      <c r="V9" s="11"/>
      <c r="W9" s="13"/>
      <c r="X9" s="11">
        <v>2</v>
      </c>
      <c r="Y9" s="11"/>
      <c r="Z9" s="13"/>
      <c r="AA9" s="11">
        <v>2</v>
      </c>
      <c r="AB9" s="12"/>
      <c r="AC9" s="12"/>
      <c r="AD9" s="11">
        <v>82</v>
      </c>
      <c r="AE9" s="13">
        <v>1828.64</v>
      </c>
      <c r="AF9" s="11">
        <v>88</v>
      </c>
      <c r="AG9" s="11">
        <v>213</v>
      </c>
      <c r="AH9" s="13">
        <v>4596.17</v>
      </c>
      <c r="AI9" s="11">
        <v>88</v>
      </c>
      <c r="AJ9" s="12">
        <v>-0.615</v>
      </c>
      <c r="AK9" s="12">
        <v>-0.6021</v>
      </c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</row>
    <row r="10">
      <c r="A10" s="10" t="s">
        <v>41</v>
      </c>
      <c r="B10" s="11">
        <v>516888</v>
      </c>
      <c r="C10" s="11">
        <f>=ROUNDDOWN(36.5384832890347,0)</f>
      </c>
      <c r="D10" s="11">
        <v>397950</v>
      </c>
      <c r="E10" s="12">
        <v>0.9098</v>
      </c>
      <c r="F10" s="11"/>
      <c r="G10" s="11">
        <f>=ROUNDDOWN({0},0)</f>
      </c>
      <c r="H10" s="11"/>
      <c r="I10" s="12"/>
      <c r="J10" s="11">
        <v>287</v>
      </c>
      <c r="K10" s="13">
        <v>10100.1</v>
      </c>
      <c r="L10" s="11">
        <v>1146</v>
      </c>
      <c r="M10" s="14">
        <v>8.81</v>
      </c>
      <c r="N10" s="11">
        <v>712</v>
      </c>
      <c r="O10" s="13">
        <v>25392.07</v>
      </c>
      <c r="P10" s="11">
        <v>1146</v>
      </c>
      <c r="Q10" s="14">
        <v>22.16</v>
      </c>
      <c r="R10" s="12">
        <v>-0.5969</v>
      </c>
      <c r="S10" s="12">
        <v>-0.6022</v>
      </c>
      <c r="T10" s="12"/>
      <c r="U10" s="12">
        <v>-0.6024</v>
      </c>
      <c r="V10" s="11">
        <v>109</v>
      </c>
      <c r="W10" s="13">
        <v>3379.34</v>
      </c>
      <c r="X10" s="11">
        <v>420</v>
      </c>
      <c r="Y10" s="11">
        <v>244</v>
      </c>
      <c r="Z10" s="13">
        <v>7571.87</v>
      </c>
      <c r="AA10" s="11">
        <v>420</v>
      </c>
      <c r="AB10" s="12">
        <v>-0.5533</v>
      </c>
      <c r="AC10" s="12">
        <v>-0.5537</v>
      </c>
      <c r="AD10" s="11">
        <v>161</v>
      </c>
      <c r="AE10" s="13">
        <v>6386.37</v>
      </c>
      <c r="AF10" s="11">
        <v>110</v>
      </c>
      <c r="AG10" s="11">
        <v>426</v>
      </c>
      <c r="AH10" s="13">
        <v>16842.46</v>
      </c>
      <c r="AI10" s="11">
        <v>110</v>
      </c>
      <c r="AJ10" s="12">
        <v>-0.6221</v>
      </c>
      <c r="AK10" s="12">
        <v>-0.6208</v>
      </c>
      <c r="AL10" s="11">
        <v>12</v>
      </c>
      <c r="AM10" s="13">
        <v>216.3</v>
      </c>
      <c r="AN10" s="11">
        <v>6</v>
      </c>
      <c r="AO10" s="11">
        <v>30</v>
      </c>
      <c r="AP10" s="13">
        <v>632.06</v>
      </c>
      <c r="AQ10" s="11">
        <v>6</v>
      </c>
      <c r="AR10" s="12">
        <v>-0.6</v>
      </c>
      <c r="AS10" s="12">
        <v>-0.6578</v>
      </c>
      <c r="AT10" s="11">
        <v>5</v>
      </c>
      <c r="AU10" s="13">
        <v>118.09</v>
      </c>
      <c r="AV10" s="11">
        <v>16</v>
      </c>
      <c r="AW10" s="11">
        <v>12</v>
      </c>
      <c r="AX10" s="13">
        <v>345.68</v>
      </c>
      <c r="AY10" s="11">
        <v>16</v>
      </c>
      <c r="AZ10" s="12">
        <v>-0.5833</v>
      </c>
      <c r="BA10" s="12">
        <v>-0.6584</v>
      </c>
      <c r="BB10" s="11"/>
      <c r="BC10" s="13"/>
      <c r="BD10" s="11"/>
      <c r="BE10" s="11"/>
      <c r="BF10" s="13"/>
      <c r="BG10" s="11"/>
      <c r="BH10" s="12"/>
      <c r="BI10" s="12"/>
    </row>
    <row r="11">
      <c r="A11" s="10" t="s">
        <v>42</v>
      </c>
      <c r="B11" s="11">
        <v>1126</v>
      </c>
      <c r="C11" s="11">
        <f>=ROUNDDOWN(19.7543859649123,0)</f>
      </c>
      <c r="D11" s="11"/>
      <c r="E11" s="12">
        <v>0.8876</v>
      </c>
      <c r="F11" s="11"/>
      <c r="G11" s="11">
        <f>=ROUNDDOWN({0},0)</f>
      </c>
      <c r="H11" s="11"/>
      <c r="I11" s="12"/>
      <c r="J11" s="11"/>
      <c r="K11" s="13"/>
      <c r="L11" s="11">
        <v>26</v>
      </c>
      <c r="M11" s="14"/>
      <c r="N11" s="11"/>
      <c r="O11" s="13"/>
      <c r="P11" s="11">
        <v>26</v>
      </c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>
        <v>21</v>
      </c>
      <c r="AW11" s="11"/>
      <c r="AX11" s="13"/>
      <c r="AY11" s="11">
        <v>21</v>
      </c>
      <c r="AZ11" s="12"/>
      <c r="BA11" s="12"/>
      <c r="BB11" s="11"/>
      <c r="BC11" s="13"/>
      <c r="BD11" s="11"/>
      <c r="BE11" s="11"/>
      <c r="BF11" s="13"/>
      <c r="BG11" s="11"/>
      <c r="BH11" s="12"/>
      <c r="BI11" s="12"/>
    </row>
    <row r="12">
      <c r="A12" s="10" t="s">
        <v>43</v>
      </c>
      <c r="B12" s="11">
        <v>90125</v>
      </c>
      <c r="C12" s="11">
        <f>=ROUNDDOWN(21.3809546403492,0)</f>
      </c>
      <c r="D12" s="11">
        <v>59025</v>
      </c>
      <c r="E12" s="12">
        <v>0.9032</v>
      </c>
      <c r="F12" s="11"/>
      <c r="G12" s="11">
        <f>=ROUNDDOWN({0},0)</f>
      </c>
      <c r="H12" s="11">
        <v>8049</v>
      </c>
      <c r="I12" s="12">
        <v>0.8323</v>
      </c>
      <c r="J12" s="11">
        <v>696</v>
      </c>
      <c r="K12" s="13">
        <v>119127.58</v>
      </c>
      <c r="L12" s="11">
        <v>493</v>
      </c>
      <c r="M12" s="14">
        <v>241.64</v>
      </c>
      <c r="N12" s="11">
        <v>2564</v>
      </c>
      <c r="O12" s="13">
        <v>458672.29</v>
      </c>
      <c r="P12" s="11">
        <v>493</v>
      </c>
      <c r="Q12" s="14">
        <v>930.37</v>
      </c>
      <c r="R12" s="12">
        <v>-0.7285</v>
      </c>
      <c r="S12" s="12">
        <v>-0.7403</v>
      </c>
      <c r="T12" s="12"/>
      <c r="U12" s="12">
        <v>-0.7403</v>
      </c>
      <c r="V12" s="11">
        <v>431</v>
      </c>
      <c r="W12" s="13">
        <v>81875.29</v>
      </c>
      <c r="X12" s="11">
        <v>181</v>
      </c>
      <c r="Y12" s="11">
        <v>1869</v>
      </c>
      <c r="Z12" s="13">
        <v>362151.41</v>
      </c>
      <c r="AA12" s="11">
        <v>181</v>
      </c>
      <c r="AB12" s="12">
        <v>-0.7694</v>
      </c>
      <c r="AC12" s="12">
        <v>-0.7739</v>
      </c>
      <c r="AD12" s="11">
        <v>47</v>
      </c>
      <c r="AE12" s="13">
        <v>5582.91</v>
      </c>
      <c r="AF12" s="11">
        <v>165</v>
      </c>
      <c r="AG12" s="11">
        <v>118</v>
      </c>
      <c r="AH12" s="13">
        <v>14531.68</v>
      </c>
      <c r="AI12" s="11">
        <v>165</v>
      </c>
      <c r="AJ12" s="12">
        <v>-0.6017</v>
      </c>
      <c r="AK12" s="12">
        <v>-0.6158</v>
      </c>
      <c r="AL12" s="11">
        <v>110</v>
      </c>
      <c r="AM12" s="13">
        <v>16332.72</v>
      </c>
      <c r="AN12" s="11">
        <v>258</v>
      </c>
      <c r="AO12" s="11">
        <v>276</v>
      </c>
      <c r="AP12" s="13">
        <v>41054.26</v>
      </c>
      <c r="AQ12" s="11">
        <v>258</v>
      </c>
      <c r="AR12" s="12">
        <v>-0.6014</v>
      </c>
      <c r="AS12" s="12">
        <v>-0.6022</v>
      </c>
      <c r="AT12" s="11">
        <v>90</v>
      </c>
      <c r="AU12" s="13">
        <v>11648.89</v>
      </c>
      <c r="AV12" s="11">
        <v>271</v>
      </c>
      <c r="AW12" s="11">
        <v>201</v>
      </c>
      <c r="AX12" s="13">
        <v>24580.68</v>
      </c>
      <c r="AY12" s="11">
        <v>271</v>
      </c>
      <c r="AZ12" s="12">
        <v>-0.5522</v>
      </c>
      <c r="BA12" s="12">
        <v>-0.5261</v>
      </c>
      <c r="BB12" s="11">
        <v>18</v>
      </c>
      <c r="BC12" s="13">
        <v>3687.77</v>
      </c>
      <c r="BD12" s="11">
        <v>357</v>
      </c>
      <c r="BE12" s="11">
        <v>100</v>
      </c>
      <c r="BF12" s="13">
        <v>16354.26</v>
      </c>
      <c r="BG12" s="11">
        <v>357</v>
      </c>
      <c r="BH12" s="12">
        <v>-0.82</v>
      </c>
      <c r="BI12" s="12">
        <v>-0.7745</v>
      </c>
    </row>
    <row r="13">
      <c r="A13" s="10" t="s">
        <v>44</v>
      </c>
      <c r="B13" s="11">
        <v>11159</v>
      </c>
      <c r="C13" s="11">
        <f>=ROUNDDOWN(23.8185699039488,0)</f>
      </c>
      <c r="D13" s="11">
        <v>15748</v>
      </c>
      <c r="E13" s="12">
        <v>0.8764</v>
      </c>
      <c r="F13" s="11"/>
      <c r="G13" s="11">
        <f>=ROUNDDOWN({0},0)</f>
      </c>
      <c r="H13" s="11"/>
      <c r="I13" s="12"/>
      <c r="J13" s="11">
        <v>4</v>
      </c>
      <c r="K13" s="13">
        <v>435.99</v>
      </c>
      <c r="L13" s="11">
        <v>101</v>
      </c>
      <c r="M13" s="14">
        <v>4.32</v>
      </c>
      <c r="N13" s="11">
        <v>10</v>
      </c>
      <c r="O13" s="13">
        <v>1031.72</v>
      </c>
      <c r="P13" s="11">
        <v>101</v>
      </c>
      <c r="Q13" s="14">
        <v>10.22</v>
      </c>
      <c r="R13" s="12">
        <v>-0.6</v>
      </c>
      <c r="S13" s="12">
        <v>-0.5774</v>
      </c>
      <c r="T13" s="12"/>
      <c r="U13" s="12">
        <v>-0.5773</v>
      </c>
      <c r="V13" s="11"/>
      <c r="W13" s="13"/>
      <c r="X13" s="11">
        <v>5</v>
      </c>
      <c r="Y13" s="11"/>
      <c r="Z13" s="13"/>
      <c r="AA13" s="11">
        <v>5</v>
      </c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>
        <v>1</v>
      </c>
      <c r="AM13" s="13">
        <v>125.19</v>
      </c>
      <c r="AN13" s="11">
        <v>26</v>
      </c>
      <c r="AO13" s="11">
        <v>3</v>
      </c>
      <c r="AP13" s="13">
        <v>366.69</v>
      </c>
      <c r="AQ13" s="11">
        <v>26</v>
      </c>
      <c r="AR13" s="12">
        <v>-0.6667</v>
      </c>
      <c r="AS13" s="12">
        <v>-0.6586</v>
      </c>
      <c r="AT13" s="11">
        <v>3</v>
      </c>
      <c r="AU13" s="13">
        <v>310.8</v>
      </c>
      <c r="AV13" s="11">
        <v>44</v>
      </c>
      <c r="AW13" s="11">
        <v>7</v>
      </c>
      <c r="AX13" s="13">
        <v>665.03</v>
      </c>
      <c r="AY13" s="11">
        <v>44</v>
      </c>
      <c r="AZ13" s="12">
        <v>-0.5714</v>
      </c>
      <c r="BA13" s="12">
        <v>-0.5327</v>
      </c>
      <c r="BB13" s="11"/>
      <c r="BC13" s="13"/>
      <c r="BD13" s="11"/>
      <c r="BE13" s="11"/>
      <c r="BF13" s="13"/>
      <c r="BG13" s="11"/>
      <c r="BH13" s="12"/>
      <c r="BI13" s="12"/>
    </row>
    <row r="14">
      <c r="A14" s="10" t="s">
        <v>45</v>
      </c>
      <c r="B14" s="11">
        <v>9137</v>
      </c>
      <c r="C14" s="11">
        <f>=ROUNDDOWN(17.2754774059369,0)</f>
      </c>
      <c r="D14" s="11">
        <v>10530</v>
      </c>
      <c r="E14" s="12">
        <v>0.8424</v>
      </c>
      <c r="F14" s="11"/>
      <c r="G14" s="11">
        <f>=ROUNDDOWN({0},0)</f>
      </c>
      <c r="H14" s="11"/>
      <c r="I14" s="12"/>
      <c r="J14" s="11">
        <v>103</v>
      </c>
      <c r="K14" s="13">
        <v>9129.53</v>
      </c>
      <c r="L14" s="11">
        <v>112</v>
      </c>
      <c r="M14" s="14">
        <v>81.51</v>
      </c>
      <c r="N14" s="11">
        <v>248</v>
      </c>
      <c r="O14" s="13">
        <v>18798.49</v>
      </c>
      <c r="P14" s="11">
        <v>112</v>
      </c>
      <c r="Q14" s="14">
        <v>167.84</v>
      </c>
      <c r="R14" s="12">
        <v>-0.5847</v>
      </c>
      <c r="S14" s="12">
        <v>-0.5143</v>
      </c>
      <c r="T14" s="12"/>
      <c r="U14" s="12">
        <v>-0.5144</v>
      </c>
      <c r="V14" s="11"/>
      <c r="W14" s="13"/>
      <c r="X14" s="11">
        <v>68</v>
      </c>
      <c r="Y14" s="11"/>
      <c r="Z14" s="13"/>
      <c r="AA14" s="11">
        <v>68</v>
      </c>
      <c r="AB14" s="12"/>
      <c r="AC14" s="12"/>
      <c r="AD14" s="11">
        <v>17</v>
      </c>
      <c r="AE14" s="13">
        <v>891.85</v>
      </c>
      <c r="AF14" s="11">
        <v>47</v>
      </c>
      <c r="AG14" s="11">
        <v>48</v>
      </c>
      <c r="AH14" s="13">
        <v>2607.33</v>
      </c>
      <c r="AI14" s="11">
        <v>47</v>
      </c>
      <c r="AJ14" s="12">
        <v>-0.6458</v>
      </c>
      <c r="AK14" s="12">
        <v>-0.6579</v>
      </c>
      <c r="AL14" s="11">
        <v>24</v>
      </c>
      <c r="AM14" s="13">
        <v>2078.26</v>
      </c>
      <c r="AN14" s="11">
        <v>68</v>
      </c>
      <c r="AO14" s="11">
        <v>64</v>
      </c>
      <c r="AP14" s="13">
        <v>4162.02</v>
      </c>
      <c r="AQ14" s="11">
        <v>68</v>
      </c>
      <c r="AR14" s="12">
        <v>-0.625</v>
      </c>
      <c r="AS14" s="12">
        <v>-0.5007</v>
      </c>
      <c r="AT14" s="11">
        <v>33</v>
      </c>
      <c r="AU14" s="13">
        <v>2014.9</v>
      </c>
      <c r="AV14" s="11">
        <v>73</v>
      </c>
      <c r="AW14" s="11">
        <v>79</v>
      </c>
      <c r="AX14" s="13">
        <v>4311.12</v>
      </c>
      <c r="AY14" s="11">
        <v>73</v>
      </c>
      <c r="AZ14" s="12">
        <v>-0.5823</v>
      </c>
      <c r="BA14" s="12">
        <v>-0.5326</v>
      </c>
      <c r="BB14" s="11">
        <v>29</v>
      </c>
      <c r="BC14" s="13">
        <v>4144.52</v>
      </c>
      <c r="BD14" s="11">
        <v>18</v>
      </c>
      <c r="BE14" s="11">
        <v>57</v>
      </c>
      <c r="BF14" s="13">
        <v>7718.02</v>
      </c>
      <c r="BG14" s="11">
        <v>18</v>
      </c>
      <c r="BH14" s="12">
        <v>-0.4912</v>
      </c>
      <c r="BI14" s="12">
        <v>-0.463</v>
      </c>
    </row>
    <row r="15">
      <c r="A15" s="10" t="s">
        <v>46</v>
      </c>
      <c r="B15" s="11">
        <v>5868</v>
      </c>
      <c r="C15" s="11">
        <f>=ROUNDDOWN(136.14849187935,0)</f>
      </c>
      <c r="D15" s="11"/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22</v>
      </c>
      <c r="M15" s="14"/>
      <c r="N15" s="11"/>
      <c r="O15" s="13"/>
      <c r="P15" s="11">
        <v>22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>
        <v>32221</v>
      </c>
      <c r="C16" s="11">
        <f>=ROUNDDOWN(74.3104243542435,0)</f>
      </c>
      <c r="D16" s="11">
        <v>2790</v>
      </c>
      <c r="E16" s="12">
        <v>1</v>
      </c>
      <c r="F16" s="11"/>
      <c r="G16" s="11">
        <f>=ROUNDDOWN({0},0)</f>
      </c>
      <c r="H16" s="11"/>
      <c r="I16" s="12"/>
      <c r="J16" s="11"/>
      <c r="K16" s="13"/>
      <c r="L16" s="11">
        <v>81</v>
      </c>
      <c r="M16" s="14"/>
      <c r="N16" s="11"/>
      <c r="O16" s="13"/>
      <c r="P16" s="11">
        <v>81</v>
      </c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48</v>
      </c>
      <c r="B17" s="11">
        <v>4972</v>
      </c>
      <c r="C17" s="11">
        <f>=ROUNDDOWN(410.909090909091,0)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</row>
    <row r="18">
      <c r="A18" s="10" t="s">
        <v>49</v>
      </c>
      <c r="B18" s="11">
        <v>415196</v>
      </c>
      <c r="C18" s="11">
        <f>=ROUNDDOWN(25.0232636628818,0)</f>
      </c>
      <c r="D18" s="11">
        <v>436719</v>
      </c>
      <c r="E18" s="12">
        <v>0.8986</v>
      </c>
      <c r="F18" s="11"/>
      <c r="G18" s="11">
        <f>=ROUNDDOWN({0},0)</f>
      </c>
      <c r="H18" s="11"/>
      <c r="I18" s="12"/>
      <c r="J18" s="11">
        <v>153</v>
      </c>
      <c r="K18" s="13">
        <v>5566.4</v>
      </c>
      <c r="L18" s="11">
        <v>1360</v>
      </c>
      <c r="M18" s="14">
        <v>4.09</v>
      </c>
      <c r="N18" s="11">
        <v>363</v>
      </c>
      <c r="O18" s="13">
        <v>13205.81</v>
      </c>
      <c r="P18" s="11">
        <v>1360</v>
      </c>
      <c r="Q18" s="14">
        <v>9.71</v>
      </c>
      <c r="R18" s="12">
        <v>-0.5785</v>
      </c>
      <c r="S18" s="12">
        <v>-0.5785</v>
      </c>
      <c r="T18" s="12"/>
      <c r="U18" s="12">
        <v>-0.5788</v>
      </c>
      <c r="V18" s="11"/>
      <c r="W18" s="13"/>
      <c r="X18" s="11"/>
      <c r="Y18" s="11"/>
      <c r="Z18" s="13"/>
      <c r="AA18" s="11"/>
      <c r="AB18" s="12"/>
      <c r="AC18" s="12"/>
      <c r="AD18" s="11">
        <v>153</v>
      </c>
      <c r="AE18" s="13">
        <v>5566.4</v>
      </c>
      <c r="AF18" s="11">
        <v>100</v>
      </c>
      <c r="AG18" s="11">
        <v>363</v>
      </c>
      <c r="AH18" s="13">
        <v>13205.81</v>
      </c>
      <c r="AI18" s="11">
        <v>100</v>
      </c>
      <c r="AJ18" s="12">
        <v>-0.5785</v>
      </c>
      <c r="AK18" s="12">
        <v>-0.5785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</row>
    <row r="19">
      <c r="A19" s="10" t="s">
        <v>50</v>
      </c>
      <c r="B19" s="11">
        <v>156329</v>
      </c>
      <c r="C19" s="11">
        <f>=ROUNDDOWN(53.7859969034922,0)</f>
      </c>
      <c r="D19" s="11">
        <v>37751</v>
      </c>
      <c r="E19" s="12">
        <v>1</v>
      </c>
      <c r="F19" s="11"/>
      <c r="G19" s="11">
        <f>=ROUNDDOWN({0},0)</f>
      </c>
      <c r="H19" s="11"/>
      <c r="I19" s="12"/>
      <c r="J19" s="11">
        <v>507</v>
      </c>
      <c r="K19" s="13">
        <v>17059.42</v>
      </c>
      <c r="L19" s="11">
        <v>159</v>
      </c>
      <c r="M19" s="14">
        <v>107.29</v>
      </c>
      <c r="N19" s="11">
        <v>1080</v>
      </c>
      <c r="O19" s="13">
        <v>36623.31</v>
      </c>
      <c r="P19" s="11">
        <v>159</v>
      </c>
      <c r="Q19" s="14">
        <v>230.34</v>
      </c>
      <c r="R19" s="12">
        <v>-0.5306</v>
      </c>
      <c r="S19" s="12">
        <v>-0.5342</v>
      </c>
      <c r="T19" s="12"/>
      <c r="U19" s="12">
        <v>-0.5342</v>
      </c>
      <c r="V19" s="11"/>
      <c r="W19" s="13"/>
      <c r="X19" s="11">
        <v>4</v>
      </c>
      <c r="Y19" s="11"/>
      <c r="Z19" s="13"/>
      <c r="AA19" s="11">
        <v>4</v>
      </c>
      <c r="AB19" s="12"/>
      <c r="AC19" s="12"/>
      <c r="AD19" s="11">
        <v>507</v>
      </c>
      <c r="AE19" s="13">
        <v>17059.42</v>
      </c>
      <c r="AF19" s="11">
        <v>98</v>
      </c>
      <c r="AG19" s="11">
        <v>1080</v>
      </c>
      <c r="AH19" s="13">
        <v>36623.31</v>
      </c>
      <c r="AI19" s="11">
        <v>98</v>
      </c>
      <c r="AJ19" s="12">
        <v>-0.5306</v>
      </c>
      <c r="AK19" s="12">
        <v>-0.5342</v>
      </c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  <c r="BB19" s="11"/>
      <c r="BC19" s="13"/>
      <c r="BD19" s="11"/>
      <c r="BE19" s="11"/>
      <c r="BF19" s="13"/>
      <c r="BG19" s="11"/>
      <c r="BH19" s="12"/>
      <c r="BI19" s="12"/>
    </row>
    <row r="20">
      <c r="A20" s="10" t="s">
        <v>51</v>
      </c>
      <c r="B20" s="11">
        <v>329143</v>
      </c>
      <c r="C20" s="11">
        <f>=ROUNDDOWN(37.7046795349104,0)</f>
      </c>
      <c r="D20" s="11">
        <v>103666</v>
      </c>
      <c r="E20" s="12">
        <v>0.9958</v>
      </c>
      <c r="F20" s="11"/>
      <c r="G20" s="11">
        <f>=ROUNDDOWN({0},0)</f>
      </c>
      <c r="H20" s="11"/>
      <c r="I20" s="12"/>
      <c r="J20" s="11">
        <v>385</v>
      </c>
      <c r="K20" s="13">
        <v>9012.81</v>
      </c>
      <c r="L20" s="11">
        <v>530</v>
      </c>
      <c r="M20" s="14">
        <v>17.01</v>
      </c>
      <c r="N20" s="11">
        <v>924</v>
      </c>
      <c r="O20" s="13">
        <v>21684.89</v>
      </c>
      <c r="P20" s="11">
        <v>530</v>
      </c>
      <c r="Q20" s="14">
        <v>40.91</v>
      </c>
      <c r="R20" s="12">
        <v>-0.5833</v>
      </c>
      <c r="S20" s="12">
        <v>-0.5844</v>
      </c>
      <c r="T20" s="12"/>
      <c r="U20" s="12">
        <v>-0.5842</v>
      </c>
      <c r="V20" s="11">
        <v>366</v>
      </c>
      <c r="W20" s="13">
        <v>8604.27</v>
      </c>
      <c r="X20" s="11">
        <v>220</v>
      </c>
      <c r="Y20" s="11">
        <v>867</v>
      </c>
      <c r="Z20" s="13">
        <v>20555.26</v>
      </c>
      <c r="AA20" s="11">
        <v>220</v>
      </c>
      <c r="AB20" s="12">
        <v>-0.5779</v>
      </c>
      <c r="AC20" s="12">
        <v>-0.5814</v>
      </c>
      <c r="AD20" s="11"/>
      <c r="AE20" s="13"/>
      <c r="AF20" s="11"/>
      <c r="AG20" s="11"/>
      <c r="AH20" s="13"/>
      <c r="AI20" s="11"/>
      <c r="AJ20" s="12"/>
      <c r="AK20" s="12"/>
      <c r="AL20" s="11">
        <v>19</v>
      </c>
      <c r="AM20" s="13">
        <v>408.54</v>
      </c>
      <c r="AN20" s="11">
        <v>108</v>
      </c>
      <c r="AO20" s="11">
        <v>57</v>
      </c>
      <c r="AP20" s="13">
        <v>1129.63</v>
      </c>
      <c r="AQ20" s="11">
        <v>108</v>
      </c>
      <c r="AR20" s="12">
        <v>-0.6667</v>
      </c>
      <c r="AS20" s="12">
        <v>-0.6383</v>
      </c>
      <c r="AT20" s="11"/>
      <c r="AU20" s="13"/>
      <c r="AV20" s="11"/>
      <c r="AW20" s="11"/>
      <c r="AX20" s="13"/>
      <c r="AY20" s="11"/>
      <c r="AZ20" s="12"/>
      <c r="BA20" s="12"/>
      <c r="BB20" s="11"/>
      <c r="BC20" s="13"/>
      <c r="BD20" s="11"/>
      <c r="BE20" s="11"/>
      <c r="BF20" s="13"/>
      <c r="BG20" s="11"/>
      <c r="BH20" s="12"/>
      <c r="BI20" s="12"/>
    </row>
    <row r="21">
      <c r="A21" s="10" t="s">
        <v>52</v>
      </c>
      <c r="B21" s="11">
        <v>162184</v>
      </c>
      <c r="C21" s="11">
        <f>=ROUNDDOWN(37.130886696124,0)</f>
      </c>
      <c r="D21" s="11">
        <v>51210</v>
      </c>
      <c r="E21" s="12">
        <v>0.9684</v>
      </c>
      <c r="F21" s="11"/>
      <c r="G21" s="11">
        <f>=ROUNDDOWN({0},0)</f>
      </c>
      <c r="H21" s="11"/>
      <c r="I21" s="12"/>
      <c r="J21" s="11">
        <v>102</v>
      </c>
      <c r="K21" s="13">
        <v>4597.36</v>
      </c>
      <c r="L21" s="11">
        <v>509</v>
      </c>
      <c r="M21" s="14">
        <v>9.03</v>
      </c>
      <c r="N21" s="11">
        <v>223</v>
      </c>
      <c r="O21" s="13">
        <v>9472.69</v>
      </c>
      <c r="P21" s="11">
        <v>509</v>
      </c>
      <c r="Q21" s="14">
        <v>18.61</v>
      </c>
      <c r="R21" s="12">
        <v>-0.5426</v>
      </c>
      <c r="S21" s="12">
        <v>-0.5147</v>
      </c>
      <c r="T21" s="12"/>
      <c r="U21" s="12">
        <v>-0.5148</v>
      </c>
      <c r="V21" s="11">
        <v>54</v>
      </c>
      <c r="W21" s="13">
        <v>2346.18</v>
      </c>
      <c r="X21" s="11">
        <v>143</v>
      </c>
      <c r="Y21" s="11">
        <v>128</v>
      </c>
      <c r="Z21" s="13">
        <v>5229.87</v>
      </c>
      <c r="AA21" s="11">
        <v>143</v>
      </c>
      <c r="AB21" s="12">
        <v>-0.5781</v>
      </c>
      <c r="AC21" s="12">
        <v>-0.5514</v>
      </c>
      <c r="AD21" s="11">
        <v>1</v>
      </c>
      <c r="AE21" s="13">
        <v>75.93</v>
      </c>
      <c r="AF21" s="11">
        <v>7</v>
      </c>
      <c r="AG21" s="11">
        <v>1</v>
      </c>
      <c r="AH21" s="13">
        <v>75.93</v>
      </c>
      <c r="AI21" s="11">
        <v>7</v>
      </c>
      <c r="AJ21" s="12"/>
      <c r="AK21" s="12"/>
      <c r="AL21" s="11">
        <v>20</v>
      </c>
      <c r="AM21" s="13">
        <v>930.19</v>
      </c>
      <c r="AN21" s="11">
        <v>133</v>
      </c>
      <c r="AO21" s="11">
        <v>47</v>
      </c>
      <c r="AP21" s="13">
        <v>2075.08</v>
      </c>
      <c r="AQ21" s="11">
        <v>133</v>
      </c>
      <c r="AR21" s="12">
        <v>-0.5745</v>
      </c>
      <c r="AS21" s="12">
        <v>-0.5517</v>
      </c>
      <c r="AT21" s="11">
        <v>27</v>
      </c>
      <c r="AU21" s="13">
        <v>1245.06</v>
      </c>
      <c r="AV21" s="11">
        <v>143</v>
      </c>
      <c r="AW21" s="11">
        <v>47</v>
      </c>
      <c r="AX21" s="13">
        <v>2091.81</v>
      </c>
      <c r="AY21" s="11">
        <v>143</v>
      </c>
      <c r="AZ21" s="12">
        <v>-0.4255</v>
      </c>
      <c r="BA21" s="12">
        <v>-0.4048</v>
      </c>
      <c r="BB21" s="11"/>
      <c r="BC21" s="13"/>
      <c r="BD21" s="11"/>
      <c r="BE21" s="11"/>
      <c r="BF21" s="13"/>
      <c r="BG21" s="11"/>
      <c r="BH21" s="12"/>
      <c r="BI21" s="12"/>
    </row>
    <row r="22">
      <c r="A22" s="19" t="s">
        <v>53</v>
      </c>
      <c r="B22" s="15"/>
      <c r="C22" s="15">
        <f>=ROUNDDOWN({0},0)</f>
      </c>
      <c r="D22" s="15"/>
      <c r="E22" s="16"/>
      <c r="F22" s="15"/>
      <c r="G22" s="15">
        <f>=ROUNDDOWN({0},0)</f>
      </c>
      <c r="H22" s="15"/>
      <c r="I22" s="16"/>
      <c r="J22" s="15">
        <v>3088</v>
      </c>
      <c r="K22" s="17">
        <v>223298.91</v>
      </c>
      <c r="L22" s="15">
        <v>7097</v>
      </c>
      <c r="M22" s="18">
        <v>31.46</v>
      </c>
      <c r="N22" s="15">
        <v>8201</v>
      </c>
      <c r="O22" s="17">
        <v>703471.52</v>
      </c>
      <c r="P22" s="15">
        <v>7097</v>
      </c>
      <c r="Q22" s="18">
        <v>99.12</v>
      </c>
      <c r="R22" s="16">
        <v>-0.6235</v>
      </c>
      <c r="S22" s="16">
        <v>-0.6826</v>
      </c>
      <c r="T22" s="16"/>
      <c r="U22" s="16">
        <v>-0.6826</v>
      </c>
      <c r="V22" s="15">
        <v>1403</v>
      </c>
      <c r="W22" s="17">
        <v>122183.55</v>
      </c>
      <c r="X22" s="15">
        <v>1622</v>
      </c>
      <c r="Y22" s="15">
        <v>4113</v>
      </c>
      <c r="Z22" s="17">
        <v>455810.14</v>
      </c>
      <c r="AA22" s="15">
        <v>1622</v>
      </c>
      <c r="AB22" s="16">
        <v>-0.6589</v>
      </c>
      <c r="AC22" s="16">
        <v>-0.7319</v>
      </c>
      <c r="AD22" s="15">
        <v>1090</v>
      </c>
      <c r="AE22" s="17">
        <v>44061.07</v>
      </c>
      <c r="AF22" s="15">
        <v>936</v>
      </c>
      <c r="AG22" s="15">
        <v>2524</v>
      </c>
      <c r="AH22" s="17">
        <v>103384.94</v>
      </c>
      <c r="AI22" s="15">
        <v>936</v>
      </c>
      <c r="AJ22" s="16">
        <v>-0.5681</v>
      </c>
      <c r="AK22" s="16">
        <v>-0.5738</v>
      </c>
      <c r="AL22" s="15">
        <v>271</v>
      </c>
      <c r="AM22" s="17">
        <v>26600.95</v>
      </c>
      <c r="AN22" s="15">
        <v>952</v>
      </c>
      <c r="AO22" s="15">
        <v>720</v>
      </c>
      <c r="AP22" s="17">
        <v>65857.63</v>
      </c>
      <c r="AQ22" s="15">
        <v>952</v>
      </c>
      <c r="AR22" s="16">
        <v>-0.6236</v>
      </c>
      <c r="AS22" s="16">
        <v>-0.5961</v>
      </c>
      <c r="AT22" s="15">
        <v>247</v>
      </c>
      <c r="AU22" s="17">
        <v>20365.39</v>
      </c>
      <c r="AV22" s="15">
        <v>1140</v>
      </c>
      <c r="AW22" s="15">
        <v>549</v>
      </c>
      <c r="AX22" s="17">
        <v>43304.88</v>
      </c>
      <c r="AY22" s="15">
        <v>1140</v>
      </c>
      <c r="AZ22" s="16">
        <v>-0.5501</v>
      </c>
      <c r="BA22" s="16">
        <v>-0.5297</v>
      </c>
      <c r="BB22" s="15">
        <v>77</v>
      </c>
      <c r="BC22" s="17">
        <v>10087.95</v>
      </c>
      <c r="BD22" s="15">
        <v>680</v>
      </c>
      <c r="BE22" s="15">
        <v>295</v>
      </c>
      <c r="BF22" s="17">
        <v>35113.93</v>
      </c>
      <c r="BG22" s="15">
        <v>680</v>
      </c>
      <c r="BH22" s="16">
        <v>-0.739</v>
      </c>
      <c r="BI22" s="16">
        <v>-0.7127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