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<sst xmlns="http://schemas.openxmlformats.org/spreadsheetml/2006/main" count="658" uniqueCount="658">
  <si>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</si>
  <si>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</si>
  <si>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</si>
  <si>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</si>
  <si>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</si>
  <si>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</si>
  <si>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</si>
  <si>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</si>
  <si>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</si>
  <si>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</si>
  <si>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</si>
  <si>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</si>
  <si>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</si>
  <si>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</si>
  <si>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</si>
  <si>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</si>
  <si>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</si>
  <si>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</si>
  <si>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</si>
  <si>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</si>
  <si>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MACY02</t>
  </si>
  <si>
    <t>ASHFURNDS</t>
  </si>
  <si>
    <t>KOHLDSN</t>
  </si>
  <si>
    <t>JCPENNEY01</t>
  </si>
  <si>
    <t>HOUZZ</t>
  </si>
  <si>
    <t>BLK01</t>
  </si>
  <si>
    <t>AMERSIGNDS</t>
  </si>
  <si>
    <t>HSNDS</t>
  </si>
  <si>
    <t>BEALLSDS</t>
  </si>
  <si>
    <t>BIGLOTSDS</t>
  </si>
  <si>
    <t>BLOOM02</t>
  </si>
  <si>
    <t>COSTCO01</t>
  </si>
  <si>
    <t>DESINC</t>
  </si>
  <si>
    <t>FINGERHUTDS</t>
  </si>
  <si>
    <t>HDDS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</si>
  <si>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</si>
  <si>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</si>
  <si>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</si>
  <si>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</si>
  <si>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</si>
  <si>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</si>
  <si>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</si>
  <si>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</si>
  <si>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</si>
  <si>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</si>
  <si>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</si>
  <si>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</si>
  <si>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</si>
  <si>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</si>
  <si>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</si>
  <si>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</si>
  <si>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</si>
  <si>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</si>
  <si>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</si>
  <si>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</si>
  <si>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</si>
  <si>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</si>
  <si>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</si>
  <si>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</si>
  <si>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</si>
  <si>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</si>
  <si>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</si>
  <si>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</si>
  <si>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</si>
  <si>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</si>
  <si>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</si>
  <si>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</si>
  <si>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</si>
  <si>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</si>
  <si>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</si>
  <si>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</si>
  <si>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</si>
  <si>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</si>
  <si>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</si>
  <si>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</si>
  <si>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</si>
  <si>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</si>
  <si>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</si>
  <si>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</si>
  <si>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</si>
  <si>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</si>
  <si>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</si>
  <si>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</si>
  <si>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</si>
  <si>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</si>
  <si>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</si>
  <si>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</si>
  <si>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</si>
  <si>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</si>
  <si>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</si>
  <si>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</si>
  <si>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</si>
  <si>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</si>
  <si>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</si>
  <si>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</si>
  <si>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</si>
  <si>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</si>
  <si>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</si>
  <si>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</si>
  <si>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</si>
  <si>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</si>
  <si>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</si>
  <si>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</si>
  <si>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</si>
  <si>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</si>
  <si>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</si>
  <si>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</si>
  <si>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</si>
  <si>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</si>
  <si>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</si>
  <si>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</si>
  <si>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</si>
  <si>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</si>
  <si>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</si>
  <si>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</si>
  <si>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</si>
  <si>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</si>
  <si>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</si>
  <si>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</si>
  <si>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</si>
  <si>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</si>
  <si>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</si>
  <si>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</si>
  <si>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</si>
  <si>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</si>
  <si>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</si>
  <si>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</si>
  <si>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</si>
  <si>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</si>
  <si>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</si>
  <si>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08/12/2025</t>
  </si>
  <si>
    <t>08/13/2025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</si>
  <si>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</si>
  <si>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</si>
  <si>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</si>
  <si>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</si>
  <si>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</si>
  <si>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</si>
  <si>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</si>
  <si>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</si>
  <si>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</si>
  <si>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</si>
  <si>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</si>
  <si>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</si>
  <si>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</si>
  <si>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</si>
  <si>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</si>
  <si>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</si>
  <si>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</si>
  <si>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</si>
  <si>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</si>
  <si>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</si>
  <si>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CSNSTORES,KOHLDSN,MACY02,OVERSTOCK01</t>
  </si>
  <si>
    <t>Setup</t>
  </si>
  <si>
    <t>10/1/2018</t>
  </si>
  <si>
    <t>11/21/2018</t>
  </si>
  <si>
    <t>No</t>
  </si>
  <si>
    <t>4/4/2019</t>
  </si>
  <si>
    <t>8/15/2019</t>
  </si>
  <si>
    <t>Dropped</t>
  </si>
  <si>
    <t>Discontinued</t>
  </si>
  <si>
    <t>2/25/2019</t>
  </si>
  <si>
    <t>8/14/2019</t>
  </si>
  <si>
    <t>1/9/2019</t>
  </si>
  <si>
    <t>1/9/2024</t>
  </si>
  <si>
    <t>9/18/2024</t>
  </si>
  <si>
    <t>11/7/2018</t>
  </si>
  <si>
    <t>12/26/2018</t>
  </si>
  <si>
    <t>5/17/2022</t>
  </si>
  <si>
    <t>7/13/2022</t>
  </si>
  <si>
    <t>Ready To Offer</t>
  </si>
  <si>
    <t>7/1/2019</t>
  </si>
  <si>
    <t>3/26/2020</t>
  </si>
  <si>
    <t>11/21/2020</t>
  </si>
  <si>
    <t>1/28/2021</t>
  </si>
  <si>
    <t>1/30/2020</t>
  </si>
  <si>
    <t>2/24/2020</t>
  </si>
  <si>
    <t>8/19/2019</t>
  </si>
  <si>
    <t>8/5/2019</t>
  </si>
  <si>
    <t>6/24/2018</t>
  </si>
  <si>
    <t>11/12/2018</t>
  </si>
  <si>
    <t>Restricted</t>
  </si>
  <si>
    <t>7/31/2020</t>
  </si>
  <si>
    <t>10/20/2020</t>
  </si>
  <si>
    <t>Declined</t>
  </si>
  <si>
    <t>NS10-3244</t>
  </si>
  <si>
    <t>King/Cal King</t>
  </si>
  <si>
    <t>8/12/2025</t>
  </si>
  <si>
    <t>AMERSIGNDS,ASHFURNDS,CSNSTORES,JCPENNEY01,KOHLDSN,MACY02,OVERSTOCK01</t>
  </si>
  <si>
    <t>11/13/2018</t>
  </si>
  <si>
    <t>4/25/2019</t>
  </si>
  <si>
    <t>3/4/2019</t>
  </si>
  <si>
    <t>1/22/2019</t>
  </si>
  <si>
    <t>12/11/2018</t>
  </si>
  <si>
    <t>1/29/2024</t>
  </si>
  <si>
    <t>4/23/2024</t>
  </si>
  <si>
    <t>12/23/2018</t>
  </si>
  <si>
    <t>5/23/2022</t>
  </si>
  <si>
    <t>7/26/2019</t>
  </si>
  <si>
    <t>3/16/2020</t>
  </si>
  <si>
    <t>1/21/2021</t>
  </si>
  <si>
    <t>12/31/2019</t>
  </si>
  <si>
    <t>8/26/2019</t>
  </si>
  <si>
    <t>2/20/2019</t>
  </si>
  <si>
    <t>10/16/2020</t>
  </si>
  <si>
    <t>NS10-3249</t>
  </si>
  <si>
    <t>Grey</t>
  </si>
  <si>
    <t>PP000991;PF004456</t>
  </si>
  <si>
    <t>AMERSIGNDS,CSNSTORES,KOHLDSN,MACY02,OLLIIX,OVERSTOCK01</t>
  </si>
  <si>
    <t>10/30/2018</t>
  </si>
  <si>
    <t>11/20/2018</t>
  </si>
  <si>
    <t>5/9/2019</t>
  </si>
  <si>
    <t>7/23/2019</t>
  </si>
  <si>
    <t>12/10/2018</t>
  </si>
  <si>
    <t>1/24/2024</t>
  </si>
  <si>
    <t>8/11/2024</t>
  </si>
  <si>
    <t>12/6/2018</t>
  </si>
  <si>
    <t>6/29/2022</t>
  </si>
  <si>
    <t>5/27/2020</t>
  </si>
  <si>
    <t>11/22/2023</t>
  </si>
  <si>
    <t>5/6/2024</t>
  </si>
  <si>
    <t>1/14/2020</t>
  </si>
  <si>
    <t>Open</t>
  </si>
  <si>
    <t>8/7/2019</t>
  </si>
  <si>
    <t>6/25/2018</t>
  </si>
  <si>
    <t>12/4/2018</t>
  </si>
  <si>
    <t>8/18/2020</t>
  </si>
  <si>
    <t>10/1/2020</t>
  </si>
  <si>
    <t>NS10-3250</t>
  </si>
  <si>
    <t>7/18/2025</t>
  </si>
  <si>
    <t>CSNSTORES,JCPENNEY01,KOHLDSN,MACY02,OLLIIX,OVERSTOCK01</t>
  </si>
  <si>
    <t>10/22/2018</t>
  </si>
  <si>
    <t>7/5/2019</t>
  </si>
  <si>
    <t>12/19/2018</t>
  </si>
  <si>
    <t>5/30/2024</t>
  </si>
  <si>
    <t>12/5/2018</t>
  </si>
  <si>
    <t>10/12/2022</t>
  </si>
  <si>
    <t>2/4/2020</t>
  </si>
  <si>
    <t>1/31/2020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</si>
  <si>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</si>
  <si>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</si>
  <si>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</si>
  <si>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</si>
  <si>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</si>
  <si>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</si>
  <si>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</si>
  <si>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</si>
  <si>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</si>
  <si>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</si>
  <si>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</si>
  <si>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</si>
  <si>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CSNSTORES,MACY02</t>
  </si>
  <si>
    <t>5/29/2022</t>
  </si>
  <si>
    <t>6/20/2022</t>
  </si>
  <si>
    <t>8/9/2022</t>
  </si>
  <si>
    <t>10/3/2022</t>
  </si>
  <si>
    <t>Temp Discontinued</t>
  </si>
  <si>
    <t>5/27/2022</t>
  </si>
  <si>
    <t>8/18/2022</t>
  </si>
  <si>
    <t>8/1/2023</t>
  </si>
  <si>
    <t>8/17/2023</t>
  </si>
  <si>
    <t>5/19/2022</t>
  </si>
  <si>
    <t>6/17/2022</t>
  </si>
  <si>
    <t>9/14/2022</t>
  </si>
  <si>
    <t>10/28/2022</t>
  </si>
  <si>
    <t>Unproductive</t>
  </si>
  <si>
    <t>1/10/2023</t>
  </si>
  <si>
    <t>4/10/2024</t>
  </si>
  <si>
    <t>10/15/2024</t>
  </si>
  <si>
    <t>12/1/2023</t>
  </si>
  <si>
    <t>7/5/2022</t>
  </si>
  <si>
    <t>9/8/2022</t>
  </si>
  <si>
    <t>Yes</t>
  </si>
  <si>
    <t>NS10-3706</t>
  </si>
  <si>
    <t>King</t>
  </si>
  <si>
    <t>CSNSTORES,JCPENNEY01,KOHLDSN,MACY02,OVERSTOCK01</t>
  </si>
  <si>
    <t>10/5/2022</t>
  </si>
  <si>
    <t>6/5/2022</t>
  </si>
  <si>
    <t>8/28/2023</t>
  </si>
  <si>
    <t>10/2/2022</t>
  </si>
  <si>
    <t>5/5/2023</t>
  </si>
  <si>
    <t>10/21/2024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</si>
  <si>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</si>
  <si>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</si>
  <si>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</si>
  <si>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</si>
  <si>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</si>
  <si>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</si>
  <si>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</si>
  <si>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Floral</t>
  </si>
  <si>
    <t>4/2/2017</t>
  </si>
  <si>
    <t>7/30/2016</t>
  </si>
  <si>
    <t>2/6/2015</t>
  </si>
  <si>
    <t>9/13/2015</t>
  </si>
  <si>
    <t>6/11/2015</t>
  </si>
  <si>
    <t>8/31/2016</t>
  </si>
  <si>
    <t>12/26/2016</t>
  </si>
  <si>
    <t>1/2/2015</t>
  </si>
  <si>
    <t>10/26/2016</t>
  </si>
  <si>
    <t>11/24/2017</t>
  </si>
  <si>
    <t>9/28/2017</t>
  </si>
  <si>
    <t>10/19/2017</t>
  </si>
  <si>
    <t>10/5/2018</t>
  </si>
  <si>
    <t>10/12/2021</t>
  </si>
  <si>
    <t>6/11/2020</t>
  </si>
  <si>
    <t>8/1/2016</t>
  </si>
  <si>
    <t>1/5/2015</t>
  </si>
  <si>
    <t>11/14/2017</t>
  </si>
  <si>
    <t>Accepted</t>
  </si>
  <si>
    <t>2/17/2015</t>
  </si>
  <si>
    <t>8/20/2020</t>
  </si>
  <si>
    <t>11/17/2020</t>
  </si>
  <si>
    <t>NS10-1849</t>
  </si>
  <si>
    <t>1/9/2015</t>
  </si>
  <si>
    <t>9/9/2015</t>
  </si>
  <si>
    <t>10/1/2015</t>
  </si>
  <si>
    <t>12/20/2016</t>
  </si>
  <si>
    <t>1/7/2015</t>
  </si>
  <si>
    <t>12/6/2017</t>
  </si>
  <si>
    <t>10/27/2017</t>
  </si>
  <si>
    <t>10/14/2020</t>
  </si>
  <si>
    <t>2/3/2015</t>
  </si>
  <si>
    <t>7/13/2015</t>
  </si>
  <si>
    <t>9/4/2020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</si>
  <si>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</si>
  <si>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</si>
  <si>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</si>
  <si>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</si>
  <si>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</si>
  <si>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</si>
  <si>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8/13/2025</t>
  </si>
  <si>
    <t>KOHLDSN,MACY02</t>
  </si>
  <si>
    <t>10/24/2018</t>
  </si>
  <si>
    <t>5/21/2019</t>
  </si>
  <si>
    <t>6/25/2019</t>
  </si>
  <si>
    <t>10/26/2018</t>
  </si>
  <si>
    <t>6/5/2024</t>
  </si>
  <si>
    <t>11/29/2018</t>
  </si>
  <si>
    <t>6/16/2023</t>
  </si>
  <si>
    <t>1/27/2020</t>
  </si>
  <si>
    <t>9/15/2019</t>
  </si>
  <si>
    <t>10/2/2019</t>
  </si>
  <si>
    <t>5/8/2024</t>
  </si>
  <si>
    <t>8/1/2020</t>
  </si>
  <si>
    <t>8/25/2020</t>
  </si>
  <si>
    <t>NS10-3256</t>
  </si>
  <si>
    <t>AMAZON,CSNSTORES,OVERSTOCK01</t>
  </si>
  <si>
    <t>11/19/2018</t>
  </si>
  <si>
    <t>1/14/2019</t>
  </si>
  <si>
    <t>11/2/2018</t>
  </si>
  <si>
    <t>1/13/2025</t>
  </si>
  <si>
    <t>12/9/2018</t>
  </si>
  <si>
    <t>7/17/2023</t>
  </si>
  <si>
    <t>6/1/2020</t>
  </si>
  <si>
    <t>9/24/2019</t>
  </si>
  <si>
    <t>9/19/2019</t>
  </si>
  <si>
    <t>3/25/2019</t>
  </si>
  <si>
    <t>8/4/2020</t>
  </si>
  <si>
    <t>NS10-3653</t>
  </si>
  <si>
    <t>Cocoon</t>
  </si>
  <si>
    <t>3 Piece Quilt Top Comforter Mini Set</t>
  </si>
  <si>
    <t>PP001696;PF005609</t>
  </si>
  <si>
    <t>11/2/2021</t>
  </si>
  <si>
    <t>CSNSTORES,HOUZZ</t>
  </si>
  <si>
    <t>11/19/2021</t>
  </si>
  <si>
    <t>12/8/2021</t>
  </si>
  <si>
    <t>2/8/2022</t>
  </si>
  <si>
    <t>3/6/2022</t>
  </si>
  <si>
    <t>2/20/2023</t>
  </si>
  <si>
    <t>11/10/2021</t>
  </si>
  <si>
    <t>11/22/2021</t>
  </si>
  <si>
    <t>4/7/2022</t>
  </si>
  <si>
    <t>5/2/2022</t>
  </si>
  <si>
    <t>10/29/2024</t>
  </si>
  <si>
    <t>11/3/2021</t>
  </si>
  <si>
    <t>12/9/2021</t>
  </si>
  <si>
    <t>6/6/2022</t>
  </si>
  <si>
    <t>9/20/2022</t>
  </si>
  <si>
    <t>5/13/2025</t>
  </si>
  <si>
    <t>10/22/2024</t>
  </si>
  <si>
    <t>3/25/2024</t>
  </si>
  <si>
    <t>NS10-3654</t>
  </si>
  <si>
    <t>AMERSIGNDS,CSNSTORES,JCPENNEY01,KOHLDSN,MACY02,OLLIIX,OVERSTOCK01</t>
  </si>
  <si>
    <t>2/9/2022</t>
  </si>
  <si>
    <t>1/19/2023</t>
  </si>
  <si>
    <t>2/23/2022</t>
  </si>
  <si>
    <t>4/21/2022</t>
  </si>
  <si>
    <t>4/19/2024</t>
  </si>
  <si>
    <t>6/13/2022</t>
  </si>
  <si>
    <t>12/5/2022</t>
  </si>
  <si>
    <t>8/23/2024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</si>
  <si>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</si>
  <si>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</si>
  <si>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</si>
  <si>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</si>
  <si>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</si>
  <si>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</si>
  <si>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</si>
  <si>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</si>
  <si>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</si>
  <si>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12/13/2022</t>
  </si>
  <si>
    <t>3/24/2023</t>
  </si>
  <si>
    <t>9/19/2022</t>
  </si>
  <si>
    <t>11/24/2023</t>
  </si>
  <si>
    <t>8/15/2023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</si>
  <si>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</si>
  <si>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</si>
  <si>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</si>
  <si>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</si>
  <si>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</si>
  <si>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</si>
  <si>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</si>
  <si>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</si>
  <si>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</si>
  <si>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</si>
  <si>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</si>
  <si>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</si>
  <si>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</si>
  <si>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</si>
  <si>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</si>
  <si>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AMAZON,AMAZONDS,CSNSTORES,OVERSTOCK01</t>
  </si>
  <si>
    <t>3/30/2015</t>
  </si>
  <si>
    <t>7/27/2016</t>
  </si>
  <si>
    <t>7/9/2015</t>
  </si>
  <si>
    <t>9/12/2016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</si>
  <si>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</si>
  <si>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</si>
  <si>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</si>
  <si>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</si>
  <si>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</si>
  <si>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</si>
  <si>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</si>
  <si>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</si>
  <si>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</si>
  <si>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AMAZON,CSNSTORES</t>
  </si>
  <si>
    <t>4/20/2016</t>
  </si>
  <si>
    <t>8/7/2015</t>
  </si>
  <si>
    <t>9/6/2016</t>
  </si>
  <si>
    <t>12/27/2017</t>
  </si>
  <si>
    <t>11/6/2017</t>
  </si>
  <si>
    <t>6/6/2019</t>
  </si>
  <si>
    <t>1/6/2015</t>
  </si>
  <si>
    <t>2/23/2015</t>
  </si>
  <si>
    <t>1/15/2021</t>
  </si>
  <si>
    <t>NS12-3251</t>
  </si>
  <si>
    <t>Cotton Blend Yarn Dyed 3 Piece Duvet Cover Set</t>
  </si>
  <si>
    <t>11/22/2018</t>
  </si>
  <si>
    <t>12/20/2018</t>
  </si>
  <si>
    <t>2/26/2019</t>
  </si>
  <si>
    <t>7/8/2019</t>
  </si>
  <si>
    <t>2/5/2019</t>
  </si>
  <si>
    <t>8/13/2024</t>
  </si>
  <si>
    <t>8/4/2022</t>
  </si>
  <si>
    <t>7/27/2020</t>
  </si>
  <si>
    <t>8/6/2020</t>
  </si>
  <si>
    <t>NS12-3252</t>
  </si>
  <si>
    <t>ASHFURNDS,CSNSTORES,MACY02</t>
  </si>
  <si>
    <t>2/7/2019</t>
  </si>
  <si>
    <t>10/4/2024</t>
  </si>
  <si>
    <t>9/1/2022</t>
  </si>
  <si>
    <t>7/12/2020</t>
  </si>
  <si>
    <t>5/25/2020</t>
  </si>
  <si>
    <t>8/6/2019</t>
  </si>
  <si>
    <t>12/8/2020</t>
  </si>
  <si>
    <t>8/26/2020</t>
  </si>
  <si>
    <t>NS12-3245</t>
  </si>
  <si>
    <t>MACY02,OLLIIX,OVERSTOCK01</t>
  </si>
  <si>
    <t>11/1/2018</t>
  </si>
  <si>
    <t>5/27/2019</t>
  </si>
  <si>
    <t>3/20/2019</t>
  </si>
  <si>
    <t>1/25/2019</t>
  </si>
  <si>
    <t>5/15/2019</t>
  </si>
  <si>
    <t>2/12/2019</t>
  </si>
  <si>
    <t>8/8/2022</t>
  </si>
  <si>
    <t>7/3/2019</t>
  </si>
  <si>
    <t>8/5/2020</t>
  </si>
  <si>
    <t>4/21/2020</t>
  </si>
  <si>
    <t>10/31/2018</t>
  </si>
  <si>
    <t>8/19/2020</t>
  </si>
  <si>
    <t>NS12-3246</t>
  </si>
  <si>
    <t>CSNSTORES,KOHLDSN,MACY02</t>
  </si>
  <si>
    <t>10/14/2018</t>
  </si>
  <si>
    <t>4/19/2019</t>
  </si>
  <si>
    <t>4/22/2019</t>
  </si>
  <si>
    <t>1/2/2019</t>
  </si>
  <si>
    <t>7/3/2024</t>
  </si>
  <si>
    <t>7/14/2022</t>
  </si>
  <si>
    <t>4/3/2020</t>
  </si>
  <si>
    <t>1/1/2020</t>
  </si>
  <si>
    <t>11/9/2022</t>
  </si>
  <si>
    <t>5/22/2022</t>
  </si>
  <si>
    <t>8/27/2020</t>
  </si>
  <si>
    <t>NS12-3257</t>
  </si>
  <si>
    <t>3 Piece Cotton Sateen Printed Duvet Cover Set</t>
  </si>
  <si>
    <t>AMAZON,CSNSTORES,MACY02</t>
  </si>
  <si>
    <t>11/6/2018</t>
  </si>
  <si>
    <t>5/13/2020</t>
  </si>
  <si>
    <t>7/12/2019</t>
  </si>
  <si>
    <t>4/25/2025</t>
  </si>
  <si>
    <t>1/15/2019</t>
  </si>
  <si>
    <t>5/14/2023</t>
  </si>
  <si>
    <t>7/2/2019</t>
  </si>
  <si>
    <t>4/12/2020</t>
  </si>
  <si>
    <t>2/7/2020</t>
  </si>
  <si>
    <t>8/13/2020</t>
  </si>
  <si>
    <t>NS12-3258</t>
  </si>
  <si>
    <t>AMAZON,CSNSTORES,JCPENNEY01,MACY02,OVERSTOCK01</t>
  </si>
  <si>
    <t>11/26/2018</t>
  </si>
  <si>
    <t>1/8/2019</t>
  </si>
  <si>
    <t>12/7/2018</t>
  </si>
  <si>
    <t>12/17/2018</t>
  </si>
  <si>
    <t>6/30/2020</t>
  </si>
  <si>
    <t>1/21/2020</t>
  </si>
  <si>
    <t>8/21/2020</t>
  </si>
  <si>
    <t>NS12-3707</t>
  </si>
  <si>
    <t>Duvet Mini Set</t>
  </si>
  <si>
    <t>3 Piece Oversized Reversible Seersucker Duvet Cover Mini Set</t>
  </si>
  <si>
    <t>CSNSTORES,JCPENNEY01,MACY02</t>
  </si>
  <si>
    <t>7/25/2022</t>
  </si>
  <si>
    <t>1/12/2023</t>
  </si>
  <si>
    <t>5/25/2022</t>
  </si>
  <si>
    <t>7/12/2022</t>
  </si>
  <si>
    <t>9/28/2022</t>
  </si>
  <si>
    <t>10/8/2023</t>
  </si>
  <si>
    <t>5/16/2022</t>
  </si>
  <si>
    <t>7/22/2022</t>
  </si>
  <si>
    <t>NS12-3708</t>
  </si>
  <si>
    <t>AMAZONDS,BLK01,CSNSTORES,JCPENNEY01,KOHLDSN,MACY02</t>
  </si>
  <si>
    <t>2/7/2023</t>
  </si>
  <si>
    <t>9/7/2022</t>
  </si>
  <si>
    <t>9/11/2023</t>
  </si>
  <si>
    <t>6/21/2022</t>
  </si>
  <si>
    <t>5/15/2025</t>
  </si>
  <si>
    <t>7/27/2022</t>
  </si>
  <si>
    <t>NS12-3660</t>
  </si>
  <si>
    <t>3 Piece Quilt Top Duvet Cover Mini Set</t>
  </si>
  <si>
    <t>PP001696;PF005608</t>
  </si>
  <si>
    <t>Casual</t>
  </si>
  <si>
    <t>12/13/2021</t>
  </si>
  <si>
    <t>4/19/2023</t>
  </si>
  <si>
    <t>5/3/2022</t>
  </si>
  <si>
    <t>4/4/2022</t>
  </si>
  <si>
    <t>9/13/2022</t>
  </si>
  <si>
    <t>NS12-3655</t>
  </si>
  <si>
    <t>12/14/2021</t>
  </si>
  <si>
    <t>4/20/2022</t>
  </si>
  <si>
    <t>4/10/2023</t>
  </si>
  <si>
    <t>1/3/2022</t>
  </si>
  <si>
    <t>11/5/2021</t>
  </si>
  <si>
    <t>7/29/2022</t>
  </si>
  <si>
    <t>1/25/2024</t>
  </si>
  <si>
    <t>7/16/2024</t>
  </si>
  <si>
    <t>NS12-3656</t>
  </si>
  <si>
    <t>4/3/2022</t>
  </si>
  <si>
    <t>2/3/2023</t>
  </si>
  <si>
    <t>11/29/2021</t>
  </si>
  <si>
    <t>11/21/2021</t>
  </si>
  <si>
    <t>4/22/2025</t>
  </si>
  <si>
    <t>2/4/2025</t>
  </si>
  <si>
    <t>NS11-3253</t>
  </si>
  <si>
    <t>BED SKIRT&amp;SHAM</t>
  </si>
  <si>
    <t>Sham</t>
  </si>
  <si>
    <t>Cotton Blend Yarn Dyed Euro Sham</t>
  </si>
  <si>
    <t>26x26"</t>
  </si>
  <si>
    <t>1</t>
  </si>
  <si>
    <t>10/3/2018</t>
  </si>
  <si>
    <t>9/30/2020</t>
  </si>
  <si>
    <t>11/27/2018</t>
  </si>
  <si>
    <t>5/22/2019</t>
  </si>
  <si>
    <t>2/12/2025</t>
  </si>
  <si>
    <t>6/1/2022</t>
  </si>
  <si>
    <t>3/2/2020</t>
  </si>
  <si>
    <t>3/3/2020</t>
  </si>
  <si>
    <t>8/29/2019</t>
  </si>
  <si>
    <t>NS11-3247</t>
  </si>
  <si>
    <t>PP000991;PF004455;PP000992</t>
  </si>
  <si>
    <t>CSNSTORES,MACY02,OVERSTOCK01</t>
  </si>
  <si>
    <t>10/29/2018</t>
  </si>
  <si>
    <t>5/23/2019</t>
  </si>
  <si>
    <t>5/7/2021</t>
  </si>
  <si>
    <t>5/7/2019</t>
  </si>
  <si>
    <t>6/6/2024</t>
  </si>
  <si>
    <t>1/23/2020</t>
  </si>
  <si>
    <t>9/10/2019</t>
  </si>
  <si>
    <t>NS11-1824A</t>
  </si>
  <si>
    <t>Euro Sham</t>
  </si>
  <si>
    <t>PF002589</t>
  </si>
  <si>
    <t>Striped</t>
  </si>
  <si>
    <t>6/25/2015</t>
  </si>
  <si>
    <t>8/24/2016</t>
  </si>
  <si>
    <t>NS11-3657</t>
  </si>
  <si>
    <t>Bed Skirt&amp;Sham</t>
  </si>
  <si>
    <t>Quilt Top Euro Sham</t>
  </si>
  <si>
    <t>2/24/2022</t>
  </si>
  <si>
    <t>9/28/2023</t>
  </si>
  <si>
    <t>4/27/2022</t>
  </si>
  <si>
    <t>12/23/2021</t>
  </si>
  <si>
    <t>10/26/2022</t>
  </si>
  <si>
    <t>NS11-3662</t>
  </si>
  <si>
    <t>Close-out</t>
  </si>
  <si>
    <t>2/2/2022</t>
  </si>
  <si>
    <t>3/31/2022</t>
  </si>
  <si>
    <t>5/6/2022</t>
  </si>
  <si>
    <t>11/30/2021</t>
  </si>
  <si>
    <t>7/19/2022</t>
  </si>
  <si>
    <t>3/14/2022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</si>
  <si>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</si>
  <si>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</si>
  <si>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</si>
  <si>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</si>
  <si>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</si>
  <si>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</si>
  <si>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ASHFURNDS,CSNSTORES,HSNDS,MACY02</t>
  </si>
  <si>
    <t>7/19/2019</t>
  </si>
  <si>
    <t>5/28/2019</t>
  </si>
  <si>
    <t>1/11/2019</t>
  </si>
  <si>
    <t>9/18/2022</t>
  </si>
  <si>
    <t>12/27/2022</t>
  </si>
  <si>
    <t>4/17/2020</t>
  </si>
  <si>
    <t>4/29/2019</t>
  </si>
  <si>
    <t>NS30-3248</t>
  </si>
  <si>
    <t>Glam/Luxury</t>
  </si>
  <si>
    <t>CSNSTORES,NRTPORT</t>
  </si>
  <si>
    <t>10/12/2018</t>
  </si>
  <si>
    <t>12/28/2018</t>
  </si>
  <si>
    <t>12/14/2022</t>
  </si>
  <si>
    <t>4/29/2020</t>
  </si>
  <si>
    <t>4/30/2019</t>
  </si>
  <si>
    <t>NS30-1827A</t>
  </si>
  <si>
    <t>Oblong Pillow</t>
  </si>
  <si>
    <t>12x22"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</si>
  <si>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</si>
  <si>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</si>
  <si>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</si>
  <si>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</si>
  <si>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</si>
  <si>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</si>
  <si>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</si>
  <si>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NS30-3259</t>
  </si>
  <si>
    <t>PP000992;PF004458</t>
  </si>
  <si>
    <t>AMAZONDS,MACY02</t>
  </si>
  <si>
    <t>3/8/2020</t>
  </si>
  <si>
    <t>12/27/2018</t>
  </si>
  <si>
    <t>11/12/2024</t>
  </si>
  <si>
    <t>12/14/2018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</si>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</sst>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89.3</v>
      </c>
      <c r="M6" s="3">
        <v>93.76</v>
      </c>
      <c r="N6" s="3">
        <v>189.99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251</v>
      </c>
      <c r="AA6" s="4">
        <f>=ROUNDDOWN(109.130434782609,0)</f>
      </c>
      <c r="AB6" s="5">
        <v>2.3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</v>
      </c>
      <c r="AQ6" s="8">
        <v>202.16</v>
      </c>
      <c r="AR6" s="4">
        <v>7</v>
      </c>
      <c r="AS6" s="8">
        <v>552.78</v>
      </c>
      <c r="AT6" s="7">
        <v>-0.7143</v>
      </c>
      <c r="AU6" s="7">
        <v>-0.6343</v>
      </c>
      <c r="AV6" s="4">
        <v>7</v>
      </c>
      <c r="AW6" s="8">
        <v>726.69</v>
      </c>
      <c r="AX6" s="4">
        <v>20</v>
      </c>
      <c r="AY6" s="8">
        <v>1820.02</v>
      </c>
      <c r="AZ6" s="7">
        <v>-0.65</v>
      </c>
      <c r="BA6" s="7">
        <v>-0.6007</v>
      </c>
      <c r="BB6" s="7">
        <v>0.2782</v>
      </c>
      <c r="BC6" s="4">
        <v>11</v>
      </c>
      <c r="BD6" s="8">
        <v>1160.03</v>
      </c>
      <c r="BE6" s="4">
        <v>48</v>
      </c>
      <c r="BF6" s="8">
        <v>4364.72</v>
      </c>
      <c r="BG6" s="7">
        <v>-0.7708</v>
      </c>
      <c r="BH6" s="7">
        <v>-0.7342</v>
      </c>
      <c r="BI6" s="7">
        <v>0.6264</v>
      </c>
      <c r="BJ6" s="4">
        <v>2</v>
      </c>
      <c r="BK6" s="8">
        <v>202.16</v>
      </c>
      <c r="BL6" s="2" t="s">
        <v>152</v>
      </c>
      <c r="BM6" s="7">
        <v>1</v>
      </c>
      <c r="BN6" s="7">
        <v>1</v>
      </c>
      <c r="BO6" s="4"/>
      <c r="BP6" s="8"/>
      <c r="BQ6" s="4">
        <v>4</v>
      </c>
      <c r="BR6" s="8">
        <v>280.56</v>
      </c>
      <c r="BS6" s="7">
        <v>-1</v>
      </c>
      <c r="BT6" s="7">
        <v>-1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/>
      <c r="CC6" s="8"/>
      <c r="CD6" s="4"/>
      <c r="CE6" s="8"/>
      <c r="CF6" s="7"/>
      <c r="CG6" s="7"/>
      <c r="CH6" s="2" t="s">
        <v>153</v>
      </c>
      <c r="CI6" s="2" t="s">
        <v>141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144</v>
      </c>
      <c r="CO6" s="4"/>
      <c r="CP6" s="8"/>
      <c r="CQ6" s="4"/>
      <c r="CR6" s="8"/>
      <c r="CS6" s="7"/>
      <c r="CT6" s="7"/>
      <c r="CU6" s="2" t="s">
        <v>159</v>
      </c>
      <c r="CV6" s="2" t="s">
        <v>160</v>
      </c>
      <c r="CW6" s="2" t="s">
        <v>144</v>
      </c>
      <c r="CX6" s="2" t="s">
        <v>161</v>
      </c>
      <c r="CY6" s="2" t="s">
        <v>156</v>
      </c>
      <c r="CZ6" s="2" t="s">
        <v>156</v>
      </c>
      <c r="DA6" s="2" t="s">
        <v>144</v>
      </c>
      <c r="DB6" s="4">
        <v>1</v>
      </c>
      <c r="DC6" s="8">
        <v>93.13</v>
      </c>
      <c r="DD6" s="4">
        <v>1</v>
      </c>
      <c r="DE6" s="8">
        <v>93.13</v>
      </c>
      <c r="DF6" s="7"/>
      <c r="DG6" s="7"/>
      <c r="DH6" s="2" t="s">
        <v>153</v>
      </c>
      <c r="DI6" s="2" t="s">
        <v>141</v>
      </c>
      <c r="DJ6" s="2" t="s">
        <v>154</v>
      </c>
      <c r="DK6" s="2" t="s">
        <v>162</v>
      </c>
      <c r="DL6" s="2" t="s">
        <v>156</v>
      </c>
      <c r="DM6" s="2" t="s">
        <v>156</v>
      </c>
      <c r="DN6" s="2" t="s">
        <v>144</v>
      </c>
      <c r="DO6" s="4"/>
      <c r="DP6" s="8"/>
      <c r="DQ6" s="4">
        <v>1</v>
      </c>
      <c r="DR6" s="8">
        <v>91.2</v>
      </c>
      <c r="DS6" s="7">
        <v>-1</v>
      </c>
      <c r="DT6" s="7">
        <v>-1</v>
      </c>
      <c r="DU6" s="2" t="s">
        <v>153</v>
      </c>
      <c r="DV6" s="2" t="s">
        <v>141</v>
      </c>
      <c r="DW6" s="2" t="s">
        <v>154</v>
      </c>
      <c r="DX6" s="2" t="s">
        <v>163</v>
      </c>
      <c r="DY6" s="2" t="s">
        <v>156</v>
      </c>
      <c r="DZ6" s="2" t="s">
        <v>156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>
        <v>1</v>
      </c>
      <c r="EP6" s="8">
        <v>109.03</v>
      </c>
      <c r="EQ6" s="4">
        <v>1</v>
      </c>
      <c r="ER6" s="8">
        <v>87.89</v>
      </c>
      <c r="ES6" s="7"/>
      <c r="ET6" s="7">
        <v>0.2405</v>
      </c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170</v>
      </c>
      <c r="FV6" s="2" t="s">
        <v>141</v>
      </c>
      <c r="FW6" s="2" t="s">
        <v>144</v>
      </c>
      <c r="FX6" s="2" t="s">
        <v>144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171</v>
      </c>
      <c r="GK6" s="2" t="s">
        <v>172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141</v>
      </c>
      <c r="GW6" s="2" t="s">
        <v>173</v>
      </c>
      <c r="GX6" s="2" t="s">
        <v>174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175</v>
      </c>
      <c r="HK6" s="2" t="s">
        <v>176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141</v>
      </c>
      <c r="HW6" s="2" t="s">
        <v>177</v>
      </c>
      <c r="HX6" s="2" t="s">
        <v>144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160</v>
      </c>
      <c r="IW6" s="2" t="s">
        <v>144</v>
      </c>
      <c r="IX6" s="2" t="s">
        <v>178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153</v>
      </c>
      <c r="JV6" s="2" t="s">
        <v>141</v>
      </c>
      <c r="JW6" s="2" t="s">
        <v>179</v>
      </c>
      <c r="JX6" s="2" t="s">
        <v>180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181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181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181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181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160</v>
      </c>
      <c r="NJ6" s="2" t="s">
        <v>182</v>
      </c>
      <c r="NK6" s="2" t="s">
        <v>183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181</v>
      </c>
      <c r="NV6" s="2" t="s">
        <v>141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184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31</v>
      </c>
      <c r="OP6" s="4"/>
      <c r="OQ6" s="4"/>
      <c r="OR6" s="4">
        <v>220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185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186</v>
      </c>
      <c r="K7" s="2" t="s">
        <v>140</v>
      </c>
      <c r="L7" s="3">
        <v>98.7</v>
      </c>
      <c r="M7" s="3">
        <v>103.63</v>
      </c>
      <c r="N7" s="3">
        <v>209.99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129</v>
      </c>
      <c r="AA7" s="4">
        <f>=ROUNDDOWN(9.21428571428572,0)</f>
      </c>
      <c r="AB7" s="5">
        <v>14</v>
      </c>
      <c r="AC7" s="2" t="s">
        <v>187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</v>
      </c>
      <c r="AQ7" s="8">
        <v>524.53</v>
      </c>
      <c r="AR7" s="4">
        <v>13</v>
      </c>
      <c r="AS7" s="8">
        <v>1267.24</v>
      </c>
      <c r="AT7" s="7">
        <v>-0.6154</v>
      </c>
      <c r="AU7" s="7">
        <v>-0.5861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0.7218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</v>
      </c>
      <c r="BK7" s="8">
        <v>524.53</v>
      </c>
      <c r="BL7" s="2" t="s">
        <v>188</v>
      </c>
      <c r="BM7" s="7">
        <v>1</v>
      </c>
      <c r="BN7" s="7">
        <v>1</v>
      </c>
      <c r="BO7" s="4">
        <v>1</v>
      </c>
      <c r="BP7" s="8">
        <v>110.45</v>
      </c>
      <c r="BQ7" s="4">
        <v>4</v>
      </c>
      <c r="BR7" s="8">
        <v>331.2</v>
      </c>
      <c r="BS7" s="7">
        <v>-0.75</v>
      </c>
      <c r="BT7" s="7">
        <v>-0.6665</v>
      </c>
      <c r="BU7" s="2" t="s">
        <v>153</v>
      </c>
      <c r="BV7" s="2" t="s">
        <v>141</v>
      </c>
      <c r="BW7" s="2" t="s">
        <v>154</v>
      </c>
      <c r="BX7" s="2" t="s">
        <v>189</v>
      </c>
      <c r="BY7" s="2" t="s">
        <v>156</v>
      </c>
      <c r="BZ7" s="2" t="s">
        <v>156</v>
      </c>
      <c r="CA7" s="2" t="s">
        <v>144</v>
      </c>
      <c r="CB7" s="4"/>
      <c r="CC7" s="8"/>
      <c r="CD7" s="4"/>
      <c r="CE7" s="8"/>
      <c r="CF7" s="7"/>
      <c r="CG7" s="7"/>
      <c r="CH7" s="2" t="s">
        <v>153</v>
      </c>
      <c r="CI7" s="2" t="s">
        <v>141</v>
      </c>
      <c r="CJ7" s="2" t="s">
        <v>157</v>
      </c>
      <c r="CK7" s="2" t="s">
        <v>190</v>
      </c>
      <c r="CL7" s="2" t="s">
        <v>156</v>
      </c>
      <c r="CM7" s="2" t="s">
        <v>156</v>
      </c>
      <c r="CN7" s="2" t="s">
        <v>144</v>
      </c>
      <c r="CO7" s="4"/>
      <c r="CP7" s="8"/>
      <c r="CQ7" s="4"/>
      <c r="CR7" s="8"/>
      <c r="CS7" s="7"/>
      <c r="CT7" s="7"/>
      <c r="CU7" s="2" t="s">
        <v>159</v>
      </c>
      <c r="CV7" s="2" t="s">
        <v>160</v>
      </c>
      <c r="CW7" s="2" t="s">
        <v>144</v>
      </c>
      <c r="CX7" s="2" t="s">
        <v>191</v>
      </c>
      <c r="CY7" s="2" t="s">
        <v>156</v>
      </c>
      <c r="CZ7" s="2" t="s">
        <v>156</v>
      </c>
      <c r="DA7" s="2" t="s">
        <v>144</v>
      </c>
      <c r="DB7" s="4">
        <v>3</v>
      </c>
      <c r="DC7" s="8">
        <v>310.44</v>
      </c>
      <c r="DD7" s="4">
        <v>4</v>
      </c>
      <c r="DE7" s="8">
        <v>413.92</v>
      </c>
      <c r="DF7" s="7">
        <v>-0.25</v>
      </c>
      <c r="DG7" s="7">
        <v>-0.25</v>
      </c>
      <c r="DH7" s="2" t="s">
        <v>153</v>
      </c>
      <c r="DI7" s="2" t="s">
        <v>141</v>
      </c>
      <c r="DJ7" s="2" t="s">
        <v>154</v>
      </c>
      <c r="DK7" s="2" t="s">
        <v>192</v>
      </c>
      <c r="DL7" s="2" t="s">
        <v>156</v>
      </c>
      <c r="DM7" s="2" t="s">
        <v>156</v>
      </c>
      <c r="DN7" s="2" t="s">
        <v>144</v>
      </c>
      <c r="DO7" s="4"/>
      <c r="DP7" s="8"/>
      <c r="DQ7" s="4">
        <v>2</v>
      </c>
      <c r="DR7" s="8">
        <v>201.6</v>
      </c>
      <c r="DS7" s="7">
        <v>-1</v>
      </c>
      <c r="DT7" s="7">
        <v>-1</v>
      </c>
      <c r="DU7" s="2" t="s">
        <v>153</v>
      </c>
      <c r="DV7" s="2" t="s">
        <v>141</v>
      </c>
      <c r="DW7" s="2" t="s">
        <v>154</v>
      </c>
      <c r="DX7" s="2" t="s">
        <v>193</v>
      </c>
      <c r="DY7" s="2" t="s">
        <v>156</v>
      </c>
      <c r="DZ7" s="2" t="s">
        <v>156</v>
      </c>
      <c r="EA7" s="2" t="s">
        <v>144</v>
      </c>
      <c r="EB7" s="4">
        <v>1</v>
      </c>
      <c r="EC7" s="8">
        <v>103.64</v>
      </c>
      <c r="ED7" s="4"/>
      <c r="EE7" s="8"/>
      <c r="EF7" s="7"/>
      <c r="EG7" s="7"/>
      <c r="EH7" s="2" t="s">
        <v>153</v>
      </c>
      <c r="EI7" s="2" t="s">
        <v>141</v>
      </c>
      <c r="EJ7" s="2" t="s">
        <v>194</v>
      </c>
      <c r="EK7" s="2" t="s">
        <v>195</v>
      </c>
      <c r="EL7" s="2" t="s">
        <v>156</v>
      </c>
      <c r="EM7" s="2" t="s">
        <v>156</v>
      </c>
      <c r="EN7" s="2" t="s">
        <v>144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153</v>
      </c>
      <c r="EV7" s="2" t="s">
        <v>141</v>
      </c>
      <c r="EW7" s="2" t="s">
        <v>166</v>
      </c>
      <c r="EX7" s="2" t="s">
        <v>196</v>
      </c>
      <c r="EY7" s="2" t="s">
        <v>156</v>
      </c>
      <c r="EZ7" s="2" t="s">
        <v>156</v>
      </c>
      <c r="FA7" s="2" t="s">
        <v>144</v>
      </c>
      <c r="FB7" s="4"/>
      <c r="FC7" s="8"/>
      <c r="FD7" s="4">
        <v>1</v>
      </c>
      <c r="FE7" s="8">
        <v>108.82</v>
      </c>
      <c r="FF7" s="7">
        <v>-1</v>
      </c>
      <c r="FG7" s="7">
        <v>-1</v>
      </c>
      <c r="FH7" s="2" t="s">
        <v>153</v>
      </c>
      <c r="FI7" s="2" t="s">
        <v>141</v>
      </c>
      <c r="FJ7" s="2" t="s">
        <v>168</v>
      </c>
      <c r="FK7" s="2" t="s">
        <v>197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170</v>
      </c>
      <c r="FV7" s="2" t="s">
        <v>141</v>
      </c>
      <c r="FW7" s="2" t="s">
        <v>144</v>
      </c>
      <c r="FX7" s="2" t="s">
        <v>144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198</v>
      </c>
      <c r="GK7" s="2" t="s">
        <v>199</v>
      </c>
      <c r="GL7" s="2" t="s">
        <v>156</v>
      </c>
      <c r="GM7" s="2" t="s">
        <v>156</v>
      </c>
      <c r="GN7" s="2" t="s">
        <v>144</v>
      </c>
      <c r="GO7" s="4"/>
      <c r="GP7" s="8"/>
      <c r="GQ7" s="4">
        <v>1</v>
      </c>
      <c r="GR7" s="8">
        <v>114.05</v>
      </c>
      <c r="GS7" s="7">
        <v>-1</v>
      </c>
      <c r="GT7" s="7">
        <v>-1</v>
      </c>
      <c r="GU7" s="2" t="s">
        <v>153</v>
      </c>
      <c r="GV7" s="2" t="s">
        <v>141</v>
      </c>
      <c r="GW7" s="2" t="s">
        <v>173</v>
      </c>
      <c r="GX7" s="2" t="s">
        <v>200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201</v>
      </c>
      <c r="HK7" s="2" t="s">
        <v>176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141</v>
      </c>
      <c r="HW7" s="2" t="s">
        <v>177</v>
      </c>
      <c r="HX7" s="2" t="s">
        <v>144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160</v>
      </c>
      <c r="IW7" s="2" t="s">
        <v>144</v>
      </c>
      <c r="IX7" s="2" t="s">
        <v>202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153</v>
      </c>
      <c r="JV7" s="2" t="s">
        <v>141</v>
      </c>
      <c r="JW7" s="2" t="s">
        <v>179</v>
      </c>
      <c r="JX7" s="2" t="s">
        <v>203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181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181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181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181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160</v>
      </c>
      <c r="NJ7" s="2" t="s">
        <v>182</v>
      </c>
      <c r="NK7" s="2" t="s">
        <v>204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181</v>
      </c>
      <c r="NV7" s="2" t="s">
        <v>141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184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127</v>
      </c>
      <c r="OP7" s="4"/>
      <c r="OQ7" s="4"/>
      <c r="OR7" s="4">
        <v>2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500</v>
      </c>
      <c r="PF7" s="4"/>
    </row>
    <row r="8">
      <c r="A8" s="2" t="s">
        <v>205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206</v>
      </c>
      <c r="L8" s="3">
        <v>89.3</v>
      </c>
      <c r="M8" s="3">
        <v>93.76</v>
      </c>
      <c r="N8" s="3">
        <v>189.99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207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172</v>
      </c>
      <c r="AA8" s="4">
        <f>=ROUNDDOWN(68.8,0)</f>
      </c>
      <c r="AB8" s="5">
        <v>2.5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189.73</v>
      </c>
      <c r="AR8" s="4">
        <v>10</v>
      </c>
      <c r="AS8" s="8">
        <v>892.49</v>
      </c>
      <c r="AT8" s="7">
        <v>-0.8</v>
      </c>
      <c r="AU8" s="7">
        <v>-0.7874</v>
      </c>
      <c r="AV8" s="4">
        <v>4</v>
      </c>
      <c r="AW8" s="8">
        <v>433.34</v>
      </c>
      <c r="AX8" s="4">
        <v>28</v>
      </c>
      <c r="AY8" s="8">
        <v>2544.7</v>
      </c>
      <c r="AZ8" s="7">
        <v>-0.8571</v>
      </c>
      <c r="BA8" s="7">
        <v>-0.8297</v>
      </c>
      <c r="BB8" s="7">
        <v>0.4378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0.3736</v>
      </c>
      <c r="BJ8" s="4">
        <v>2</v>
      </c>
      <c r="BK8" s="8">
        <v>189.73</v>
      </c>
      <c r="BL8" s="2" t="s">
        <v>208</v>
      </c>
      <c r="BM8" s="7">
        <v>1</v>
      </c>
      <c r="BN8" s="7">
        <v>1</v>
      </c>
      <c r="BO8" s="4">
        <v>1</v>
      </c>
      <c r="BP8" s="8">
        <v>96.6</v>
      </c>
      <c r="BQ8" s="4">
        <v>2</v>
      </c>
      <c r="BR8" s="8">
        <v>140.28</v>
      </c>
      <c r="BS8" s="7">
        <v>-0.5</v>
      </c>
      <c r="BT8" s="7">
        <v>-0.3114</v>
      </c>
      <c r="BU8" s="2" t="s">
        <v>153</v>
      </c>
      <c r="BV8" s="2" t="s">
        <v>141</v>
      </c>
      <c r="BW8" s="2" t="s">
        <v>154</v>
      </c>
      <c r="BX8" s="2" t="s">
        <v>209</v>
      </c>
      <c r="BY8" s="2" t="s">
        <v>156</v>
      </c>
      <c r="BZ8" s="2" t="s">
        <v>156</v>
      </c>
      <c r="CA8" s="2" t="s">
        <v>144</v>
      </c>
      <c r="CB8" s="4"/>
      <c r="CC8" s="8"/>
      <c r="CD8" s="4">
        <v>1</v>
      </c>
      <c r="CE8" s="8">
        <v>101.26</v>
      </c>
      <c r="CF8" s="7">
        <v>-1</v>
      </c>
      <c r="CG8" s="7">
        <v>-1</v>
      </c>
      <c r="CH8" s="2" t="s">
        <v>153</v>
      </c>
      <c r="CI8" s="2" t="s">
        <v>141</v>
      </c>
      <c r="CJ8" s="2" t="s">
        <v>210</v>
      </c>
      <c r="CK8" s="2" t="s">
        <v>211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159</v>
      </c>
      <c r="CV8" s="2" t="s">
        <v>160</v>
      </c>
      <c r="CW8" s="2" t="s">
        <v>144</v>
      </c>
      <c r="CX8" s="2" t="s">
        <v>161</v>
      </c>
      <c r="CY8" s="2" t="s">
        <v>156</v>
      </c>
      <c r="CZ8" s="2" t="s">
        <v>156</v>
      </c>
      <c r="DA8" s="2" t="s">
        <v>144</v>
      </c>
      <c r="DB8" s="4">
        <v>1</v>
      </c>
      <c r="DC8" s="8">
        <v>93.13</v>
      </c>
      <c r="DD8" s="4">
        <v>2</v>
      </c>
      <c r="DE8" s="8">
        <v>186.26</v>
      </c>
      <c r="DF8" s="7">
        <v>-0.5</v>
      </c>
      <c r="DG8" s="7">
        <v>-0.5</v>
      </c>
      <c r="DH8" s="2" t="s">
        <v>153</v>
      </c>
      <c r="DI8" s="2" t="s">
        <v>141</v>
      </c>
      <c r="DJ8" s="2" t="s">
        <v>154</v>
      </c>
      <c r="DK8" s="2" t="s">
        <v>212</v>
      </c>
      <c r="DL8" s="2" t="s">
        <v>156</v>
      </c>
      <c r="DM8" s="2" t="s">
        <v>156</v>
      </c>
      <c r="DN8" s="2" t="s">
        <v>144</v>
      </c>
      <c r="DO8" s="4"/>
      <c r="DP8" s="8"/>
      <c r="DQ8" s="4">
        <v>3</v>
      </c>
      <c r="DR8" s="8">
        <v>273.6</v>
      </c>
      <c r="DS8" s="7">
        <v>-1</v>
      </c>
      <c r="DT8" s="7">
        <v>-1</v>
      </c>
      <c r="DU8" s="2" t="s">
        <v>153</v>
      </c>
      <c r="DV8" s="2" t="s">
        <v>141</v>
      </c>
      <c r="DW8" s="2" t="s">
        <v>154</v>
      </c>
      <c r="DX8" s="2" t="s">
        <v>213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214</v>
      </c>
      <c r="EK8" s="2" t="s">
        <v>215</v>
      </c>
      <c r="EL8" s="2" t="s">
        <v>156</v>
      </c>
      <c r="EM8" s="2" t="s">
        <v>156</v>
      </c>
      <c r="EN8" s="2" t="s">
        <v>144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153</v>
      </c>
      <c r="EV8" s="2" t="s">
        <v>141</v>
      </c>
      <c r="EW8" s="2" t="s">
        <v>166</v>
      </c>
      <c r="EX8" s="2" t="s">
        <v>216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168</v>
      </c>
      <c r="FK8" s="2" t="s">
        <v>217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170</v>
      </c>
      <c r="FV8" s="2" t="s">
        <v>141</v>
      </c>
      <c r="FW8" s="2" t="s">
        <v>144</v>
      </c>
      <c r="FX8" s="2" t="s">
        <v>144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171</v>
      </c>
      <c r="GK8" s="2" t="s">
        <v>218</v>
      </c>
      <c r="GL8" s="2" t="s">
        <v>156</v>
      </c>
      <c r="GM8" s="2" t="s">
        <v>156</v>
      </c>
      <c r="GN8" s="2" t="s">
        <v>144</v>
      </c>
      <c r="GO8" s="4"/>
      <c r="GP8" s="8"/>
      <c r="GQ8" s="4">
        <v>1</v>
      </c>
      <c r="GR8" s="8">
        <v>103.2</v>
      </c>
      <c r="GS8" s="7">
        <v>-1</v>
      </c>
      <c r="GT8" s="7">
        <v>-1</v>
      </c>
      <c r="GU8" s="2" t="s">
        <v>153</v>
      </c>
      <c r="GV8" s="2" t="s">
        <v>141</v>
      </c>
      <c r="GW8" s="2" t="s">
        <v>219</v>
      </c>
      <c r="GX8" s="2" t="s">
        <v>220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153</v>
      </c>
      <c r="HI8" s="2" t="s">
        <v>141</v>
      </c>
      <c r="HJ8" s="2" t="s">
        <v>201</v>
      </c>
      <c r="HK8" s="2" t="s">
        <v>221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222</v>
      </c>
      <c r="HV8" s="2" t="s">
        <v>141</v>
      </c>
      <c r="HW8" s="2" t="s">
        <v>144</v>
      </c>
      <c r="HX8" s="2" t="s">
        <v>144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160</v>
      </c>
      <c r="IW8" s="2" t="s">
        <v>144</v>
      </c>
      <c r="IX8" s="2" t="s">
        <v>223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153</v>
      </c>
      <c r="JV8" s="2" t="s">
        <v>141</v>
      </c>
      <c r="JW8" s="2" t="s">
        <v>224</v>
      </c>
      <c r="JX8" s="2" t="s">
        <v>225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181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181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181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181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160</v>
      </c>
      <c r="NJ8" s="2" t="s">
        <v>226</v>
      </c>
      <c r="NK8" s="2" t="s">
        <v>227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181</v>
      </c>
      <c r="NV8" s="2" t="s">
        <v>141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184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>
        <v>106</v>
      </c>
      <c r="OP8" s="4">
        <v>66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186</v>
      </c>
      <c r="K9" s="2" t="s">
        <v>206</v>
      </c>
      <c r="L9" s="3">
        <v>98.7</v>
      </c>
      <c r="M9" s="3">
        <v>103.63</v>
      </c>
      <c r="N9" s="3">
        <v>209.99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207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154</v>
      </c>
      <c r="AA9" s="4">
        <f>=ROUNDDOWN(15.4,0)</f>
      </c>
      <c r="AB9" s="5">
        <v>10</v>
      </c>
      <c r="AC9" s="2" t="s">
        <v>229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</v>
      </c>
      <c r="AQ9" s="8">
        <v>243.61</v>
      </c>
      <c r="AR9" s="4">
        <v>18</v>
      </c>
      <c r="AS9" s="8">
        <v>1652.21</v>
      </c>
      <c r="AT9" s="7">
        <v>-0.8889</v>
      </c>
      <c r="AU9" s="7">
        <v>-0.8526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0.5622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2</v>
      </c>
      <c r="BK9" s="8">
        <v>243.61</v>
      </c>
      <c r="BL9" s="2" t="s">
        <v>230</v>
      </c>
      <c r="BM9" s="7">
        <v>1</v>
      </c>
      <c r="BN9" s="7">
        <v>1</v>
      </c>
      <c r="BO9" s="4"/>
      <c r="BP9" s="8"/>
      <c r="BQ9" s="4">
        <v>11</v>
      </c>
      <c r="BR9" s="8">
        <v>944.89</v>
      </c>
      <c r="BS9" s="7">
        <v>-1</v>
      </c>
      <c r="BT9" s="7">
        <v>-1</v>
      </c>
      <c r="BU9" s="2" t="s">
        <v>153</v>
      </c>
      <c r="BV9" s="2" t="s">
        <v>141</v>
      </c>
      <c r="BW9" s="2" t="s">
        <v>154</v>
      </c>
      <c r="BX9" s="2" t="s">
        <v>231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140.13</v>
      </c>
      <c r="CD9" s="4"/>
      <c r="CE9" s="8"/>
      <c r="CF9" s="7"/>
      <c r="CG9" s="7"/>
      <c r="CH9" s="2" t="s">
        <v>153</v>
      </c>
      <c r="CI9" s="2" t="s">
        <v>141</v>
      </c>
      <c r="CJ9" s="2" t="s">
        <v>210</v>
      </c>
      <c r="CK9" s="2" t="s">
        <v>193</v>
      </c>
      <c r="CL9" s="2" t="s">
        <v>156</v>
      </c>
      <c r="CM9" s="2" t="s">
        <v>156</v>
      </c>
      <c r="CN9" s="2" t="s">
        <v>144</v>
      </c>
      <c r="CO9" s="4"/>
      <c r="CP9" s="8"/>
      <c r="CQ9" s="4"/>
      <c r="CR9" s="8"/>
      <c r="CS9" s="7"/>
      <c r="CT9" s="7"/>
      <c r="CU9" s="2" t="s">
        <v>159</v>
      </c>
      <c r="CV9" s="2" t="s">
        <v>160</v>
      </c>
      <c r="CW9" s="2" t="s">
        <v>144</v>
      </c>
      <c r="CX9" s="2" t="s">
        <v>232</v>
      </c>
      <c r="CY9" s="2" t="s">
        <v>156</v>
      </c>
      <c r="CZ9" s="2" t="s">
        <v>156</v>
      </c>
      <c r="DA9" s="2" t="s">
        <v>144</v>
      </c>
      <c r="DB9" s="4">
        <v>1</v>
      </c>
      <c r="DC9" s="8">
        <v>103.48</v>
      </c>
      <c r="DD9" s="4"/>
      <c r="DE9" s="8"/>
      <c r="DF9" s="7"/>
      <c r="DG9" s="7"/>
      <c r="DH9" s="2" t="s">
        <v>153</v>
      </c>
      <c r="DI9" s="2" t="s">
        <v>141</v>
      </c>
      <c r="DJ9" s="2" t="s">
        <v>154</v>
      </c>
      <c r="DK9" s="2" t="s">
        <v>233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4</v>
      </c>
      <c r="DR9" s="8">
        <v>403.2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154</v>
      </c>
      <c r="DX9" s="2" t="s">
        <v>213</v>
      </c>
      <c r="DY9" s="2" t="s">
        <v>156</v>
      </c>
      <c r="DZ9" s="2" t="s">
        <v>156</v>
      </c>
      <c r="EA9" s="2" t="s">
        <v>144</v>
      </c>
      <c r="EB9" s="4"/>
      <c r="EC9" s="8"/>
      <c r="ED9" s="4"/>
      <c r="EE9" s="8"/>
      <c r="EF9" s="7"/>
      <c r="EG9" s="7"/>
      <c r="EH9" s="2" t="s">
        <v>153</v>
      </c>
      <c r="EI9" s="2" t="s">
        <v>141</v>
      </c>
      <c r="EJ9" s="2" t="s">
        <v>164</v>
      </c>
      <c r="EK9" s="2" t="s">
        <v>234</v>
      </c>
      <c r="EL9" s="2" t="s">
        <v>156</v>
      </c>
      <c r="EM9" s="2" t="s">
        <v>156</v>
      </c>
      <c r="EN9" s="2" t="s">
        <v>144</v>
      </c>
      <c r="EO9" s="4"/>
      <c r="EP9" s="8"/>
      <c r="EQ9" s="4">
        <v>2</v>
      </c>
      <c r="ER9" s="8">
        <v>195.3</v>
      </c>
      <c r="ES9" s="7">
        <v>-1</v>
      </c>
      <c r="ET9" s="7">
        <v>-1</v>
      </c>
      <c r="EU9" s="2" t="s">
        <v>153</v>
      </c>
      <c r="EV9" s="2" t="s">
        <v>141</v>
      </c>
      <c r="EW9" s="2" t="s">
        <v>166</v>
      </c>
      <c r="EX9" s="2" t="s">
        <v>235</v>
      </c>
      <c r="EY9" s="2" t="s">
        <v>156</v>
      </c>
      <c r="EZ9" s="2" t="s">
        <v>156</v>
      </c>
      <c r="FA9" s="2" t="s">
        <v>144</v>
      </c>
      <c r="FB9" s="4"/>
      <c r="FC9" s="8"/>
      <c r="FD9" s="4">
        <v>1</v>
      </c>
      <c r="FE9" s="8">
        <v>108.82</v>
      </c>
      <c r="FF9" s="7">
        <v>-1</v>
      </c>
      <c r="FG9" s="7">
        <v>-1</v>
      </c>
      <c r="FH9" s="2" t="s">
        <v>153</v>
      </c>
      <c r="FI9" s="2" t="s">
        <v>141</v>
      </c>
      <c r="FJ9" s="2" t="s">
        <v>168</v>
      </c>
      <c r="FK9" s="2" t="s">
        <v>236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170</v>
      </c>
      <c r="FV9" s="2" t="s">
        <v>141</v>
      </c>
      <c r="FW9" s="2" t="s">
        <v>144</v>
      </c>
      <c r="FX9" s="2" t="s">
        <v>144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141</v>
      </c>
      <c r="GJ9" s="2" t="s">
        <v>171</v>
      </c>
      <c r="GK9" s="2" t="s">
        <v>237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222</v>
      </c>
      <c r="GV9" s="2" t="s">
        <v>141</v>
      </c>
      <c r="GW9" s="2" t="s">
        <v>144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153</v>
      </c>
      <c r="HI9" s="2" t="s">
        <v>141</v>
      </c>
      <c r="HJ9" s="2" t="s">
        <v>201</v>
      </c>
      <c r="HK9" s="2" t="s">
        <v>238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222</v>
      </c>
      <c r="HV9" s="2" t="s">
        <v>141</v>
      </c>
      <c r="HW9" s="2" t="s">
        <v>144</v>
      </c>
      <c r="HX9" s="2" t="s">
        <v>144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160</v>
      </c>
      <c r="IW9" s="2" t="s">
        <v>144</v>
      </c>
      <c r="IX9" s="2" t="s">
        <v>239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153</v>
      </c>
      <c r="JV9" s="2" t="s">
        <v>141</v>
      </c>
      <c r="JW9" s="2" t="s">
        <v>224</v>
      </c>
      <c r="JX9" s="2" t="s">
        <v>192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181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181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181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181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160</v>
      </c>
      <c r="NJ9" s="2" t="s">
        <v>226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181</v>
      </c>
      <c r="NV9" s="2" t="s">
        <v>141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184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>
        <v>154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  <c r="PF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67.5</v>
      </c>
      <c r="M10" s="3">
        <v>70.88</v>
      </c>
      <c r="N10" s="3">
        <v>149.99</v>
      </c>
      <c r="O10" s="2" t="s">
        <v>141</v>
      </c>
      <c r="P10" s="2" t="s">
        <v>245</v>
      </c>
      <c r="Q10" s="2" t="s">
        <v>143</v>
      </c>
      <c r="R10" s="2" t="s">
        <v>144</v>
      </c>
      <c r="S10" s="2" t="s">
        <v>246</v>
      </c>
      <c r="T10" s="2" t="s">
        <v>247</v>
      </c>
      <c r="U10" s="2" t="s">
        <v>248</v>
      </c>
      <c r="V10" s="2" t="s">
        <v>249</v>
      </c>
      <c r="W10" s="2" t="s">
        <v>150</v>
      </c>
      <c r="X10" s="2" t="s">
        <v>144</v>
      </c>
      <c r="Y10" s="2" t="s">
        <v>250</v>
      </c>
      <c r="Z10" s="4">
        <v>152</v>
      </c>
      <c r="AA10" s="4">
        <f>=ROUNDDOWN(37.0731707317073,0)</f>
      </c>
      <c r="AB10" s="5">
        <v>4.1</v>
      </c>
      <c r="AC10" s="2" t="s">
        <v>144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</v>
      </c>
      <c r="AQ10" s="8">
        <v>156.15</v>
      </c>
      <c r="AR10" s="4">
        <v>7</v>
      </c>
      <c r="AS10" s="8">
        <v>424.56</v>
      </c>
      <c r="AT10" s="7">
        <v>-0.7143</v>
      </c>
      <c r="AU10" s="7">
        <v>-0.6322</v>
      </c>
      <c r="AV10" s="4">
        <v>6</v>
      </c>
      <c r="AW10" s="8">
        <v>503.6</v>
      </c>
      <c r="AX10" s="4">
        <v>15</v>
      </c>
      <c r="AY10" s="8">
        <v>1069.55</v>
      </c>
      <c r="AZ10" s="7">
        <v>-0.6</v>
      </c>
      <c r="BA10" s="7">
        <v>-0.5291</v>
      </c>
      <c r="BB10" s="7">
        <v>0.3101</v>
      </c>
      <c r="BC10" s="4">
        <v>6</v>
      </c>
      <c r="BD10" s="8">
        <v>503.6</v>
      </c>
      <c r="BE10" s="4">
        <v>15</v>
      </c>
      <c r="BF10" s="8">
        <v>1069.55</v>
      </c>
      <c r="BG10" s="7">
        <v>-0.6</v>
      </c>
      <c r="BH10" s="7">
        <v>-0.5291</v>
      </c>
      <c r="BI10" s="7">
        <v>1</v>
      </c>
      <c r="BJ10" s="4">
        <v>2</v>
      </c>
      <c r="BK10" s="8">
        <v>156.15</v>
      </c>
      <c r="BL10" s="2" t="s">
        <v>251</v>
      </c>
      <c r="BM10" s="7">
        <v>1</v>
      </c>
      <c r="BN10" s="7">
        <v>1</v>
      </c>
      <c r="BO10" s="4">
        <v>1</v>
      </c>
      <c r="BP10" s="8">
        <v>76.77</v>
      </c>
      <c r="BQ10" s="4">
        <v>5</v>
      </c>
      <c r="BR10" s="8">
        <v>265.8</v>
      </c>
      <c r="BS10" s="7">
        <v>-0.8</v>
      </c>
      <c r="BT10" s="7">
        <v>-0.7112</v>
      </c>
      <c r="BU10" s="2" t="s">
        <v>153</v>
      </c>
      <c r="BV10" s="2" t="s">
        <v>141</v>
      </c>
      <c r="BW10" s="2" t="s">
        <v>252</v>
      </c>
      <c r="BX10" s="2" t="s">
        <v>253</v>
      </c>
      <c r="BY10" s="2" t="s">
        <v>156</v>
      </c>
      <c r="BZ10" s="2" t="s">
        <v>156</v>
      </c>
      <c r="CA10" s="2" t="s">
        <v>144</v>
      </c>
      <c r="CB10" s="4"/>
      <c r="CC10" s="8"/>
      <c r="CD10" s="4"/>
      <c r="CE10" s="8"/>
      <c r="CF10" s="7"/>
      <c r="CG10" s="7"/>
      <c r="CH10" s="2" t="s">
        <v>153</v>
      </c>
      <c r="CI10" s="2" t="s">
        <v>141</v>
      </c>
      <c r="CJ10" s="2" t="s">
        <v>254</v>
      </c>
      <c r="CK10" s="2" t="s">
        <v>255</v>
      </c>
      <c r="CL10" s="2" t="s">
        <v>156</v>
      </c>
      <c r="CM10" s="2" t="s">
        <v>156</v>
      </c>
      <c r="CN10" s="2" t="s">
        <v>144</v>
      </c>
      <c r="CO10" s="4"/>
      <c r="CP10" s="8"/>
      <c r="CQ10" s="4"/>
      <c r="CR10" s="8"/>
      <c r="CS10" s="7"/>
      <c r="CT10" s="7"/>
      <c r="CU10" s="2" t="s">
        <v>153</v>
      </c>
      <c r="CV10" s="2" t="s">
        <v>141</v>
      </c>
      <c r="CW10" s="2" t="s">
        <v>144</v>
      </c>
      <c r="CX10" s="2" t="s">
        <v>144</v>
      </c>
      <c r="CY10" s="2" t="s">
        <v>156</v>
      </c>
      <c r="CZ10" s="2" t="s">
        <v>156</v>
      </c>
      <c r="DA10" s="2" t="s">
        <v>144</v>
      </c>
      <c r="DB10" s="4"/>
      <c r="DC10" s="8"/>
      <c r="DD10" s="4"/>
      <c r="DE10" s="8"/>
      <c r="DF10" s="7"/>
      <c r="DG10" s="7"/>
      <c r="DH10" s="2" t="s">
        <v>153</v>
      </c>
      <c r="DI10" s="2" t="s">
        <v>256</v>
      </c>
      <c r="DJ10" s="2" t="s">
        <v>257</v>
      </c>
      <c r="DK10" s="2" t="s">
        <v>258</v>
      </c>
      <c r="DL10" s="2" t="s">
        <v>156</v>
      </c>
      <c r="DM10" s="2" t="s">
        <v>156</v>
      </c>
      <c r="DN10" s="2" t="s">
        <v>144</v>
      </c>
      <c r="DO10" s="4">
        <v>1</v>
      </c>
      <c r="DP10" s="8">
        <v>79.38</v>
      </c>
      <c r="DQ10" s="4">
        <v>2</v>
      </c>
      <c r="DR10" s="8">
        <v>158.76</v>
      </c>
      <c r="DS10" s="7">
        <v>-0.5</v>
      </c>
      <c r="DT10" s="7">
        <v>-0.5</v>
      </c>
      <c r="DU10" s="2" t="s">
        <v>153</v>
      </c>
      <c r="DV10" s="2" t="s">
        <v>141</v>
      </c>
      <c r="DW10" s="2" t="s">
        <v>259</v>
      </c>
      <c r="DX10" s="2" t="s">
        <v>260</v>
      </c>
      <c r="DY10" s="2" t="s">
        <v>156</v>
      </c>
      <c r="DZ10" s="2" t="s">
        <v>156</v>
      </c>
      <c r="EA10" s="2" t="s">
        <v>144</v>
      </c>
      <c r="EB10" s="4"/>
      <c r="EC10" s="8"/>
      <c r="ED10" s="4"/>
      <c r="EE10" s="8"/>
      <c r="EF10" s="7"/>
      <c r="EG10" s="7"/>
      <c r="EH10" s="2" t="s">
        <v>222</v>
      </c>
      <c r="EI10" s="2" t="s">
        <v>141</v>
      </c>
      <c r="EJ10" s="2" t="s">
        <v>144</v>
      </c>
      <c r="EK10" s="2" t="s">
        <v>144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261</v>
      </c>
      <c r="EX10" s="2" t="s">
        <v>262</v>
      </c>
      <c r="EY10" s="2" t="s">
        <v>156</v>
      </c>
      <c r="EZ10" s="2" t="s">
        <v>156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263</v>
      </c>
      <c r="FK10" s="2" t="s">
        <v>264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265</v>
      </c>
      <c r="FV10" s="2" t="s">
        <v>141</v>
      </c>
      <c r="FW10" s="2" t="s">
        <v>266</v>
      </c>
      <c r="FX10" s="2" t="s">
        <v>144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153</v>
      </c>
      <c r="GI10" s="2" t="s">
        <v>141</v>
      </c>
      <c r="GJ10" s="2" t="s">
        <v>267</v>
      </c>
      <c r="GK10" s="2" t="s">
        <v>268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222</v>
      </c>
      <c r="GV10" s="2" t="s">
        <v>141</v>
      </c>
      <c r="GW10" s="2" t="s">
        <v>144</v>
      </c>
      <c r="GX10" s="2" t="s">
        <v>144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170</v>
      </c>
      <c r="HI10" s="2" t="s">
        <v>141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222</v>
      </c>
      <c r="HV10" s="2" t="s">
        <v>141</v>
      </c>
      <c r="HW10" s="2" t="s">
        <v>144</v>
      </c>
      <c r="HX10" s="2" t="s">
        <v>144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181</v>
      </c>
      <c r="II10" s="2" t="s">
        <v>160</v>
      </c>
      <c r="IJ10" s="2" t="s">
        <v>144</v>
      </c>
      <c r="IK10" s="2" t="s">
        <v>144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222</v>
      </c>
      <c r="IV10" s="2" t="s">
        <v>160</v>
      </c>
      <c r="IW10" s="2" t="s">
        <v>144</v>
      </c>
      <c r="IX10" s="2" t="s">
        <v>144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181</v>
      </c>
      <c r="JI10" s="2" t="s">
        <v>141</v>
      </c>
      <c r="JJ10" s="2" t="s">
        <v>144</v>
      </c>
      <c r="JK10" s="2" t="s">
        <v>144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153</v>
      </c>
      <c r="JV10" s="2" t="s">
        <v>141</v>
      </c>
      <c r="JW10" s="2" t="s">
        <v>168</v>
      </c>
      <c r="JX10" s="2" t="s">
        <v>269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181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181</v>
      </c>
      <c r="KV10" s="2" t="s">
        <v>141</v>
      </c>
      <c r="KW10" s="2" t="s">
        <v>144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181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181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222</v>
      </c>
      <c r="MI10" s="2" t="s">
        <v>141</v>
      </c>
      <c r="MJ10" s="2" t="s">
        <v>144</v>
      </c>
      <c r="MK10" s="2" t="s">
        <v>144</v>
      </c>
      <c r="ML10" s="2" t="s">
        <v>156</v>
      </c>
      <c r="MM10" s="2" t="s">
        <v>156</v>
      </c>
      <c r="MN10" s="2" t="s">
        <v>144</v>
      </c>
      <c r="MO10" s="4"/>
      <c r="MP10" s="8"/>
      <c r="MQ10" s="4"/>
      <c r="MR10" s="8"/>
      <c r="MS10" s="7"/>
      <c r="MT10" s="7"/>
      <c r="MU10" s="2" t="s">
        <v>181</v>
      </c>
      <c r="MV10" s="2" t="s">
        <v>141</v>
      </c>
      <c r="MW10" s="2" t="s">
        <v>144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160</v>
      </c>
      <c r="NJ10" s="2" t="s">
        <v>270</v>
      </c>
      <c r="NK10" s="2" t="s">
        <v>271</v>
      </c>
      <c r="NL10" s="2" t="s">
        <v>156</v>
      </c>
      <c r="NM10" s="2" t="s">
        <v>156</v>
      </c>
      <c r="NN10" s="2" t="s">
        <v>272</v>
      </c>
      <c r="NO10" s="4"/>
      <c r="NP10" s="8"/>
      <c r="NQ10" s="4"/>
      <c r="NR10" s="8"/>
      <c r="NS10" s="7"/>
      <c r="NT10" s="7"/>
      <c r="NU10" s="2" t="s">
        <v>181</v>
      </c>
      <c r="NV10" s="2" t="s">
        <v>141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222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25</v>
      </c>
      <c r="OP10" s="4"/>
      <c r="OQ10" s="4"/>
      <c r="OR10" s="4">
        <v>127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273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274</v>
      </c>
      <c r="K11" s="2" t="s">
        <v>244</v>
      </c>
      <c r="L11" s="3">
        <v>76.5</v>
      </c>
      <c r="M11" s="3">
        <v>80.33</v>
      </c>
      <c r="N11" s="3">
        <v>169.99</v>
      </c>
      <c r="O11" s="2" t="s">
        <v>141</v>
      </c>
      <c r="P11" s="2" t="s">
        <v>245</v>
      </c>
      <c r="Q11" s="2" t="s">
        <v>143</v>
      </c>
      <c r="R11" s="2" t="s">
        <v>144</v>
      </c>
      <c r="S11" s="2" t="s">
        <v>246</v>
      </c>
      <c r="T11" s="2" t="s">
        <v>247</v>
      </c>
      <c r="U11" s="2" t="s">
        <v>248</v>
      </c>
      <c r="V11" s="2" t="s">
        <v>249</v>
      </c>
      <c r="W11" s="2" t="s">
        <v>150</v>
      </c>
      <c r="X11" s="2" t="s">
        <v>144</v>
      </c>
      <c r="Y11" s="2" t="s">
        <v>250</v>
      </c>
      <c r="Z11" s="4">
        <v>189</v>
      </c>
      <c r="AA11" s="4">
        <f>=ROUNDDOWN(60.9677419354839,0)</f>
      </c>
      <c r="AB11" s="5">
        <v>3.1</v>
      </c>
      <c r="AC11" s="2" t="s">
        <v>144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4</v>
      </c>
      <c r="AQ11" s="8">
        <v>347.45</v>
      </c>
      <c r="AR11" s="4">
        <v>8</v>
      </c>
      <c r="AS11" s="8">
        <v>644.99</v>
      </c>
      <c r="AT11" s="7">
        <v>-0.5</v>
      </c>
      <c r="AU11" s="7">
        <v>-0.4613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0.6899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4</v>
      </c>
      <c r="BK11" s="8">
        <v>347.45</v>
      </c>
      <c r="BL11" s="2" t="s">
        <v>275</v>
      </c>
      <c r="BM11" s="7">
        <v>1</v>
      </c>
      <c r="BN11" s="7">
        <v>1</v>
      </c>
      <c r="BO11" s="4">
        <v>4</v>
      </c>
      <c r="BP11" s="8">
        <v>347.45</v>
      </c>
      <c r="BQ11" s="4">
        <v>2</v>
      </c>
      <c r="BR11" s="8">
        <v>120.48</v>
      </c>
      <c r="BS11" s="7">
        <v>1</v>
      </c>
      <c r="BT11" s="7">
        <v>1.8839</v>
      </c>
      <c r="BU11" s="2" t="s">
        <v>153</v>
      </c>
      <c r="BV11" s="2" t="s">
        <v>141</v>
      </c>
      <c r="BW11" s="2" t="s">
        <v>252</v>
      </c>
      <c r="BX11" s="2" t="s">
        <v>253</v>
      </c>
      <c r="BY11" s="2" t="s">
        <v>156</v>
      </c>
      <c r="BZ11" s="2" t="s">
        <v>156</v>
      </c>
      <c r="CA11" s="2" t="s">
        <v>144</v>
      </c>
      <c r="CB11" s="4"/>
      <c r="CC11" s="8"/>
      <c r="CD11" s="4"/>
      <c r="CE11" s="8"/>
      <c r="CF11" s="7"/>
      <c r="CG11" s="7"/>
      <c r="CH11" s="2" t="s">
        <v>153</v>
      </c>
      <c r="CI11" s="2" t="s">
        <v>141</v>
      </c>
      <c r="CJ11" s="2" t="s">
        <v>254</v>
      </c>
      <c r="CK11" s="2" t="s">
        <v>276</v>
      </c>
      <c r="CL11" s="2" t="s">
        <v>156</v>
      </c>
      <c r="CM11" s="2" t="s">
        <v>156</v>
      </c>
      <c r="CN11" s="2" t="s">
        <v>144</v>
      </c>
      <c r="CO11" s="4"/>
      <c r="CP11" s="8"/>
      <c r="CQ11" s="4"/>
      <c r="CR11" s="8"/>
      <c r="CS11" s="7"/>
      <c r="CT11" s="7"/>
      <c r="CU11" s="2" t="s">
        <v>153</v>
      </c>
      <c r="CV11" s="2" t="s">
        <v>141</v>
      </c>
      <c r="CW11" s="2" t="s">
        <v>144</v>
      </c>
      <c r="CX11" s="2" t="s">
        <v>144</v>
      </c>
      <c r="CY11" s="2" t="s">
        <v>156</v>
      </c>
      <c r="CZ11" s="2" t="s">
        <v>156</v>
      </c>
      <c r="DA11" s="2" t="s">
        <v>144</v>
      </c>
      <c r="DB11" s="4"/>
      <c r="DC11" s="8"/>
      <c r="DD11" s="4">
        <v>2</v>
      </c>
      <c r="DE11" s="8">
        <v>173.5</v>
      </c>
      <c r="DF11" s="7">
        <v>-1</v>
      </c>
      <c r="DG11" s="7">
        <v>-1</v>
      </c>
      <c r="DH11" s="2" t="s">
        <v>153</v>
      </c>
      <c r="DI11" s="2" t="s">
        <v>256</v>
      </c>
      <c r="DJ11" s="2" t="s">
        <v>257</v>
      </c>
      <c r="DK11" s="2" t="s">
        <v>277</v>
      </c>
      <c r="DL11" s="2" t="s">
        <v>156</v>
      </c>
      <c r="DM11" s="2" t="s">
        <v>156</v>
      </c>
      <c r="DN11" s="2" t="s">
        <v>144</v>
      </c>
      <c r="DO11" s="4"/>
      <c r="DP11" s="8"/>
      <c r="DQ11" s="4">
        <v>2</v>
      </c>
      <c r="DR11" s="8">
        <v>179.92</v>
      </c>
      <c r="DS11" s="7">
        <v>-1</v>
      </c>
      <c r="DT11" s="7">
        <v>-1</v>
      </c>
      <c r="DU11" s="2" t="s">
        <v>153</v>
      </c>
      <c r="DV11" s="2" t="s">
        <v>141</v>
      </c>
      <c r="DW11" s="2" t="s">
        <v>259</v>
      </c>
      <c r="DX11" s="2" t="s">
        <v>278</v>
      </c>
      <c r="DY11" s="2" t="s">
        <v>156</v>
      </c>
      <c r="DZ11" s="2" t="s">
        <v>156</v>
      </c>
      <c r="EA11" s="2" t="s">
        <v>144</v>
      </c>
      <c r="EB11" s="4"/>
      <c r="EC11" s="8"/>
      <c r="ED11" s="4"/>
      <c r="EE11" s="8"/>
      <c r="EF11" s="7"/>
      <c r="EG11" s="7"/>
      <c r="EH11" s="2" t="s">
        <v>222</v>
      </c>
      <c r="EI11" s="2" t="s">
        <v>141</v>
      </c>
      <c r="EJ11" s="2" t="s">
        <v>144</v>
      </c>
      <c r="EK11" s="2" t="s">
        <v>144</v>
      </c>
      <c r="EL11" s="2" t="s">
        <v>156</v>
      </c>
      <c r="EM11" s="2" t="s">
        <v>156</v>
      </c>
      <c r="EN11" s="2" t="s">
        <v>144</v>
      </c>
      <c r="EO11" s="4"/>
      <c r="EP11" s="8"/>
      <c r="EQ11" s="4">
        <v>1</v>
      </c>
      <c r="ER11" s="8">
        <v>86.75</v>
      </c>
      <c r="ES11" s="7">
        <v>-1</v>
      </c>
      <c r="ET11" s="7">
        <v>-1</v>
      </c>
      <c r="EU11" s="2" t="s">
        <v>153</v>
      </c>
      <c r="EV11" s="2" t="s">
        <v>141</v>
      </c>
      <c r="EW11" s="2" t="s">
        <v>261</v>
      </c>
      <c r="EX11" s="2" t="s">
        <v>253</v>
      </c>
      <c r="EY11" s="2" t="s">
        <v>156</v>
      </c>
      <c r="EZ11" s="2" t="s">
        <v>156</v>
      </c>
      <c r="FA11" s="2" t="s">
        <v>144</v>
      </c>
      <c r="FB11" s="4"/>
      <c r="FC11" s="8"/>
      <c r="FD11" s="4">
        <v>1</v>
      </c>
      <c r="FE11" s="8">
        <v>84.34</v>
      </c>
      <c r="FF11" s="7">
        <v>-1</v>
      </c>
      <c r="FG11" s="7">
        <v>-1</v>
      </c>
      <c r="FH11" s="2" t="s">
        <v>153</v>
      </c>
      <c r="FI11" s="2" t="s">
        <v>141</v>
      </c>
      <c r="FJ11" s="2" t="s">
        <v>263</v>
      </c>
      <c r="FK11" s="2" t="s">
        <v>279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265</v>
      </c>
      <c r="FV11" s="2" t="s">
        <v>141</v>
      </c>
      <c r="FW11" s="2" t="s">
        <v>280</v>
      </c>
      <c r="FX11" s="2" t="s">
        <v>144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153</v>
      </c>
      <c r="GI11" s="2" t="s">
        <v>141</v>
      </c>
      <c r="GJ11" s="2" t="s">
        <v>267</v>
      </c>
      <c r="GK11" s="2" t="s">
        <v>281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222</v>
      </c>
      <c r="GV11" s="2" t="s">
        <v>141</v>
      </c>
      <c r="GW11" s="2" t="s">
        <v>144</v>
      </c>
      <c r="GX11" s="2" t="s">
        <v>144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170</v>
      </c>
      <c r="HI11" s="2" t="s">
        <v>141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222</v>
      </c>
      <c r="HV11" s="2" t="s">
        <v>141</v>
      </c>
      <c r="HW11" s="2" t="s">
        <v>144</v>
      </c>
      <c r="HX11" s="2" t="s">
        <v>144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181</v>
      </c>
      <c r="II11" s="2" t="s">
        <v>160</v>
      </c>
      <c r="IJ11" s="2" t="s">
        <v>144</v>
      </c>
      <c r="IK11" s="2" t="s">
        <v>144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222</v>
      </c>
      <c r="IV11" s="2" t="s">
        <v>160</v>
      </c>
      <c r="IW11" s="2" t="s">
        <v>144</v>
      </c>
      <c r="IX11" s="2" t="s">
        <v>144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181</v>
      </c>
      <c r="JI11" s="2" t="s">
        <v>141</v>
      </c>
      <c r="JJ11" s="2" t="s">
        <v>144</v>
      </c>
      <c r="JK11" s="2" t="s">
        <v>144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153</v>
      </c>
      <c r="JV11" s="2" t="s">
        <v>141</v>
      </c>
      <c r="JW11" s="2" t="s">
        <v>168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181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181</v>
      </c>
      <c r="KV11" s="2" t="s">
        <v>141</v>
      </c>
      <c r="KW11" s="2" t="s">
        <v>144</v>
      </c>
      <c r="KX11" s="2" t="s">
        <v>144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181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181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222</v>
      </c>
      <c r="MI11" s="2" t="s">
        <v>141</v>
      </c>
      <c r="MJ11" s="2" t="s">
        <v>144</v>
      </c>
      <c r="MK11" s="2" t="s">
        <v>144</v>
      </c>
      <c r="ML11" s="2" t="s">
        <v>156</v>
      </c>
      <c r="MM11" s="2" t="s">
        <v>156</v>
      </c>
      <c r="MN11" s="2" t="s">
        <v>144</v>
      </c>
      <c r="MO11" s="4"/>
      <c r="MP11" s="8"/>
      <c r="MQ11" s="4"/>
      <c r="MR11" s="8"/>
      <c r="MS11" s="7"/>
      <c r="MT11" s="7"/>
      <c r="MU11" s="2" t="s">
        <v>181</v>
      </c>
      <c r="MV11" s="2" t="s">
        <v>141</v>
      </c>
      <c r="MW11" s="2" t="s">
        <v>144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160</v>
      </c>
      <c r="NJ11" s="2" t="s">
        <v>270</v>
      </c>
      <c r="NK11" s="2" t="s">
        <v>282</v>
      </c>
      <c r="NL11" s="2" t="s">
        <v>156</v>
      </c>
      <c r="NM11" s="2" t="s">
        <v>156</v>
      </c>
      <c r="NN11" s="2" t="s">
        <v>272</v>
      </c>
      <c r="NO11" s="4"/>
      <c r="NP11" s="8"/>
      <c r="NQ11" s="4"/>
      <c r="NR11" s="8"/>
      <c r="NS11" s="7"/>
      <c r="NT11" s="7"/>
      <c r="NU11" s="2" t="s">
        <v>181</v>
      </c>
      <c r="NV11" s="2" t="s">
        <v>141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222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50</v>
      </c>
      <c r="OP11" s="4"/>
      <c r="OQ11" s="4"/>
      <c r="OR11" s="4">
        <v>139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283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284</v>
      </c>
      <c r="G12" s="2" t="s">
        <v>144</v>
      </c>
      <c r="H12" s="2" t="s">
        <v>144</v>
      </c>
      <c r="I12" s="2" t="s">
        <v>285</v>
      </c>
      <c r="J12" s="2" t="s">
        <v>286</v>
      </c>
      <c r="K12" s="2" t="s">
        <v>287</v>
      </c>
      <c r="L12" s="3">
        <v>89.3</v>
      </c>
      <c r="M12" s="3">
        <v>93.76</v>
      </c>
      <c r="N12" s="3">
        <v>189.99</v>
      </c>
      <c r="O12" s="2" t="s">
        <v>141</v>
      </c>
      <c r="P12" s="2" t="s">
        <v>245</v>
      </c>
      <c r="Q12" s="2" t="s">
        <v>143</v>
      </c>
      <c r="R12" s="2" t="s">
        <v>144</v>
      </c>
      <c r="S12" s="2" t="s">
        <v>288</v>
      </c>
      <c r="T12" s="2" t="s">
        <v>144</v>
      </c>
      <c r="U12" s="2" t="s">
        <v>147</v>
      </c>
      <c r="V12" s="2" t="s">
        <v>289</v>
      </c>
      <c r="W12" s="2" t="s">
        <v>150</v>
      </c>
      <c r="X12" s="2" t="s">
        <v>144</v>
      </c>
      <c r="Y12" s="2" t="s">
        <v>290</v>
      </c>
      <c r="Z12" s="4">
        <v>11</v>
      </c>
      <c r="AA12" s="4">
        <f>=ROUNDDOWN(7.85714285714286,0)</f>
      </c>
      <c r="AB12" s="5">
        <v>1.4</v>
      </c>
      <c r="AC12" s="2" t="s">
        <v>144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>
        <v>1</v>
      </c>
      <c r="AY12" s="8">
        <v>94.5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>
        <v>1</v>
      </c>
      <c r="BF12" s="8">
        <v>94.5</v>
      </c>
      <c r="BG12" s="7" t="s">
        <v>144</v>
      </c>
      <c r="BH12" s="7" t="s">
        <v>144</v>
      </c>
      <c r="BI12" s="7"/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141</v>
      </c>
      <c r="BW12" s="2" t="s">
        <v>291</v>
      </c>
      <c r="BX12" s="2" t="s">
        <v>292</v>
      </c>
      <c r="BY12" s="2" t="s">
        <v>156</v>
      </c>
      <c r="BZ12" s="2" t="s">
        <v>156</v>
      </c>
      <c r="CA12" s="2" t="s">
        <v>144</v>
      </c>
      <c r="CB12" s="4"/>
      <c r="CC12" s="8"/>
      <c r="CD12" s="4"/>
      <c r="CE12" s="8"/>
      <c r="CF12" s="7"/>
      <c r="CG12" s="7"/>
      <c r="CH12" s="2" t="s">
        <v>153</v>
      </c>
      <c r="CI12" s="2" t="s">
        <v>141</v>
      </c>
      <c r="CJ12" s="2" t="s">
        <v>291</v>
      </c>
      <c r="CK12" s="2" t="s">
        <v>293</v>
      </c>
      <c r="CL12" s="2" t="s">
        <v>156</v>
      </c>
      <c r="CM12" s="2" t="s">
        <v>156</v>
      </c>
      <c r="CN12" s="2" t="s">
        <v>144</v>
      </c>
      <c r="CO12" s="4"/>
      <c r="CP12" s="8"/>
      <c r="CQ12" s="4"/>
      <c r="CR12" s="8"/>
      <c r="CS12" s="7"/>
      <c r="CT12" s="7"/>
      <c r="CU12" s="2" t="s">
        <v>159</v>
      </c>
      <c r="CV12" s="2" t="s">
        <v>160</v>
      </c>
      <c r="CW12" s="2" t="s">
        <v>144</v>
      </c>
      <c r="CX12" s="2" t="s">
        <v>294</v>
      </c>
      <c r="CY12" s="2" t="s">
        <v>156</v>
      </c>
      <c r="CZ12" s="2" t="s">
        <v>156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256</v>
      </c>
      <c r="DJ12" s="2" t="s">
        <v>295</v>
      </c>
      <c r="DK12" s="2" t="s">
        <v>296</v>
      </c>
      <c r="DL12" s="2" t="s">
        <v>156</v>
      </c>
      <c r="DM12" s="2" t="s">
        <v>156</v>
      </c>
      <c r="DN12" s="2" t="s">
        <v>144</v>
      </c>
      <c r="DO12" s="4"/>
      <c r="DP12" s="8"/>
      <c r="DQ12" s="4"/>
      <c r="DR12" s="8"/>
      <c r="DS12" s="7"/>
      <c r="DT12" s="7"/>
      <c r="DU12" s="2" t="s">
        <v>153</v>
      </c>
      <c r="DV12" s="2" t="s">
        <v>141</v>
      </c>
      <c r="DW12" s="2" t="s">
        <v>291</v>
      </c>
      <c r="DX12" s="2" t="s">
        <v>297</v>
      </c>
      <c r="DY12" s="2" t="s">
        <v>156</v>
      </c>
      <c r="DZ12" s="2" t="s">
        <v>156</v>
      </c>
      <c r="EA12" s="2" t="s">
        <v>144</v>
      </c>
      <c r="EB12" s="4"/>
      <c r="EC12" s="8"/>
      <c r="ED12" s="4"/>
      <c r="EE12" s="8"/>
      <c r="EF12" s="7"/>
      <c r="EG12" s="7"/>
      <c r="EH12" s="2" t="s">
        <v>222</v>
      </c>
      <c r="EI12" s="2" t="s">
        <v>141</v>
      </c>
      <c r="EJ12" s="2" t="s">
        <v>144</v>
      </c>
      <c r="EK12" s="2" t="s">
        <v>144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298</v>
      </c>
      <c r="EX12" s="2" t="s">
        <v>299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300</v>
      </c>
      <c r="FK12" s="2" t="s">
        <v>301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265</v>
      </c>
      <c r="FV12" s="2" t="s">
        <v>141</v>
      </c>
      <c r="FW12" s="2" t="s">
        <v>302</v>
      </c>
      <c r="FX12" s="2" t="s">
        <v>303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153</v>
      </c>
      <c r="GI12" s="2" t="s">
        <v>141</v>
      </c>
      <c r="GJ12" s="2" t="s">
        <v>171</v>
      </c>
      <c r="GK12" s="2" t="s">
        <v>304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170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153</v>
      </c>
      <c r="HI12" s="2" t="s">
        <v>160</v>
      </c>
      <c r="HJ12" s="2" t="s">
        <v>305</v>
      </c>
      <c r="HK12" s="2" t="s">
        <v>306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222</v>
      </c>
      <c r="HV12" s="2" t="s">
        <v>141</v>
      </c>
      <c r="HW12" s="2" t="s">
        <v>307</v>
      </c>
      <c r="HX12" s="2" t="s">
        <v>144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144</v>
      </c>
      <c r="II12" s="2" t="s">
        <v>144</v>
      </c>
      <c r="IJ12" s="2" t="s">
        <v>144</v>
      </c>
      <c r="IK12" s="2" t="s">
        <v>144</v>
      </c>
      <c r="IL12" s="2" t="s">
        <v>144</v>
      </c>
      <c r="IM12" s="2" t="s">
        <v>144</v>
      </c>
      <c r="IN12" s="2" t="s">
        <v>144</v>
      </c>
      <c r="IO12" s="4"/>
      <c r="IP12" s="8"/>
      <c r="IQ12" s="4"/>
      <c r="IR12" s="8"/>
      <c r="IS12" s="7"/>
      <c r="IT12" s="7"/>
      <c r="IU12" s="2" t="s">
        <v>308</v>
      </c>
      <c r="IV12" s="2" t="s">
        <v>160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144</v>
      </c>
      <c r="JI12" s="2" t="s">
        <v>144</v>
      </c>
      <c r="JJ12" s="2" t="s">
        <v>144</v>
      </c>
      <c r="JK12" s="2" t="s">
        <v>144</v>
      </c>
      <c r="JL12" s="2" t="s">
        <v>144</v>
      </c>
      <c r="JM12" s="2" t="s">
        <v>144</v>
      </c>
      <c r="JN12" s="2" t="s">
        <v>144</v>
      </c>
      <c r="JO12" s="4"/>
      <c r="JP12" s="8"/>
      <c r="JQ12" s="4"/>
      <c r="JR12" s="8"/>
      <c r="JS12" s="7"/>
      <c r="JT12" s="7"/>
      <c r="JU12" s="2" t="s">
        <v>153</v>
      </c>
      <c r="JV12" s="2" t="s">
        <v>141</v>
      </c>
      <c r="JW12" s="2" t="s">
        <v>291</v>
      </c>
      <c r="JX12" s="2" t="s">
        <v>309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181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181</v>
      </c>
      <c r="KV12" s="2" t="s">
        <v>141</v>
      </c>
      <c r="KW12" s="2" t="s">
        <v>144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181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181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144</v>
      </c>
      <c r="MI12" s="2" t="s">
        <v>144</v>
      </c>
      <c r="MJ12" s="2" t="s">
        <v>144</v>
      </c>
      <c r="MK12" s="2" t="s">
        <v>144</v>
      </c>
      <c r="ML12" s="2" t="s">
        <v>144</v>
      </c>
      <c r="MM12" s="2" t="s">
        <v>144</v>
      </c>
      <c r="MN12" s="2" t="s">
        <v>144</v>
      </c>
      <c r="MO12" s="4"/>
      <c r="MP12" s="8"/>
      <c r="MQ12" s="4"/>
      <c r="MR12" s="8"/>
      <c r="MS12" s="7"/>
      <c r="MT12" s="7"/>
      <c r="MU12" s="2" t="s">
        <v>181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160</v>
      </c>
      <c r="NJ12" s="2" t="s">
        <v>310</v>
      </c>
      <c r="NK12" s="2" t="s">
        <v>311</v>
      </c>
      <c r="NL12" s="2" t="s">
        <v>156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181</v>
      </c>
      <c r="NV12" s="2" t="s">
        <v>141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184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>
        <v>3</v>
      </c>
      <c r="OP12" s="4"/>
      <c r="OQ12" s="4"/>
      <c r="OR12" s="4"/>
      <c r="OS12" s="4"/>
      <c r="OT12" s="4"/>
      <c r="OU12" s="4"/>
      <c r="OV12" s="4">
        <v>8</v>
      </c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312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284</v>
      </c>
      <c r="G13" s="2" t="s">
        <v>144</v>
      </c>
      <c r="H13" s="2" t="s">
        <v>144</v>
      </c>
      <c r="I13" s="2" t="s">
        <v>285</v>
      </c>
      <c r="J13" s="2" t="s">
        <v>274</v>
      </c>
      <c r="K13" s="2" t="s">
        <v>287</v>
      </c>
      <c r="L13" s="3">
        <v>98.7</v>
      </c>
      <c r="M13" s="3">
        <v>103.63</v>
      </c>
      <c r="N13" s="3">
        <v>209.99</v>
      </c>
      <c r="O13" s="2" t="s">
        <v>141</v>
      </c>
      <c r="P13" s="2" t="s">
        <v>245</v>
      </c>
      <c r="Q13" s="2" t="s">
        <v>143</v>
      </c>
      <c r="R13" s="2" t="s">
        <v>144</v>
      </c>
      <c r="S13" s="2" t="s">
        <v>288</v>
      </c>
      <c r="T13" s="2" t="s">
        <v>144</v>
      </c>
      <c r="U13" s="2" t="s">
        <v>147</v>
      </c>
      <c r="V13" s="2" t="s">
        <v>289</v>
      </c>
      <c r="W13" s="2" t="s">
        <v>150</v>
      </c>
      <c r="X13" s="2" t="s">
        <v>144</v>
      </c>
      <c r="Y13" s="2" t="s">
        <v>290</v>
      </c>
      <c r="Z13" s="4">
        <v>10</v>
      </c>
      <c r="AA13" s="4">
        <f>=ROUNDDOWN(7.14285714285714,0)</f>
      </c>
      <c r="AB13" s="5">
        <v>1.4</v>
      </c>
      <c r="AC13" s="2" t="s">
        <v>144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>
        <v>1</v>
      </c>
      <c r="AS13" s="8">
        <v>94.5</v>
      </c>
      <c r="AT13" s="7">
        <v>-1</v>
      </c>
      <c r="AU13" s="7">
        <v>-1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141</v>
      </c>
      <c r="BW13" s="2" t="s">
        <v>291</v>
      </c>
      <c r="BX13" s="2" t="s">
        <v>313</v>
      </c>
      <c r="BY13" s="2" t="s">
        <v>156</v>
      </c>
      <c r="BZ13" s="2" t="s">
        <v>156</v>
      </c>
      <c r="CA13" s="2" t="s">
        <v>144</v>
      </c>
      <c r="CB13" s="4"/>
      <c r="CC13" s="8"/>
      <c r="CD13" s="4"/>
      <c r="CE13" s="8"/>
      <c r="CF13" s="7"/>
      <c r="CG13" s="7"/>
      <c r="CH13" s="2" t="s">
        <v>153</v>
      </c>
      <c r="CI13" s="2" t="s">
        <v>141</v>
      </c>
      <c r="CJ13" s="2" t="s">
        <v>291</v>
      </c>
      <c r="CK13" s="2" t="s">
        <v>314</v>
      </c>
      <c r="CL13" s="2" t="s">
        <v>156</v>
      </c>
      <c r="CM13" s="2" t="s">
        <v>156</v>
      </c>
      <c r="CN13" s="2" t="s">
        <v>144</v>
      </c>
      <c r="CO13" s="4"/>
      <c r="CP13" s="8"/>
      <c r="CQ13" s="4"/>
      <c r="CR13" s="8"/>
      <c r="CS13" s="7"/>
      <c r="CT13" s="7"/>
      <c r="CU13" s="2" t="s">
        <v>159</v>
      </c>
      <c r="CV13" s="2" t="s">
        <v>160</v>
      </c>
      <c r="CW13" s="2" t="s">
        <v>144</v>
      </c>
      <c r="CX13" s="2" t="s">
        <v>315</v>
      </c>
      <c r="CY13" s="2" t="s">
        <v>156</v>
      </c>
      <c r="CZ13" s="2" t="s">
        <v>156</v>
      </c>
      <c r="DA13" s="2" t="s">
        <v>144</v>
      </c>
      <c r="DB13" s="4"/>
      <c r="DC13" s="8"/>
      <c r="DD13" s="4"/>
      <c r="DE13" s="8"/>
      <c r="DF13" s="7"/>
      <c r="DG13" s="7"/>
      <c r="DH13" s="2" t="s">
        <v>153</v>
      </c>
      <c r="DI13" s="2" t="s">
        <v>256</v>
      </c>
      <c r="DJ13" s="2" t="s">
        <v>295</v>
      </c>
      <c r="DK13" s="2" t="s">
        <v>316</v>
      </c>
      <c r="DL13" s="2" t="s">
        <v>156</v>
      </c>
      <c r="DM13" s="2" t="s">
        <v>156</v>
      </c>
      <c r="DN13" s="2" t="s">
        <v>144</v>
      </c>
      <c r="DO13" s="4"/>
      <c r="DP13" s="8"/>
      <c r="DQ13" s="4">
        <v>1</v>
      </c>
      <c r="DR13" s="8">
        <v>94.5</v>
      </c>
      <c r="DS13" s="7">
        <v>-1</v>
      </c>
      <c r="DT13" s="7">
        <v>-1</v>
      </c>
      <c r="DU13" s="2" t="s">
        <v>153</v>
      </c>
      <c r="DV13" s="2" t="s">
        <v>141</v>
      </c>
      <c r="DW13" s="2" t="s">
        <v>291</v>
      </c>
      <c r="DX13" s="2" t="s">
        <v>317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222</v>
      </c>
      <c r="EI13" s="2" t="s">
        <v>141</v>
      </c>
      <c r="EJ13" s="2" t="s">
        <v>144</v>
      </c>
      <c r="EK13" s="2" t="s">
        <v>144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298</v>
      </c>
      <c r="EX13" s="2" t="s">
        <v>318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300</v>
      </c>
      <c r="FK13" s="2" t="s">
        <v>319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265</v>
      </c>
      <c r="FV13" s="2" t="s">
        <v>141</v>
      </c>
      <c r="FW13" s="2" t="s">
        <v>302</v>
      </c>
      <c r="FX13" s="2" t="s">
        <v>320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153</v>
      </c>
      <c r="GI13" s="2" t="s">
        <v>160</v>
      </c>
      <c r="GJ13" s="2" t="s">
        <v>171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170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153</v>
      </c>
      <c r="HI13" s="2" t="s">
        <v>160</v>
      </c>
      <c r="HJ13" s="2" t="s">
        <v>305</v>
      </c>
      <c r="HK13" s="2" t="s">
        <v>321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222</v>
      </c>
      <c r="HV13" s="2" t="s">
        <v>141</v>
      </c>
      <c r="HW13" s="2" t="s">
        <v>307</v>
      </c>
      <c r="HX13" s="2" t="s">
        <v>144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144</v>
      </c>
      <c r="II13" s="2" t="s">
        <v>144</v>
      </c>
      <c r="IJ13" s="2" t="s">
        <v>144</v>
      </c>
      <c r="IK13" s="2" t="s">
        <v>144</v>
      </c>
      <c r="IL13" s="2" t="s">
        <v>144</v>
      </c>
      <c r="IM13" s="2" t="s">
        <v>144</v>
      </c>
      <c r="IN13" s="2" t="s">
        <v>144</v>
      </c>
      <c r="IO13" s="4"/>
      <c r="IP13" s="8"/>
      <c r="IQ13" s="4"/>
      <c r="IR13" s="8"/>
      <c r="IS13" s="7"/>
      <c r="IT13" s="7"/>
      <c r="IU13" s="2" t="s">
        <v>308</v>
      </c>
      <c r="IV13" s="2" t="s">
        <v>160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144</v>
      </c>
      <c r="JI13" s="2" t="s">
        <v>144</v>
      </c>
      <c r="JJ13" s="2" t="s">
        <v>144</v>
      </c>
      <c r="JK13" s="2" t="s">
        <v>144</v>
      </c>
      <c r="JL13" s="2" t="s">
        <v>144</v>
      </c>
      <c r="JM13" s="2" t="s">
        <v>144</v>
      </c>
      <c r="JN13" s="2" t="s">
        <v>144</v>
      </c>
      <c r="JO13" s="4"/>
      <c r="JP13" s="8"/>
      <c r="JQ13" s="4"/>
      <c r="JR13" s="8"/>
      <c r="JS13" s="7"/>
      <c r="JT13" s="7"/>
      <c r="JU13" s="2" t="s">
        <v>153</v>
      </c>
      <c r="JV13" s="2" t="s">
        <v>141</v>
      </c>
      <c r="JW13" s="2" t="s">
        <v>291</v>
      </c>
      <c r="JX13" s="2" t="s">
        <v>322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181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181</v>
      </c>
      <c r="KV13" s="2" t="s">
        <v>141</v>
      </c>
      <c r="KW13" s="2" t="s">
        <v>144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181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181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144</v>
      </c>
      <c r="MI13" s="2" t="s">
        <v>144</v>
      </c>
      <c r="MJ13" s="2" t="s">
        <v>144</v>
      </c>
      <c r="MK13" s="2" t="s">
        <v>144</v>
      </c>
      <c r="ML13" s="2" t="s">
        <v>144</v>
      </c>
      <c r="MM13" s="2" t="s">
        <v>144</v>
      </c>
      <c r="MN13" s="2" t="s">
        <v>144</v>
      </c>
      <c r="MO13" s="4"/>
      <c r="MP13" s="8"/>
      <c r="MQ13" s="4"/>
      <c r="MR13" s="8"/>
      <c r="MS13" s="7"/>
      <c r="MT13" s="7"/>
      <c r="MU13" s="2" t="s">
        <v>181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160</v>
      </c>
      <c r="NJ13" s="2" t="s">
        <v>310</v>
      </c>
      <c r="NK13" s="2" t="s">
        <v>323</v>
      </c>
      <c r="NL13" s="2" t="s">
        <v>156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181</v>
      </c>
      <c r="NV13" s="2" t="s">
        <v>141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184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>
        <v>10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324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325</v>
      </c>
      <c r="G14" s="2" t="s">
        <v>325</v>
      </c>
      <c r="H14" s="2" t="s">
        <v>325</v>
      </c>
      <c r="I14" s="2" t="s">
        <v>326</v>
      </c>
      <c r="J14" s="2" t="s">
        <v>139</v>
      </c>
      <c r="K14" s="2" t="s">
        <v>327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328</v>
      </c>
      <c r="T14" s="2" t="s">
        <v>146</v>
      </c>
      <c r="U14" s="2" t="s">
        <v>147</v>
      </c>
      <c r="V14" s="2" t="s">
        <v>289</v>
      </c>
      <c r="W14" s="2" t="s">
        <v>150</v>
      </c>
      <c r="X14" s="2" t="s">
        <v>144</v>
      </c>
      <c r="Y14" s="2" t="s">
        <v>329</v>
      </c>
      <c r="Z14" s="4">
        <v>209</v>
      </c>
      <c r="AA14" s="4">
        <f>=ROUNDDOWN(34.8333333333333,0)</f>
      </c>
      <c r="AB14" s="5">
        <v>6</v>
      </c>
      <c r="AC14" s="2" t="s">
        <v>330</v>
      </c>
      <c r="AD14" s="4">
        <v>170</v>
      </c>
      <c r="AE14" s="4">
        <v>170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3</v>
      </c>
      <c r="AS14" s="8">
        <v>266.49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7</v>
      </c>
      <c r="AY14" s="8">
        <v>662.64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7</v>
      </c>
      <c r="BF14" s="8">
        <v>662.64</v>
      </c>
      <c r="BG14" s="7" t="s">
        <v>144</v>
      </c>
      <c r="BH14" s="7" t="s">
        <v>144</v>
      </c>
      <c r="BI14" s="7"/>
      <c r="BJ14" s="4"/>
      <c r="BK14" s="8"/>
      <c r="BL14" s="2" t="s">
        <v>331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332</v>
      </c>
      <c r="BX14" s="2" t="s">
        <v>189</v>
      </c>
      <c r="BY14" s="2" t="s">
        <v>156</v>
      </c>
      <c r="BZ14" s="2" t="s">
        <v>156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210</v>
      </c>
      <c r="CK14" s="2" t="s">
        <v>333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144</v>
      </c>
      <c r="CX14" s="2" t="s">
        <v>334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256</v>
      </c>
      <c r="DJ14" s="2" t="s">
        <v>335</v>
      </c>
      <c r="DK14" s="2" t="s">
        <v>213</v>
      </c>
      <c r="DL14" s="2" t="s">
        <v>156</v>
      </c>
      <c r="DM14" s="2" t="s">
        <v>156</v>
      </c>
      <c r="DN14" s="2" t="s">
        <v>144</v>
      </c>
      <c r="DO14" s="4"/>
      <c r="DP14" s="8"/>
      <c r="DQ14" s="4">
        <v>2</v>
      </c>
      <c r="DR14" s="8">
        <v>178.6</v>
      </c>
      <c r="DS14" s="7">
        <v>-1</v>
      </c>
      <c r="DT14" s="7">
        <v>-1</v>
      </c>
      <c r="DU14" s="2" t="s">
        <v>153</v>
      </c>
      <c r="DV14" s="2" t="s">
        <v>141</v>
      </c>
      <c r="DW14" s="2" t="s">
        <v>329</v>
      </c>
      <c r="DX14" s="2" t="s">
        <v>213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164</v>
      </c>
      <c r="EK14" s="2" t="s">
        <v>336</v>
      </c>
      <c r="EL14" s="2" t="s">
        <v>156</v>
      </c>
      <c r="EM14" s="2" t="s">
        <v>156</v>
      </c>
      <c r="EN14" s="2" t="s">
        <v>144</v>
      </c>
      <c r="EO14" s="4"/>
      <c r="EP14" s="8"/>
      <c r="EQ14" s="4">
        <v>1</v>
      </c>
      <c r="ER14" s="8">
        <v>87.89</v>
      </c>
      <c r="ES14" s="7">
        <v>-1</v>
      </c>
      <c r="ET14" s="7">
        <v>-1</v>
      </c>
      <c r="EU14" s="2" t="s">
        <v>153</v>
      </c>
      <c r="EV14" s="2" t="s">
        <v>141</v>
      </c>
      <c r="EW14" s="2" t="s">
        <v>166</v>
      </c>
      <c r="EX14" s="2" t="s">
        <v>216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153</v>
      </c>
      <c r="FI14" s="2" t="s">
        <v>141</v>
      </c>
      <c r="FJ14" s="2" t="s">
        <v>337</v>
      </c>
      <c r="FK14" s="2" t="s">
        <v>213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141</v>
      </c>
      <c r="FW14" s="2" t="s">
        <v>338</v>
      </c>
      <c r="FX14" s="2" t="s">
        <v>144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153</v>
      </c>
      <c r="GI14" s="2" t="s">
        <v>141</v>
      </c>
      <c r="GJ14" s="2" t="s">
        <v>171</v>
      </c>
      <c r="GK14" s="2" t="s">
        <v>176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222</v>
      </c>
      <c r="GV14" s="2" t="s">
        <v>141</v>
      </c>
      <c r="GW14" s="2" t="s">
        <v>144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153</v>
      </c>
      <c r="HI14" s="2" t="s">
        <v>141</v>
      </c>
      <c r="HJ14" s="2" t="s">
        <v>201</v>
      </c>
      <c r="HK14" s="2" t="s">
        <v>339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141</v>
      </c>
      <c r="HW14" s="2" t="s">
        <v>340</v>
      </c>
      <c r="HX14" s="2" t="s">
        <v>144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153</v>
      </c>
      <c r="IV14" s="2" t="s">
        <v>160</v>
      </c>
      <c r="IW14" s="2" t="s">
        <v>144</v>
      </c>
      <c r="IX14" s="2" t="s">
        <v>341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153</v>
      </c>
      <c r="JV14" s="2" t="s">
        <v>141</v>
      </c>
      <c r="JW14" s="2" t="s">
        <v>179</v>
      </c>
      <c r="JX14" s="2" t="s">
        <v>213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181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181</v>
      </c>
      <c r="KV14" s="2" t="s">
        <v>141</v>
      </c>
      <c r="KW14" s="2" t="s">
        <v>144</v>
      </c>
      <c r="KX14" s="2" t="s">
        <v>144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181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181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153</v>
      </c>
      <c r="MV14" s="2" t="s">
        <v>141</v>
      </c>
      <c r="MW14" s="2" t="s">
        <v>342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160</v>
      </c>
      <c r="NJ14" s="2" t="s">
        <v>343</v>
      </c>
      <c r="NK14" s="2" t="s">
        <v>344</v>
      </c>
      <c r="NL14" s="2" t="s">
        <v>156</v>
      </c>
      <c r="NM14" s="2" t="s">
        <v>156</v>
      </c>
      <c r="NN14" s="2" t="s">
        <v>272</v>
      </c>
      <c r="NO14" s="4"/>
      <c r="NP14" s="8"/>
      <c r="NQ14" s="4"/>
      <c r="NR14" s="8"/>
      <c r="NS14" s="7"/>
      <c r="NT14" s="7"/>
      <c r="NU14" s="2" t="s">
        <v>181</v>
      </c>
      <c r="NV14" s="2" t="s">
        <v>141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184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>
        <v>209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170</v>
      </c>
    </row>
    <row r="15">
      <c r="A15" s="2" t="s">
        <v>345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325</v>
      </c>
      <c r="G15" s="2" t="s">
        <v>325</v>
      </c>
      <c r="H15" s="2" t="s">
        <v>325</v>
      </c>
      <c r="I15" s="2" t="s">
        <v>326</v>
      </c>
      <c r="J15" s="2" t="s">
        <v>274</v>
      </c>
      <c r="K15" s="2" t="s">
        <v>327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328</v>
      </c>
      <c r="T15" s="2" t="s">
        <v>146</v>
      </c>
      <c r="U15" s="2" t="s">
        <v>147</v>
      </c>
      <c r="V15" s="2" t="s">
        <v>289</v>
      </c>
      <c r="W15" s="2" t="s">
        <v>150</v>
      </c>
      <c r="X15" s="2" t="s">
        <v>144</v>
      </c>
      <c r="Y15" s="2" t="s">
        <v>329</v>
      </c>
      <c r="Z15" s="4">
        <v>177</v>
      </c>
      <c r="AA15" s="4">
        <f>=ROUNDDOWN(27.65625,0)</f>
      </c>
      <c r="AB15" s="5">
        <v>6.4</v>
      </c>
      <c r="AC15" s="2" t="s">
        <v>330</v>
      </c>
      <c r="AD15" s="4">
        <v>250</v>
      </c>
      <c r="AE15" s="4">
        <v>250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4</v>
      </c>
      <c r="AS15" s="8">
        <v>396.15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346</v>
      </c>
      <c r="BM15" s="7"/>
      <c r="BN15" s="7"/>
      <c r="BO15" s="4"/>
      <c r="BP15" s="8"/>
      <c r="BQ15" s="4">
        <v>1</v>
      </c>
      <c r="BR15" s="8">
        <v>77.93</v>
      </c>
      <c r="BS15" s="7">
        <v>-1</v>
      </c>
      <c r="BT15" s="7">
        <v>-1</v>
      </c>
      <c r="BU15" s="2" t="s">
        <v>153</v>
      </c>
      <c r="BV15" s="2" t="s">
        <v>141</v>
      </c>
      <c r="BW15" s="2" t="s">
        <v>332</v>
      </c>
      <c r="BX15" s="2" t="s">
        <v>347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210</v>
      </c>
      <c r="CK15" s="2" t="s">
        <v>348</v>
      </c>
      <c r="CL15" s="2" t="s">
        <v>156</v>
      </c>
      <c r="CM15" s="2" t="s">
        <v>156</v>
      </c>
      <c r="CN15" s="2" t="s">
        <v>144</v>
      </c>
      <c r="CO15" s="4"/>
      <c r="CP15" s="8"/>
      <c r="CQ15" s="4">
        <v>1</v>
      </c>
      <c r="CR15" s="8">
        <v>111.26</v>
      </c>
      <c r="CS15" s="7">
        <v>-1</v>
      </c>
      <c r="CT15" s="7">
        <v>-1</v>
      </c>
      <c r="CU15" s="2" t="s">
        <v>153</v>
      </c>
      <c r="CV15" s="2" t="s">
        <v>141</v>
      </c>
      <c r="CW15" s="2" t="s">
        <v>144</v>
      </c>
      <c r="CX15" s="2" t="s">
        <v>334</v>
      </c>
      <c r="CY15" s="2" t="s">
        <v>156</v>
      </c>
      <c r="CZ15" s="2" t="s">
        <v>156</v>
      </c>
      <c r="DA15" s="2" t="s">
        <v>144</v>
      </c>
      <c r="DB15" s="4"/>
      <c r="DC15" s="8"/>
      <c r="DD15" s="4">
        <v>2</v>
      </c>
      <c r="DE15" s="8">
        <v>206.96</v>
      </c>
      <c r="DF15" s="7">
        <v>-1</v>
      </c>
      <c r="DG15" s="7">
        <v>-1</v>
      </c>
      <c r="DH15" s="2" t="s">
        <v>153</v>
      </c>
      <c r="DI15" s="2" t="s">
        <v>256</v>
      </c>
      <c r="DJ15" s="2" t="s">
        <v>335</v>
      </c>
      <c r="DK15" s="2" t="s">
        <v>349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329</v>
      </c>
      <c r="DX15" s="2" t="s">
        <v>213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164</v>
      </c>
      <c r="EK15" s="2" t="s">
        <v>350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166</v>
      </c>
      <c r="EX15" s="2" t="s">
        <v>167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153</v>
      </c>
      <c r="FI15" s="2" t="s">
        <v>141</v>
      </c>
      <c r="FJ15" s="2" t="s">
        <v>337</v>
      </c>
      <c r="FK15" s="2" t="s">
        <v>351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141</v>
      </c>
      <c r="FW15" s="2" t="s">
        <v>338</v>
      </c>
      <c r="FX15" s="2" t="s">
        <v>352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153</v>
      </c>
      <c r="GI15" s="2" t="s">
        <v>141</v>
      </c>
      <c r="GJ15" s="2" t="s">
        <v>171</v>
      </c>
      <c r="GK15" s="2" t="s">
        <v>353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222</v>
      </c>
      <c r="GV15" s="2" t="s">
        <v>141</v>
      </c>
      <c r="GW15" s="2" t="s">
        <v>144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153</v>
      </c>
      <c r="HI15" s="2" t="s">
        <v>141</v>
      </c>
      <c r="HJ15" s="2" t="s">
        <v>201</v>
      </c>
      <c r="HK15" s="2" t="s">
        <v>339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141</v>
      </c>
      <c r="HW15" s="2" t="s">
        <v>340</v>
      </c>
      <c r="HX15" s="2" t="s">
        <v>354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153</v>
      </c>
      <c r="IV15" s="2" t="s">
        <v>160</v>
      </c>
      <c r="IW15" s="2" t="s">
        <v>144</v>
      </c>
      <c r="IX15" s="2" t="s">
        <v>355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153</v>
      </c>
      <c r="JV15" s="2" t="s">
        <v>141</v>
      </c>
      <c r="JW15" s="2" t="s">
        <v>224</v>
      </c>
      <c r="JX15" s="2" t="s">
        <v>356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181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181</v>
      </c>
      <c r="KV15" s="2" t="s">
        <v>141</v>
      </c>
      <c r="KW15" s="2" t="s">
        <v>144</v>
      </c>
      <c r="KX15" s="2" t="s">
        <v>144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181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181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153</v>
      </c>
      <c r="MV15" s="2" t="s">
        <v>141</v>
      </c>
      <c r="MW15" s="2" t="s">
        <v>342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160</v>
      </c>
      <c r="NJ15" s="2" t="s">
        <v>343</v>
      </c>
      <c r="NK15" s="2" t="s">
        <v>357</v>
      </c>
      <c r="NL15" s="2" t="s">
        <v>156</v>
      </c>
      <c r="NM15" s="2" t="s">
        <v>156</v>
      </c>
      <c r="NN15" s="2" t="s">
        <v>272</v>
      </c>
      <c r="NO15" s="4"/>
      <c r="NP15" s="8"/>
      <c r="NQ15" s="4"/>
      <c r="NR15" s="8"/>
      <c r="NS15" s="7"/>
      <c r="NT15" s="7"/>
      <c r="NU15" s="2" t="s">
        <v>181</v>
      </c>
      <c r="NV15" s="2" t="s">
        <v>141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184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177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250</v>
      </c>
    </row>
    <row r="16">
      <c r="A16" s="2" t="s">
        <v>358</v>
      </c>
      <c r="B16" s="2" t="s">
        <v>133</v>
      </c>
      <c r="C16" s="2" t="s">
        <v>134</v>
      </c>
      <c r="D16" s="2" t="s">
        <v>135</v>
      </c>
      <c r="E16" s="2" t="s">
        <v>285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139</v>
      </c>
      <c r="K16" s="2" t="s">
        <v>140</v>
      </c>
      <c r="L16" s="3">
        <v>72</v>
      </c>
      <c r="M16" s="3">
        <v>75.6</v>
      </c>
      <c r="N16" s="3">
        <v>159.99</v>
      </c>
      <c r="O16" s="2" t="s">
        <v>141</v>
      </c>
      <c r="P16" s="2" t="s">
        <v>245</v>
      </c>
      <c r="Q16" s="2" t="s">
        <v>143</v>
      </c>
      <c r="R16" s="2" t="s">
        <v>144</v>
      </c>
      <c r="S16" s="2" t="s">
        <v>361</v>
      </c>
      <c r="T16" s="2" t="s">
        <v>247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362</v>
      </c>
      <c r="Z16" s="4">
        <v>9</v>
      </c>
      <c r="AA16" s="4">
        <f>=ROUNDDOWN(10,0)</f>
      </c>
      <c r="AB16" s="5">
        <v>0.9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</v>
      </c>
      <c r="AQ16" s="8">
        <v>81.65</v>
      </c>
      <c r="AR16" s="4">
        <v>2</v>
      </c>
      <c r="AS16" s="8">
        <v>113.4</v>
      </c>
      <c r="AT16" s="7">
        <v>-0.5</v>
      </c>
      <c r="AU16" s="7">
        <v>-0.28</v>
      </c>
      <c r="AV16" s="4">
        <v>14</v>
      </c>
      <c r="AW16" s="8">
        <v>1257.76</v>
      </c>
      <c r="AX16" s="4">
        <v>15</v>
      </c>
      <c r="AY16" s="8">
        <v>1300.27</v>
      </c>
      <c r="AZ16" s="7">
        <v>-0.0667</v>
      </c>
      <c r="BA16" s="7">
        <v>-0.0327</v>
      </c>
      <c r="BB16" s="7">
        <v>0.0649</v>
      </c>
      <c r="BC16" s="4">
        <v>14</v>
      </c>
      <c r="BD16" s="8">
        <v>1257.76</v>
      </c>
      <c r="BE16" s="4">
        <v>15</v>
      </c>
      <c r="BF16" s="8">
        <v>1300.27</v>
      </c>
      <c r="BG16" s="7">
        <v>-0.0667</v>
      </c>
      <c r="BH16" s="7">
        <v>-0.0327</v>
      </c>
      <c r="BI16" s="7">
        <v>1</v>
      </c>
      <c r="BJ16" s="4">
        <v>1</v>
      </c>
      <c r="BK16" s="8">
        <v>81.65</v>
      </c>
      <c r="BL16" s="2" t="s">
        <v>363</v>
      </c>
      <c r="BM16" s="7">
        <v>1</v>
      </c>
      <c r="BN16" s="7">
        <v>1</v>
      </c>
      <c r="BO16" s="4"/>
      <c r="BP16" s="8"/>
      <c r="BQ16" s="4">
        <v>2</v>
      </c>
      <c r="BR16" s="8">
        <v>113.4</v>
      </c>
      <c r="BS16" s="7">
        <v>-1</v>
      </c>
      <c r="BT16" s="7">
        <v>-1</v>
      </c>
      <c r="BU16" s="2" t="s">
        <v>153</v>
      </c>
      <c r="BV16" s="2" t="s">
        <v>141</v>
      </c>
      <c r="BW16" s="2" t="s">
        <v>364</v>
      </c>
      <c r="BX16" s="2" t="s">
        <v>365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366</v>
      </c>
      <c r="CK16" s="2" t="s">
        <v>367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141</v>
      </c>
      <c r="CW16" s="2" t="s">
        <v>144</v>
      </c>
      <c r="CX16" s="2" t="s">
        <v>368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256</v>
      </c>
      <c r="DJ16" s="2" t="s">
        <v>369</v>
      </c>
      <c r="DK16" s="2" t="s">
        <v>370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141</v>
      </c>
      <c r="DW16" s="2" t="s">
        <v>371</v>
      </c>
      <c r="DX16" s="2" t="s">
        <v>372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164</v>
      </c>
      <c r="EK16" s="2" t="s">
        <v>373</v>
      </c>
      <c r="EL16" s="2" t="s">
        <v>156</v>
      </c>
      <c r="EM16" s="2" t="s">
        <v>156</v>
      </c>
      <c r="EN16" s="2" t="s">
        <v>144</v>
      </c>
      <c r="EO16" s="4"/>
      <c r="EP16" s="8"/>
      <c r="EQ16" s="4"/>
      <c r="ER16" s="8"/>
      <c r="ES16" s="7"/>
      <c r="ET16" s="7"/>
      <c r="EU16" s="2" t="s">
        <v>153</v>
      </c>
      <c r="EV16" s="2" t="s">
        <v>141</v>
      </c>
      <c r="EW16" s="2" t="s">
        <v>374</v>
      </c>
      <c r="EX16" s="2" t="s">
        <v>375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168</v>
      </c>
      <c r="FK16" s="2" t="s">
        <v>376</v>
      </c>
      <c r="FL16" s="2" t="s">
        <v>156</v>
      </c>
      <c r="FM16" s="2" t="s">
        <v>156</v>
      </c>
      <c r="FN16" s="2" t="s">
        <v>144</v>
      </c>
      <c r="FO16" s="4">
        <v>1</v>
      </c>
      <c r="FP16" s="8">
        <v>81.65</v>
      </c>
      <c r="FQ16" s="4"/>
      <c r="FR16" s="8"/>
      <c r="FS16" s="7"/>
      <c r="FT16" s="7"/>
      <c r="FU16" s="2" t="s">
        <v>153</v>
      </c>
      <c r="FV16" s="2" t="s">
        <v>141</v>
      </c>
      <c r="FW16" s="2" t="s">
        <v>377</v>
      </c>
      <c r="FX16" s="2" t="s">
        <v>378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141</v>
      </c>
      <c r="GJ16" s="2" t="s">
        <v>267</v>
      </c>
      <c r="GK16" s="2" t="s">
        <v>379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153</v>
      </c>
      <c r="GV16" s="2" t="s">
        <v>141</v>
      </c>
      <c r="GW16" s="2" t="s">
        <v>219</v>
      </c>
      <c r="GX16" s="2" t="s">
        <v>380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170</v>
      </c>
      <c r="HI16" s="2" t="s">
        <v>141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222</v>
      </c>
      <c r="HV16" s="2" t="s">
        <v>141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181</v>
      </c>
      <c r="II16" s="2" t="s">
        <v>160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222</v>
      </c>
      <c r="IV16" s="2" t="s">
        <v>160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181</v>
      </c>
      <c r="JI16" s="2" t="s">
        <v>141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153</v>
      </c>
      <c r="JV16" s="2" t="s">
        <v>141</v>
      </c>
      <c r="JW16" s="2" t="s">
        <v>374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181</v>
      </c>
      <c r="KI16" s="2" t="s">
        <v>141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181</v>
      </c>
      <c r="KV16" s="2" t="s">
        <v>141</v>
      </c>
      <c r="KW16" s="2" t="s">
        <v>144</v>
      </c>
      <c r="KX16" s="2" t="s">
        <v>144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181</v>
      </c>
      <c r="LI16" s="2" t="s">
        <v>141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181</v>
      </c>
      <c r="LV16" s="2" t="s">
        <v>141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222</v>
      </c>
      <c r="MI16" s="2" t="s">
        <v>141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181</v>
      </c>
      <c r="MV16" s="2" t="s">
        <v>141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184</v>
      </c>
      <c r="NI16" s="2" t="s">
        <v>141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181</v>
      </c>
      <c r="NV16" s="2" t="s">
        <v>141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222</v>
      </c>
      <c r="OI16" s="2" t="s">
        <v>141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>
        <v>9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381</v>
      </c>
      <c r="B17" s="2" t="s">
        <v>133</v>
      </c>
      <c r="C17" s="2" t="s">
        <v>134</v>
      </c>
      <c r="D17" s="2" t="s">
        <v>135</v>
      </c>
      <c r="E17" s="2" t="s">
        <v>285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186</v>
      </c>
      <c r="K17" s="2" t="s">
        <v>140</v>
      </c>
      <c r="L17" s="3">
        <v>85.5</v>
      </c>
      <c r="M17" s="3">
        <v>89.78</v>
      </c>
      <c r="N17" s="3">
        <v>189.99</v>
      </c>
      <c r="O17" s="2" t="s">
        <v>141</v>
      </c>
      <c r="P17" s="2" t="s">
        <v>245</v>
      </c>
      <c r="Q17" s="2" t="s">
        <v>143</v>
      </c>
      <c r="R17" s="2" t="s">
        <v>144</v>
      </c>
      <c r="S17" s="2" t="s">
        <v>361</v>
      </c>
      <c r="T17" s="2" t="s">
        <v>247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362</v>
      </c>
      <c r="Z17" s="4">
        <v>251</v>
      </c>
      <c r="AA17" s="4">
        <f>=ROUNDDOWN(71.7142857142857,0)</f>
      </c>
      <c r="AB17" s="5">
        <v>3.5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13</v>
      </c>
      <c r="AQ17" s="8">
        <v>1176.11</v>
      </c>
      <c r="AR17" s="4">
        <v>13</v>
      </c>
      <c r="AS17" s="8">
        <v>1186.87</v>
      </c>
      <c r="AT17" s="7"/>
      <c r="AU17" s="7">
        <v>-0.0091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0.9351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13</v>
      </c>
      <c r="BK17" s="8">
        <v>1176.11</v>
      </c>
      <c r="BL17" s="2" t="s">
        <v>382</v>
      </c>
      <c r="BM17" s="7">
        <v>1</v>
      </c>
      <c r="BN17" s="7">
        <v>1</v>
      </c>
      <c r="BO17" s="4"/>
      <c r="BP17" s="8"/>
      <c r="BQ17" s="4">
        <v>1</v>
      </c>
      <c r="BR17" s="8">
        <v>67.34</v>
      </c>
      <c r="BS17" s="7">
        <v>-1</v>
      </c>
      <c r="BT17" s="7">
        <v>-1</v>
      </c>
      <c r="BU17" s="2" t="s">
        <v>153</v>
      </c>
      <c r="BV17" s="2" t="s">
        <v>141</v>
      </c>
      <c r="BW17" s="2" t="s">
        <v>364</v>
      </c>
      <c r="BX17" s="2" t="s">
        <v>365</v>
      </c>
      <c r="BY17" s="2" t="s">
        <v>156</v>
      </c>
      <c r="BZ17" s="2" t="s">
        <v>156</v>
      </c>
      <c r="CA17" s="2" t="s">
        <v>144</v>
      </c>
      <c r="CB17" s="4">
        <v>12</v>
      </c>
      <c r="CC17" s="8">
        <v>1077.36</v>
      </c>
      <c r="CD17" s="4">
        <v>6</v>
      </c>
      <c r="CE17" s="8">
        <v>538.68</v>
      </c>
      <c r="CF17" s="7">
        <v>1</v>
      </c>
      <c r="CG17" s="7">
        <v>1</v>
      </c>
      <c r="CH17" s="2" t="s">
        <v>153</v>
      </c>
      <c r="CI17" s="2" t="s">
        <v>141</v>
      </c>
      <c r="CJ17" s="2" t="s">
        <v>366</v>
      </c>
      <c r="CK17" s="2" t="s">
        <v>383</v>
      </c>
      <c r="CL17" s="2" t="s">
        <v>156</v>
      </c>
      <c r="CM17" s="2" t="s">
        <v>156</v>
      </c>
      <c r="CN17" s="2" t="s">
        <v>144</v>
      </c>
      <c r="CO17" s="4"/>
      <c r="CP17" s="8"/>
      <c r="CQ17" s="4"/>
      <c r="CR17" s="8"/>
      <c r="CS17" s="7"/>
      <c r="CT17" s="7"/>
      <c r="CU17" s="2" t="s">
        <v>153</v>
      </c>
      <c r="CV17" s="2" t="s">
        <v>141</v>
      </c>
      <c r="CW17" s="2" t="s">
        <v>144</v>
      </c>
      <c r="CX17" s="2" t="s">
        <v>384</v>
      </c>
      <c r="CY17" s="2" t="s">
        <v>156</v>
      </c>
      <c r="CZ17" s="2" t="s">
        <v>156</v>
      </c>
      <c r="DA17" s="2" t="s">
        <v>144</v>
      </c>
      <c r="DB17" s="4"/>
      <c r="DC17" s="8"/>
      <c r="DD17" s="4">
        <v>1</v>
      </c>
      <c r="DE17" s="8">
        <v>96.96</v>
      </c>
      <c r="DF17" s="7">
        <v>-1</v>
      </c>
      <c r="DG17" s="7">
        <v>-1</v>
      </c>
      <c r="DH17" s="2" t="s">
        <v>153</v>
      </c>
      <c r="DI17" s="2" t="s">
        <v>256</v>
      </c>
      <c r="DJ17" s="2" t="s">
        <v>369</v>
      </c>
      <c r="DK17" s="2" t="s">
        <v>385</v>
      </c>
      <c r="DL17" s="2" t="s">
        <v>156</v>
      </c>
      <c r="DM17" s="2" t="s">
        <v>156</v>
      </c>
      <c r="DN17" s="2" t="s">
        <v>144</v>
      </c>
      <c r="DO17" s="4">
        <v>1</v>
      </c>
      <c r="DP17" s="8">
        <v>98.75</v>
      </c>
      <c r="DQ17" s="4">
        <v>1</v>
      </c>
      <c r="DR17" s="8">
        <v>98.75</v>
      </c>
      <c r="DS17" s="7"/>
      <c r="DT17" s="7"/>
      <c r="DU17" s="2" t="s">
        <v>153</v>
      </c>
      <c r="DV17" s="2" t="s">
        <v>141</v>
      </c>
      <c r="DW17" s="2" t="s">
        <v>371</v>
      </c>
      <c r="DX17" s="2" t="s">
        <v>386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164</v>
      </c>
      <c r="EK17" s="2" t="s">
        <v>387</v>
      </c>
      <c r="EL17" s="2" t="s">
        <v>156</v>
      </c>
      <c r="EM17" s="2" t="s">
        <v>156</v>
      </c>
      <c r="EN17" s="2" t="s">
        <v>144</v>
      </c>
      <c r="EO17" s="4"/>
      <c r="EP17" s="8"/>
      <c r="EQ17" s="4">
        <v>1</v>
      </c>
      <c r="ER17" s="8">
        <v>96.96</v>
      </c>
      <c r="ES17" s="7">
        <v>-1</v>
      </c>
      <c r="ET17" s="7">
        <v>-1</v>
      </c>
      <c r="EU17" s="2" t="s">
        <v>153</v>
      </c>
      <c r="EV17" s="2" t="s">
        <v>141</v>
      </c>
      <c r="EW17" s="2" t="s">
        <v>374</v>
      </c>
      <c r="EX17" s="2" t="s">
        <v>365</v>
      </c>
      <c r="EY17" s="2" t="s">
        <v>156</v>
      </c>
      <c r="EZ17" s="2" t="s">
        <v>156</v>
      </c>
      <c r="FA17" s="2" t="s">
        <v>144</v>
      </c>
      <c r="FB17" s="4"/>
      <c r="FC17" s="8"/>
      <c r="FD17" s="4">
        <v>1</v>
      </c>
      <c r="FE17" s="8">
        <v>94.26</v>
      </c>
      <c r="FF17" s="7">
        <v>-1</v>
      </c>
      <c r="FG17" s="7">
        <v>-1</v>
      </c>
      <c r="FH17" s="2" t="s">
        <v>153</v>
      </c>
      <c r="FI17" s="2" t="s">
        <v>141</v>
      </c>
      <c r="FJ17" s="2" t="s">
        <v>168</v>
      </c>
      <c r="FK17" s="2" t="s">
        <v>388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265</v>
      </c>
      <c r="FV17" s="2" t="s">
        <v>141</v>
      </c>
      <c r="FW17" s="2" t="s">
        <v>377</v>
      </c>
      <c r="FX17" s="2" t="s">
        <v>389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141</v>
      </c>
      <c r="GJ17" s="2" t="s">
        <v>267</v>
      </c>
      <c r="GK17" s="2" t="s">
        <v>390</v>
      </c>
      <c r="GL17" s="2" t="s">
        <v>156</v>
      </c>
      <c r="GM17" s="2" t="s">
        <v>156</v>
      </c>
      <c r="GN17" s="2" t="s">
        <v>144</v>
      </c>
      <c r="GO17" s="4"/>
      <c r="GP17" s="8"/>
      <c r="GQ17" s="4">
        <v>2</v>
      </c>
      <c r="GR17" s="8">
        <v>193.92</v>
      </c>
      <c r="GS17" s="7">
        <v>-1</v>
      </c>
      <c r="GT17" s="7">
        <v>-1</v>
      </c>
      <c r="GU17" s="2" t="s">
        <v>153</v>
      </c>
      <c r="GV17" s="2" t="s">
        <v>141</v>
      </c>
      <c r="GW17" s="2" t="s">
        <v>219</v>
      </c>
      <c r="GX17" s="2" t="s">
        <v>220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170</v>
      </c>
      <c r="HI17" s="2" t="s">
        <v>141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222</v>
      </c>
      <c r="HV17" s="2" t="s">
        <v>141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181</v>
      </c>
      <c r="II17" s="2" t="s">
        <v>160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222</v>
      </c>
      <c r="IV17" s="2" t="s">
        <v>160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181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153</v>
      </c>
      <c r="JV17" s="2" t="s">
        <v>141</v>
      </c>
      <c r="JW17" s="2" t="s">
        <v>374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181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181</v>
      </c>
      <c r="KV17" s="2" t="s">
        <v>141</v>
      </c>
      <c r="KW17" s="2" t="s">
        <v>144</v>
      </c>
      <c r="KX17" s="2" t="s">
        <v>144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181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181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222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181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184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181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222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251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391</v>
      </c>
      <c r="B18" s="2" t="s">
        <v>133</v>
      </c>
      <c r="C18" s="2" t="s">
        <v>134</v>
      </c>
      <c r="D18" s="2" t="s">
        <v>135</v>
      </c>
      <c r="E18" s="2" t="s">
        <v>285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139</v>
      </c>
      <c r="K18" s="2" t="s">
        <v>206</v>
      </c>
      <c r="L18" s="3">
        <v>72</v>
      </c>
      <c r="M18" s="3">
        <v>75.6</v>
      </c>
      <c r="N18" s="3">
        <v>159.99</v>
      </c>
      <c r="O18" s="2" t="s">
        <v>394</v>
      </c>
      <c r="P18" s="2" t="s">
        <v>395</v>
      </c>
      <c r="Q18" s="2" t="s">
        <v>143</v>
      </c>
      <c r="R18" s="2" t="s">
        <v>144</v>
      </c>
      <c r="S18" s="2" t="s">
        <v>396</v>
      </c>
      <c r="T18" s="2" t="s">
        <v>144</v>
      </c>
      <c r="U18" s="2" t="s">
        <v>147</v>
      </c>
      <c r="V18" s="2" t="s">
        <v>148</v>
      </c>
      <c r="W18" s="2" t="s">
        <v>150</v>
      </c>
      <c r="X18" s="2" t="s">
        <v>397</v>
      </c>
      <c r="Y18" s="2" t="s">
        <v>263</v>
      </c>
      <c r="Z18" s="4"/>
      <c r="AA18" s="4">
        <f>=ROUNDDOWN({0},0)</f>
      </c>
      <c r="AB18" s="5"/>
      <c r="AC18" s="2" t="s">
        <v>144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>
        <v>3</v>
      </c>
      <c r="AS18" s="8">
        <v>154.8</v>
      </c>
      <c r="AT18" s="7">
        <v>-1</v>
      </c>
      <c r="AU18" s="7">
        <v>-1</v>
      </c>
      <c r="AV18" s="4"/>
      <c r="AW18" s="8"/>
      <c r="AX18" s="4">
        <v>3</v>
      </c>
      <c r="AY18" s="8">
        <v>154.8</v>
      </c>
      <c r="AZ18" s="7">
        <v>-1</v>
      </c>
      <c r="BA18" s="7">
        <v>-1</v>
      </c>
      <c r="BB18" s="7"/>
      <c r="BC18" s="4"/>
      <c r="BD18" s="8"/>
      <c r="BE18" s="4">
        <v>3</v>
      </c>
      <c r="BF18" s="8">
        <v>154.8</v>
      </c>
      <c r="BG18" s="7">
        <v>-1</v>
      </c>
      <c r="BH18" s="7">
        <v>-1</v>
      </c>
      <c r="BI18" s="7"/>
      <c r="BJ18" s="4"/>
      <c r="BK18" s="8"/>
      <c r="BL18" s="2" t="s">
        <v>23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160</v>
      </c>
      <c r="BW18" s="2" t="s">
        <v>398</v>
      </c>
      <c r="BX18" s="2" t="s">
        <v>399</v>
      </c>
      <c r="BY18" s="2" t="s">
        <v>272</v>
      </c>
      <c r="BZ18" s="2" t="s">
        <v>156</v>
      </c>
      <c r="CA18" s="2" t="s">
        <v>144</v>
      </c>
      <c r="CB18" s="4"/>
      <c r="CC18" s="8"/>
      <c r="CD18" s="4"/>
      <c r="CE18" s="8"/>
      <c r="CF18" s="7"/>
      <c r="CG18" s="7"/>
      <c r="CH18" s="2" t="s">
        <v>153</v>
      </c>
      <c r="CI18" s="2" t="s">
        <v>160</v>
      </c>
      <c r="CJ18" s="2" t="s">
        <v>400</v>
      </c>
      <c r="CK18" s="2" t="s">
        <v>401</v>
      </c>
      <c r="CL18" s="2" t="s">
        <v>156</v>
      </c>
      <c r="CM18" s="2" t="s">
        <v>156</v>
      </c>
      <c r="CN18" s="2" t="s">
        <v>144</v>
      </c>
      <c r="CO18" s="4"/>
      <c r="CP18" s="8"/>
      <c r="CQ18" s="4"/>
      <c r="CR18" s="8"/>
      <c r="CS18" s="7"/>
      <c r="CT18" s="7"/>
      <c r="CU18" s="2" t="s">
        <v>170</v>
      </c>
      <c r="CV18" s="2" t="s">
        <v>160</v>
      </c>
      <c r="CW18" s="2" t="s">
        <v>144</v>
      </c>
      <c r="CX18" s="2" t="s">
        <v>144</v>
      </c>
      <c r="CY18" s="2" t="s">
        <v>156</v>
      </c>
      <c r="CZ18" s="2" t="s">
        <v>156</v>
      </c>
      <c r="DA18" s="2" t="s">
        <v>144</v>
      </c>
      <c r="DB18" s="4"/>
      <c r="DC18" s="8"/>
      <c r="DD18" s="4"/>
      <c r="DE18" s="8"/>
      <c r="DF18" s="7"/>
      <c r="DG18" s="7"/>
      <c r="DH18" s="2" t="s">
        <v>153</v>
      </c>
      <c r="DI18" s="2" t="s">
        <v>160</v>
      </c>
      <c r="DJ18" s="2" t="s">
        <v>402</v>
      </c>
      <c r="DK18" s="2" t="s">
        <v>403</v>
      </c>
      <c r="DL18" s="2" t="s">
        <v>156</v>
      </c>
      <c r="DM18" s="2" t="s">
        <v>156</v>
      </c>
      <c r="DN18" s="2" t="s">
        <v>144</v>
      </c>
      <c r="DO18" s="4"/>
      <c r="DP18" s="8"/>
      <c r="DQ18" s="4"/>
      <c r="DR18" s="8"/>
      <c r="DS18" s="7"/>
      <c r="DT18" s="7"/>
      <c r="DU18" s="2" t="s">
        <v>153</v>
      </c>
      <c r="DV18" s="2" t="s">
        <v>160</v>
      </c>
      <c r="DW18" s="2" t="s">
        <v>259</v>
      </c>
      <c r="DX18" s="2" t="s">
        <v>404</v>
      </c>
      <c r="DY18" s="2" t="s">
        <v>272</v>
      </c>
      <c r="DZ18" s="2" t="s">
        <v>156</v>
      </c>
      <c r="EA18" s="2" t="s">
        <v>144</v>
      </c>
      <c r="EB18" s="4"/>
      <c r="EC18" s="8"/>
      <c r="ED18" s="4"/>
      <c r="EE18" s="8"/>
      <c r="EF18" s="7"/>
      <c r="EG18" s="7"/>
      <c r="EH18" s="2" t="s">
        <v>222</v>
      </c>
      <c r="EI18" s="2" t="s">
        <v>160</v>
      </c>
      <c r="EJ18" s="2" t="s">
        <v>144</v>
      </c>
      <c r="EK18" s="2" t="s">
        <v>144</v>
      </c>
      <c r="EL18" s="2" t="s">
        <v>156</v>
      </c>
      <c r="EM18" s="2" t="s">
        <v>156</v>
      </c>
      <c r="EN18" s="2" t="s">
        <v>144</v>
      </c>
      <c r="EO18" s="4"/>
      <c r="EP18" s="8"/>
      <c r="EQ18" s="4"/>
      <c r="ER18" s="8"/>
      <c r="ES18" s="7"/>
      <c r="ET18" s="7"/>
      <c r="EU18" s="2" t="s">
        <v>153</v>
      </c>
      <c r="EV18" s="2" t="s">
        <v>160</v>
      </c>
      <c r="EW18" s="2" t="s">
        <v>255</v>
      </c>
      <c r="EX18" s="2" t="s">
        <v>405</v>
      </c>
      <c r="EY18" s="2" t="s">
        <v>156</v>
      </c>
      <c r="EZ18" s="2" t="s">
        <v>156</v>
      </c>
      <c r="FA18" s="2" t="s">
        <v>144</v>
      </c>
      <c r="FB18" s="4"/>
      <c r="FC18" s="8"/>
      <c r="FD18" s="4">
        <v>3</v>
      </c>
      <c r="FE18" s="8">
        <v>154.8</v>
      </c>
      <c r="FF18" s="7">
        <v>-1</v>
      </c>
      <c r="FG18" s="7">
        <v>-1</v>
      </c>
      <c r="FH18" s="2" t="s">
        <v>153</v>
      </c>
      <c r="FI18" s="2" t="s">
        <v>160</v>
      </c>
      <c r="FJ18" s="2" t="s">
        <v>406</v>
      </c>
      <c r="FK18" s="2" t="s">
        <v>276</v>
      </c>
      <c r="FL18" s="2" t="s">
        <v>156</v>
      </c>
      <c r="FM18" s="2" t="s">
        <v>156</v>
      </c>
      <c r="FN18" s="2" t="s">
        <v>144</v>
      </c>
      <c r="FO18" s="4"/>
      <c r="FP18" s="8"/>
      <c r="FQ18" s="4"/>
      <c r="FR18" s="8"/>
      <c r="FS18" s="7"/>
      <c r="FT18" s="7"/>
      <c r="FU18" s="2" t="s">
        <v>153</v>
      </c>
      <c r="FV18" s="2" t="s">
        <v>160</v>
      </c>
      <c r="FW18" s="2" t="s">
        <v>407</v>
      </c>
      <c r="FX18" s="2" t="s">
        <v>144</v>
      </c>
      <c r="FY18" s="2" t="s">
        <v>156</v>
      </c>
      <c r="FZ18" s="2" t="s">
        <v>156</v>
      </c>
      <c r="GA18" s="2" t="s">
        <v>144</v>
      </c>
      <c r="GB18" s="4"/>
      <c r="GC18" s="8"/>
      <c r="GD18" s="4"/>
      <c r="GE18" s="8"/>
      <c r="GF18" s="7"/>
      <c r="GG18" s="7"/>
      <c r="GH18" s="2" t="s">
        <v>170</v>
      </c>
      <c r="GI18" s="2" t="s">
        <v>160</v>
      </c>
      <c r="GJ18" s="2" t="s">
        <v>144</v>
      </c>
      <c r="GK18" s="2" t="s">
        <v>144</v>
      </c>
      <c r="GL18" s="2" t="s">
        <v>156</v>
      </c>
      <c r="GM18" s="2" t="s">
        <v>156</v>
      </c>
      <c r="GN18" s="2" t="s">
        <v>144</v>
      </c>
      <c r="GO18" s="4"/>
      <c r="GP18" s="8"/>
      <c r="GQ18" s="4"/>
      <c r="GR18" s="8"/>
      <c r="GS18" s="7"/>
      <c r="GT18" s="7"/>
      <c r="GU18" s="2" t="s">
        <v>222</v>
      </c>
      <c r="GV18" s="2" t="s">
        <v>160</v>
      </c>
      <c r="GW18" s="2" t="s">
        <v>144</v>
      </c>
      <c r="GX18" s="2" t="s">
        <v>144</v>
      </c>
      <c r="GY18" s="2" t="s">
        <v>156</v>
      </c>
      <c r="GZ18" s="2" t="s">
        <v>156</v>
      </c>
      <c r="HA18" s="2" t="s">
        <v>144</v>
      </c>
      <c r="HB18" s="4"/>
      <c r="HC18" s="8"/>
      <c r="HD18" s="4"/>
      <c r="HE18" s="8"/>
      <c r="HF18" s="7"/>
      <c r="HG18" s="7"/>
      <c r="HH18" s="2" t="s">
        <v>170</v>
      </c>
      <c r="HI18" s="2" t="s">
        <v>160</v>
      </c>
      <c r="HJ18" s="2" t="s">
        <v>144</v>
      </c>
      <c r="HK18" s="2" t="s">
        <v>144</v>
      </c>
      <c r="HL18" s="2" t="s">
        <v>156</v>
      </c>
      <c r="HM18" s="2" t="s">
        <v>156</v>
      </c>
      <c r="HN18" s="2" t="s">
        <v>144</v>
      </c>
      <c r="HO18" s="4"/>
      <c r="HP18" s="8"/>
      <c r="HQ18" s="4"/>
      <c r="HR18" s="8"/>
      <c r="HS18" s="7"/>
      <c r="HT18" s="7"/>
      <c r="HU18" s="2" t="s">
        <v>222</v>
      </c>
      <c r="HV18" s="2" t="s">
        <v>160</v>
      </c>
      <c r="HW18" s="2" t="s">
        <v>144</v>
      </c>
      <c r="HX18" s="2" t="s">
        <v>144</v>
      </c>
      <c r="HY18" s="2" t="s">
        <v>156</v>
      </c>
      <c r="HZ18" s="2" t="s">
        <v>156</v>
      </c>
      <c r="IA18" s="2" t="s">
        <v>144</v>
      </c>
      <c r="IB18" s="4"/>
      <c r="IC18" s="8"/>
      <c r="ID18" s="4"/>
      <c r="IE18" s="8"/>
      <c r="IF18" s="7"/>
      <c r="IG18" s="7"/>
      <c r="IH18" s="2" t="s">
        <v>181</v>
      </c>
      <c r="II18" s="2" t="s">
        <v>160</v>
      </c>
      <c r="IJ18" s="2" t="s">
        <v>144</v>
      </c>
      <c r="IK18" s="2" t="s">
        <v>144</v>
      </c>
      <c r="IL18" s="2" t="s">
        <v>156</v>
      </c>
      <c r="IM18" s="2" t="s">
        <v>156</v>
      </c>
      <c r="IN18" s="2" t="s">
        <v>144</v>
      </c>
      <c r="IO18" s="4"/>
      <c r="IP18" s="8"/>
      <c r="IQ18" s="4"/>
      <c r="IR18" s="8"/>
      <c r="IS18" s="7"/>
      <c r="IT18" s="7"/>
      <c r="IU18" s="2" t="s">
        <v>222</v>
      </c>
      <c r="IV18" s="2" t="s">
        <v>160</v>
      </c>
      <c r="IW18" s="2" t="s">
        <v>144</v>
      </c>
      <c r="IX18" s="2" t="s">
        <v>144</v>
      </c>
      <c r="IY18" s="2" t="s">
        <v>156</v>
      </c>
      <c r="IZ18" s="2" t="s">
        <v>156</v>
      </c>
      <c r="JA18" s="2" t="s">
        <v>144</v>
      </c>
      <c r="JB18" s="4"/>
      <c r="JC18" s="8"/>
      <c r="JD18" s="4"/>
      <c r="JE18" s="8"/>
      <c r="JF18" s="7"/>
      <c r="JG18" s="7"/>
      <c r="JH18" s="2" t="s">
        <v>181</v>
      </c>
      <c r="JI18" s="2" t="s">
        <v>160</v>
      </c>
      <c r="JJ18" s="2" t="s">
        <v>144</v>
      </c>
      <c r="JK18" s="2" t="s">
        <v>144</v>
      </c>
      <c r="JL18" s="2" t="s">
        <v>156</v>
      </c>
      <c r="JM18" s="2" t="s">
        <v>156</v>
      </c>
      <c r="JN18" s="2" t="s">
        <v>144</v>
      </c>
      <c r="JO18" s="4"/>
      <c r="JP18" s="8"/>
      <c r="JQ18" s="4"/>
      <c r="JR18" s="8"/>
      <c r="JS18" s="7"/>
      <c r="JT18" s="7"/>
      <c r="JU18" s="2" t="s">
        <v>153</v>
      </c>
      <c r="JV18" s="2" t="s">
        <v>160</v>
      </c>
      <c r="JW18" s="2" t="s">
        <v>406</v>
      </c>
      <c r="JX18" s="2" t="s">
        <v>144</v>
      </c>
      <c r="JY18" s="2" t="s">
        <v>156</v>
      </c>
      <c r="JZ18" s="2" t="s">
        <v>156</v>
      </c>
      <c r="KA18" s="2" t="s">
        <v>144</v>
      </c>
      <c r="KB18" s="4"/>
      <c r="KC18" s="8"/>
      <c r="KD18" s="4"/>
      <c r="KE18" s="8"/>
      <c r="KF18" s="7"/>
      <c r="KG18" s="7"/>
      <c r="KH18" s="2" t="s">
        <v>181</v>
      </c>
      <c r="KI18" s="2" t="s">
        <v>160</v>
      </c>
      <c r="KJ18" s="2" t="s">
        <v>144</v>
      </c>
      <c r="KK18" s="2" t="s">
        <v>144</v>
      </c>
      <c r="KL18" s="2" t="s">
        <v>156</v>
      </c>
      <c r="KM18" s="2" t="s">
        <v>156</v>
      </c>
      <c r="KN18" s="2" t="s">
        <v>144</v>
      </c>
      <c r="KO18" s="4"/>
      <c r="KP18" s="8"/>
      <c r="KQ18" s="4"/>
      <c r="KR18" s="8"/>
      <c r="KS18" s="7"/>
      <c r="KT18" s="7"/>
      <c r="KU18" s="2" t="s">
        <v>181</v>
      </c>
      <c r="KV18" s="2" t="s">
        <v>160</v>
      </c>
      <c r="KW18" s="2" t="s">
        <v>144</v>
      </c>
      <c r="KX18" s="2" t="s">
        <v>144</v>
      </c>
      <c r="KY18" s="2" t="s">
        <v>156</v>
      </c>
      <c r="KZ18" s="2" t="s">
        <v>156</v>
      </c>
      <c r="LA18" s="2" t="s">
        <v>144</v>
      </c>
      <c r="LB18" s="4"/>
      <c r="LC18" s="8"/>
      <c r="LD18" s="4"/>
      <c r="LE18" s="8"/>
      <c r="LF18" s="7"/>
      <c r="LG18" s="7"/>
      <c r="LH18" s="2" t="s">
        <v>181</v>
      </c>
      <c r="LI18" s="2" t="s">
        <v>160</v>
      </c>
      <c r="LJ18" s="2" t="s">
        <v>144</v>
      </c>
      <c r="LK18" s="2" t="s">
        <v>144</v>
      </c>
      <c r="LL18" s="2" t="s">
        <v>156</v>
      </c>
      <c r="LM18" s="2" t="s">
        <v>156</v>
      </c>
      <c r="LN18" s="2" t="s">
        <v>144</v>
      </c>
      <c r="LO18" s="4"/>
      <c r="LP18" s="8"/>
      <c r="LQ18" s="4"/>
      <c r="LR18" s="8"/>
      <c r="LS18" s="7"/>
      <c r="LT18" s="7"/>
      <c r="LU18" s="2" t="s">
        <v>181</v>
      </c>
      <c r="LV18" s="2" t="s">
        <v>160</v>
      </c>
      <c r="LW18" s="2" t="s">
        <v>144</v>
      </c>
      <c r="LX18" s="2" t="s">
        <v>144</v>
      </c>
      <c r="LY18" s="2" t="s">
        <v>156</v>
      </c>
      <c r="LZ18" s="2" t="s">
        <v>156</v>
      </c>
      <c r="MA18" s="2" t="s">
        <v>144</v>
      </c>
      <c r="MB18" s="4"/>
      <c r="MC18" s="8"/>
      <c r="MD18" s="4"/>
      <c r="ME18" s="8"/>
      <c r="MF18" s="7"/>
      <c r="MG18" s="7"/>
      <c r="MH18" s="2" t="s">
        <v>222</v>
      </c>
      <c r="MI18" s="2" t="s">
        <v>160</v>
      </c>
      <c r="MJ18" s="2" t="s">
        <v>144</v>
      </c>
      <c r="MK18" s="2" t="s">
        <v>144</v>
      </c>
      <c r="ML18" s="2" t="s">
        <v>156</v>
      </c>
      <c r="MM18" s="2" t="s">
        <v>156</v>
      </c>
      <c r="MN18" s="2" t="s">
        <v>144</v>
      </c>
      <c r="MO18" s="4"/>
      <c r="MP18" s="8"/>
      <c r="MQ18" s="4"/>
      <c r="MR18" s="8"/>
      <c r="MS18" s="7"/>
      <c r="MT18" s="7"/>
      <c r="MU18" s="2" t="s">
        <v>181</v>
      </c>
      <c r="MV18" s="2" t="s">
        <v>160</v>
      </c>
      <c r="MW18" s="2" t="s">
        <v>144</v>
      </c>
      <c r="MX18" s="2" t="s">
        <v>144</v>
      </c>
      <c r="MY18" s="2" t="s">
        <v>156</v>
      </c>
      <c r="MZ18" s="2" t="s">
        <v>156</v>
      </c>
      <c r="NA18" s="2" t="s">
        <v>144</v>
      </c>
      <c r="NB18" s="4"/>
      <c r="NC18" s="8"/>
      <c r="ND18" s="4"/>
      <c r="NE18" s="8"/>
      <c r="NF18" s="7"/>
      <c r="NG18" s="7"/>
      <c r="NH18" s="2" t="s">
        <v>153</v>
      </c>
      <c r="NI18" s="2" t="s">
        <v>160</v>
      </c>
      <c r="NJ18" s="2" t="s">
        <v>255</v>
      </c>
      <c r="NK18" s="2" t="s">
        <v>408</v>
      </c>
      <c r="NL18" s="2" t="s">
        <v>156</v>
      </c>
      <c r="NM18" s="2" t="s">
        <v>156</v>
      </c>
      <c r="NN18" s="2" t="s">
        <v>144</v>
      </c>
      <c r="NO18" s="4"/>
      <c r="NP18" s="8"/>
      <c r="NQ18" s="4"/>
      <c r="NR18" s="8"/>
      <c r="NS18" s="7"/>
      <c r="NT18" s="7"/>
      <c r="NU18" s="2" t="s">
        <v>181</v>
      </c>
      <c r="NV18" s="2" t="s">
        <v>160</v>
      </c>
      <c r="NW18" s="2" t="s">
        <v>144</v>
      </c>
      <c r="NX18" s="2" t="s">
        <v>144</v>
      </c>
      <c r="NY18" s="2" t="s">
        <v>156</v>
      </c>
      <c r="NZ18" s="2" t="s">
        <v>156</v>
      </c>
      <c r="OA18" s="2" t="s">
        <v>144</v>
      </c>
      <c r="OB18" s="4"/>
      <c r="OC18" s="8"/>
      <c r="OD18" s="4"/>
      <c r="OE18" s="8"/>
      <c r="OF18" s="7"/>
      <c r="OG18" s="7"/>
      <c r="OH18" s="2" t="s">
        <v>184</v>
      </c>
      <c r="OI18" s="2" t="s">
        <v>160</v>
      </c>
      <c r="OJ18" s="2" t="s">
        <v>144</v>
      </c>
      <c r="OK18" s="2" t="s">
        <v>144</v>
      </c>
      <c r="OL18" s="2" t="s">
        <v>156</v>
      </c>
      <c r="OM18" s="2" t="s">
        <v>156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409</v>
      </c>
      <c r="B19" s="2" t="s">
        <v>133</v>
      </c>
      <c r="C19" s="2" t="s">
        <v>134</v>
      </c>
      <c r="D19" s="2" t="s">
        <v>135</v>
      </c>
      <c r="E19" s="2" t="s">
        <v>410</v>
      </c>
      <c r="F19" s="2" t="s">
        <v>411</v>
      </c>
      <c r="G19" s="2" t="s">
        <v>144</v>
      </c>
      <c r="H19" s="2" t="s">
        <v>144</v>
      </c>
      <c r="I19" s="2" t="s">
        <v>144</v>
      </c>
      <c r="J19" s="2" t="s">
        <v>412</v>
      </c>
      <c r="K19" s="2" t="s">
        <v>287</v>
      </c>
      <c r="L19" s="3"/>
      <c r="M19" s="3"/>
      <c r="N19" s="3"/>
      <c r="O19" s="2" t="s">
        <v>413</v>
      </c>
      <c r="P19" s="2" t="s">
        <v>144</v>
      </c>
      <c r="Q19" s="2" t="s">
        <v>144</v>
      </c>
      <c r="R19" s="2" t="s">
        <v>32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414</v>
      </c>
      <c r="B20" s="2" t="s">
        <v>133</v>
      </c>
      <c r="C20" s="2" t="s">
        <v>134</v>
      </c>
      <c r="D20" s="2" t="s">
        <v>135</v>
      </c>
      <c r="E20" s="2" t="s">
        <v>410</v>
      </c>
      <c r="F20" s="2" t="s">
        <v>411</v>
      </c>
      <c r="G20" s="2" t="s">
        <v>144</v>
      </c>
      <c r="H20" s="2" t="s">
        <v>144</v>
      </c>
      <c r="I20" s="2" t="s">
        <v>144</v>
      </c>
      <c r="J20" s="2" t="s">
        <v>415</v>
      </c>
      <c r="K20" s="2" t="s">
        <v>287</v>
      </c>
      <c r="L20" s="3"/>
      <c r="M20" s="3"/>
      <c r="N20" s="3"/>
      <c r="O20" s="2" t="s">
        <v>413</v>
      </c>
      <c r="P20" s="2" t="s">
        <v>144</v>
      </c>
      <c r="Q20" s="2" t="s">
        <v>144</v>
      </c>
      <c r="R20" s="2" t="s">
        <v>32</v>
      </c>
      <c r="S20" s="2" t="s">
        <v>144</v>
      </c>
      <c r="T20" s="2" t="s">
        <v>144</v>
      </c>
      <c r="U20" s="2" t="s">
        <v>144</v>
      </c>
      <c r="V20" s="2" t="s">
        <v>144</v>
      </c>
      <c r="W20" s="2" t="s">
        <v>144</v>
      </c>
      <c r="X20" s="2" t="s">
        <v>144</v>
      </c>
      <c r="Y20" s="2" t="s">
        <v>144</v>
      </c>
      <c r="Z20" s="4"/>
      <c r="AA20" s="4">
        <f>=ROUNDDOWN({0},0)</f>
      </c>
      <c r="AB20" s="5"/>
      <c r="AC20" s="2" t="s">
        <v>144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/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/>
      <c r="BJ20" s="4"/>
      <c r="BK20" s="8"/>
      <c r="BL20" s="2" t="s">
        <v>144</v>
      </c>
      <c r="BM20" s="7"/>
      <c r="BN20" s="7"/>
      <c r="BO20" s="4"/>
      <c r="BP20" s="8"/>
      <c r="BQ20" s="4"/>
      <c r="BR20" s="8"/>
      <c r="BS20" s="7"/>
      <c r="BT20" s="7"/>
      <c r="BU20" s="2" t="s">
        <v>144</v>
      </c>
      <c r="BV20" s="2" t="s">
        <v>144</v>
      </c>
      <c r="BW20" s="2" t="s">
        <v>144</v>
      </c>
      <c r="BX20" s="2" t="s">
        <v>144</v>
      </c>
      <c r="BY20" s="2" t="s">
        <v>144</v>
      </c>
      <c r="BZ20" s="2" t="s">
        <v>144</v>
      </c>
      <c r="CA20" s="2" t="s">
        <v>144</v>
      </c>
      <c r="CB20" s="4"/>
      <c r="CC20" s="8"/>
      <c r="CD20" s="4"/>
      <c r="CE20" s="8"/>
      <c r="CF20" s="7"/>
      <c r="CG20" s="7"/>
      <c r="CH20" s="2" t="s">
        <v>144</v>
      </c>
      <c r="CI20" s="2" t="s">
        <v>144</v>
      </c>
      <c r="CJ20" s="2" t="s">
        <v>144</v>
      </c>
      <c r="CK20" s="2" t="s">
        <v>144</v>
      </c>
      <c r="CL20" s="2" t="s">
        <v>144</v>
      </c>
      <c r="CM20" s="2" t="s">
        <v>144</v>
      </c>
      <c r="CN20" s="2" t="s">
        <v>144</v>
      </c>
      <c r="CO20" s="4"/>
      <c r="CP20" s="8"/>
      <c r="CQ20" s="4"/>
      <c r="CR20" s="8"/>
      <c r="CS20" s="7"/>
      <c r="CT20" s="7"/>
      <c r="CU20" s="2" t="s">
        <v>144</v>
      </c>
      <c r="CV20" s="2" t="s">
        <v>144</v>
      </c>
      <c r="CW20" s="2" t="s">
        <v>144</v>
      </c>
      <c r="CX20" s="2" t="s">
        <v>144</v>
      </c>
      <c r="CY20" s="2" t="s">
        <v>144</v>
      </c>
      <c r="CZ20" s="2" t="s">
        <v>144</v>
      </c>
      <c r="DA20" s="2" t="s">
        <v>144</v>
      </c>
      <c r="DB20" s="4"/>
      <c r="DC20" s="8"/>
      <c r="DD20" s="4"/>
      <c r="DE20" s="8"/>
      <c r="DF20" s="7"/>
      <c r="DG20" s="7"/>
      <c r="DH20" s="2" t="s">
        <v>144</v>
      </c>
      <c r="DI20" s="2" t="s">
        <v>144</v>
      </c>
      <c r="DJ20" s="2" t="s">
        <v>144</v>
      </c>
      <c r="DK20" s="2" t="s">
        <v>144</v>
      </c>
      <c r="DL20" s="2" t="s">
        <v>144</v>
      </c>
      <c r="DM20" s="2" t="s">
        <v>144</v>
      </c>
      <c r="DN20" s="2" t="s">
        <v>144</v>
      </c>
      <c r="DO20" s="4"/>
      <c r="DP20" s="8"/>
      <c r="DQ20" s="4"/>
      <c r="DR20" s="8"/>
      <c r="DS20" s="7"/>
      <c r="DT20" s="7"/>
      <c r="DU20" s="2" t="s">
        <v>144</v>
      </c>
      <c r="DV20" s="2" t="s">
        <v>144</v>
      </c>
      <c r="DW20" s="2" t="s">
        <v>144</v>
      </c>
      <c r="DX20" s="2" t="s">
        <v>144</v>
      </c>
      <c r="DY20" s="2" t="s">
        <v>144</v>
      </c>
      <c r="DZ20" s="2" t="s">
        <v>144</v>
      </c>
      <c r="EA20" s="2" t="s">
        <v>144</v>
      </c>
      <c r="EB20" s="4"/>
      <c r="EC20" s="8"/>
      <c r="ED20" s="4"/>
      <c r="EE20" s="8"/>
      <c r="EF20" s="7"/>
      <c r="EG20" s="7"/>
      <c r="EH20" s="2" t="s">
        <v>144</v>
      </c>
      <c r="EI20" s="2" t="s">
        <v>144</v>
      </c>
      <c r="EJ20" s="2" t="s">
        <v>144</v>
      </c>
      <c r="EK20" s="2" t="s">
        <v>144</v>
      </c>
      <c r="EL20" s="2" t="s">
        <v>144</v>
      </c>
      <c r="EM20" s="2" t="s">
        <v>144</v>
      </c>
      <c r="EN20" s="2" t="s">
        <v>144</v>
      </c>
      <c r="EO20" s="4"/>
      <c r="EP20" s="8"/>
      <c r="EQ20" s="4"/>
      <c r="ER20" s="8"/>
      <c r="ES20" s="7"/>
      <c r="ET20" s="7"/>
      <c r="EU20" s="2" t="s">
        <v>144</v>
      </c>
      <c r="EV20" s="2" t="s">
        <v>144</v>
      </c>
      <c r="EW20" s="2" t="s">
        <v>144</v>
      </c>
      <c r="EX20" s="2" t="s">
        <v>144</v>
      </c>
      <c r="EY20" s="2" t="s">
        <v>144</v>
      </c>
      <c r="EZ20" s="2" t="s">
        <v>144</v>
      </c>
      <c r="FA20" s="2" t="s">
        <v>144</v>
      </c>
      <c r="FB20" s="4"/>
      <c r="FC20" s="8"/>
      <c r="FD20" s="4"/>
      <c r="FE20" s="8"/>
      <c r="FF20" s="7"/>
      <c r="FG20" s="7"/>
      <c r="FH20" s="2" t="s">
        <v>144</v>
      </c>
      <c r="FI20" s="2" t="s">
        <v>144</v>
      </c>
      <c r="FJ20" s="2" t="s">
        <v>144</v>
      </c>
      <c r="FK20" s="2" t="s">
        <v>144</v>
      </c>
      <c r="FL20" s="2" t="s">
        <v>144</v>
      </c>
      <c r="FM20" s="2" t="s">
        <v>144</v>
      </c>
      <c r="FN20" s="2" t="s">
        <v>144</v>
      </c>
      <c r="FO20" s="4"/>
      <c r="FP20" s="8"/>
      <c r="FQ20" s="4"/>
      <c r="FR20" s="8"/>
      <c r="FS20" s="7"/>
      <c r="FT20" s="7"/>
      <c r="FU20" s="2" t="s">
        <v>144</v>
      </c>
      <c r="FV20" s="2" t="s">
        <v>144</v>
      </c>
      <c r="FW20" s="2" t="s">
        <v>144</v>
      </c>
      <c r="FX20" s="2" t="s">
        <v>144</v>
      </c>
      <c r="FY20" s="2" t="s">
        <v>144</v>
      </c>
      <c r="FZ20" s="2" t="s">
        <v>144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416</v>
      </c>
      <c r="B21" s="2" t="s">
        <v>133</v>
      </c>
      <c r="C21" s="2" t="s">
        <v>134</v>
      </c>
      <c r="D21" s="2" t="s">
        <v>417</v>
      </c>
      <c r="E21" s="2" t="s">
        <v>418</v>
      </c>
      <c r="F21" s="2" t="s">
        <v>284</v>
      </c>
      <c r="G21" s="2" t="s">
        <v>144</v>
      </c>
      <c r="H21" s="2" t="s">
        <v>144</v>
      </c>
      <c r="I21" s="2" t="s">
        <v>419</v>
      </c>
      <c r="J21" s="2" t="s">
        <v>286</v>
      </c>
      <c r="K21" s="2" t="s">
        <v>287</v>
      </c>
      <c r="L21" s="3">
        <v>75.2</v>
      </c>
      <c r="M21" s="3">
        <v>78.96</v>
      </c>
      <c r="N21" s="3">
        <v>159.99</v>
      </c>
      <c r="O21" s="2" t="s">
        <v>141</v>
      </c>
      <c r="P21" s="2" t="s">
        <v>245</v>
      </c>
      <c r="Q21" s="2" t="s">
        <v>143</v>
      </c>
      <c r="R21" s="2" t="s">
        <v>144</v>
      </c>
      <c r="S21" s="2" t="s">
        <v>288</v>
      </c>
      <c r="T21" s="2" t="s">
        <v>144</v>
      </c>
      <c r="U21" s="2" t="s">
        <v>147</v>
      </c>
      <c r="V21" s="2" t="s">
        <v>289</v>
      </c>
      <c r="W21" s="2" t="s">
        <v>150</v>
      </c>
      <c r="X21" s="2" t="s">
        <v>144</v>
      </c>
      <c r="Y21" s="2" t="s">
        <v>290</v>
      </c>
      <c r="Z21" s="4">
        <v>70</v>
      </c>
      <c r="AA21" s="4">
        <f>=ROUNDDOWN(20,0)</f>
      </c>
      <c r="AB21" s="5">
        <v>3.5</v>
      </c>
      <c r="AC21" s="2" t="s">
        <v>144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5</v>
      </c>
      <c r="AQ21" s="8">
        <v>409.69</v>
      </c>
      <c r="AR21" s="4">
        <v>2</v>
      </c>
      <c r="AS21" s="8">
        <v>165.35</v>
      </c>
      <c r="AT21" s="7">
        <v>1.5</v>
      </c>
      <c r="AU21" s="7">
        <v>1.4777</v>
      </c>
      <c r="AV21" s="4">
        <v>9</v>
      </c>
      <c r="AW21" s="8">
        <v>807.79</v>
      </c>
      <c r="AX21" s="4">
        <v>4</v>
      </c>
      <c r="AY21" s="8">
        <v>387.91</v>
      </c>
      <c r="AZ21" s="7">
        <v>1.25</v>
      </c>
      <c r="BA21" s="7">
        <v>1.0824</v>
      </c>
      <c r="BB21" s="7">
        <v>0.5072</v>
      </c>
      <c r="BC21" s="4">
        <v>9</v>
      </c>
      <c r="BD21" s="8">
        <v>807.79</v>
      </c>
      <c r="BE21" s="4">
        <v>4</v>
      </c>
      <c r="BF21" s="8">
        <v>387.91</v>
      </c>
      <c r="BG21" s="7">
        <v>1.25</v>
      </c>
      <c r="BH21" s="7">
        <v>1.0824</v>
      </c>
      <c r="BI21" s="7">
        <v>1</v>
      </c>
      <c r="BJ21" s="4">
        <v>5</v>
      </c>
      <c r="BK21" s="8">
        <v>409.69</v>
      </c>
      <c r="BL21" s="2" t="s">
        <v>420</v>
      </c>
      <c r="BM21" s="7">
        <v>1</v>
      </c>
      <c r="BN21" s="7">
        <v>1</v>
      </c>
      <c r="BO21" s="4">
        <v>1</v>
      </c>
      <c r="BP21" s="8">
        <v>77.45</v>
      </c>
      <c r="BQ21" s="4"/>
      <c r="BR21" s="8"/>
      <c r="BS21" s="7"/>
      <c r="BT21" s="7"/>
      <c r="BU21" s="2" t="s">
        <v>153</v>
      </c>
      <c r="BV21" s="2" t="s">
        <v>141</v>
      </c>
      <c r="BW21" s="2" t="s">
        <v>291</v>
      </c>
      <c r="BX21" s="2" t="s">
        <v>421</v>
      </c>
      <c r="BY21" s="2" t="s">
        <v>156</v>
      </c>
      <c r="BZ21" s="2" t="s">
        <v>156</v>
      </c>
      <c r="CA21" s="2" t="s">
        <v>144</v>
      </c>
      <c r="CB21" s="4"/>
      <c r="CC21" s="8"/>
      <c r="CD21" s="4"/>
      <c r="CE21" s="8"/>
      <c r="CF21" s="7"/>
      <c r="CG21" s="7"/>
      <c r="CH21" s="2" t="s">
        <v>153</v>
      </c>
      <c r="CI21" s="2" t="s">
        <v>141</v>
      </c>
      <c r="CJ21" s="2" t="s">
        <v>291</v>
      </c>
      <c r="CK21" s="2" t="s">
        <v>422</v>
      </c>
      <c r="CL21" s="2" t="s">
        <v>156</v>
      </c>
      <c r="CM21" s="2" t="s">
        <v>156</v>
      </c>
      <c r="CN21" s="2" t="s">
        <v>144</v>
      </c>
      <c r="CO21" s="4">
        <v>4</v>
      </c>
      <c r="CP21" s="8">
        <v>332.24</v>
      </c>
      <c r="CQ21" s="4">
        <v>1</v>
      </c>
      <c r="CR21" s="8">
        <v>83.06</v>
      </c>
      <c r="CS21" s="7">
        <v>3</v>
      </c>
      <c r="CT21" s="7">
        <v>3</v>
      </c>
      <c r="CU21" s="2" t="s">
        <v>153</v>
      </c>
      <c r="CV21" s="2" t="s">
        <v>141</v>
      </c>
      <c r="CW21" s="2" t="s">
        <v>144</v>
      </c>
      <c r="CX21" s="2" t="s">
        <v>423</v>
      </c>
      <c r="CY21" s="2" t="s">
        <v>156</v>
      </c>
      <c r="CZ21" s="2" t="s">
        <v>156</v>
      </c>
      <c r="DA21" s="2" t="s">
        <v>144</v>
      </c>
      <c r="DB21" s="4"/>
      <c r="DC21" s="8"/>
      <c r="DD21" s="4">
        <v>1</v>
      </c>
      <c r="DE21" s="8">
        <v>82.29</v>
      </c>
      <c r="DF21" s="7">
        <v>-1</v>
      </c>
      <c r="DG21" s="7">
        <v>-1</v>
      </c>
      <c r="DH21" s="2" t="s">
        <v>153</v>
      </c>
      <c r="DI21" s="2" t="s">
        <v>256</v>
      </c>
      <c r="DJ21" s="2" t="s">
        <v>295</v>
      </c>
      <c r="DK21" s="2" t="s">
        <v>424</v>
      </c>
      <c r="DL21" s="2" t="s">
        <v>156</v>
      </c>
      <c r="DM21" s="2" t="s">
        <v>156</v>
      </c>
      <c r="DN21" s="2" t="s">
        <v>144</v>
      </c>
      <c r="DO21" s="4"/>
      <c r="DP21" s="8"/>
      <c r="DQ21" s="4"/>
      <c r="DR21" s="8"/>
      <c r="DS21" s="7"/>
      <c r="DT21" s="7"/>
      <c r="DU21" s="2" t="s">
        <v>153</v>
      </c>
      <c r="DV21" s="2" t="s">
        <v>141</v>
      </c>
      <c r="DW21" s="2" t="s">
        <v>291</v>
      </c>
      <c r="DX21" s="2" t="s">
        <v>306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222</v>
      </c>
      <c r="EI21" s="2" t="s">
        <v>141</v>
      </c>
      <c r="EJ21" s="2" t="s">
        <v>144</v>
      </c>
      <c r="EK21" s="2" t="s">
        <v>144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153</v>
      </c>
      <c r="EV21" s="2" t="s">
        <v>141</v>
      </c>
      <c r="EW21" s="2" t="s">
        <v>298</v>
      </c>
      <c r="EX21" s="2" t="s">
        <v>425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153</v>
      </c>
      <c r="FI21" s="2" t="s">
        <v>160</v>
      </c>
      <c r="FJ21" s="2" t="s">
        <v>300</v>
      </c>
      <c r="FK21" s="2" t="s">
        <v>426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265</v>
      </c>
      <c r="FV21" s="2" t="s">
        <v>141</v>
      </c>
      <c r="FW21" s="2" t="s">
        <v>427</v>
      </c>
      <c r="FX21" s="2" t="s">
        <v>428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153</v>
      </c>
      <c r="GI21" s="2" t="s">
        <v>141</v>
      </c>
      <c r="GJ21" s="2" t="s">
        <v>171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170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153</v>
      </c>
      <c r="HI21" s="2" t="s">
        <v>160</v>
      </c>
      <c r="HJ21" s="2" t="s">
        <v>305</v>
      </c>
      <c r="HK21" s="2" t="s">
        <v>429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222</v>
      </c>
      <c r="HV21" s="2" t="s">
        <v>141</v>
      </c>
      <c r="HW21" s="2" t="s">
        <v>307</v>
      </c>
      <c r="HX21" s="2" t="s">
        <v>144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308</v>
      </c>
      <c r="IV21" s="2" t="s">
        <v>160</v>
      </c>
      <c r="IW21" s="2" t="s">
        <v>144</v>
      </c>
      <c r="IX21" s="2" t="s">
        <v>144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153</v>
      </c>
      <c r="JV21" s="2" t="s">
        <v>141</v>
      </c>
      <c r="JW21" s="2" t="s">
        <v>291</v>
      </c>
      <c r="JX21" s="2" t="s">
        <v>313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181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181</v>
      </c>
      <c r="KV21" s="2" t="s">
        <v>141</v>
      </c>
      <c r="KW21" s="2" t="s">
        <v>144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181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181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181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160</v>
      </c>
      <c r="NJ21" s="2" t="s">
        <v>430</v>
      </c>
      <c r="NK21" s="2" t="s">
        <v>431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181</v>
      </c>
      <c r="NV21" s="2" t="s">
        <v>141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184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70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432</v>
      </c>
      <c r="B22" s="2" t="s">
        <v>133</v>
      </c>
      <c r="C22" s="2" t="s">
        <v>134</v>
      </c>
      <c r="D22" s="2" t="s">
        <v>417</v>
      </c>
      <c r="E22" s="2" t="s">
        <v>418</v>
      </c>
      <c r="F22" s="2" t="s">
        <v>284</v>
      </c>
      <c r="G22" s="2" t="s">
        <v>144</v>
      </c>
      <c r="H22" s="2" t="s">
        <v>144</v>
      </c>
      <c r="I22" s="2" t="s">
        <v>419</v>
      </c>
      <c r="J22" s="2" t="s">
        <v>274</v>
      </c>
      <c r="K22" s="2" t="s">
        <v>287</v>
      </c>
      <c r="L22" s="3">
        <v>84.6</v>
      </c>
      <c r="M22" s="3">
        <v>88.83</v>
      </c>
      <c r="N22" s="3">
        <v>179.99</v>
      </c>
      <c r="O22" s="2" t="s">
        <v>141</v>
      </c>
      <c r="P22" s="2" t="s">
        <v>245</v>
      </c>
      <c r="Q22" s="2" t="s">
        <v>143</v>
      </c>
      <c r="R22" s="2" t="s">
        <v>144</v>
      </c>
      <c r="S22" s="2" t="s">
        <v>288</v>
      </c>
      <c r="T22" s="2" t="s">
        <v>144</v>
      </c>
      <c r="U22" s="2" t="s">
        <v>147</v>
      </c>
      <c r="V22" s="2" t="s">
        <v>289</v>
      </c>
      <c r="W22" s="2" t="s">
        <v>150</v>
      </c>
      <c r="X22" s="2" t="s">
        <v>144</v>
      </c>
      <c r="Y22" s="2" t="s">
        <v>433</v>
      </c>
      <c r="Z22" s="4">
        <v>79</v>
      </c>
      <c r="AA22" s="4">
        <f>=ROUNDDOWN(24.6875,0)</f>
      </c>
      <c r="AB22" s="5">
        <v>3.2</v>
      </c>
      <c r="AC22" s="2" t="s">
        <v>144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4</v>
      </c>
      <c r="AQ22" s="8">
        <v>398.1</v>
      </c>
      <c r="AR22" s="4">
        <v>2</v>
      </c>
      <c r="AS22" s="8">
        <v>222.56</v>
      </c>
      <c r="AT22" s="7">
        <v>1</v>
      </c>
      <c r="AU22" s="7">
        <v>0.7887</v>
      </c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0.4928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4</v>
      </c>
      <c r="BK22" s="8">
        <v>398.1</v>
      </c>
      <c r="BL22" s="2" t="s">
        <v>434</v>
      </c>
      <c r="BM22" s="7">
        <v>1</v>
      </c>
      <c r="BN22" s="7">
        <v>1</v>
      </c>
      <c r="BO22" s="4">
        <v>2</v>
      </c>
      <c r="BP22" s="8">
        <v>175.54</v>
      </c>
      <c r="BQ22" s="4"/>
      <c r="BR22" s="8"/>
      <c r="BS22" s="7"/>
      <c r="BT22" s="7"/>
      <c r="BU22" s="2" t="s">
        <v>153</v>
      </c>
      <c r="BV22" s="2" t="s">
        <v>141</v>
      </c>
      <c r="BW22" s="2" t="s">
        <v>291</v>
      </c>
      <c r="BX22" s="2" t="s">
        <v>297</v>
      </c>
      <c r="BY22" s="2" t="s">
        <v>156</v>
      </c>
      <c r="BZ22" s="2" t="s">
        <v>156</v>
      </c>
      <c r="CA22" s="2" t="s">
        <v>144</v>
      </c>
      <c r="CB22" s="4"/>
      <c r="CC22" s="8"/>
      <c r="CD22" s="4"/>
      <c r="CE22" s="8"/>
      <c r="CF22" s="7"/>
      <c r="CG22" s="7"/>
      <c r="CH22" s="2" t="s">
        <v>153</v>
      </c>
      <c r="CI22" s="2" t="s">
        <v>141</v>
      </c>
      <c r="CJ22" s="2" t="s">
        <v>291</v>
      </c>
      <c r="CK22" s="2" t="s">
        <v>435</v>
      </c>
      <c r="CL22" s="2" t="s">
        <v>156</v>
      </c>
      <c r="CM22" s="2" t="s">
        <v>156</v>
      </c>
      <c r="CN22" s="2" t="s">
        <v>144</v>
      </c>
      <c r="CO22" s="4">
        <v>2</v>
      </c>
      <c r="CP22" s="8">
        <v>222.56</v>
      </c>
      <c r="CQ22" s="4">
        <v>2</v>
      </c>
      <c r="CR22" s="8">
        <v>222.56</v>
      </c>
      <c r="CS22" s="7"/>
      <c r="CT22" s="7"/>
      <c r="CU22" s="2" t="s">
        <v>153</v>
      </c>
      <c r="CV22" s="2" t="s">
        <v>141</v>
      </c>
      <c r="CW22" s="2" t="s">
        <v>144</v>
      </c>
      <c r="CX22" s="2" t="s">
        <v>436</v>
      </c>
      <c r="CY22" s="2" t="s">
        <v>156</v>
      </c>
      <c r="CZ22" s="2" t="s">
        <v>156</v>
      </c>
      <c r="DA22" s="2" t="s">
        <v>144</v>
      </c>
      <c r="DB22" s="4"/>
      <c r="DC22" s="8"/>
      <c r="DD22" s="4"/>
      <c r="DE22" s="8"/>
      <c r="DF22" s="7"/>
      <c r="DG22" s="7"/>
      <c r="DH22" s="2" t="s">
        <v>153</v>
      </c>
      <c r="DI22" s="2" t="s">
        <v>256</v>
      </c>
      <c r="DJ22" s="2" t="s">
        <v>295</v>
      </c>
      <c r="DK22" s="2" t="s">
        <v>437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291</v>
      </c>
      <c r="DX22" s="2" t="s">
        <v>306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222</v>
      </c>
      <c r="EI22" s="2" t="s">
        <v>141</v>
      </c>
      <c r="EJ22" s="2" t="s">
        <v>144</v>
      </c>
      <c r="EK22" s="2" t="s">
        <v>144</v>
      </c>
      <c r="EL22" s="2" t="s">
        <v>156</v>
      </c>
      <c r="EM22" s="2" t="s">
        <v>156</v>
      </c>
      <c r="EN22" s="2" t="s">
        <v>144</v>
      </c>
      <c r="EO22" s="4"/>
      <c r="EP22" s="8"/>
      <c r="EQ22" s="4"/>
      <c r="ER22" s="8"/>
      <c r="ES22" s="7"/>
      <c r="ET22" s="7"/>
      <c r="EU22" s="2" t="s">
        <v>153</v>
      </c>
      <c r="EV22" s="2" t="s">
        <v>141</v>
      </c>
      <c r="EW22" s="2" t="s">
        <v>298</v>
      </c>
      <c r="EX22" s="2" t="s">
        <v>438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160</v>
      </c>
      <c r="FJ22" s="2" t="s">
        <v>300</v>
      </c>
      <c r="FK22" s="2" t="s">
        <v>439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265</v>
      </c>
      <c r="FV22" s="2" t="s">
        <v>141</v>
      </c>
      <c r="FW22" s="2" t="s">
        <v>427</v>
      </c>
      <c r="FX22" s="2" t="s">
        <v>440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153</v>
      </c>
      <c r="GI22" s="2" t="s">
        <v>141</v>
      </c>
      <c r="GJ22" s="2" t="s">
        <v>171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170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153</v>
      </c>
      <c r="HI22" s="2" t="s">
        <v>160</v>
      </c>
      <c r="HJ22" s="2" t="s">
        <v>305</v>
      </c>
      <c r="HK22" s="2" t="s">
        <v>441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222</v>
      </c>
      <c r="HV22" s="2" t="s">
        <v>141</v>
      </c>
      <c r="HW22" s="2" t="s">
        <v>307</v>
      </c>
      <c r="HX22" s="2" t="s">
        <v>144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308</v>
      </c>
      <c r="IV22" s="2" t="s">
        <v>160</v>
      </c>
      <c r="IW22" s="2" t="s">
        <v>144</v>
      </c>
      <c r="IX22" s="2" t="s">
        <v>144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153</v>
      </c>
      <c r="JV22" s="2" t="s">
        <v>141</v>
      </c>
      <c r="JW22" s="2" t="s">
        <v>291</v>
      </c>
      <c r="JX22" s="2" t="s">
        <v>442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181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181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181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181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181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160</v>
      </c>
      <c r="NJ22" s="2" t="s">
        <v>430</v>
      </c>
      <c r="NK22" s="2" t="s">
        <v>443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181</v>
      </c>
      <c r="NV22" s="2" t="s">
        <v>141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184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79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444</v>
      </c>
      <c r="B23" s="2" t="s">
        <v>133</v>
      </c>
      <c r="C23" s="2" t="s">
        <v>134</v>
      </c>
      <c r="D23" s="2" t="s">
        <v>417</v>
      </c>
      <c r="E23" s="2" t="s">
        <v>418</v>
      </c>
      <c r="F23" s="2" t="s">
        <v>137</v>
      </c>
      <c r="G23" s="2" t="s">
        <v>137</v>
      </c>
      <c r="H23" s="2" t="s">
        <v>137</v>
      </c>
      <c r="I23" s="2" t="s">
        <v>445</v>
      </c>
      <c r="J23" s="2" t="s">
        <v>139</v>
      </c>
      <c r="K23" s="2" t="s">
        <v>206</v>
      </c>
      <c r="L23" s="3">
        <v>75.2</v>
      </c>
      <c r="M23" s="3">
        <v>78.96</v>
      </c>
      <c r="N23" s="3">
        <v>159.99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207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45</v>
      </c>
      <c r="AA23" s="4">
        <f>=ROUNDDOWN(26.4705882352941,0)</f>
      </c>
      <c r="AB23" s="5">
        <v>1.7</v>
      </c>
      <c r="AC23" s="2" t="s">
        <v>229</v>
      </c>
      <c r="AD23" s="4">
        <v>80</v>
      </c>
      <c r="AE23" s="4">
        <v>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>
        <v>4</v>
      </c>
      <c r="AW23" s="8">
        <v>352.86</v>
      </c>
      <c r="AX23" s="4">
        <v>5</v>
      </c>
      <c r="AY23" s="8">
        <v>414</v>
      </c>
      <c r="AZ23" s="7">
        <v>-0.2</v>
      </c>
      <c r="BA23" s="7">
        <v>-0.1477</v>
      </c>
      <c r="BB23" s="7"/>
      <c r="BC23" s="4">
        <v>7</v>
      </c>
      <c r="BD23" s="8">
        <v>588.21</v>
      </c>
      <c r="BE23" s="4">
        <v>14</v>
      </c>
      <c r="BF23" s="8">
        <v>1159.78</v>
      </c>
      <c r="BG23" s="7">
        <v>-0.5</v>
      </c>
      <c r="BH23" s="7">
        <v>-0.4928</v>
      </c>
      <c r="BI23" s="7">
        <v>0.5999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141</v>
      </c>
      <c r="BW23" s="2" t="s">
        <v>154</v>
      </c>
      <c r="BX23" s="2" t="s">
        <v>446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210</v>
      </c>
      <c r="CK23" s="2" t="s">
        <v>447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159</v>
      </c>
      <c r="CV23" s="2" t="s">
        <v>160</v>
      </c>
      <c r="CW23" s="2" t="s">
        <v>144</v>
      </c>
      <c r="CX23" s="2" t="s">
        <v>448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153</v>
      </c>
      <c r="DI23" s="2" t="s">
        <v>256</v>
      </c>
      <c r="DJ23" s="2" t="s">
        <v>154</v>
      </c>
      <c r="DK23" s="2" t="s">
        <v>449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154</v>
      </c>
      <c r="DX23" s="2" t="s">
        <v>450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164</v>
      </c>
      <c r="EK23" s="2" t="s">
        <v>451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166</v>
      </c>
      <c r="EX23" s="2" t="s">
        <v>235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168</v>
      </c>
      <c r="FK23" s="2" t="s">
        <v>452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170</v>
      </c>
      <c r="FV23" s="2" t="s">
        <v>141</v>
      </c>
      <c r="FW23" s="2" t="s">
        <v>144</v>
      </c>
      <c r="FX23" s="2" t="s">
        <v>144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153</v>
      </c>
      <c r="GI23" s="2" t="s">
        <v>141</v>
      </c>
      <c r="GJ23" s="2" t="s">
        <v>171</v>
      </c>
      <c r="GK23" s="2" t="s">
        <v>453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222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153</v>
      </c>
      <c r="HI23" s="2" t="s">
        <v>141</v>
      </c>
      <c r="HJ23" s="2" t="s">
        <v>201</v>
      </c>
      <c r="HK23" s="2" t="s">
        <v>353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222</v>
      </c>
      <c r="HV23" s="2" t="s">
        <v>141</v>
      </c>
      <c r="HW23" s="2" t="s">
        <v>144</v>
      </c>
      <c r="HX23" s="2" t="s">
        <v>144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160</v>
      </c>
      <c r="IW23" s="2" t="s">
        <v>144</v>
      </c>
      <c r="IX23" s="2" t="s">
        <v>223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153</v>
      </c>
      <c r="JV23" s="2" t="s">
        <v>141</v>
      </c>
      <c r="JW23" s="2" t="s">
        <v>224</v>
      </c>
      <c r="JX23" s="2" t="s">
        <v>210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181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181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181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181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181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160</v>
      </c>
      <c r="NJ23" s="2" t="s">
        <v>182</v>
      </c>
      <c r="NK23" s="2" t="s">
        <v>454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181</v>
      </c>
      <c r="NV23" s="2" t="s">
        <v>141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184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45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>
        <v>80</v>
      </c>
      <c r="PE23" s="4"/>
      <c r="PF23" s="4"/>
    </row>
    <row r="24">
      <c r="A24" s="2" t="s">
        <v>455</v>
      </c>
      <c r="B24" s="2" t="s">
        <v>133</v>
      </c>
      <c r="C24" s="2" t="s">
        <v>134</v>
      </c>
      <c r="D24" s="2" t="s">
        <v>417</v>
      </c>
      <c r="E24" s="2" t="s">
        <v>418</v>
      </c>
      <c r="F24" s="2" t="s">
        <v>137</v>
      </c>
      <c r="G24" s="2" t="s">
        <v>137</v>
      </c>
      <c r="H24" s="2" t="s">
        <v>137</v>
      </c>
      <c r="I24" s="2" t="s">
        <v>445</v>
      </c>
      <c r="J24" s="2" t="s">
        <v>274</v>
      </c>
      <c r="K24" s="2" t="s">
        <v>206</v>
      </c>
      <c r="L24" s="3">
        <v>84.6</v>
      </c>
      <c r="M24" s="3">
        <v>88.83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207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85</v>
      </c>
      <c r="AA24" s="4">
        <f>=ROUNDDOWN(17,0)</f>
      </c>
      <c r="AB24" s="5">
        <v>5</v>
      </c>
      <c r="AC24" s="2" t="s">
        <v>229</v>
      </c>
      <c r="AD24" s="4">
        <v>140</v>
      </c>
      <c r="AE24" s="4">
        <v>140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352.86</v>
      </c>
      <c r="AR24" s="4">
        <v>5</v>
      </c>
      <c r="AS24" s="8">
        <v>414</v>
      </c>
      <c r="AT24" s="7">
        <v>-0.2</v>
      </c>
      <c r="AU24" s="7">
        <v>-0.1477</v>
      </c>
      <c r="AV24" s="4" t="s">
        <v>144</v>
      </c>
      <c r="AW24" s="8" t="s">
        <v>144</v>
      </c>
      <c r="AX24" s="4" t="s">
        <v>144</v>
      </c>
      <c r="AY24" s="8" t="s">
        <v>144</v>
      </c>
      <c r="AZ24" s="7" t="s">
        <v>144</v>
      </c>
      <c r="BA24" s="7" t="s">
        <v>144</v>
      </c>
      <c r="BB24" s="7">
        <v>1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 t="s">
        <v>144</v>
      </c>
      <c r="BJ24" s="4">
        <v>4</v>
      </c>
      <c r="BK24" s="8">
        <v>352.86</v>
      </c>
      <c r="BL24" s="2" t="s">
        <v>456</v>
      </c>
      <c r="BM24" s="7">
        <v>1</v>
      </c>
      <c r="BN24" s="7">
        <v>1</v>
      </c>
      <c r="BO24" s="4">
        <v>1</v>
      </c>
      <c r="BP24" s="8">
        <v>92.4</v>
      </c>
      <c r="BQ24" s="4"/>
      <c r="BR24" s="8"/>
      <c r="BS24" s="7"/>
      <c r="BT24" s="7"/>
      <c r="BU24" s="2" t="s">
        <v>153</v>
      </c>
      <c r="BV24" s="2" t="s">
        <v>141</v>
      </c>
      <c r="BW24" s="2" t="s">
        <v>154</v>
      </c>
      <c r="BX24" s="2" t="s">
        <v>166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153</v>
      </c>
      <c r="CI24" s="2" t="s">
        <v>141</v>
      </c>
      <c r="CJ24" s="2" t="s">
        <v>210</v>
      </c>
      <c r="CK24" s="2" t="s">
        <v>457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159</v>
      </c>
      <c r="CV24" s="2" t="s">
        <v>160</v>
      </c>
      <c r="CW24" s="2" t="s">
        <v>144</v>
      </c>
      <c r="CX24" s="2" t="s">
        <v>448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256</v>
      </c>
      <c r="DJ24" s="2" t="s">
        <v>154</v>
      </c>
      <c r="DK24" s="2" t="s">
        <v>349</v>
      </c>
      <c r="DL24" s="2" t="s">
        <v>156</v>
      </c>
      <c r="DM24" s="2" t="s">
        <v>156</v>
      </c>
      <c r="DN24" s="2" t="s">
        <v>144</v>
      </c>
      <c r="DO24" s="4">
        <v>1</v>
      </c>
      <c r="DP24" s="8">
        <v>82.8</v>
      </c>
      <c r="DQ24" s="4">
        <v>5</v>
      </c>
      <c r="DR24" s="8">
        <v>414</v>
      </c>
      <c r="DS24" s="7">
        <v>-0.8</v>
      </c>
      <c r="DT24" s="7">
        <v>-0.8</v>
      </c>
      <c r="DU24" s="2" t="s">
        <v>153</v>
      </c>
      <c r="DV24" s="2" t="s">
        <v>141</v>
      </c>
      <c r="DW24" s="2" t="s">
        <v>154</v>
      </c>
      <c r="DX24" s="2" t="s">
        <v>457</v>
      </c>
      <c r="DY24" s="2" t="s">
        <v>156</v>
      </c>
      <c r="DZ24" s="2" t="s">
        <v>156</v>
      </c>
      <c r="EA24" s="2" t="s">
        <v>144</v>
      </c>
      <c r="EB24" s="4">
        <v>2</v>
      </c>
      <c r="EC24" s="8">
        <v>177.66</v>
      </c>
      <c r="ED24" s="4"/>
      <c r="EE24" s="8"/>
      <c r="EF24" s="7"/>
      <c r="EG24" s="7"/>
      <c r="EH24" s="2" t="s">
        <v>153</v>
      </c>
      <c r="EI24" s="2" t="s">
        <v>141</v>
      </c>
      <c r="EJ24" s="2" t="s">
        <v>164</v>
      </c>
      <c r="EK24" s="2" t="s">
        <v>458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166</v>
      </c>
      <c r="EX24" s="2" t="s">
        <v>235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459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170</v>
      </c>
      <c r="FV24" s="2" t="s">
        <v>141</v>
      </c>
      <c r="FW24" s="2" t="s">
        <v>144</v>
      </c>
      <c r="FX24" s="2" t="s">
        <v>144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153</v>
      </c>
      <c r="GI24" s="2" t="s">
        <v>141</v>
      </c>
      <c r="GJ24" s="2" t="s">
        <v>171</v>
      </c>
      <c r="GK24" s="2" t="s">
        <v>460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222</v>
      </c>
      <c r="GV24" s="2" t="s">
        <v>141</v>
      </c>
      <c r="GW24" s="2" t="s">
        <v>144</v>
      </c>
      <c r="GX24" s="2" t="s">
        <v>144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153</v>
      </c>
      <c r="HI24" s="2" t="s">
        <v>141</v>
      </c>
      <c r="HJ24" s="2" t="s">
        <v>201</v>
      </c>
      <c r="HK24" s="2" t="s">
        <v>461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222</v>
      </c>
      <c r="HV24" s="2" t="s">
        <v>141</v>
      </c>
      <c r="HW24" s="2" t="s">
        <v>144</v>
      </c>
      <c r="HX24" s="2" t="s">
        <v>144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160</v>
      </c>
      <c r="IW24" s="2" t="s">
        <v>144</v>
      </c>
      <c r="IX24" s="2" t="s">
        <v>462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153</v>
      </c>
      <c r="JV24" s="2" t="s">
        <v>141</v>
      </c>
      <c r="JW24" s="2" t="s">
        <v>224</v>
      </c>
      <c r="JX24" s="2" t="s">
        <v>463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181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181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181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181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181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160</v>
      </c>
      <c r="NJ24" s="2" t="s">
        <v>226</v>
      </c>
      <c r="NK24" s="2" t="s">
        <v>464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181</v>
      </c>
      <c r="NV24" s="2" t="s">
        <v>141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184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>
        <v>31</v>
      </c>
      <c r="OP24" s="4">
        <v>54</v>
      </c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>
        <v>140</v>
      </c>
      <c r="PE24" s="4"/>
      <c r="PF24" s="4"/>
    </row>
    <row r="25">
      <c r="A25" s="2" t="s">
        <v>465</v>
      </c>
      <c r="B25" s="2" t="s">
        <v>133</v>
      </c>
      <c r="C25" s="2" t="s">
        <v>134</v>
      </c>
      <c r="D25" s="2" t="s">
        <v>417</v>
      </c>
      <c r="E25" s="2" t="s">
        <v>418</v>
      </c>
      <c r="F25" s="2" t="s">
        <v>137</v>
      </c>
      <c r="G25" s="2" t="s">
        <v>137</v>
      </c>
      <c r="H25" s="2" t="s">
        <v>137</v>
      </c>
      <c r="I25" s="2" t="s">
        <v>445</v>
      </c>
      <c r="J25" s="2" t="s">
        <v>139</v>
      </c>
      <c r="K25" s="2" t="s">
        <v>140</v>
      </c>
      <c r="L25" s="3">
        <v>75.2</v>
      </c>
      <c r="M25" s="3">
        <v>78.96</v>
      </c>
      <c r="N25" s="3">
        <v>159.99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145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67</v>
      </c>
      <c r="AA25" s="4">
        <f>=ROUNDDOWN(33.5,0)</f>
      </c>
      <c r="AB25" s="5">
        <v>2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152.55</v>
      </c>
      <c r="AR25" s="4">
        <v>4</v>
      </c>
      <c r="AS25" s="8">
        <v>334.65</v>
      </c>
      <c r="AT25" s="7">
        <v>-0.5</v>
      </c>
      <c r="AU25" s="7">
        <v>-0.5442</v>
      </c>
      <c r="AV25" s="4">
        <v>3</v>
      </c>
      <c r="AW25" s="8">
        <v>235.35</v>
      </c>
      <c r="AX25" s="4">
        <v>9</v>
      </c>
      <c r="AY25" s="8">
        <v>745.78</v>
      </c>
      <c r="AZ25" s="7">
        <v>-0.6667</v>
      </c>
      <c r="BA25" s="7">
        <v>-0.6844</v>
      </c>
      <c r="BB25" s="7">
        <v>0.6482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>
        <v>0.4001</v>
      </c>
      <c r="BJ25" s="4">
        <v>2</v>
      </c>
      <c r="BK25" s="8">
        <v>152.55</v>
      </c>
      <c r="BL25" s="2" t="s">
        <v>466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153</v>
      </c>
      <c r="BV25" s="2" t="s">
        <v>141</v>
      </c>
      <c r="BW25" s="2" t="s">
        <v>154</v>
      </c>
      <c r="BX25" s="2" t="s">
        <v>467</v>
      </c>
      <c r="BY25" s="2" t="s">
        <v>156</v>
      </c>
      <c r="BZ25" s="2" t="s">
        <v>156</v>
      </c>
      <c r="CA25" s="2" t="s">
        <v>144</v>
      </c>
      <c r="CB25" s="4">
        <v>1</v>
      </c>
      <c r="CC25" s="8">
        <v>78.95</v>
      </c>
      <c r="CD25" s="4">
        <v>1</v>
      </c>
      <c r="CE25" s="8">
        <v>111.25</v>
      </c>
      <c r="CF25" s="7"/>
      <c r="CG25" s="7">
        <v>-0.2903</v>
      </c>
      <c r="CH25" s="2" t="s">
        <v>153</v>
      </c>
      <c r="CI25" s="2" t="s">
        <v>141</v>
      </c>
      <c r="CJ25" s="2" t="s">
        <v>157</v>
      </c>
      <c r="CK25" s="2" t="s">
        <v>468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159</v>
      </c>
      <c r="CV25" s="2" t="s">
        <v>160</v>
      </c>
      <c r="CW25" s="2" t="s">
        <v>144</v>
      </c>
      <c r="CX25" s="2" t="s">
        <v>469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76.2</v>
      </c>
      <c r="DF25" s="7">
        <v>-1</v>
      </c>
      <c r="DG25" s="7">
        <v>-1</v>
      </c>
      <c r="DH25" s="2" t="s">
        <v>153</v>
      </c>
      <c r="DI25" s="2" t="s">
        <v>256</v>
      </c>
      <c r="DJ25" s="2" t="s">
        <v>154</v>
      </c>
      <c r="DK25" s="2" t="s">
        <v>470</v>
      </c>
      <c r="DL25" s="2" t="s">
        <v>156</v>
      </c>
      <c r="DM25" s="2" t="s">
        <v>156</v>
      </c>
      <c r="DN25" s="2" t="s">
        <v>144</v>
      </c>
      <c r="DO25" s="4">
        <v>1</v>
      </c>
      <c r="DP25" s="8">
        <v>73.6</v>
      </c>
      <c r="DQ25" s="4">
        <v>2</v>
      </c>
      <c r="DR25" s="8">
        <v>147.2</v>
      </c>
      <c r="DS25" s="7">
        <v>-0.5</v>
      </c>
      <c r="DT25" s="7">
        <v>-0.5</v>
      </c>
      <c r="DU25" s="2" t="s">
        <v>153</v>
      </c>
      <c r="DV25" s="2" t="s">
        <v>141</v>
      </c>
      <c r="DW25" s="2" t="s">
        <v>154</v>
      </c>
      <c r="DX25" s="2" t="s">
        <v>471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164</v>
      </c>
      <c r="EK25" s="2" t="s">
        <v>144</v>
      </c>
      <c r="EL25" s="2" t="s">
        <v>156</v>
      </c>
      <c r="EM25" s="2" t="s">
        <v>156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166</v>
      </c>
      <c r="EX25" s="2" t="s">
        <v>472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168</v>
      </c>
      <c r="FK25" s="2" t="s">
        <v>473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170</v>
      </c>
      <c r="FV25" s="2" t="s">
        <v>141</v>
      </c>
      <c r="FW25" s="2" t="s">
        <v>144</v>
      </c>
      <c r="FX25" s="2" t="s">
        <v>144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153</v>
      </c>
      <c r="GI25" s="2" t="s">
        <v>141</v>
      </c>
      <c r="GJ25" s="2" t="s">
        <v>474</v>
      </c>
      <c r="GK25" s="2" t="s">
        <v>475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222</v>
      </c>
      <c r="GV25" s="2" t="s">
        <v>141</v>
      </c>
      <c r="GW25" s="2" t="s">
        <v>144</v>
      </c>
      <c r="GX25" s="2" t="s">
        <v>144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153</v>
      </c>
      <c r="HI25" s="2" t="s">
        <v>141</v>
      </c>
      <c r="HJ25" s="2" t="s">
        <v>201</v>
      </c>
      <c r="HK25" s="2" t="s">
        <v>476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141</v>
      </c>
      <c r="HW25" s="2" t="s">
        <v>177</v>
      </c>
      <c r="HX25" s="2" t="s">
        <v>221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160</v>
      </c>
      <c r="IW25" s="2" t="s">
        <v>144</v>
      </c>
      <c r="IX25" s="2" t="s">
        <v>178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153</v>
      </c>
      <c r="JV25" s="2" t="s">
        <v>141</v>
      </c>
      <c r="JW25" s="2" t="s">
        <v>179</v>
      </c>
      <c r="JX25" s="2" t="s">
        <v>477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181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181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181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181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181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160</v>
      </c>
      <c r="NJ25" s="2" t="s">
        <v>182</v>
      </c>
      <c r="NK25" s="2" t="s">
        <v>478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181</v>
      </c>
      <c r="NV25" s="2" t="s">
        <v>141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184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/>
      <c r="OP25" s="4"/>
      <c r="OQ25" s="4"/>
      <c r="OR25" s="4">
        <v>67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479</v>
      </c>
      <c r="B26" s="2" t="s">
        <v>133</v>
      </c>
      <c r="C26" s="2" t="s">
        <v>134</v>
      </c>
      <c r="D26" s="2" t="s">
        <v>417</v>
      </c>
      <c r="E26" s="2" t="s">
        <v>418</v>
      </c>
      <c r="F26" s="2" t="s">
        <v>137</v>
      </c>
      <c r="G26" s="2" t="s">
        <v>137</v>
      </c>
      <c r="H26" s="2" t="s">
        <v>137</v>
      </c>
      <c r="I26" s="2" t="s">
        <v>445</v>
      </c>
      <c r="J26" s="2" t="s">
        <v>274</v>
      </c>
      <c r="K26" s="2" t="s">
        <v>140</v>
      </c>
      <c r="L26" s="3">
        <v>84.6</v>
      </c>
      <c r="M26" s="3">
        <v>88.83</v>
      </c>
      <c r="N26" s="3">
        <v>179.99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145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150</v>
      </c>
      <c r="Y26" s="2" t="s">
        <v>151</v>
      </c>
      <c r="Z26" s="4">
        <v>229</v>
      </c>
      <c r="AA26" s="4">
        <f>=ROUNDDOWN(45.8,0)</f>
      </c>
      <c r="AB26" s="5">
        <v>5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82.8</v>
      </c>
      <c r="AR26" s="4">
        <v>5</v>
      </c>
      <c r="AS26" s="8">
        <v>411.13</v>
      </c>
      <c r="AT26" s="7">
        <v>-0.8</v>
      </c>
      <c r="AU26" s="7">
        <v>-0.7986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0.3518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82.8</v>
      </c>
      <c r="BL26" s="2" t="s">
        <v>480</v>
      </c>
      <c r="BM26" s="7">
        <v>1</v>
      </c>
      <c r="BN26" s="7">
        <v>1</v>
      </c>
      <c r="BO26" s="4"/>
      <c r="BP26" s="8"/>
      <c r="BQ26" s="4">
        <v>1</v>
      </c>
      <c r="BR26" s="8">
        <v>81.26</v>
      </c>
      <c r="BS26" s="7">
        <v>-1</v>
      </c>
      <c r="BT26" s="7">
        <v>-1</v>
      </c>
      <c r="BU26" s="2" t="s">
        <v>153</v>
      </c>
      <c r="BV26" s="2" t="s">
        <v>141</v>
      </c>
      <c r="BW26" s="2" t="s">
        <v>154</v>
      </c>
      <c r="BX26" s="2" t="s">
        <v>481</v>
      </c>
      <c r="BY26" s="2" t="s">
        <v>156</v>
      </c>
      <c r="BZ26" s="2" t="s">
        <v>156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157</v>
      </c>
      <c r="CK26" s="2" t="s">
        <v>482</v>
      </c>
      <c r="CL26" s="2" t="s">
        <v>156</v>
      </c>
      <c r="CM26" s="2" t="s">
        <v>156</v>
      </c>
      <c r="CN26" s="2" t="s">
        <v>144</v>
      </c>
      <c r="CO26" s="4"/>
      <c r="CP26" s="8"/>
      <c r="CQ26" s="4"/>
      <c r="CR26" s="8"/>
      <c r="CS26" s="7"/>
      <c r="CT26" s="7"/>
      <c r="CU26" s="2" t="s">
        <v>159</v>
      </c>
      <c r="CV26" s="2" t="s">
        <v>160</v>
      </c>
      <c r="CW26" s="2" t="s">
        <v>144</v>
      </c>
      <c r="CX26" s="2" t="s">
        <v>448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256</v>
      </c>
      <c r="DJ26" s="2" t="s">
        <v>154</v>
      </c>
      <c r="DK26" s="2" t="s">
        <v>483</v>
      </c>
      <c r="DL26" s="2" t="s">
        <v>156</v>
      </c>
      <c r="DM26" s="2" t="s">
        <v>156</v>
      </c>
      <c r="DN26" s="2" t="s">
        <v>144</v>
      </c>
      <c r="DO26" s="4">
        <v>1</v>
      </c>
      <c r="DP26" s="8">
        <v>82.8</v>
      </c>
      <c r="DQ26" s="4">
        <v>3</v>
      </c>
      <c r="DR26" s="8">
        <v>248.4</v>
      </c>
      <c r="DS26" s="7">
        <v>-0.6667</v>
      </c>
      <c r="DT26" s="7">
        <v>-0.6667</v>
      </c>
      <c r="DU26" s="2" t="s">
        <v>153</v>
      </c>
      <c r="DV26" s="2" t="s">
        <v>141</v>
      </c>
      <c r="DW26" s="2" t="s">
        <v>154</v>
      </c>
      <c r="DX26" s="2" t="s">
        <v>484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164</v>
      </c>
      <c r="EK26" s="2" t="s">
        <v>485</v>
      </c>
      <c r="EL26" s="2" t="s">
        <v>156</v>
      </c>
      <c r="EM26" s="2" t="s">
        <v>156</v>
      </c>
      <c r="EN26" s="2" t="s">
        <v>144</v>
      </c>
      <c r="EO26" s="4"/>
      <c r="EP26" s="8"/>
      <c r="EQ26" s="4">
        <v>1</v>
      </c>
      <c r="ER26" s="8">
        <v>81.47</v>
      </c>
      <c r="ES26" s="7">
        <v>-1</v>
      </c>
      <c r="ET26" s="7">
        <v>-1</v>
      </c>
      <c r="EU26" s="2" t="s">
        <v>153</v>
      </c>
      <c r="EV26" s="2" t="s">
        <v>141</v>
      </c>
      <c r="EW26" s="2" t="s">
        <v>166</v>
      </c>
      <c r="EX26" s="2" t="s">
        <v>235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153</v>
      </c>
      <c r="FI26" s="2" t="s">
        <v>141</v>
      </c>
      <c r="FJ26" s="2" t="s">
        <v>168</v>
      </c>
      <c r="FK26" s="2" t="s">
        <v>486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170</v>
      </c>
      <c r="FV26" s="2" t="s">
        <v>141</v>
      </c>
      <c r="FW26" s="2" t="s">
        <v>144</v>
      </c>
      <c r="FX26" s="2" t="s">
        <v>144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153</v>
      </c>
      <c r="GI26" s="2" t="s">
        <v>141</v>
      </c>
      <c r="GJ26" s="2" t="s">
        <v>171</v>
      </c>
      <c r="GK26" s="2" t="s">
        <v>487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222</v>
      </c>
      <c r="GV26" s="2" t="s">
        <v>141</v>
      </c>
      <c r="GW26" s="2" t="s">
        <v>144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153</v>
      </c>
      <c r="HI26" s="2" t="s">
        <v>256</v>
      </c>
      <c r="HJ26" s="2" t="s">
        <v>488</v>
      </c>
      <c r="HK26" s="2" t="s">
        <v>489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141</v>
      </c>
      <c r="HW26" s="2" t="s">
        <v>177</v>
      </c>
      <c r="HX26" s="2" t="s">
        <v>490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153</v>
      </c>
      <c r="IV26" s="2" t="s">
        <v>160</v>
      </c>
      <c r="IW26" s="2" t="s">
        <v>144</v>
      </c>
      <c r="IX26" s="2" t="s">
        <v>178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153</v>
      </c>
      <c r="JV26" s="2" t="s">
        <v>141</v>
      </c>
      <c r="JW26" s="2" t="s">
        <v>179</v>
      </c>
      <c r="JX26" s="2" t="s">
        <v>216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181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181</v>
      </c>
      <c r="KV26" s="2" t="s">
        <v>141</v>
      </c>
      <c r="KW26" s="2" t="s">
        <v>144</v>
      </c>
      <c r="KX26" s="2" t="s">
        <v>144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181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181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181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160</v>
      </c>
      <c r="NJ26" s="2" t="s">
        <v>182</v>
      </c>
      <c r="NK26" s="2" t="s">
        <v>491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181</v>
      </c>
      <c r="NV26" s="2" t="s">
        <v>141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184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76</v>
      </c>
      <c r="OP26" s="4">
        <v>56</v>
      </c>
      <c r="OQ26" s="4"/>
      <c r="OR26" s="4">
        <v>97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492</v>
      </c>
      <c r="B27" s="2" t="s">
        <v>133</v>
      </c>
      <c r="C27" s="2" t="s">
        <v>134</v>
      </c>
      <c r="D27" s="2" t="s">
        <v>417</v>
      </c>
      <c r="E27" s="2" t="s">
        <v>418</v>
      </c>
      <c r="F27" s="2" t="s">
        <v>325</v>
      </c>
      <c r="G27" s="2" t="s">
        <v>325</v>
      </c>
      <c r="H27" s="2" t="s">
        <v>325</v>
      </c>
      <c r="I27" s="2" t="s">
        <v>493</v>
      </c>
      <c r="J27" s="2" t="s">
        <v>139</v>
      </c>
      <c r="K27" s="2" t="s">
        <v>327</v>
      </c>
      <c r="L27" s="3">
        <v>75.2</v>
      </c>
      <c r="M27" s="3">
        <v>78.96</v>
      </c>
      <c r="N27" s="3">
        <v>159.99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328</v>
      </c>
      <c r="T27" s="2" t="s">
        <v>146</v>
      </c>
      <c r="U27" s="2" t="s">
        <v>147</v>
      </c>
      <c r="V27" s="2" t="s">
        <v>289</v>
      </c>
      <c r="W27" s="2" t="s">
        <v>150</v>
      </c>
      <c r="X27" s="2" t="s">
        <v>144</v>
      </c>
      <c r="Y27" s="2" t="s">
        <v>329</v>
      </c>
      <c r="Z27" s="4">
        <v>166</v>
      </c>
      <c r="AA27" s="4">
        <f>=ROUNDDOWN(23.7142857142857,0)</f>
      </c>
      <c r="AB27" s="5">
        <v>7</v>
      </c>
      <c r="AC27" s="2" t="s">
        <v>330</v>
      </c>
      <c r="AD27" s="4">
        <v>280</v>
      </c>
      <c r="AE27" s="4">
        <v>280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71.72</v>
      </c>
      <c r="AR27" s="4">
        <v>5</v>
      </c>
      <c r="AS27" s="8">
        <v>363.36</v>
      </c>
      <c r="AT27" s="7">
        <v>-0.8</v>
      </c>
      <c r="AU27" s="7">
        <v>-0.8026</v>
      </c>
      <c r="AV27" s="4">
        <v>5</v>
      </c>
      <c r="AW27" s="8">
        <v>420.33</v>
      </c>
      <c r="AX27" s="4">
        <v>16</v>
      </c>
      <c r="AY27" s="8">
        <v>1246.62</v>
      </c>
      <c r="AZ27" s="7">
        <v>-0.6875</v>
      </c>
      <c r="BA27" s="7">
        <v>-0.6628</v>
      </c>
      <c r="BB27" s="7">
        <v>0.1706</v>
      </c>
      <c r="BC27" s="4">
        <v>5</v>
      </c>
      <c r="BD27" s="8">
        <v>420.33</v>
      </c>
      <c r="BE27" s="4">
        <v>16</v>
      </c>
      <c r="BF27" s="8">
        <v>1246.62</v>
      </c>
      <c r="BG27" s="7">
        <v>-0.6875</v>
      </c>
      <c r="BH27" s="7">
        <v>-0.6628</v>
      </c>
      <c r="BI27" s="7">
        <v>1</v>
      </c>
      <c r="BJ27" s="4">
        <v>1</v>
      </c>
      <c r="BK27" s="8">
        <v>71.72</v>
      </c>
      <c r="BL27" s="2" t="s">
        <v>494</v>
      </c>
      <c r="BM27" s="7">
        <v>1</v>
      </c>
      <c r="BN27" s="7">
        <v>1</v>
      </c>
      <c r="BO27" s="4">
        <v>1</v>
      </c>
      <c r="BP27" s="8">
        <v>71.72</v>
      </c>
      <c r="BQ27" s="4">
        <v>1</v>
      </c>
      <c r="BR27" s="8">
        <v>57.38</v>
      </c>
      <c r="BS27" s="7"/>
      <c r="BT27" s="7">
        <v>0.2499</v>
      </c>
      <c r="BU27" s="2" t="s">
        <v>153</v>
      </c>
      <c r="BV27" s="2" t="s">
        <v>141</v>
      </c>
      <c r="BW27" s="2" t="s">
        <v>332</v>
      </c>
      <c r="BX27" s="2" t="s">
        <v>495</v>
      </c>
      <c r="BY27" s="2" t="s">
        <v>156</v>
      </c>
      <c r="BZ27" s="2" t="s">
        <v>156</v>
      </c>
      <c r="CA27" s="2" t="s">
        <v>144</v>
      </c>
      <c r="CB27" s="4"/>
      <c r="CC27" s="8"/>
      <c r="CD27" s="4"/>
      <c r="CE27" s="8"/>
      <c r="CF27" s="7"/>
      <c r="CG27" s="7"/>
      <c r="CH27" s="2" t="s">
        <v>153</v>
      </c>
      <c r="CI27" s="2" t="s">
        <v>141</v>
      </c>
      <c r="CJ27" s="2" t="s">
        <v>210</v>
      </c>
      <c r="CK27" s="2" t="s">
        <v>496</v>
      </c>
      <c r="CL27" s="2" t="s">
        <v>156</v>
      </c>
      <c r="CM27" s="2" t="s">
        <v>156</v>
      </c>
      <c r="CN27" s="2" t="s">
        <v>144</v>
      </c>
      <c r="CO27" s="4"/>
      <c r="CP27" s="8"/>
      <c r="CQ27" s="4">
        <v>1</v>
      </c>
      <c r="CR27" s="8">
        <v>85.18</v>
      </c>
      <c r="CS27" s="7">
        <v>-1</v>
      </c>
      <c r="CT27" s="7">
        <v>-1</v>
      </c>
      <c r="CU27" s="2" t="s">
        <v>153</v>
      </c>
      <c r="CV27" s="2" t="s">
        <v>141</v>
      </c>
      <c r="CW27" s="2" t="s">
        <v>144</v>
      </c>
      <c r="CX27" s="2" t="s">
        <v>497</v>
      </c>
      <c r="CY27" s="2" t="s">
        <v>156</v>
      </c>
      <c r="CZ27" s="2" t="s">
        <v>156</v>
      </c>
      <c r="DA27" s="2" t="s">
        <v>144</v>
      </c>
      <c r="DB27" s="4"/>
      <c r="DC27" s="8"/>
      <c r="DD27" s="4"/>
      <c r="DE27" s="8"/>
      <c r="DF27" s="7"/>
      <c r="DG27" s="7"/>
      <c r="DH27" s="2" t="s">
        <v>153</v>
      </c>
      <c r="DI27" s="2" t="s">
        <v>256</v>
      </c>
      <c r="DJ27" s="2" t="s">
        <v>335</v>
      </c>
      <c r="DK27" s="2" t="s">
        <v>180</v>
      </c>
      <c r="DL27" s="2" t="s">
        <v>156</v>
      </c>
      <c r="DM27" s="2" t="s">
        <v>156</v>
      </c>
      <c r="DN27" s="2" t="s">
        <v>144</v>
      </c>
      <c r="DO27" s="4"/>
      <c r="DP27" s="8"/>
      <c r="DQ27" s="4">
        <v>3</v>
      </c>
      <c r="DR27" s="8">
        <v>220.8</v>
      </c>
      <c r="DS27" s="7">
        <v>-1</v>
      </c>
      <c r="DT27" s="7">
        <v>-1</v>
      </c>
      <c r="DU27" s="2" t="s">
        <v>153</v>
      </c>
      <c r="DV27" s="2" t="s">
        <v>141</v>
      </c>
      <c r="DW27" s="2" t="s">
        <v>329</v>
      </c>
      <c r="DX27" s="2" t="s">
        <v>348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164</v>
      </c>
      <c r="EK27" s="2" t="s">
        <v>498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166</v>
      </c>
      <c r="EX27" s="2" t="s">
        <v>235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141</v>
      </c>
      <c r="FJ27" s="2" t="s">
        <v>337</v>
      </c>
      <c r="FK27" s="2" t="s">
        <v>499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265</v>
      </c>
      <c r="FV27" s="2" t="s">
        <v>141</v>
      </c>
      <c r="FW27" s="2" t="s">
        <v>500</v>
      </c>
      <c r="FX27" s="2" t="s">
        <v>144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153</v>
      </c>
      <c r="GI27" s="2" t="s">
        <v>141</v>
      </c>
      <c r="GJ27" s="2" t="s">
        <v>501</v>
      </c>
      <c r="GK27" s="2" t="s">
        <v>502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222</v>
      </c>
      <c r="GV27" s="2" t="s">
        <v>141</v>
      </c>
      <c r="GW27" s="2" t="s">
        <v>144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159</v>
      </c>
      <c r="HI27" s="2" t="s">
        <v>160</v>
      </c>
      <c r="HJ27" s="2" t="s">
        <v>201</v>
      </c>
      <c r="HK27" s="2" t="s">
        <v>503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222</v>
      </c>
      <c r="HV27" s="2" t="s">
        <v>141</v>
      </c>
      <c r="HW27" s="2" t="s">
        <v>144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153</v>
      </c>
      <c r="IV27" s="2" t="s">
        <v>160</v>
      </c>
      <c r="IW27" s="2" t="s">
        <v>144</v>
      </c>
      <c r="IX27" s="2" t="s">
        <v>223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153</v>
      </c>
      <c r="JV27" s="2" t="s">
        <v>141</v>
      </c>
      <c r="JW27" s="2" t="s">
        <v>224</v>
      </c>
      <c r="JX27" s="2" t="s">
        <v>349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181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181</v>
      </c>
      <c r="KV27" s="2" t="s">
        <v>141</v>
      </c>
      <c r="KW27" s="2" t="s">
        <v>144</v>
      </c>
      <c r="KX27" s="2" t="s">
        <v>144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181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181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181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160</v>
      </c>
      <c r="NJ27" s="2" t="s">
        <v>343</v>
      </c>
      <c r="NK27" s="2" t="s">
        <v>504</v>
      </c>
      <c r="NL27" s="2" t="s">
        <v>156</v>
      </c>
      <c r="NM27" s="2" t="s">
        <v>156</v>
      </c>
      <c r="NN27" s="2" t="s">
        <v>272</v>
      </c>
      <c r="NO27" s="4"/>
      <c r="NP27" s="8"/>
      <c r="NQ27" s="4"/>
      <c r="NR27" s="8"/>
      <c r="NS27" s="7"/>
      <c r="NT27" s="7"/>
      <c r="NU27" s="2" t="s">
        <v>181</v>
      </c>
      <c r="NV27" s="2" t="s">
        <v>141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184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166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280</v>
      </c>
    </row>
    <row r="28">
      <c r="A28" s="2" t="s">
        <v>505</v>
      </c>
      <c r="B28" s="2" t="s">
        <v>133</v>
      </c>
      <c r="C28" s="2" t="s">
        <v>134</v>
      </c>
      <c r="D28" s="2" t="s">
        <v>417</v>
      </c>
      <c r="E28" s="2" t="s">
        <v>418</v>
      </c>
      <c r="F28" s="2" t="s">
        <v>325</v>
      </c>
      <c r="G28" s="2" t="s">
        <v>325</v>
      </c>
      <c r="H28" s="2" t="s">
        <v>325</v>
      </c>
      <c r="I28" s="2" t="s">
        <v>493</v>
      </c>
      <c r="J28" s="2" t="s">
        <v>274</v>
      </c>
      <c r="K28" s="2" t="s">
        <v>327</v>
      </c>
      <c r="L28" s="3">
        <v>84.6</v>
      </c>
      <c r="M28" s="3">
        <v>88.83</v>
      </c>
      <c r="N28" s="3">
        <v>179.99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328</v>
      </c>
      <c r="T28" s="2" t="s">
        <v>146</v>
      </c>
      <c r="U28" s="2" t="s">
        <v>147</v>
      </c>
      <c r="V28" s="2" t="s">
        <v>289</v>
      </c>
      <c r="W28" s="2" t="s">
        <v>150</v>
      </c>
      <c r="X28" s="2" t="s">
        <v>144</v>
      </c>
      <c r="Y28" s="2" t="s">
        <v>329</v>
      </c>
      <c r="Z28" s="4">
        <v>191</v>
      </c>
      <c r="AA28" s="4">
        <f>=ROUNDDOWN(29.84375,0)</f>
      </c>
      <c r="AB28" s="5">
        <v>6.4</v>
      </c>
      <c r="AC28" s="2" t="s">
        <v>330</v>
      </c>
      <c r="AD28" s="4">
        <v>140</v>
      </c>
      <c r="AE28" s="4">
        <v>140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4</v>
      </c>
      <c r="AQ28" s="8">
        <v>348.61</v>
      </c>
      <c r="AR28" s="4">
        <v>11</v>
      </c>
      <c r="AS28" s="8">
        <v>883.26</v>
      </c>
      <c r="AT28" s="7">
        <v>-0.6364</v>
      </c>
      <c r="AU28" s="7">
        <v>-0.6053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0.8294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4</v>
      </c>
      <c r="BK28" s="8">
        <v>348.61</v>
      </c>
      <c r="BL28" s="2" t="s">
        <v>506</v>
      </c>
      <c r="BM28" s="7">
        <v>1</v>
      </c>
      <c r="BN28" s="7">
        <v>1</v>
      </c>
      <c r="BO28" s="4">
        <v>2</v>
      </c>
      <c r="BP28" s="8">
        <v>162.52</v>
      </c>
      <c r="BQ28" s="4">
        <v>4</v>
      </c>
      <c r="BR28" s="8">
        <v>260.04</v>
      </c>
      <c r="BS28" s="7">
        <v>-0.5</v>
      </c>
      <c r="BT28" s="7">
        <v>-0.375</v>
      </c>
      <c r="BU28" s="2" t="s">
        <v>153</v>
      </c>
      <c r="BV28" s="2" t="s">
        <v>141</v>
      </c>
      <c r="BW28" s="2" t="s">
        <v>332</v>
      </c>
      <c r="BX28" s="2" t="s">
        <v>507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210</v>
      </c>
      <c r="CK28" s="2" t="s">
        <v>157</v>
      </c>
      <c r="CL28" s="2" t="s">
        <v>156</v>
      </c>
      <c r="CM28" s="2" t="s">
        <v>156</v>
      </c>
      <c r="CN28" s="2" t="s">
        <v>144</v>
      </c>
      <c r="CO28" s="4">
        <v>1</v>
      </c>
      <c r="CP28" s="8">
        <v>92.82</v>
      </c>
      <c r="CQ28" s="4">
        <v>4</v>
      </c>
      <c r="CR28" s="8">
        <v>371.28</v>
      </c>
      <c r="CS28" s="7">
        <v>-0.75</v>
      </c>
      <c r="CT28" s="7">
        <v>-0.75</v>
      </c>
      <c r="CU28" s="2" t="s">
        <v>153</v>
      </c>
      <c r="CV28" s="2" t="s">
        <v>141</v>
      </c>
      <c r="CW28" s="2" t="s">
        <v>144</v>
      </c>
      <c r="CX28" s="2" t="s">
        <v>497</v>
      </c>
      <c r="CY28" s="2" t="s">
        <v>156</v>
      </c>
      <c r="CZ28" s="2" t="s">
        <v>156</v>
      </c>
      <c r="DA28" s="2" t="s">
        <v>144</v>
      </c>
      <c r="DB28" s="4"/>
      <c r="DC28" s="8"/>
      <c r="DD28" s="4">
        <v>1</v>
      </c>
      <c r="DE28" s="8">
        <v>86.34</v>
      </c>
      <c r="DF28" s="7">
        <v>-1</v>
      </c>
      <c r="DG28" s="7">
        <v>-1</v>
      </c>
      <c r="DH28" s="2" t="s">
        <v>153</v>
      </c>
      <c r="DI28" s="2" t="s">
        <v>256</v>
      </c>
      <c r="DJ28" s="2" t="s">
        <v>335</v>
      </c>
      <c r="DK28" s="2" t="s">
        <v>166</v>
      </c>
      <c r="DL28" s="2" t="s">
        <v>156</v>
      </c>
      <c r="DM28" s="2" t="s">
        <v>156</v>
      </c>
      <c r="DN28" s="2" t="s">
        <v>144</v>
      </c>
      <c r="DO28" s="4"/>
      <c r="DP28" s="8"/>
      <c r="DQ28" s="4">
        <v>2</v>
      </c>
      <c r="DR28" s="8">
        <v>165.6</v>
      </c>
      <c r="DS28" s="7">
        <v>-1</v>
      </c>
      <c r="DT28" s="7">
        <v>-1</v>
      </c>
      <c r="DU28" s="2" t="s">
        <v>153</v>
      </c>
      <c r="DV28" s="2" t="s">
        <v>141</v>
      </c>
      <c r="DW28" s="2" t="s">
        <v>329</v>
      </c>
      <c r="DX28" s="2" t="s">
        <v>508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164</v>
      </c>
      <c r="EK28" s="2" t="s">
        <v>144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153</v>
      </c>
      <c r="EV28" s="2" t="s">
        <v>141</v>
      </c>
      <c r="EW28" s="2" t="s">
        <v>166</v>
      </c>
      <c r="EX28" s="2" t="s">
        <v>509</v>
      </c>
      <c r="EY28" s="2" t="s">
        <v>156</v>
      </c>
      <c r="EZ28" s="2" t="s">
        <v>156</v>
      </c>
      <c r="FA28" s="2" t="s">
        <v>144</v>
      </c>
      <c r="FB28" s="4">
        <v>1</v>
      </c>
      <c r="FC28" s="8">
        <v>93.27</v>
      </c>
      <c r="FD28" s="4"/>
      <c r="FE28" s="8"/>
      <c r="FF28" s="7"/>
      <c r="FG28" s="7"/>
      <c r="FH28" s="2" t="s">
        <v>153</v>
      </c>
      <c r="FI28" s="2" t="s">
        <v>141</v>
      </c>
      <c r="FJ28" s="2" t="s">
        <v>337</v>
      </c>
      <c r="FK28" s="2" t="s">
        <v>510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265</v>
      </c>
      <c r="FV28" s="2" t="s">
        <v>141</v>
      </c>
      <c r="FW28" s="2" t="s">
        <v>500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153</v>
      </c>
      <c r="GI28" s="2" t="s">
        <v>141</v>
      </c>
      <c r="GJ28" s="2" t="s">
        <v>501</v>
      </c>
      <c r="GK28" s="2" t="s">
        <v>511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222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159</v>
      </c>
      <c r="HI28" s="2" t="s">
        <v>160</v>
      </c>
      <c r="HJ28" s="2" t="s">
        <v>201</v>
      </c>
      <c r="HK28" s="2" t="s">
        <v>512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222</v>
      </c>
      <c r="HV28" s="2" t="s">
        <v>141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153</v>
      </c>
      <c r="IV28" s="2" t="s">
        <v>160</v>
      </c>
      <c r="IW28" s="2" t="s">
        <v>144</v>
      </c>
      <c r="IX28" s="2" t="s">
        <v>462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153</v>
      </c>
      <c r="JV28" s="2" t="s">
        <v>141</v>
      </c>
      <c r="JW28" s="2" t="s">
        <v>224</v>
      </c>
      <c r="JX28" s="2" t="s">
        <v>225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181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181</v>
      </c>
      <c r="KV28" s="2" t="s">
        <v>141</v>
      </c>
      <c r="KW28" s="2" t="s">
        <v>144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181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181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181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160</v>
      </c>
      <c r="NJ28" s="2" t="s">
        <v>343</v>
      </c>
      <c r="NK28" s="2" t="s">
        <v>513</v>
      </c>
      <c r="NL28" s="2" t="s">
        <v>156</v>
      </c>
      <c r="NM28" s="2" t="s">
        <v>156</v>
      </c>
      <c r="NN28" s="2" t="s">
        <v>272</v>
      </c>
      <c r="NO28" s="4"/>
      <c r="NP28" s="8"/>
      <c r="NQ28" s="4"/>
      <c r="NR28" s="8"/>
      <c r="NS28" s="7"/>
      <c r="NT28" s="7"/>
      <c r="NU28" s="2" t="s">
        <v>181</v>
      </c>
      <c r="NV28" s="2" t="s">
        <v>141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184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>
        <v>191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140</v>
      </c>
    </row>
    <row r="29">
      <c r="A29" s="2" t="s">
        <v>514</v>
      </c>
      <c r="B29" s="2" t="s">
        <v>133</v>
      </c>
      <c r="C29" s="2" t="s">
        <v>134</v>
      </c>
      <c r="D29" s="2" t="s">
        <v>417</v>
      </c>
      <c r="E29" s="2" t="s">
        <v>515</v>
      </c>
      <c r="F29" s="2" t="s">
        <v>242</v>
      </c>
      <c r="G29" s="2" t="s">
        <v>242</v>
      </c>
      <c r="H29" s="2" t="s">
        <v>242</v>
      </c>
      <c r="I29" s="2" t="s">
        <v>516</v>
      </c>
      <c r="J29" s="2" t="s">
        <v>139</v>
      </c>
      <c r="K29" s="2" t="s">
        <v>244</v>
      </c>
      <c r="L29" s="3">
        <v>36</v>
      </c>
      <c r="M29" s="3">
        <v>37.8</v>
      </c>
      <c r="N29" s="3">
        <v>79.99</v>
      </c>
      <c r="O29" s="2" t="s">
        <v>141</v>
      </c>
      <c r="P29" s="2" t="s">
        <v>245</v>
      </c>
      <c r="Q29" s="2" t="s">
        <v>143</v>
      </c>
      <c r="R29" s="2" t="s">
        <v>144</v>
      </c>
      <c r="S29" s="2" t="s">
        <v>246</v>
      </c>
      <c r="T29" s="2" t="s">
        <v>247</v>
      </c>
      <c r="U29" s="2" t="s">
        <v>147</v>
      </c>
      <c r="V29" s="2" t="s">
        <v>249</v>
      </c>
      <c r="W29" s="2" t="s">
        <v>150</v>
      </c>
      <c r="X29" s="2" t="s">
        <v>144</v>
      </c>
      <c r="Y29" s="2" t="s">
        <v>250</v>
      </c>
      <c r="Z29" s="4">
        <v>127</v>
      </c>
      <c r="AA29" s="4">
        <f>=ROUNDDOWN(32.5641025641026,0)</f>
      </c>
      <c r="AB29" s="5">
        <v>3.9</v>
      </c>
      <c r="AC29" s="2" t="s">
        <v>144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41.76</v>
      </c>
      <c r="AR29" s="4">
        <v>4</v>
      </c>
      <c r="AS29" s="8">
        <v>150.07</v>
      </c>
      <c r="AT29" s="7">
        <v>-0.75</v>
      </c>
      <c r="AU29" s="7">
        <v>-0.7217</v>
      </c>
      <c r="AV29" s="4">
        <v>6</v>
      </c>
      <c r="AW29" s="8">
        <v>306.46</v>
      </c>
      <c r="AX29" s="4">
        <v>7</v>
      </c>
      <c r="AY29" s="8">
        <v>306.49</v>
      </c>
      <c r="AZ29" s="7">
        <v>-0.1429</v>
      </c>
      <c r="BA29" s="7">
        <v>-0.0001</v>
      </c>
      <c r="BB29" s="7">
        <v>0.1363</v>
      </c>
      <c r="BC29" s="4">
        <v>6</v>
      </c>
      <c r="BD29" s="8">
        <v>306.46</v>
      </c>
      <c r="BE29" s="4">
        <v>7</v>
      </c>
      <c r="BF29" s="8">
        <v>306.49</v>
      </c>
      <c r="BG29" s="7">
        <v>-0.1429</v>
      </c>
      <c r="BH29" s="7">
        <v>-0.0001</v>
      </c>
      <c r="BI29" s="7">
        <v>1</v>
      </c>
      <c r="BJ29" s="4">
        <v>1</v>
      </c>
      <c r="BK29" s="8">
        <v>41.76</v>
      </c>
      <c r="BL29" s="2" t="s">
        <v>517</v>
      </c>
      <c r="BM29" s="7">
        <v>1</v>
      </c>
      <c r="BN29" s="7">
        <v>1</v>
      </c>
      <c r="BO29" s="4">
        <v>1</v>
      </c>
      <c r="BP29" s="8">
        <v>41.76</v>
      </c>
      <c r="BQ29" s="4">
        <v>2</v>
      </c>
      <c r="BR29" s="8">
        <v>68.04</v>
      </c>
      <c r="BS29" s="7">
        <v>-0.5</v>
      </c>
      <c r="BT29" s="7">
        <v>-0.3862</v>
      </c>
      <c r="BU29" s="2" t="s">
        <v>153</v>
      </c>
      <c r="BV29" s="2" t="s">
        <v>141</v>
      </c>
      <c r="BW29" s="2" t="s">
        <v>252</v>
      </c>
      <c r="BX29" s="2" t="s">
        <v>518</v>
      </c>
      <c r="BY29" s="2" t="s">
        <v>156</v>
      </c>
      <c r="BZ29" s="2" t="s">
        <v>156</v>
      </c>
      <c r="CA29" s="2" t="s">
        <v>144</v>
      </c>
      <c r="CB29" s="4"/>
      <c r="CC29" s="8"/>
      <c r="CD29" s="4"/>
      <c r="CE29" s="8"/>
      <c r="CF29" s="7"/>
      <c r="CG29" s="7"/>
      <c r="CH29" s="2" t="s">
        <v>153</v>
      </c>
      <c r="CI29" s="2" t="s">
        <v>141</v>
      </c>
      <c r="CJ29" s="2" t="s">
        <v>254</v>
      </c>
      <c r="CK29" s="2" t="s">
        <v>519</v>
      </c>
      <c r="CL29" s="2" t="s">
        <v>156</v>
      </c>
      <c r="CM29" s="2" t="s">
        <v>156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144</v>
      </c>
      <c r="CX29" s="2" t="s">
        <v>144</v>
      </c>
      <c r="CY29" s="2" t="s">
        <v>156</v>
      </c>
      <c r="CZ29" s="2" t="s">
        <v>156</v>
      </c>
      <c r="DA29" s="2" t="s">
        <v>144</v>
      </c>
      <c r="DB29" s="4"/>
      <c r="DC29" s="8"/>
      <c r="DD29" s="4"/>
      <c r="DE29" s="8"/>
      <c r="DF29" s="7"/>
      <c r="DG29" s="7"/>
      <c r="DH29" s="2" t="s">
        <v>153</v>
      </c>
      <c r="DI29" s="2" t="s">
        <v>256</v>
      </c>
      <c r="DJ29" s="2" t="s">
        <v>520</v>
      </c>
      <c r="DK29" s="2" t="s">
        <v>402</v>
      </c>
      <c r="DL29" s="2" t="s">
        <v>156</v>
      </c>
      <c r="DM29" s="2" t="s">
        <v>156</v>
      </c>
      <c r="DN29" s="2" t="s">
        <v>144</v>
      </c>
      <c r="DO29" s="4"/>
      <c r="DP29" s="8"/>
      <c r="DQ29" s="4">
        <v>1</v>
      </c>
      <c r="DR29" s="8">
        <v>42.34</v>
      </c>
      <c r="DS29" s="7">
        <v>-1</v>
      </c>
      <c r="DT29" s="7">
        <v>-1</v>
      </c>
      <c r="DU29" s="2" t="s">
        <v>153</v>
      </c>
      <c r="DV29" s="2" t="s">
        <v>141</v>
      </c>
      <c r="DW29" s="2" t="s">
        <v>259</v>
      </c>
      <c r="DX29" s="2" t="s">
        <v>278</v>
      </c>
      <c r="DY29" s="2" t="s">
        <v>156</v>
      </c>
      <c r="DZ29" s="2" t="s">
        <v>156</v>
      </c>
      <c r="EA29" s="2" t="s">
        <v>144</v>
      </c>
      <c r="EB29" s="4"/>
      <c r="EC29" s="8"/>
      <c r="ED29" s="4"/>
      <c r="EE29" s="8"/>
      <c r="EF29" s="7"/>
      <c r="EG29" s="7"/>
      <c r="EH29" s="2" t="s">
        <v>222</v>
      </c>
      <c r="EI29" s="2" t="s">
        <v>141</v>
      </c>
      <c r="EJ29" s="2" t="s">
        <v>144</v>
      </c>
      <c r="EK29" s="2" t="s">
        <v>144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261</v>
      </c>
      <c r="EX29" s="2" t="s">
        <v>521</v>
      </c>
      <c r="EY29" s="2" t="s">
        <v>156</v>
      </c>
      <c r="EZ29" s="2" t="s">
        <v>156</v>
      </c>
      <c r="FA29" s="2" t="s">
        <v>144</v>
      </c>
      <c r="FB29" s="4"/>
      <c r="FC29" s="8"/>
      <c r="FD29" s="4">
        <v>1</v>
      </c>
      <c r="FE29" s="8">
        <v>39.69</v>
      </c>
      <c r="FF29" s="7">
        <v>-1</v>
      </c>
      <c r="FG29" s="7">
        <v>-1</v>
      </c>
      <c r="FH29" s="2" t="s">
        <v>153</v>
      </c>
      <c r="FI29" s="2" t="s">
        <v>141</v>
      </c>
      <c r="FJ29" s="2" t="s">
        <v>263</v>
      </c>
      <c r="FK29" s="2" t="s">
        <v>522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265</v>
      </c>
      <c r="FV29" s="2" t="s">
        <v>141</v>
      </c>
      <c r="FW29" s="2" t="s">
        <v>523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153</v>
      </c>
      <c r="GI29" s="2" t="s">
        <v>141</v>
      </c>
      <c r="GJ29" s="2" t="s">
        <v>267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222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170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222</v>
      </c>
      <c r="HV29" s="2" t="s">
        <v>141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181</v>
      </c>
      <c r="II29" s="2" t="s">
        <v>160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222</v>
      </c>
      <c r="IV29" s="2" t="s">
        <v>160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181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153</v>
      </c>
      <c r="JV29" s="2" t="s">
        <v>141</v>
      </c>
      <c r="JW29" s="2" t="s">
        <v>524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181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181</v>
      </c>
      <c r="KV29" s="2" t="s">
        <v>141</v>
      </c>
      <c r="KW29" s="2" t="s">
        <v>144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181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181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222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181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160</v>
      </c>
      <c r="NJ29" s="2" t="s">
        <v>270</v>
      </c>
      <c r="NK29" s="2" t="s">
        <v>525</v>
      </c>
      <c r="NL29" s="2" t="s">
        <v>156</v>
      </c>
      <c r="NM29" s="2" t="s">
        <v>156</v>
      </c>
      <c r="NN29" s="2" t="s">
        <v>272</v>
      </c>
      <c r="NO29" s="4"/>
      <c r="NP29" s="8"/>
      <c r="NQ29" s="4"/>
      <c r="NR29" s="8"/>
      <c r="NS29" s="7"/>
      <c r="NT29" s="7"/>
      <c r="NU29" s="2" t="s">
        <v>181</v>
      </c>
      <c r="NV29" s="2" t="s">
        <v>141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222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>
        <v>43</v>
      </c>
      <c r="OP29" s="4"/>
      <c r="OQ29" s="4"/>
      <c r="OR29" s="4">
        <v>84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526</v>
      </c>
      <c r="B30" s="2" t="s">
        <v>133</v>
      </c>
      <c r="C30" s="2" t="s">
        <v>134</v>
      </c>
      <c r="D30" s="2" t="s">
        <v>417</v>
      </c>
      <c r="E30" s="2" t="s">
        <v>515</v>
      </c>
      <c r="F30" s="2" t="s">
        <v>242</v>
      </c>
      <c r="G30" s="2" t="s">
        <v>242</v>
      </c>
      <c r="H30" s="2" t="s">
        <v>242</v>
      </c>
      <c r="I30" s="2" t="s">
        <v>516</v>
      </c>
      <c r="J30" s="2" t="s">
        <v>274</v>
      </c>
      <c r="K30" s="2" t="s">
        <v>244</v>
      </c>
      <c r="L30" s="3">
        <v>45</v>
      </c>
      <c r="M30" s="3">
        <v>47.25</v>
      </c>
      <c r="N30" s="3">
        <v>99.99</v>
      </c>
      <c r="O30" s="2" t="s">
        <v>141</v>
      </c>
      <c r="P30" s="2" t="s">
        <v>245</v>
      </c>
      <c r="Q30" s="2" t="s">
        <v>143</v>
      </c>
      <c r="R30" s="2" t="s">
        <v>144</v>
      </c>
      <c r="S30" s="2" t="s">
        <v>246</v>
      </c>
      <c r="T30" s="2" t="s">
        <v>247</v>
      </c>
      <c r="U30" s="2" t="s">
        <v>147</v>
      </c>
      <c r="V30" s="2" t="s">
        <v>249</v>
      </c>
      <c r="W30" s="2" t="s">
        <v>150</v>
      </c>
      <c r="X30" s="2" t="s">
        <v>144</v>
      </c>
      <c r="Y30" s="2" t="s">
        <v>250</v>
      </c>
      <c r="Z30" s="4">
        <v>99</v>
      </c>
      <c r="AA30" s="4">
        <f>=ROUNDDOWN(19.8,0)</f>
      </c>
      <c r="AB30" s="5">
        <v>5</v>
      </c>
      <c r="AC30" s="2" t="s">
        <v>144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5</v>
      </c>
      <c r="AQ30" s="8">
        <v>264.7</v>
      </c>
      <c r="AR30" s="4">
        <v>3</v>
      </c>
      <c r="AS30" s="8">
        <v>156.42</v>
      </c>
      <c r="AT30" s="7">
        <v>0.6667</v>
      </c>
      <c r="AU30" s="7">
        <v>0.6922</v>
      </c>
      <c r="AV30" s="4" t="s">
        <v>144</v>
      </c>
      <c r="AW30" s="8" t="s">
        <v>144</v>
      </c>
      <c r="AX30" s="4" t="s">
        <v>144</v>
      </c>
      <c r="AY30" s="8" t="s">
        <v>144</v>
      </c>
      <c r="AZ30" s="7" t="s">
        <v>144</v>
      </c>
      <c r="BA30" s="7" t="s">
        <v>144</v>
      </c>
      <c r="BB30" s="7">
        <v>0.8637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 t="s">
        <v>144</v>
      </c>
      <c r="BJ30" s="4">
        <v>5</v>
      </c>
      <c r="BK30" s="8">
        <v>264.7</v>
      </c>
      <c r="BL30" s="2" t="s">
        <v>527</v>
      </c>
      <c r="BM30" s="7">
        <v>1</v>
      </c>
      <c r="BN30" s="7">
        <v>1</v>
      </c>
      <c r="BO30" s="4">
        <v>1</v>
      </c>
      <c r="BP30" s="8">
        <v>51.81</v>
      </c>
      <c r="BQ30" s="4"/>
      <c r="BR30" s="8"/>
      <c r="BS30" s="7"/>
      <c r="BT30" s="7"/>
      <c r="BU30" s="2" t="s">
        <v>153</v>
      </c>
      <c r="BV30" s="2" t="s">
        <v>141</v>
      </c>
      <c r="BW30" s="2" t="s">
        <v>252</v>
      </c>
      <c r="BX30" s="2" t="s">
        <v>253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141</v>
      </c>
      <c r="CJ30" s="2" t="s">
        <v>254</v>
      </c>
      <c r="CK30" s="2" t="s">
        <v>528</v>
      </c>
      <c r="CL30" s="2" t="s">
        <v>156</v>
      </c>
      <c r="CM30" s="2" t="s">
        <v>156</v>
      </c>
      <c r="CN30" s="2" t="s">
        <v>144</v>
      </c>
      <c r="CO30" s="4"/>
      <c r="CP30" s="8"/>
      <c r="CQ30" s="4">
        <v>2</v>
      </c>
      <c r="CR30" s="8">
        <v>103.5</v>
      </c>
      <c r="CS30" s="7">
        <v>-1</v>
      </c>
      <c r="CT30" s="7">
        <v>-1</v>
      </c>
      <c r="CU30" s="2" t="s">
        <v>153</v>
      </c>
      <c r="CV30" s="2" t="s">
        <v>141</v>
      </c>
      <c r="CW30" s="2" t="s">
        <v>144</v>
      </c>
      <c r="CX30" s="2" t="s">
        <v>144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256</v>
      </c>
      <c r="DJ30" s="2" t="s">
        <v>520</v>
      </c>
      <c r="DK30" s="2" t="s">
        <v>529</v>
      </c>
      <c r="DL30" s="2" t="s">
        <v>156</v>
      </c>
      <c r="DM30" s="2" t="s">
        <v>156</v>
      </c>
      <c r="DN30" s="2" t="s">
        <v>144</v>
      </c>
      <c r="DO30" s="4">
        <v>1</v>
      </c>
      <c r="DP30" s="8">
        <v>52.92</v>
      </c>
      <c r="DQ30" s="4">
        <v>1</v>
      </c>
      <c r="DR30" s="8">
        <v>52.92</v>
      </c>
      <c r="DS30" s="7"/>
      <c r="DT30" s="7"/>
      <c r="DU30" s="2" t="s">
        <v>153</v>
      </c>
      <c r="DV30" s="2" t="s">
        <v>141</v>
      </c>
      <c r="DW30" s="2" t="s">
        <v>259</v>
      </c>
      <c r="DX30" s="2" t="s">
        <v>530</v>
      </c>
      <c r="DY30" s="2" t="s">
        <v>156</v>
      </c>
      <c r="DZ30" s="2" t="s">
        <v>156</v>
      </c>
      <c r="EA30" s="2" t="s">
        <v>144</v>
      </c>
      <c r="EB30" s="4"/>
      <c r="EC30" s="8"/>
      <c r="ED30" s="4"/>
      <c r="EE30" s="8"/>
      <c r="EF30" s="7"/>
      <c r="EG30" s="7"/>
      <c r="EH30" s="2" t="s">
        <v>222</v>
      </c>
      <c r="EI30" s="2" t="s">
        <v>141</v>
      </c>
      <c r="EJ30" s="2" t="s">
        <v>144</v>
      </c>
      <c r="EK30" s="2" t="s">
        <v>144</v>
      </c>
      <c r="EL30" s="2" t="s">
        <v>156</v>
      </c>
      <c r="EM30" s="2" t="s">
        <v>156</v>
      </c>
      <c r="EN30" s="2" t="s">
        <v>144</v>
      </c>
      <c r="EO30" s="4">
        <v>1</v>
      </c>
      <c r="EP30" s="8">
        <v>60.75</v>
      </c>
      <c r="EQ30" s="4"/>
      <c r="ER30" s="8"/>
      <c r="ES30" s="7"/>
      <c r="ET30" s="7"/>
      <c r="EU30" s="2" t="s">
        <v>153</v>
      </c>
      <c r="EV30" s="2" t="s">
        <v>141</v>
      </c>
      <c r="EW30" s="2" t="s">
        <v>261</v>
      </c>
      <c r="EX30" s="2" t="s">
        <v>531</v>
      </c>
      <c r="EY30" s="2" t="s">
        <v>156</v>
      </c>
      <c r="EZ30" s="2" t="s">
        <v>156</v>
      </c>
      <c r="FA30" s="2" t="s">
        <v>144</v>
      </c>
      <c r="FB30" s="4">
        <v>1</v>
      </c>
      <c r="FC30" s="8">
        <v>49.61</v>
      </c>
      <c r="FD30" s="4"/>
      <c r="FE30" s="8"/>
      <c r="FF30" s="7"/>
      <c r="FG30" s="7"/>
      <c r="FH30" s="2" t="s">
        <v>153</v>
      </c>
      <c r="FI30" s="2" t="s">
        <v>141</v>
      </c>
      <c r="FJ30" s="2" t="s">
        <v>263</v>
      </c>
      <c r="FK30" s="2" t="s">
        <v>522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265</v>
      </c>
      <c r="FV30" s="2" t="s">
        <v>141</v>
      </c>
      <c r="FW30" s="2" t="s">
        <v>523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>
        <v>1</v>
      </c>
      <c r="GC30" s="8">
        <v>49.61</v>
      </c>
      <c r="GD30" s="4"/>
      <c r="GE30" s="8"/>
      <c r="GF30" s="7"/>
      <c r="GG30" s="7"/>
      <c r="GH30" s="2" t="s">
        <v>153</v>
      </c>
      <c r="GI30" s="2" t="s">
        <v>141</v>
      </c>
      <c r="GJ30" s="2" t="s">
        <v>267</v>
      </c>
      <c r="GK30" s="2" t="s">
        <v>532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222</v>
      </c>
      <c r="GV30" s="2" t="s">
        <v>141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170</v>
      </c>
      <c r="HI30" s="2" t="s">
        <v>141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222</v>
      </c>
      <c r="HV30" s="2" t="s">
        <v>141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181</v>
      </c>
      <c r="II30" s="2" t="s">
        <v>160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222</v>
      </c>
      <c r="IV30" s="2" t="s">
        <v>160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181</v>
      </c>
      <c r="JI30" s="2" t="s">
        <v>141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153</v>
      </c>
      <c r="JV30" s="2" t="s">
        <v>141</v>
      </c>
      <c r="JW30" s="2" t="s">
        <v>524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181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181</v>
      </c>
      <c r="KV30" s="2" t="s">
        <v>141</v>
      </c>
      <c r="KW30" s="2" t="s">
        <v>144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181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181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222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181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153</v>
      </c>
      <c r="NI30" s="2" t="s">
        <v>160</v>
      </c>
      <c r="NJ30" s="2" t="s">
        <v>270</v>
      </c>
      <c r="NK30" s="2" t="s">
        <v>533</v>
      </c>
      <c r="NL30" s="2" t="s">
        <v>156</v>
      </c>
      <c r="NM30" s="2" t="s">
        <v>156</v>
      </c>
      <c r="NN30" s="2" t="s">
        <v>272</v>
      </c>
      <c r="NO30" s="4"/>
      <c r="NP30" s="8"/>
      <c r="NQ30" s="4"/>
      <c r="NR30" s="8"/>
      <c r="NS30" s="7"/>
      <c r="NT30" s="7"/>
      <c r="NU30" s="2" t="s">
        <v>181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222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>
        <v>25</v>
      </c>
      <c r="OP30" s="4"/>
      <c r="OQ30" s="4"/>
      <c r="OR30" s="4">
        <v>74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534</v>
      </c>
      <c r="B31" s="2" t="s">
        <v>133</v>
      </c>
      <c r="C31" s="2" t="s">
        <v>134</v>
      </c>
      <c r="D31" s="2" t="s">
        <v>417</v>
      </c>
      <c r="E31" s="2" t="s">
        <v>515</v>
      </c>
      <c r="F31" s="2" t="s">
        <v>359</v>
      </c>
      <c r="G31" s="2" t="s">
        <v>359</v>
      </c>
      <c r="H31" s="2" t="s">
        <v>359</v>
      </c>
      <c r="I31" s="2" t="s">
        <v>535</v>
      </c>
      <c r="J31" s="2" t="s">
        <v>139</v>
      </c>
      <c r="K31" s="2" t="s">
        <v>206</v>
      </c>
      <c r="L31" s="3">
        <v>67.5</v>
      </c>
      <c r="M31" s="3">
        <v>70.88</v>
      </c>
      <c r="N31" s="3">
        <v>149.99</v>
      </c>
      <c r="O31" s="2" t="s">
        <v>413</v>
      </c>
      <c r="P31" s="2" t="s">
        <v>395</v>
      </c>
      <c r="Q31" s="2" t="s">
        <v>143</v>
      </c>
      <c r="R31" s="2" t="s">
        <v>144</v>
      </c>
      <c r="S31" s="2" t="s">
        <v>536</v>
      </c>
      <c r="T31" s="2" t="s">
        <v>247</v>
      </c>
      <c r="U31" s="2" t="s">
        <v>147</v>
      </c>
      <c r="V31" s="2" t="s">
        <v>148</v>
      </c>
      <c r="W31" s="2" t="s">
        <v>537</v>
      </c>
      <c r="X31" s="2" t="s">
        <v>150</v>
      </c>
      <c r="Y31" s="2" t="s">
        <v>362</v>
      </c>
      <c r="Z31" s="4"/>
      <c r="AA31" s="4">
        <f>=ROUNDDOWN({0},0)</f>
      </c>
      <c r="AB31" s="5"/>
      <c r="AC31" s="2" t="s">
        <v>144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1</v>
      </c>
      <c r="AS31" s="8">
        <v>77.96</v>
      </c>
      <c r="AT31" s="7">
        <v>-1</v>
      </c>
      <c r="AU31" s="7">
        <v>-1</v>
      </c>
      <c r="AV31" s="4"/>
      <c r="AW31" s="8"/>
      <c r="AX31" s="4">
        <v>1</v>
      </c>
      <c r="AY31" s="8">
        <v>77.96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>
        <v>5</v>
      </c>
      <c r="BF31" s="8">
        <v>375.41</v>
      </c>
      <c r="BG31" s="7" t="s">
        <v>144</v>
      </c>
      <c r="BH31" s="7" t="s">
        <v>144</v>
      </c>
      <c r="BI31" s="7"/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153</v>
      </c>
      <c r="BV31" s="2" t="s">
        <v>160</v>
      </c>
      <c r="BW31" s="2" t="s">
        <v>364</v>
      </c>
      <c r="BX31" s="2" t="s">
        <v>538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160</v>
      </c>
      <c r="CJ31" s="2" t="s">
        <v>366</v>
      </c>
      <c r="CK31" s="2" t="s">
        <v>262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160</v>
      </c>
      <c r="CW31" s="2" t="s">
        <v>144</v>
      </c>
      <c r="CX31" s="2" t="s">
        <v>368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160</v>
      </c>
      <c r="DJ31" s="2" t="s">
        <v>369</v>
      </c>
      <c r="DK31" s="2" t="s">
        <v>539</v>
      </c>
      <c r="DL31" s="2" t="s">
        <v>156</v>
      </c>
      <c r="DM31" s="2" t="s">
        <v>156</v>
      </c>
      <c r="DN31" s="2" t="s">
        <v>144</v>
      </c>
      <c r="DO31" s="4"/>
      <c r="DP31" s="8"/>
      <c r="DQ31" s="4">
        <v>1</v>
      </c>
      <c r="DR31" s="8">
        <v>77.96</v>
      </c>
      <c r="DS31" s="7">
        <v>-1</v>
      </c>
      <c r="DT31" s="7">
        <v>-1</v>
      </c>
      <c r="DU31" s="2" t="s">
        <v>153</v>
      </c>
      <c r="DV31" s="2" t="s">
        <v>160</v>
      </c>
      <c r="DW31" s="2" t="s">
        <v>371</v>
      </c>
      <c r="DX31" s="2" t="s">
        <v>540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160</v>
      </c>
      <c r="EJ31" s="2" t="s">
        <v>164</v>
      </c>
      <c r="EK31" s="2" t="s">
        <v>144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160</v>
      </c>
      <c r="EW31" s="2" t="s">
        <v>362</v>
      </c>
      <c r="EX31" s="2" t="s">
        <v>541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160</v>
      </c>
      <c r="FJ31" s="2" t="s">
        <v>168</v>
      </c>
      <c r="FK31" s="2" t="s">
        <v>542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160</v>
      </c>
      <c r="FW31" s="2" t="s">
        <v>377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160</v>
      </c>
      <c r="GJ31" s="2" t="s">
        <v>267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265</v>
      </c>
      <c r="GV31" s="2" t="s">
        <v>160</v>
      </c>
      <c r="GW31" s="2" t="s">
        <v>219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170</v>
      </c>
      <c r="HI31" s="2" t="s">
        <v>160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222</v>
      </c>
      <c r="HV31" s="2" t="s">
        <v>160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181</v>
      </c>
      <c r="II31" s="2" t="s">
        <v>160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222</v>
      </c>
      <c r="IV31" s="2" t="s">
        <v>160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181</v>
      </c>
      <c r="JI31" s="2" t="s">
        <v>160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153</v>
      </c>
      <c r="JV31" s="2" t="s">
        <v>160</v>
      </c>
      <c r="JW31" s="2" t="s">
        <v>362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181</v>
      </c>
      <c r="KI31" s="2" t="s">
        <v>160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181</v>
      </c>
      <c r="KV31" s="2" t="s">
        <v>160</v>
      </c>
      <c r="KW31" s="2" t="s">
        <v>144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181</v>
      </c>
      <c r="LI31" s="2" t="s">
        <v>160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181</v>
      </c>
      <c r="LV31" s="2" t="s">
        <v>160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222</v>
      </c>
      <c r="MI31" s="2" t="s">
        <v>160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181</v>
      </c>
      <c r="MV31" s="2" t="s">
        <v>160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184</v>
      </c>
      <c r="NI31" s="2" t="s">
        <v>160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181</v>
      </c>
      <c r="NV31" s="2" t="s">
        <v>160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222</v>
      </c>
      <c r="OI31" s="2" t="s">
        <v>160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543</v>
      </c>
      <c r="B32" s="2" t="s">
        <v>133</v>
      </c>
      <c r="C32" s="2" t="s">
        <v>134</v>
      </c>
      <c r="D32" s="2" t="s">
        <v>417</v>
      </c>
      <c r="E32" s="2" t="s">
        <v>515</v>
      </c>
      <c r="F32" s="2" t="s">
        <v>359</v>
      </c>
      <c r="G32" s="2" t="s">
        <v>359</v>
      </c>
      <c r="H32" s="2" t="s">
        <v>359</v>
      </c>
      <c r="I32" s="2" t="s">
        <v>535</v>
      </c>
      <c r="J32" s="2" t="s">
        <v>139</v>
      </c>
      <c r="K32" s="2" t="s">
        <v>140</v>
      </c>
      <c r="L32" s="3">
        <v>67.5</v>
      </c>
      <c r="M32" s="3">
        <v>70.88</v>
      </c>
      <c r="N32" s="3">
        <v>149.99</v>
      </c>
      <c r="O32" s="2" t="s">
        <v>141</v>
      </c>
      <c r="P32" s="2" t="s">
        <v>245</v>
      </c>
      <c r="Q32" s="2" t="s">
        <v>143</v>
      </c>
      <c r="R32" s="2" t="s">
        <v>144</v>
      </c>
      <c r="S32" s="2" t="s">
        <v>361</v>
      </c>
      <c r="T32" s="2" t="s">
        <v>247</v>
      </c>
      <c r="U32" s="2" t="s">
        <v>147</v>
      </c>
      <c r="V32" s="2" t="s">
        <v>148</v>
      </c>
      <c r="W32" s="2" t="s">
        <v>150</v>
      </c>
      <c r="X32" s="2" t="s">
        <v>144</v>
      </c>
      <c r="Y32" s="2" t="s">
        <v>362</v>
      </c>
      <c r="Z32" s="4">
        <v>28</v>
      </c>
      <c r="AA32" s="4">
        <f>=ROUNDDOWN(16.4705882352941,0)</f>
      </c>
      <c r="AB32" s="5">
        <v>1.7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148.84</v>
      </c>
      <c r="AT32" s="7">
        <v>-1</v>
      </c>
      <c r="AU32" s="7">
        <v>-1</v>
      </c>
      <c r="AV32" s="4" t="s">
        <v>144</v>
      </c>
      <c r="AW32" s="8" t="s">
        <v>144</v>
      </c>
      <c r="AX32" s="4">
        <v>4</v>
      </c>
      <c r="AY32" s="8">
        <v>297.45</v>
      </c>
      <c r="AZ32" s="7" t="s">
        <v>144</v>
      </c>
      <c r="BA32" s="7" t="s">
        <v>144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251</v>
      </c>
      <c r="BM32" s="7"/>
      <c r="BN32" s="7"/>
      <c r="BO32" s="4"/>
      <c r="BP32" s="8"/>
      <c r="BQ32" s="4">
        <v>1</v>
      </c>
      <c r="BR32" s="8">
        <v>70.88</v>
      </c>
      <c r="BS32" s="7">
        <v>-1</v>
      </c>
      <c r="BT32" s="7">
        <v>-1</v>
      </c>
      <c r="BU32" s="2" t="s">
        <v>153</v>
      </c>
      <c r="BV32" s="2" t="s">
        <v>141</v>
      </c>
      <c r="BW32" s="2" t="s">
        <v>364</v>
      </c>
      <c r="BX32" s="2" t="s">
        <v>544</v>
      </c>
      <c r="BY32" s="2" t="s">
        <v>156</v>
      </c>
      <c r="BZ32" s="2" t="s">
        <v>156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141</v>
      </c>
      <c r="CJ32" s="2" t="s">
        <v>366</v>
      </c>
      <c r="CK32" s="2" t="s">
        <v>545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144</v>
      </c>
      <c r="CX32" s="2" t="s">
        <v>546</v>
      </c>
      <c r="CY32" s="2" t="s">
        <v>156</v>
      </c>
      <c r="CZ32" s="2" t="s">
        <v>156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256</v>
      </c>
      <c r="DJ32" s="2" t="s">
        <v>369</v>
      </c>
      <c r="DK32" s="2" t="s">
        <v>547</v>
      </c>
      <c r="DL32" s="2" t="s">
        <v>156</v>
      </c>
      <c r="DM32" s="2" t="s">
        <v>156</v>
      </c>
      <c r="DN32" s="2" t="s">
        <v>144</v>
      </c>
      <c r="DO32" s="4"/>
      <c r="DP32" s="8"/>
      <c r="DQ32" s="4">
        <v>1</v>
      </c>
      <c r="DR32" s="8">
        <v>77.96</v>
      </c>
      <c r="DS32" s="7">
        <v>-1</v>
      </c>
      <c r="DT32" s="7">
        <v>-1</v>
      </c>
      <c r="DU32" s="2" t="s">
        <v>153</v>
      </c>
      <c r="DV32" s="2" t="s">
        <v>141</v>
      </c>
      <c r="DW32" s="2" t="s">
        <v>371</v>
      </c>
      <c r="DX32" s="2" t="s">
        <v>372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214</v>
      </c>
      <c r="EK32" s="2" t="s">
        <v>144</v>
      </c>
      <c r="EL32" s="2" t="s">
        <v>156</v>
      </c>
      <c r="EM32" s="2" t="s">
        <v>156</v>
      </c>
      <c r="EN32" s="2" t="s">
        <v>144</v>
      </c>
      <c r="EO32" s="4"/>
      <c r="EP32" s="8"/>
      <c r="EQ32" s="4"/>
      <c r="ER32" s="8"/>
      <c r="ES32" s="7"/>
      <c r="ET32" s="7"/>
      <c r="EU32" s="2" t="s">
        <v>153</v>
      </c>
      <c r="EV32" s="2" t="s">
        <v>141</v>
      </c>
      <c r="EW32" s="2" t="s">
        <v>548</v>
      </c>
      <c r="EX32" s="2" t="s">
        <v>544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168</v>
      </c>
      <c r="FK32" s="2" t="s">
        <v>549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265</v>
      </c>
      <c r="FV32" s="2" t="s">
        <v>141</v>
      </c>
      <c r="FW32" s="2" t="s">
        <v>377</v>
      </c>
      <c r="FX32" s="2" t="s">
        <v>144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153</v>
      </c>
      <c r="GI32" s="2" t="s">
        <v>141</v>
      </c>
      <c r="GJ32" s="2" t="s">
        <v>267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153</v>
      </c>
      <c r="GV32" s="2" t="s">
        <v>141</v>
      </c>
      <c r="GW32" s="2" t="s">
        <v>550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170</v>
      </c>
      <c r="HI32" s="2" t="s">
        <v>141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222</v>
      </c>
      <c r="HV32" s="2" t="s">
        <v>141</v>
      </c>
      <c r="HW32" s="2" t="s">
        <v>144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181</v>
      </c>
      <c r="II32" s="2" t="s">
        <v>160</v>
      </c>
      <c r="IJ32" s="2" t="s">
        <v>144</v>
      </c>
      <c r="IK32" s="2" t="s">
        <v>144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222</v>
      </c>
      <c r="IV32" s="2" t="s">
        <v>160</v>
      </c>
      <c r="IW32" s="2" t="s">
        <v>144</v>
      </c>
      <c r="IX32" s="2" t="s">
        <v>144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181</v>
      </c>
      <c r="JI32" s="2" t="s">
        <v>141</v>
      </c>
      <c r="JJ32" s="2" t="s">
        <v>144</v>
      </c>
      <c r="JK32" s="2" t="s">
        <v>144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153</v>
      </c>
      <c r="JV32" s="2" t="s">
        <v>141</v>
      </c>
      <c r="JW32" s="2" t="s">
        <v>548</v>
      </c>
      <c r="JX32" s="2" t="s">
        <v>551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181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181</v>
      </c>
      <c r="KV32" s="2" t="s">
        <v>141</v>
      </c>
      <c r="KW32" s="2" t="s">
        <v>144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181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181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222</v>
      </c>
      <c r="MI32" s="2" t="s">
        <v>141</v>
      </c>
      <c r="MJ32" s="2" t="s">
        <v>144</v>
      </c>
      <c r="MK32" s="2" t="s">
        <v>144</v>
      </c>
      <c r="ML32" s="2" t="s">
        <v>156</v>
      </c>
      <c r="MM32" s="2" t="s">
        <v>156</v>
      </c>
      <c r="MN32" s="2" t="s">
        <v>144</v>
      </c>
      <c r="MO32" s="4"/>
      <c r="MP32" s="8"/>
      <c r="MQ32" s="4"/>
      <c r="MR32" s="8"/>
      <c r="MS32" s="7"/>
      <c r="MT32" s="7"/>
      <c r="MU32" s="2" t="s">
        <v>181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184</v>
      </c>
      <c r="NI32" s="2" t="s">
        <v>141</v>
      </c>
      <c r="NJ32" s="2" t="s">
        <v>144</v>
      </c>
      <c r="NK32" s="2" t="s">
        <v>144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181</v>
      </c>
      <c r="NV32" s="2" t="s">
        <v>141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222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28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552</v>
      </c>
      <c r="B33" s="2" t="s">
        <v>133</v>
      </c>
      <c r="C33" s="2" t="s">
        <v>134</v>
      </c>
      <c r="D33" s="2" t="s">
        <v>417</v>
      </c>
      <c r="E33" s="2" t="s">
        <v>515</v>
      </c>
      <c r="F33" s="2" t="s">
        <v>359</v>
      </c>
      <c r="G33" s="2" t="s">
        <v>359</v>
      </c>
      <c r="H33" s="2" t="s">
        <v>359</v>
      </c>
      <c r="I33" s="2" t="s">
        <v>535</v>
      </c>
      <c r="J33" s="2" t="s">
        <v>186</v>
      </c>
      <c r="K33" s="2" t="s">
        <v>140</v>
      </c>
      <c r="L33" s="3">
        <v>76.5</v>
      </c>
      <c r="M33" s="3">
        <v>80.33</v>
      </c>
      <c r="N33" s="3">
        <v>169.99</v>
      </c>
      <c r="O33" s="2" t="s">
        <v>141</v>
      </c>
      <c r="P33" s="2" t="s">
        <v>245</v>
      </c>
      <c r="Q33" s="2" t="s">
        <v>143</v>
      </c>
      <c r="R33" s="2" t="s">
        <v>144</v>
      </c>
      <c r="S33" s="2" t="s">
        <v>361</v>
      </c>
      <c r="T33" s="2" t="s">
        <v>247</v>
      </c>
      <c r="U33" s="2" t="s">
        <v>147</v>
      </c>
      <c r="V33" s="2" t="s">
        <v>148</v>
      </c>
      <c r="W33" s="2" t="s">
        <v>150</v>
      </c>
      <c r="X33" s="2" t="s">
        <v>144</v>
      </c>
      <c r="Y33" s="2" t="s">
        <v>362</v>
      </c>
      <c r="Z33" s="4">
        <v>77</v>
      </c>
      <c r="AA33" s="4">
        <f>=ROUNDDOWN(45.2941176470588,0)</f>
      </c>
      <c r="AB33" s="5">
        <v>1.7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2</v>
      </c>
      <c r="AS33" s="8">
        <v>148.61</v>
      </c>
      <c r="AT33" s="7">
        <v>-1</v>
      </c>
      <c r="AU33" s="7">
        <v>-1</v>
      </c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251</v>
      </c>
      <c r="BM33" s="7"/>
      <c r="BN33" s="7"/>
      <c r="BO33" s="4"/>
      <c r="BP33" s="8"/>
      <c r="BQ33" s="4">
        <v>1</v>
      </c>
      <c r="BR33" s="8">
        <v>60.25</v>
      </c>
      <c r="BS33" s="7">
        <v>-1</v>
      </c>
      <c r="BT33" s="7">
        <v>-1</v>
      </c>
      <c r="BU33" s="2" t="s">
        <v>153</v>
      </c>
      <c r="BV33" s="2" t="s">
        <v>141</v>
      </c>
      <c r="BW33" s="2" t="s">
        <v>364</v>
      </c>
      <c r="BX33" s="2" t="s">
        <v>365</v>
      </c>
      <c r="BY33" s="2" t="s">
        <v>156</v>
      </c>
      <c r="BZ33" s="2" t="s">
        <v>156</v>
      </c>
      <c r="CA33" s="2" t="s">
        <v>144</v>
      </c>
      <c r="CB33" s="4"/>
      <c r="CC33" s="8"/>
      <c r="CD33" s="4"/>
      <c r="CE33" s="8"/>
      <c r="CF33" s="7"/>
      <c r="CG33" s="7"/>
      <c r="CH33" s="2" t="s">
        <v>153</v>
      </c>
      <c r="CI33" s="2" t="s">
        <v>141</v>
      </c>
      <c r="CJ33" s="2" t="s">
        <v>366</v>
      </c>
      <c r="CK33" s="2" t="s">
        <v>553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144</v>
      </c>
      <c r="CX33" s="2" t="s">
        <v>554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256</v>
      </c>
      <c r="DJ33" s="2" t="s">
        <v>369</v>
      </c>
      <c r="DK33" s="2" t="s">
        <v>555</v>
      </c>
      <c r="DL33" s="2" t="s">
        <v>156</v>
      </c>
      <c r="DM33" s="2" t="s">
        <v>156</v>
      </c>
      <c r="DN33" s="2" t="s">
        <v>144</v>
      </c>
      <c r="DO33" s="4"/>
      <c r="DP33" s="8"/>
      <c r="DQ33" s="4">
        <v>1</v>
      </c>
      <c r="DR33" s="8">
        <v>88.36</v>
      </c>
      <c r="DS33" s="7">
        <v>-1</v>
      </c>
      <c r="DT33" s="7">
        <v>-1</v>
      </c>
      <c r="DU33" s="2" t="s">
        <v>153</v>
      </c>
      <c r="DV33" s="2" t="s">
        <v>141</v>
      </c>
      <c r="DW33" s="2" t="s">
        <v>371</v>
      </c>
      <c r="DX33" s="2" t="s">
        <v>545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164</v>
      </c>
      <c r="EK33" s="2" t="s">
        <v>485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548</v>
      </c>
      <c r="EX33" s="2" t="s">
        <v>556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521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265</v>
      </c>
      <c r="FV33" s="2" t="s">
        <v>141</v>
      </c>
      <c r="FW33" s="2" t="s">
        <v>377</v>
      </c>
      <c r="FX33" s="2" t="s">
        <v>144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153</v>
      </c>
      <c r="GI33" s="2" t="s">
        <v>141</v>
      </c>
      <c r="GJ33" s="2" t="s">
        <v>267</v>
      </c>
      <c r="GK33" s="2" t="s">
        <v>557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153</v>
      </c>
      <c r="GV33" s="2" t="s">
        <v>141</v>
      </c>
      <c r="GW33" s="2" t="s">
        <v>219</v>
      </c>
      <c r="GX33" s="2" t="s">
        <v>558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170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222</v>
      </c>
      <c r="HV33" s="2" t="s">
        <v>141</v>
      </c>
      <c r="HW33" s="2" t="s">
        <v>144</v>
      </c>
      <c r="HX33" s="2" t="s">
        <v>144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181</v>
      </c>
      <c r="II33" s="2" t="s">
        <v>160</v>
      </c>
      <c r="IJ33" s="2" t="s">
        <v>144</v>
      </c>
      <c r="IK33" s="2" t="s">
        <v>144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222</v>
      </c>
      <c r="IV33" s="2" t="s">
        <v>160</v>
      </c>
      <c r="IW33" s="2" t="s">
        <v>144</v>
      </c>
      <c r="IX33" s="2" t="s">
        <v>144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181</v>
      </c>
      <c r="JI33" s="2" t="s">
        <v>141</v>
      </c>
      <c r="JJ33" s="2" t="s">
        <v>144</v>
      </c>
      <c r="JK33" s="2" t="s">
        <v>144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153</v>
      </c>
      <c r="JV33" s="2" t="s">
        <v>141</v>
      </c>
      <c r="JW33" s="2" t="s">
        <v>548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181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181</v>
      </c>
      <c r="KV33" s="2" t="s">
        <v>141</v>
      </c>
      <c r="KW33" s="2" t="s">
        <v>144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181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181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222</v>
      </c>
      <c r="MI33" s="2" t="s">
        <v>141</v>
      </c>
      <c r="MJ33" s="2" t="s">
        <v>144</v>
      </c>
      <c r="MK33" s="2" t="s">
        <v>144</v>
      </c>
      <c r="ML33" s="2" t="s">
        <v>156</v>
      </c>
      <c r="MM33" s="2" t="s">
        <v>156</v>
      </c>
      <c r="MN33" s="2" t="s">
        <v>144</v>
      </c>
      <c r="MO33" s="4"/>
      <c r="MP33" s="8"/>
      <c r="MQ33" s="4"/>
      <c r="MR33" s="8"/>
      <c r="MS33" s="7"/>
      <c r="MT33" s="7"/>
      <c r="MU33" s="2" t="s">
        <v>181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184</v>
      </c>
      <c r="NI33" s="2" t="s">
        <v>141</v>
      </c>
      <c r="NJ33" s="2" t="s">
        <v>144</v>
      </c>
      <c r="NK33" s="2" t="s">
        <v>144</v>
      </c>
      <c r="NL33" s="2" t="s">
        <v>156</v>
      </c>
      <c r="NM33" s="2" t="s">
        <v>156</v>
      </c>
      <c r="NN33" s="2" t="s">
        <v>144</v>
      </c>
      <c r="NO33" s="4"/>
      <c r="NP33" s="8"/>
      <c r="NQ33" s="4"/>
      <c r="NR33" s="8"/>
      <c r="NS33" s="7"/>
      <c r="NT33" s="7"/>
      <c r="NU33" s="2" t="s">
        <v>181</v>
      </c>
      <c r="NV33" s="2" t="s">
        <v>141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222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77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559</v>
      </c>
      <c r="B34" s="2" t="s">
        <v>133</v>
      </c>
      <c r="C34" s="2" t="s">
        <v>134</v>
      </c>
      <c r="D34" s="2" t="s">
        <v>560</v>
      </c>
      <c r="E34" s="2" t="s">
        <v>561</v>
      </c>
      <c r="F34" s="2" t="s">
        <v>137</v>
      </c>
      <c r="G34" s="2" t="s">
        <v>137</v>
      </c>
      <c r="H34" s="2" t="s">
        <v>137</v>
      </c>
      <c r="I34" s="2" t="s">
        <v>562</v>
      </c>
      <c r="J34" s="2" t="s">
        <v>563</v>
      </c>
      <c r="K34" s="2" t="s">
        <v>206</v>
      </c>
      <c r="L34" s="3">
        <v>17.2</v>
      </c>
      <c r="M34" s="3">
        <v>18.06</v>
      </c>
      <c r="N34" s="3">
        <v>42.99</v>
      </c>
      <c r="O34" s="2" t="s">
        <v>141</v>
      </c>
      <c r="P34" s="2" t="s">
        <v>142</v>
      </c>
      <c r="Q34" s="2" t="s">
        <v>143</v>
      </c>
      <c r="R34" s="2" t="s">
        <v>144</v>
      </c>
      <c r="S34" s="2" t="s">
        <v>207</v>
      </c>
      <c r="T34" s="2" t="s">
        <v>146</v>
      </c>
      <c r="U34" s="2" t="s">
        <v>564</v>
      </c>
      <c r="V34" s="2" t="s">
        <v>148</v>
      </c>
      <c r="W34" s="2" t="s">
        <v>149</v>
      </c>
      <c r="X34" s="2" t="s">
        <v>150</v>
      </c>
      <c r="Y34" s="2" t="s">
        <v>151</v>
      </c>
      <c r="Z34" s="4">
        <v>79</v>
      </c>
      <c r="AA34" s="4">
        <f>=ROUNDDOWN(11.969696969697,0)</f>
      </c>
      <c r="AB34" s="5">
        <v>6.6</v>
      </c>
      <c r="AC34" s="2" t="s">
        <v>229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5</v>
      </c>
      <c r="AQ34" s="8">
        <v>96.46</v>
      </c>
      <c r="AR34" s="4">
        <v>6</v>
      </c>
      <c r="AS34" s="8">
        <v>99.63</v>
      </c>
      <c r="AT34" s="7">
        <v>-0.1667</v>
      </c>
      <c r="AU34" s="7">
        <v>-0.0318</v>
      </c>
      <c r="AV34" s="4">
        <v>5</v>
      </c>
      <c r="AW34" s="8">
        <v>96.46</v>
      </c>
      <c r="AX34" s="4">
        <v>6</v>
      </c>
      <c r="AY34" s="8">
        <v>99.63</v>
      </c>
      <c r="AZ34" s="7">
        <v>-0.1667</v>
      </c>
      <c r="BA34" s="7">
        <v>-0.0318</v>
      </c>
      <c r="BB34" s="7">
        <v>1</v>
      </c>
      <c r="BC34" s="4">
        <v>9</v>
      </c>
      <c r="BD34" s="8">
        <v>175.98</v>
      </c>
      <c r="BE34" s="4">
        <v>15</v>
      </c>
      <c r="BF34" s="8">
        <v>274.76</v>
      </c>
      <c r="BG34" s="7">
        <v>-0.4</v>
      </c>
      <c r="BH34" s="7">
        <v>-0.3595</v>
      </c>
      <c r="BI34" s="7">
        <v>0.5481</v>
      </c>
      <c r="BJ34" s="4">
        <v>5</v>
      </c>
      <c r="BK34" s="8">
        <v>96.46</v>
      </c>
      <c r="BL34" s="2" t="s">
        <v>251</v>
      </c>
      <c r="BM34" s="7">
        <v>1</v>
      </c>
      <c r="BN34" s="7">
        <v>1</v>
      </c>
      <c r="BO34" s="4">
        <v>2</v>
      </c>
      <c r="BP34" s="8">
        <v>39.7</v>
      </c>
      <c r="BQ34" s="4">
        <v>4</v>
      </c>
      <c r="BR34" s="8">
        <v>61.79</v>
      </c>
      <c r="BS34" s="7">
        <v>-0.5</v>
      </c>
      <c r="BT34" s="7">
        <v>-0.3575</v>
      </c>
      <c r="BU34" s="2" t="s">
        <v>153</v>
      </c>
      <c r="BV34" s="2" t="s">
        <v>141</v>
      </c>
      <c r="BW34" s="2" t="s">
        <v>154</v>
      </c>
      <c r="BX34" s="2" t="s">
        <v>565</v>
      </c>
      <c r="BY34" s="2" t="s">
        <v>156</v>
      </c>
      <c r="BZ34" s="2" t="s">
        <v>156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210</v>
      </c>
      <c r="CK34" s="2" t="s">
        <v>447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144</v>
      </c>
      <c r="CX34" s="2" t="s">
        <v>566</v>
      </c>
      <c r="CY34" s="2" t="s">
        <v>156</v>
      </c>
      <c r="CZ34" s="2" t="s">
        <v>156</v>
      </c>
      <c r="DA34" s="2" t="s">
        <v>144</v>
      </c>
      <c r="DB34" s="4"/>
      <c r="DC34" s="8"/>
      <c r="DD34" s="4"/>
      <c r="DE34" s="8"/>
      <c r="DF34" s="7"/>
      <c r="DG34" s="7"/>
      <c r="DH34" s="2" t="s">
        <v>153</v>
      </c>
      <c r="DI34" s="2" t="s">
        <v>256</v>
      </c>
      <c r="DJ34" s="2" t="s">
        <v>154</v>
      </c>
      <c r="DK34" s="2" t="s">
        <v>567</v>
      </c>
      <c r="DL34" s="2" t="s">
        <v>156</v>
      </c>
      <c r="DM34" s="2" t="s">
        <v>156</v>
      </c>
      <c r="DN34" s="2" t="s">
        <v>144</v>
      </c>
      <c r="DO34" s="4">
        <v>3</v>
      </c>
      <c r="DP34" s="8">
        <v>56.76</v>
      </c>
      <c r="DQ34" s="4">
        <v>2</v>
      </c>
      <c r="DR34" s="8">
        <v>37.84</v>
      </c>
      <c r="DS34" s="7">
        <v>0.5</v>
      </c>
      <c r="DT34" s="7">
        <v>0.5</v>
      </c>
      <c r="DU34" s="2" t="s">
        <v>153</v>
      </c>
      <c r="DV34" s="2" t="s">
        <v>141</v>
      </c>
      <c r="DW34" s="2" t="s">
        <v>154</v>
      </c>
      <c r="DX34" s="2" t="s">
        <v>568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164</v>
      </c>
      <c r="EK34" s="2" t="s">
        <v>569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166</v>
      </c>
      <c r="EX34" s="2" t="s">
        <v>216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168</v>
      </c>
      <c r="FK34" s="2" t="s">
        <v>570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265</v>
      </c>
      <c r="FV34" s="2" t="s">
        <v>141</v>
      </c>
      <c r="FW34" s="2" t="s">
        <v>500</v>
      </c>
      <c r="FX34" s="2" t="s">
        <v>144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153</v>
      </c>
      <c r="GI34" s="2" t="s">
        <v>141</v>
      </c>
      <c r="GJ34" s="2" t="s">
        <v>171</v>
      </c>
      <c r="GK34" s="2" t="s">
        <v>571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222</v>
      </c>
      <c r="GV34" s="2" t="s">
        <v>141</v>
      </c>
      <c r="GW34" s="2" t="s">
        <v>144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153</v>
      </c>
      <c r="HI34" s="2" t="s">
        <v>141</v>
      </c>
      <c r="HJ34" s="2" t="s">
        <v>201</v>
      </c>
      <c r="HK34" s="2" t="s">
        <v>572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222</v>
      </c>
      <c r="HV34" s="2" t="s">
        <v>141</v>
      </c>
      <c r="HW34" s="2" t="s">
        <v>144</v>
      </c>
      <c r="HX34" s="2" t="s">
        <v>144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153</v>
      </c>
      <c r="IV34" s="2" t="s">
        <v>160</v>
      </c>
      <c r="IW34" s="2" t="s">
        <v>144</v>
      </c>
      <c r="IX34" s="2" t="s">
        <v>573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153</v>
      </c>
      <c r="JV34" s="2" t="s">
        <v>141</v>
      </c>
      <c r="JW34" s="2" t="s">
        <v>224</v>
      </c>
      <c r="JX34" s="2" t="s">
        <v>495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181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181</v>
      </c>
      <c r="KV34" s="2" t="s">
        <v>141</v>
      </c>
      <c r="KW34" s="2" t="s">
        <v>144</v>
      </c>
      <c r="KX34" s="2" t="s">
        <v>144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181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181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181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160</v>
      </c>
      <c r="NJ34" s="2" t="s">
        <v>226</v>
      </c>
      <c r="NK34" s="2" t="s">
        <v>430</v>
      </c>
      <c r="NL34" s="2" t="s">
        <v>156</v>
      </c>
      <c r="NM34" s="2" t="s">
        <v>156</v>
      </c>
      <c r="NN34" s="2" t="s">
        <v>272</v>
      </c>
      <c r="NO34" s="4"/>
      <c r="NP34" s="8"/>
      <c r="NQ34" s="4"/>
      <c r="NR34" s="8"/>
      <c r="NS34" s="7"/>
      <c r="NT34" s="7"/>
      <c r="NU34" s="2" t="s">
        <v>181</v>
      </c>
      <c r="NV34" s="2" t="s">
        <v>141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222</v>
      </c>
      <c r="OI34" s="2" t="s">
        <v>141</v>
      </c>
      <c r="OJ34" s="2" t="s">
        <v>144</v>
      </c>
      <c r="OK34" s="2" t="s">
        <v>144</v>
      </c>
      <c r="OL34" s="2" t="s">
        <v>156</v>
      </c>
      <c r="OM34" s="2" t="s">
        <v>156</v>
      </c>
      <c r="ON34" s="2" t="s">
        <v>144</v>
      </c>
      <c r="OO34" s="4">
        <v>79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>
        <v>224</v>
      </c>
      <c r="PE34" s="4"/>
      <c r="PF34" s="4"/>
    </row>
    <row r="35">
      <c r="A35" s="2" t="s">
        <v>574</v>
      </c>
      <c r="B35" s="2" t="s">
        <v>133</v>
      </c>
      <c r="C35" s="2" t="s">
        <v>134</v>
      </c>
      <c r="D35" s="2" t="s">
        <v>560</v>
      </c>
      <c r="E35" s="2" t="s">
        <v>561</v>
      </c>
      <c r="F35" s="2" t="s">
        <v>137</v>
      </c>
      <c r="G35" s="2" t="s">
        <v>137</v>
      </c>
      <c r="H35" s="2" t="s">
        <v>137</v>
      </c>
      <c r="I35" s="2" t="s">
        <v>562</v>
      </c>
      <c r="J35" s="2" t="s">
        <v>563</v>
      </c>
      <c r="K35" s="2" t="s">
        <v>140</v>
      </c>
      <c r="L35" s="3">
        <v>17.2</v>
      </c>
      <c r="M35" s="3">
        <v>18.06</v>
      </c>
      <c r="N35" s="3">
        <v>42.99</v>
      </c>
      <c r="O35" s="2" t="s">
        <v>141</v>
      </c>
      <c r="P35" s="2" t="s">
        <v>142</v>
      </c>
      <c r="Q35" s="2" t="s">
        <v>143</v>
      </c>
      <c r="R35" s="2" t="s">
        <v>144</v>
      </c>
      <c r="S35" s="2" t="s">
        <v>575</v>
      </c>
      <c r="T35" s="2" t="s">
        <v>146</v>
      </c>
      <c r="U35" s="2" t="s">
        <v>564</v>
      </c>
      <c r="V35" s="2" t="s">
        <v>148</v>
      </c>
      <c r="W35" s="2" t="s">
        <v>149</v>
      </c>
      <c r="X35" s="2" t="s">
        <v>150</v>
      </c>
      <c r="Y35" s="2" t="s">
        <v>151</v>
      </c>
      <c r="Z35" s="4">
        <v>201</v>
      </c>
      <c r="AA35" s="4">
        <f>=ROUNDDOWN(28.7142857142857,0)</f>
      </c>
      <c r="AB35" s="5">
        <v>7</v>
      </c>
      <c r="AC35" s="2" t="s">
        <v>187</v>
      </c>
      <c r="AD35" s="4">
        <v>120</v>
      </c>
      <c r="AE35" s="4">
        <v>120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79.52</v>
      </c>
      <c r="AR35" s="4">
        <v>9</v>
      </c>
      <c r="AS35" s="8">
        <v>175.13</v>
      </c>
      <c r="AT35" s="7">
        <v>-0.5556</v>
      </c>
      <c r="AU35" s="7">
        <v>-0.5459</v>
      </c>
      <c r="AV35" s="4">
        <v>4</v>
      </c>
      <c r="AW35" s="8">
        <v>79.52</v>
      </c>
      <c r="AX35" s="4">
        <v>9</v>
      </c>
      <c r="AY35" s="8">
        <v>175.13</v>
      </c>
      <c r="AZ35" s="7">
        <v>-0.5556</v>
      </c>
      <c r="BA35" s="7">
        <v>-0.5459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0.4519</v>
      </c>
      <c r="BJ35" s="4">
        <v>4</v>
      </c>
      <c r="BK35" s="8">
        <v>79.52</v>
      </c>
      <c r="BL35" s="2" t="s">
        <v>576</v>
      </c>
      <c r="BM35" s="7">
        <v>1</v>
      </c>
      <c r="BN35" s="7">
        <v>1</v>
      </c>
      <c r="BO35" s="4">
        <v>4</v>
      </c>
      <c r="BP35" s="8">
        <v>79.52</v>
      </c>
      <c r="BQ35" s="4"/>
      <c r="BR35" s="8"/>
      <c r="BS35" s="7"/>
      <c r="BT35" s="7"/>
      <c r="BU35" s="2" t="s">
        <v>153</v>
      </c>
      <c r="BV35" s="2" t="s">
        <v>141</v>
      </c>
      <c r="BW35" s="2" t="s">
        <v>154</v>
      </c>
      <c r="BX35" s="2" t="s">
        <v>577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157</v>
      </c>
      <c r="CK35" s="2" t="s">
        <v>578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144</v>
      </c>
      <c r="CX35" s="2" t="s">
        <v>579</v>
      </c>
      <c r="CY35" s="2" t="s">
        <v>156</v>
      </c>
      <c r="CZ35" s="2" t="s">
        <v>156</v>
      </c>
      <c r="DA35" s="2" t="s">
        <v>144</v>
      </c>
      <c r="DB35" s="4"/>
      <c r="DC35" s="8"/>
      <c r="DD35" s="4">
        <v>5</v>
      </c>
      <c r="DE35" s="8">
        <v>99.45</v>
      </c>
      <c r="DF35" s="7">
        <v>-1</v>
      </c>
      <c r="DG35" s="7">
        <v>-1</v>
      </c>
      <c r="DH35" s="2" t="s">
        <v>153</v>
      </c>
      <c r="DI35" s="2" t="s">
        <v>256</v>
      </c>
      <c r="DJ35" s="2" t="s">
        <v>154</v>
      </c>
      <c r="DK35" s="2" t="s">
        <v>189</v>
      </c>
      <c r="DL35" s="2" t="s">
        <v>156</v>
      </c>
      <c r="DM35" s="2" t="s">
        <v>156</v>
      </c>
      <c r="DN35" s="2" t="s">
        <v>144</v>
      </c>
      <c r="DO35" s="4"/>
      <c r="DP35" s="8"/>
      <c r="DQ35" s="4">
        <v>4</v>
      </c>
      <c r="DR35" s="8">
        <v>75.68</v>
      </c>
      <c r="DS35" s="7">
        <v>-1</v>
      </c>
      <c r="DT35" s="7">
        <v>-1</v>
      </c>
      <c r="DU35" s="2" t="s">
        <v>153</v>
      </c>
      <c r="DV35" s="2" t="s">
        <v>141</v>
      </c>
      <c r="DW35" s="2" t="s">
        <v>154</v>
      </c>
      <c r="DX35" s="2" t="s">
        <v>580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164</v>
      </c>
      <c r="EK35" s="2" t="s">
        <v>581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166</v>
      </c>
      <c r="EX35" s="2" t="s">
        <v>235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153</v>
      </c>
      <c r="FI35" s="2" t="s">
        <v>141</v>
      </c>
      <c r="FJ35" s="2" t="s">
        <v>168</v>
      </c>
      <c r="FK35" s="2" t="s">
        <v>254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265</v>
      </c>
      <c r="FV35" s="2" t="s">
        <v>141</v>
      </c>
      <c r="FW35" s="2" t="s">
        <v>500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153</v>
      </c>
      <c r="GI35" s="2" t="s">
        <v>141</v>
      </c>
      <c r="GJ35" s="2" t="s">
        <v>474</v>
      </c>
      <c r="GK35" s="2" t="s">
        <v>199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222</v>
      </c>
      <c r="GV35" s="2" t="s">
        <v>141</v>
      </c>
      <c r="GW35" s="2" t="s">
        <v>144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153</v>
      </c>
      <c r="HI35" s="2" t="s">
        <v>141</v>
      </c>
      <c r="HJ35" s="2" t="s">
        <v>201</v>
      </c>
      <c r="HK35" s="2" t="s">
        <v>582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222</v>
      </c>
      <c r="HV35" s="2" t="s">
        <v>141</v>
      </c>
      <c r="HW35" s="2" t="s">
        <v>144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153</v>
      </c>
      <c r="IV35" s="2" t="s">
        <v>160</v>
      </c>
      <c r="IW35" s="2" t="s">
        <v>144</v>
      </c>
      <c r="IX35" s="2" t="s">
        <v>583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153</v>
      </c>
      <c r="JV35" s="2" t="s">
        <v>141</v>
      </c>
      <c r="JW35" s="2" t="s">
        <v>179</v>
      </c>
      <c r="JX35" s="2" t="s">
        <v>477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181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181</v>
      </c>
      <c r="KV35" s="2" t="s">
        <v>141</v>
      </c>
      <c r="KW35" s="2" t="s">
        <v>144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181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181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181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160</v>
      </c>
      <c r="NJ35" s="2" t="s">
        <v>182</v>
      </c>
      <c r="NK35" s="2" t="s">
        <v>478</v>
      </c>
      <c r="NL35" s="2" t="s">
        <v>156</v>
      </c>
      <c r="NM35" s="2" t="s">
        <v>156</v>
      </c>
      <c r="NN35" s="2" t="s">
        <v>272</v>
      </c>
      <c r="NO35" s="4"/>
      <c r="NP35" s="8"/>
      <c r="NQ35" s="4"/>
      <c r="NR35" s="8"/>
      <c r="NS35" s="7"/>
      <c r="NT35" s="7"/>
      <c r="NU35" s="2" t="s">
        <v>181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222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>
        <v>201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>
        <v>120</v>
      </c>
      <c r="PF35" s="4"/>
    </row>
    <row r="36">
      <c r="A36" s="2" t="s">
        <v>584</v>
      </c>
      <c r="B36" s="2" t="s">
        <v>133</v>
      </c>
      <c r="C36" s="2" t="s">
        <v>134</v>
      </c>
      <c r="D36" s="2" t="s">
        <v>560</v>
      </c>
      <c r="E36" s="2" t="s">
        <v>561</v>
      </c>
      <c r="F36" s="2" t="s">
        <v>284</v>
      </c>
      <c r="G36" s="2" t="s">
        <v>144</v>
      </c>
      <c r="H36" s="2" t="s">
        <v>144</v>
      </c>
      <c r="I36" s="2" t="s">
        <v>585</v>
      </c>
      <c r="J36" s="2" t="s">
        <v>585</v>
      </c>
      <c r="K36" s="2" t="s">
        <v>206</v>
      </c>
      <c r="L36" s="3">
        <v>27</v>
      </c>
      <c r="M36" s="3">
        <v>28.35</v>
      </c>
      <c r="N36" s="3">
        <v>59.99</v>
      </c>
      <c r="O36" s="2" t="s">
        <v>141</v>
      </c>
      <c r="P36" s="2" t="s">
        <v>245</v>
      </c>
      <c r="Q36" s="2" t="s">
        <v>143</v>
      </c>
      <c r="R36" s="2" t="s">
        <v>144</v>
      </c>
      <c r="S36" s="2" t="s">
        <v>586</v>
      </c>
      <c r="T36" s="2" t="s">
        <v>144</v>
      </c>
      <c r="U36" s="2" t="s">
        <v>144</v>
      </c>
      <c r="V36" s="2" t="s">
        <v>587</v>
      </c>
      <c r="W36" s="2" t="s">
        <v>150</v>
      </c>
      <c r="X36" s="2" t="s">
        <v>144</v>
      </c>
      <c r="Y36" s="2" t="s">
        <v>290</v>
      </c>
      <c r="Z36" s="4">
        <v>153</v>
      </c>
      <c r="AA36" s="4">
        <f>=ROUNDDOWN(51,0)</f>
      </c>
      <c r="AB36" s="5">
        <v>3</v>
      </c>
      <c r="AC36" s="2" t="s">
        <v>144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1</v>
      </c>
      <c r="AQ36" s="8">
        <v>29.73</v>
      </c>
      <c r="AR36" s="4"/>
      <c r="AS36" s="8"/>
      <c r="AT36" s="7"/>
      <c r="AU36" s="7"/>
      <c r="AV36" s="4">
        <v>1</v>
      </c>
      <c r="AW36" s="8">
        <v>29.73</v>
      </c>
      <c r="AX36" s="4"/>
      <c r="AY36" s="8"/>
      <c r="AZ36" s="7"/>
      <c r="BA36" s="7"/>
      <c r="BB36" s="7">
        <v>1</v>
      </c>
      <c r="BC36" s="4">
        <v>1</v>
      </c>
      <c r="BD36" s="8">
        <v>29.73</v>
      </c>
      <c r="BE36" s="4"/>
      <c r="BF36" s="8"/>
      <c r="BG36" s="7"/>
      <c r="BH36" s="7"/>
      <c r="BI36" s="7">
        <v>1</v>
      </c>
      <c r="BJ36" s="4">
        <v>1</v>
      </c>
      <c r="BK36" s="8">
        <v>29.73</v>
      </c>
      <c r="BL36" s="2" t="s">
        <v>16</v>
      </c>
      <c r="BM36" s="7">
        <v>1</v>
      </c>
      <c r="BN36" s="7">
        <v>1</v>
      </c>
      <c r="BO36" s="4">
        <v>1</v>
      </c>
      <c r="BP36" s="8">
        <v>29.73</v>
      </c>
      <c r="BQ36" s="4"/>
      <c r="BR36" s="8"/>
      <c r="BS36" s="7"/>
      <c r="BT36" s="7"/>
      <c r="BU36" s="2" t="s">
        <v>153</v>
      </c>
      <c r="BV36" s="2" t="s">
        <v>141</v>
      </c>
      <c r="BW36" s="2" t="s">
        <v>291</v>
      </c>
      <c r="BX36" s="2" t="s">
        <v>313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141</v>
      </c>
      <c r="CJ36" s="2" t="s">
        <v>291</v>
      </c>
      <c r="CK36" s="2" t="s">
        <v>293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144</v>
      </c>
      <c r="CX36" s="2" t="s">
        <v>588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256</v>
      </c>
      <c r="DJ36" s="2" t="s">
        <v>589</v>
      </c>
      <c r="DK36" s="2" t="s">
        <v>437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291</v>
      </c>
      <c r="DX36" s="2" t="s">
        <v>297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222</v>
      </c>
      <c r="EI36" s="2" t="s">
        <v>141</v>
      </c>
      <c r="EJ36" s="2" t="s">
        <v>144</v>
      </c>
      <c r="EK36" s="2" t="s">
        <v>144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298</v>
      </c>
      <c r="EX36" s="2" t="s">
        <v>299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141</v>
      </c>
      <c r="FJ36" s="2" t="s">
        <v>233</v>
      </c>
      <c r="FK36" s="2" t="s">
        <v>450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265</v>
      </c>
      <c r="FV36" s="2" t="s">
        <v>141</v>
      </c>
      <c r="FW36" s="2" t="s">
        <v>233</v>
      </c>
      <c r="FX36" s="2" t="s">
        <v>440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153</v>
      </c>
      <c r="GI36" s="2" t="s">
        <v>141</v>
      </c>
      <c r="GJ36" s="2" t="s">
        <v>171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170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153</v>
      </c>
      <c r="HI36" s="2" t="s">
        <v>141</v>
      </c>
      <c r="HJ36" s="2" t="s">
        <v>305</v>
      </c>
      <c r="HK36" s="2" t="s">
        <v>306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222</v>
      </c>
      <c r="HV36" s="2" t="s">
        <v>141</v>
      </c>
      <c r="HW36" s="2" t="s">
        <v>307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308</v>
      </c>
      <c r="IV36" s="2" t="s">
        <v>160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153</v>
      </c>
      <c r="JV36" s="2" t="s">
        <v>141</v>
      </c>
      <c r="JW36" s="2" t="s">
        <v>291</v>
      </c>
      <c r="JX36" s="2" t="s">
        <v>313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181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181</v>
      </c>
      <c r="KV36" s="2" t="s">
        <v>141</v>
      </c>
      <c r="KW36" s="2" t="s">
        <v>144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181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181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181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153</v>
      </c>
      <c r="NI36" s="2" t="s">
        <v>160</v>
      </c>
      <c r="NJ36" s="2" t="s">
        <v>182</v>
      </c>
      <c r="NK36" s="2" t="s">
        <v>226</v>
      </c>
      <c r="NL36" s="2" t="s">
        <v>156</v>
      </c>
      <c r="NM36" s="2" t="s">
        <v>156</v>
      </c>
      <c r="NN36" s="2" t="s">
        <v>272</v>
      </c>
      <c r="NO36" s="4"/>
      <c r="NP36" s="8"/>
      <c r="NQ36" s="4"/>
      <c r="NR36" s="8"/>
      <c r="NS36" s="7"/>
      <c r="NT36" s="7"/>
      <c r="NU36" s="2" t="s">
        <v>181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>
        <v>153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590</v>
      </c>
      <c r="B37" s="2" t="s">
        <v>133</v>
      </c>
      <c r="C37" s="2" t="s">
        <v>134</v>
      </c>
      <c r="D37" s="2" t="s">
        <v>560</v>
      </c>
      <c r="E37" s="2" t="s">
        <v>591</v>
      </c>
      <c r="F37" s="2" t="s">
        <v>359</v>
      </c>
      <c r="G37" s="2" t="s">
        <v>359</v>
      </c>
      <c r="H37" s="2" t="s">
        <v>359</v>
      </c>
      <c r="I37" s="2" t="s">
        <v>592</v>
      </c>
      <c r="J37" s="2" t="s">
        <v>585</v>
      </c>
      <c r="K37" s="2" t="s">
        <v>140</v>
      </c>
      <c r="L37" s="3">
        <v>18</v>
      </c>
      <c r="M37" s="3">
        <v>18.9</v>
      </c>
      <c r="N37" s="3">
        <v>39.99</v>
      </c>
      <c r="O37" s="2" t="s">
        <v>141</v>
      </c>
      <c r="P37" s="2" t="s">
        <v>245</v>
      </c>
      <c r="Q37" s="2" t="s">
        <v>143</v>
      </c>
      <c r="R37" s="2" t="s">
        <v>144</v>
      </c>
      <c r="S37" s="2" t="s">
        <v>361</v>
      </c>
      <c r="T37" s="2" t="s">
        <v>247</v>
      </c>
      <c r="U37" s="2" t="s">
        <v>564</v>
      </c>
      <c r="V37" s="2" t="s">
        <v>148</v>
      </c>
      <c r="W37" s="2" t="s">
        <v>150</v>
      </c>
      <c r="X37" s="2" t="s">
        <v>144</v>
      </c>
      <c r="Y37" s="2" t="s">
        <v>362</v>
      </c>
      <c r="Z37" s="4">
        <v>177</v>
      </c>
      <c r="AA37" s="4">
        <f>=ROUNDDOWN(61.0344827586207,0)</f>
      </c>
      <c r="AB37" s="5">
        <v>2.9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37.8</v>
      </c>
      <c r="AR37" s="4"/>
      <c r="AS37" s="8"/>
      <c r="AT37" s="7"/>
      <c r="AU37" s="7"/>
      <c r="AV37" s="4">
        <v>2</v>
      </c>
      <c r="AW37" s="8">
        <v>37.8</v>
      </c>
      <c r="AX37" s="4"/>
      <c r="AY37" s="8"/>
      <c r="AZ37" s="7"/>
      <c r="BA37" s="7"/>
      <c r="BB37" s="7">
        <v>1</v>
      </c>
      <c r="BC37" s="4">
        <v>2</v>
      </c>
      <c r="BD37" s="8">
        <v>37.8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1</v>
      </c>
      <c r="BJ37" s="4">
        <v>2</v>
      </c>
      <c r="BK37" s="8">
        <v>37.8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141</v>
      </c>
      <c r="BW37" s="2" t="s">
        <v>364</v>
      </c>
      <c r="BX37" s="2" t="s">
        <v>372</v>
      </c>
      <c r="BY37" s="2" t="s">
        <v>156</v>
      </c>
      <c r="BZ37" s="2" t="s">
        <v>156</v>
      </c>
      <c r="CA37" s="2" t="s">
        <v>144</v>
      </c>
      <c r="CB37" s="4">
        <v>2</v>
      </c>
      <c r="CC37" s="8">
        <v>37.8</v>
      </c>
      <c r="CD37" s="4"/>
      <c r="CE37" s="8"/>
      <c r="CF37" s="7"/>
      <c r="CG37" s="7"/>
      <c r="CH37" s="2" t="s">
        <v>153</v>
      </c>
      <c r="CI37" s="2" t="s">
        <v>141</v>
      </c>
      <c r="CJ37" s="2" t="s">
        <v>366</v>
      </c>
      <c r="CK37" s="2" t="s">
        <v>593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144</v>
      </c>
      <c r="CX37" s="2" t="s">
        <v>144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256</v>
      </c>
      <c r="DJ37" s="2" t="s">
        <v>369</v>
      </c>
      <c r="DK37" s="2" t="s">
        <v>594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371</v>
      </c>
      <c r="DX37" s="2" t="s">
        <v>595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164</v>
      </c>
      <c r="EK37" s="2" t="s">
        <v>485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548</v>
      </c>
      <c r="EX37" s="2" t="s">
        <v>596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255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265</v>
      </c>
      <c r="FV37" s="2" t="s">
        <v>141</v>
      </c>
      <c r="FW37" s="2" t="s">
        <v>597</v>
      </c>
      <c r="FX37" s="2" t="s">
        <v>144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153</v>
      </c>
      <c r="GI37" s="2" t="s">
        <v>141</v>
      </c>
      <c r="GJ37" s="2" t="s">
        <v>267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222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170</v>
      </c>
      <c r="HI37" s="2" t="s">
        <v>141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222</v>
      </c>
      <c r="HV37" s="2" t="s">
        <v>141</v>
      </c>
      <c r="HW37" s="2" t="s">
        <v>144</v>
      </c>
      <c r="HX37" s="2" t="s">
        <v>144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181</v>
      </c>
      <c r="II37" s="2" t="s">
        <v>160</v>
      </c>
      <c r="IJ37" s="2" t="s">
        <v>144</v>
      </c>
      <c r="IK37" s="2" t="s">
        <v>144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222</v>
      </c>
      <c r="IV37" s="2" t="s">
        <v>160</v>
      </c>
      <c r="IW37" s="2" t="s">
        <v>144</v>
      </c>
      <c r="IX37" s="2" t="s">
        <v>144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181</v>
      </c>
      <c r="JI37" s="2" t="s">
        <v>141</v>
      </c>
      <c r="JJ37" s="2" t="s">
        <v>144</v>
      </c>
      <c r="JK37" s="2" t="s">
        <v>144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153</v>
      </c>
      <c r="JV37" s="2" t="s">
        <v>141</v>
      </c>
      <c r="JW37" s="2" t="s">
        <v>548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181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181</v>
      </c>
      <c r="KV37" s="2" t="s">
        <v>141</v>
      </c>
      <c r="KW37" s="2" t="s">
        <v>144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181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181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222</v>
      </c>
      <c r="MI37" s="2" t="s">
        <v>141</v>
      </c>
      <c r="MJ37" s="2" t="s">
        <v>144</v>
      </c>
      <c r="MK37" s="2" t="s">
        <v>144</v>
      </c>
      <c r="ML37" s="2" t="s">
        <v>156</v>
      </c>
      <c r="MM37" s="2" t="s">
        <v>156</v>
      </c>
      <c r="MN37" s="2" t="s">
        <v>144</v>
      </c>
      <c r="MO37" s="4"/>
      <c r="MP37" s="8"/>
      <c r="MQ37" s="4"/>
      <c r="MR37" s="8"/>
      <c r="MS37" s="7"/>
      <c r="MT37" s="7"/>
      <c r="MU37" s="2" t="s">
        <v>181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184</v>
      </c>
      <c r="NI37" s="2" t="s">
        <v>141</v>
      </c>
      <c r="NJ37" s="2" t="s">
        <v>144</v>
      </c>
      <c r="NK37" s="2" t="s">
        <v>144</v>
      </c>
      <c r="NL37" s="2" t="s">
        <v>156</v>
      </c>
      <c r="NM37" s="2" t="s">
        <v>156</v>
      </c>
      <c r="NN37" s="2" t="s">
        <v>272</v>
      </c>
      <c r="NO37" s="4"/>
      <c r="NP37" s="8"/>
      <c r="NQ37" s="4"/>
      <c r="NR37" s="8"/>
      <c r="NS37" s="7"/>
      <c r="NT37" s="7"/>
      <c r="NU37" s="2" t="s">
        <v>181</v>
      </c>
      <c r="NV37" s="2" t="s">
        <v>141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222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177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598</v>
      </c>
      <c r="B38" s="2" t="s">
        <v>133</v>
      </c>
      <c r="C38" s="2" t="s">
        <v>134</v>
      </c>
      <c r="D38" s="2" t="s">
        <v>560</v>
      </c>
      <c r="E38" s="2" t="s">
        <v>591</v>
      </c>
      <c r="F38" s="2" t="s">
        <v>359</v>
      </c>
      <c r="G38" s="2" t="s">
        <v>359</v>
      </c>
      <c r="H38" s="2" t="s">
        <v>359</v>
      </c>
      <c r="I38" s="2" t="s">
        <v>592</v>
      </c>
      <c r="J38" s="2" t="s">
        <v>585</v>
      </c>
      <c r="K38" s="2" t="s">
        <v>206</v>
      </c>
      <c r="L38" s="3">
        <v>18</v>
      </c>
      <c r="M38" s="3">
        <v>18.9</v>
      </c>
      <c r="N38" s="3">
        <v>39.99</v>
      </c>
      <c r="O38" s="2" t="s">
        <v>599</v>
      </c>
      <c r="P38" s="2" t="s">
        <v>395</v>
      </c>
      <c r="Q38" s="2" t="s">
        <v>143</v>
      </c>
      <c r="R38" s="2" t="s">
        <v>144</v>
      </c>
      <c r="S38" s="2" t="s">
        <v>536</v>
      </c>
      <c r="T38" s="2" t="s">
        <v>247</v>
      </c>
      <c r="U38" s="2" t="s">
        <v>564</v>
      </c>
      <c r="V38" s="2" t="s">
        <v>148</v>
      </c>
      <c r="W38" s="2" t="s">
        <v>537</v>
      </c>
      <c r="X38" s="2" t="s">
        <v>150</v>
      </c>
      <c r="Y38" s="2" t="s">
        <v>362</v>
      </c>
      <c r="Z38" s="4">
        <v>266</v>
      </c>
      <c r="AA38" s="4">
        <f>=ROUNDDOWN(266,0)</f>
      </c>
      <c r="AB38" s="5">
        <v>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144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141</v>
      </c>
      <c r="BW38" s="2" t="s">
        <v>364</v>
      </c>
      <c r="BX38" s="2" t="s">
        <v>600</v>
      </c>
      <c r="BY38" s="2" t="s">
        <v>156</v>
      </c>
      <c r="BZ38" s="2" t="s">
        <v>156</v>
      </c>
      <c r="CA38" s="2" t="s">
        <v>144</v>
      </c>
      <c r="CB38" s="4"/>
      <c r="CC38" s="8"/>
      <c r="CD38" s="4"/>
      <c r="CE38" s="8"/>
      <c r="CF38" s="7"/>
      <c r="CG38" s="7"/>
      <c r="CH38" s="2" t="s">
        <v>153</v>
      </c>
      <c r="CI38" s="2" t="s">
        <v>141</v>
      </c>
      <c r="CJ38" s="2" t="s">
        <v>366</v>
      </c>
      <c r="CK38" s="2" t="s">
        <v>601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144</v>
      </c>
      <c r="CX38" s="2" t="s">
        <v>144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256</v>
      </c>
      <c r="DJ38" s="2" t="s">
        <v>369</v>
      </c>
      <c r="DK38" s="2" t="s">
        <v>602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371</v>
      </c>
      <c r="DX38" s="2" t="s">
        <v>540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164</v>
      </c>
      <c r="EK38" s="2" t="s">
        <v>144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362</v>
      </c>
      <c r="EX38" s="2" t="s">
        <v>603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168</v>
      </c>
      <c r="FK38" s="2" t="s">
        <v>604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597</v>
      </c>
      <c r="FX38" s="2" t="s">
        <v>144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153</v>
      </c>
      <c r="GI38" s="2" t="s">
        <v>141</v>
      </c>
      <c r="GJ38" s="2" t="s">
        <v>267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222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170</v>
      </c>
      <c r="HI38" s="2" t="s">
        <v>141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222</v>
      </c>
      <c r="HV38" s="2" t="s">
        <v>141</v>
      </c>
      <c r="HW38" s="2" t="s">
        <v>144</v>
      </c>
      <c r="HX38" s="2" t="s">
        <v>144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181</v>
      </c>
      <c r="II38" s="2" t="s">
        <v>160</v>
      </c>
      <c r="IJ38" s="2" t="s">
        <v>144</v>
      </c>
      <c r="IK38" s="2" t="s">
        <v>144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222</v>
      </c>
      <c r="IV38" s="2" t="s">
        <v>160</v>
      </c>
      <c r="IW38" s="2" t="s">
        <v>144</v>
      </c>
      <c r="IX38" s="2" t="s">
        <v>144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181</v>
      </c>
      <c r="JI38" s="2" t="s">
        <v>141</v>
      </c>
      <c r="JJ38" s="2" t="s">
        <v>144</v>
      </c>
      <c r="JK38" s="2" t="s">
        <v>144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153</v>
      </c>
      <c r="JV38" s="2" t="s">
        <v>141</v>
      </c>
      <c r="JW38" s="2" t="s">
        <v>362</v>
      </c>
      <c r="JX38" s="2" t="s">
        <v>605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181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181</v>
      </c>
      <c r="KV38" s="2" t="s">
        <v>141</v>
      </c>
      <c r="KW38" s="2" t="s">
        <v>144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181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181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222</v>
      </c>
      <c r="MI38" s="2" t="s">
        <v>141</v>
      </c>
      <c r="MJ38" s="2" t="s">
        <v>144</v>
      </c>
      <c r="MK38" s="2" t="s">
        <v>144</v>
      </c>
      <c r="ML38" s="2" t="s">
        <v>156</v>
      </c>
      <c r="MM38" s="2" t="s">
        <v>156</v>
      </c>
      <c r="MN38" s="2" t="s">
        <v>144</v>
      </c>
      <c r="MO38" s="4"/>
      <c r="MP38" s="8"/>
      <c r="MQ38" s="4"/>
      <c r="MR38" s="8"/>
      <c r="MS38" s="7"/>
      <c r="MT38" s="7"/>
      <c r="MU38" s="2" t="s">
        <v>181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184</v>
      </c>
      <c r="NI38" s="2" t="s">
        <v>141</v>
      </c>
      <c r="NJ38" s="2" t="s">
        <v>144</v>
      </c>
      <c r="NK38" s="2" t="s">
        <v>144</v>
      </c>
      <c r="NL38" s="2" t="s">
        <v>156</v>
      </c>
      <c r="NM38" s="2" t="s">
        <v>156</v>
      </c>
      <c r="NN38" s="2" t="s">
        <v>272</v>
      </c>
      <c r="NO38" s="4"/>
      <c r="NP38" s="8"/>
      <c r="NQ38" s="4"/>
      <c r="NR38" s="8"/>
      <c r="NS38" s="7"/>
      <c r="NT38" s="7"/>
      <c r="NU38" s="2" t="s">
        <v>181</v>
      </c>
      <c r="NV38" s="2" t="s">
        <v>141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222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266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606</v>
      </c>
      <c r="B39" s="2" t="s">
        <v>133</v>
      </c>
      <c r="C39" s="2" t="s">
        <v>134</v>
      </c>
      <c r="D39" s="2" t="s">
        <v>607</v>
      </c>
      <c r="E39" s="2" t="s">
        <v>608</v>
      </c>
      <c r="F39" s="2" t="s">
        <v>137</v>
      </c>
      <c r="G39" s="2" t="s">
        <v>137</v>
      </c>
      <c r="H39" s="2" t="s">
        <v>137</v>
      </c>
      <c r="I39" s="2" t="s">
        <v>609</v>
      </c>
      <c r="J39" s="2" t="s">
        <v>610</v>
      </c>
      <c r="K39" s="2" t="s">
        <v>206</v>
      </c>
      <c r="L39" s="3">
        <v>18</v>
      </c>
      <c r="M39" s="3">
        <v>18.9</v>
      </c>
      <c r="N39" s="3">
        <v>44.99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611</v>
      </c>
      <c r="T39" s="2" t="s">
        <v>146</v>
      </c>
      <c r="U39" s="2" t="s">
        <v>564</v>
      </c>
      <c r="V39" s="2" t="s">
        <v>148</v>
      </c>
      <c r="W39" s="2" t="s">
        <v>149</v>
      </c>
      <c r="X39" s="2" t="s">
        <v>150</v>
      </c>
      <c r="Y39" s="2" t="s">
        <v>151</v>
      </c>
      <c r="Z39" s="4">
        <v>215</v>
      </c>
      <c r="AA39" s="4">
        <f>=ROUNDDOWN(71.6666666666667,0)</f>
      </c>
      <c r="AB39" s="5">
        <v>3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2</v>
      </c>
      <c r="AQ39" s="8">
        <v>37.8</v>
      </c>
      <c r="AR39" s="4">
        <v>4</v>
      </c>
      <c r="AS39" s="8">
        <v>70.21</v>
      </c>
      <c r="AT39" s="7">
        <v>-0.5</v>
      </c>
      <c r="AU39" s="7">
        <v>-0.4616</v>
      </c>
      <c r="AV39" s="4">
        <v>2</v>
      </c>
      <c r="AW39" s="8">
        <v>37.8</v>
      </c>
      <c r="AX39" s="4">
        <v>4</v>
      </c>
      <c r="AY39" s="8">
        <v>70.21</v>
      </c>
      <c r="AZ39" s="7">
        <v>-0.5</v>
      </c>
      <c r="BA39" s="7">
        <v>-0.4616</v>
      </c>
      <c r="BB39" s="7">
        <v>1</v>
      </c>
      <c r="BC39" s="4">
        <v>3</v>
      </c>
      <c r="BD39" s="8">
        <v>57.99</v>
      </c>
      <c r="BE39" s="4">
        <v>5</v>
      </c>
      <c r="BF39" s="8">
        <v>85.47</v>
      </c>
      <c r="BG39" s="7">
        <v>-0.4</v>
      </c>
      <c r="BH39" s="7">
        <v>-0.3215</v>
      </c>
      <c r="BI39" s="7">
        <v>0.6518</v>
      </c>
      <c r="BJ39" s="4">
        <v>2</v>
      </c>
      <c r="BK39" s="8">
        <v>37.8</v>
      </c>
      <c r="BL39" s="2" t="s">
        <v>612</v>
      </c>
      <c r="BM39" s="7">
        <v>1</v>
      </c>
      <c r="BN39" s="7">
        <v>1</v>
      </c>
      <c r="BO39" s="4"/>
      <c r="BP39" s="8"/>
      <c r="BQ39" s="4">
        <v>2</v>
      </c>
      <c r="BR39" s="8">
        <v>30.52</v>
      </c>
      <c r="BS39" s="7">
        <v>-1</v>
      </c>
      <c r="BT39" s="7">
        <v>-1</v>
      </c>
      <c r="BU39" s="2" t="s">
        <v>153</v>
      </c>
      <c r="BV39" s="2" t="s">
        <v>141</v>
      </c>
      <c r="BW39" s="2" t="s">
        <v>154</v>
      </c>
      <c r="BX39" s="2" t="s">
        <v>510</v>
      </c>
      <c r="BY39" s="2" t="s">
        <v>156</v>
      </c>
      <c r="BZ39" s="2" t="s">
        <v>156</v>
      </c>
      <c r="CA39" s="2" t="s">
        <v>144</v>
      </c>
      <c r="CB39" s="4"/>
      <c r="CC39" s="8"/>
      <c r="CD39" s="4"/>
      <c r="CE39" s="8"/>
      <c r="CF39" s="7"/>
      <c r="CG39" s="7"/>
      <c r="CH39" s="2" t="s">
        <v>153</v>
      </c>
      <c r="CI39" s="2" t="s">
        <v>141</v>
      </c>
      <c r="CJ39" s="2" t="s">
        <v>210</v>
      </c>
      <c r="CK39" s="2" t="s">
        <v>447</v>
      </c>
      <c r="CL39" s="2" t="s">
        <v>156</v>
      </c>
      <c r="CM39" s="2" t="s">
        <v>156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144</v>
      </c>
      <c r="CX39" s="2" t="s">
        <v>613</v>
      </c>
      <c r="CY39" s="2" t="s">
        <v>156</v>
      </c>
      <c r="CZ39" s="2" t="s">
        <v>156</v>
      </c>
      <c r="DA39" s="2" t="s">
        <v>144</v>
      </c>
      <c r="DB39" s="4"/>
      <c r="DC39" s="8"/>
      <c r="DD39" s="4"/>
      <c r="DE39" s="8"/>
      <c r="DF39" s="7"/>
      <c r="DG39" s="7"/>
      <c r="DH39" s="2" t="s">
        <v>153</v>
      </c>
      <c r="DI39" s="2" t="s">
        <v>256</v>
      </c>
      <c r="DJ39" s="2" t="s">
        <v>154</v>
      </c>
      <c r="DK39" s="2" t="s">
        <v>614</v>
      </c>
      <c r="DL39" s="2" t="s">
        <v>156</v>
      </c>
      <c r="DM39" s="2" t="s">
        <v>156</v>
      </c>
      <c r="DN39" s="2" t="s">
        <v>144</v>
      </c>
      <c r="DO39" s="4">
        <v>1</v>
      </c>
      <c r="DP39" s="8">
        <v>18.9</v>
      </c>
      <c r="DQ39" s="4">
        <v>1</v>
      </c>
      <c r="DR39" s="8">
        <v>18.9</v>
      </c>
      <c r="DS39" s="7"/>
      <c r="DT39" s="7"/>
      <c r="DU39" s="2" t="s">
        <v>153</v>
      </c>
      <c r="DV39" s="2" t="s">
        <v>141</v>
      </c>
      <c r="DW39" s="2" t="s">
        <v>154</v>
      </c>
      <c r="DX39" s="2" t="s">
        <v>615</v>
      </c>
      <c r="DY39" s="2" t="s">
        <v>156</v>
      </c>
      <c r="DZ39" s="2" t="s">
        <v>156</v>
      </c>
      <c r="EA39" s="2" t="s">
        <v>144</v>
      </c>
      <c r="EB39" s="4">
        <v>1</v>
      </c>
      <c r="EC39" s="8">
        <v>18.9</v>
      </c>
      <c r="ED39" s="4"/>
      <c r="EE39" s="8"/>
      <c r="EF39" s="7"/>
      <c r="EG39" s="7"/>
      <c r="EH39" s="2" t="s">
        <v>153</v>
      </c>
      <c r="EI39" s="2" t="s">
        <v>141</v>
      </c>
      <c r="EJ39" s="2" t="s">
        <v>164</v>
      </c>
      <c r="EK39" s="2" t="s">
        <v>569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166</v>
      </c>
      <c r="EX39" s="2" t="s">
        <v>216</v>
      </c>
      <c r="EY39" s="2" t="s">
        <v>156</v>
      </c>
      <c r="EZ39" s="2" t="s">
        <v>156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616</v>
      </c>
      <c r="FK39" s="2" t="s">
        <v>617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265</v>
      </c>
      <c r="FV39" s="2" t="s">
        <v>141</v>
      </c>
      <c r="FW39" s="2" t="s">
        <v>500</v>
      </c>
      <c r="FX39" s="2" t="s">
        <v>144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153</v>
      </c>
      <c r="GI39" s="2" t="s">
        <v>141</v>
      </c>
      <c r="GJ39" s="2" t="s">
        <v>171</v>
      </c>
      <c r="GK39" s="2" t="s">
        <v>618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222</v>
      </c>
      <c r="GV39" s="2" t="s">
        <v>141</v>
      </c>
      <c r="GW39" s="2" t="s">
        <v>144</v>
      </c>
      <c r="GX39" s="2" t="s">
        <v>144</v>
      </c>
      <c r="GY39" s="2" t="s">
        <v>156</v>
      </c>
      <c r="GZ39" s="2" t="s">
        <v>156</v>
      </c>
      <c r="HA39" s="2" t="s">
        <v>144</v>
      </c>
      <c r="HB39" s="4"/>
      <c r="HC39" s="8"/>
      <c r="HD39" s="4">
        <v>1</v>
      </c>
      <c r="HE39" s="8">
        <v>20.79</v>
      </c>
      <c r="HF39" s="7">
        <v>-1</v>
      </c>
      <c r="HG39" s="7">
        <v>-1</v>
      </c>
      <c r="HH39" s="2" t="s">
        <v>153</v>
      </c>
      <c r="HI39" s="2" t="s">
        <v>141</v>
      </c>
      <c r="HJ39" s="2" t="s">
        <v>201</v>
      </c>
      <c r="HK39" s="2" t="s">
        <v>512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222</v>
      </c>
      <c r="HV39" s="2" t="s">
        <v>141</v>
      </c>
      <c r="HW39" s="2" t="s">
        <v>144</v>
      </c>
      <c r="HX39" s="2" t="s">
        <v>144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160</v>
      </c>
      <c r="IW39" s="2" t="s">
        <v>144</v>
      </c>
      <c r="IX39" s="2" t="s">
        <v>619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153</v>
      </c>
      <c r="JV39" s="2" t="s">
        <v>141</v>
      </c>
      <c r="JW39" s="2" t="s">
        <v>224</v>
      </c>
      <c r="JX39" s="2" t="s">
        <v>209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181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181</v>
      </c>
      <c r="KV39" s="2" t="s">
        <v>141</v>
      </c>
      <c r="KW39" s="2" t="s">
        <v>144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181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181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181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160</v>
      </c>
      <c r="NJ39" s="2" t="s">
        <v>226</v>
      </c>
      <c r="NK39" s="2" t="s">
        <v>443</v>
      </c>
      <c r="NL39" s="2" t="s">
        <v>156</v>
      </c>
      <c r="NM39" s="2" t="s">
        <v>156</v>
      </c>
      <c r="NN39" s="2" t="s">
        <v>272</v>
      </c>
      <c r="NO39" s="4"/>
      <c r="NP39" s="8"/>
      <c r="NQ39" s="4"/>
      <c r="NR39" s="8"/>
      <c r="NS39" s="7"/>
      <c r="NT39" s="7"/>
      <c r="NU39" s="2" t="s">
        <v>181</v>
      </c>
      <c r="NV39" s="2" t="s">
        <v>141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222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215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620</v>
      </c>
      <c r="B40" s="2" t="s">
        <v>133</v>
      </c>
      <c r="C40" s="2" t="s">
        <v>134</v>
      </c>
      <c r="D40" s="2" t="s">
        <v>607</v>
      </c>
      <c r="E40" s="2" t="s">
        <v>608</v>
      </c>
      <c r="F40" s="2" t="s">
        <v>137</v>
      </c>
      <c r="G40" s="2" t="s">
        <v>137</v>
      </c>
      <c r="H40" s="2" t="s">
        <v>137</v>
      </c>
      <c r="I40" s="2" t="s">
        <v>609</v>
      </c>
      <c r="J40" s="2" t="s">
        <v>610</v>
      </c>
      <c r="K40" s="2" t="s">
        <v>140</v>
      </c>
      <c r="L40" s="3">
        <v>18</v>
      </c>
      <c r="M40" s="3">
        <v>18.9</v>
      </c>
      <c r="N40" s="3">
        <v>44.99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611</v>
      </c>
      <c r="T40" s="2" t="s">
        <v>146</v>
      </c>
      <c r="U40" s="2" t="s">
        <v>564</v>
      </c>
      <c r="V40" s="2" t="s">
        <v>148</v>
      </c>
      <c r="W40" s="2" t="s">
        <v>149</v>
      </c>
      <c r="X40" s="2" t="s">
        <v>621</v>
      </c>
      <c r="Y40" s="2" t="s">
        <v>151</v>
      </c>
      <c r="Z40" s="4">
        <v>165</v>
      </c>
      <c r="AA40" s="4">
        <f>=ROUNDDOWN(47.1428571428571,0)</f>
      </c>
      <c r="AB40" s="5">
        <v>3.5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20.19</v>
      </c>
      <c r="AR40" s="4">
        <v>1</v>
      </c>
      <c r="AS40" s="8">
        <v>15.26</v>
      </c>
      <c r="AT40" s="7"/>
      <c r="AU40" s="7">
        <v>0.3231</v>
      </c>
      <c r="AV40" s="4">
        <v>1</v>
      </c>
      <c r="AW40" s="8">
        <v>20.19</v>
      </c>
      <c r="AX40" s="4">
        <v>1</v>
      </c>
      <c r="AY40" s="8">
        <v>15.26</v>
      </c>
      <c r="AZ40" s="7"/>
      <c r="BA40" s="7">
        <v>0.3231</v>
      </c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0.3482</v>
      </c>
      <c r="BJ40" s="4">
        <v>1</v>
      </c>
      <c r="BK40" s="8">
        <v>20.19</v>
      </c>
      <c r="BL40" s="2" t="s">
        <v>622</v>
      </c>
      <c r="BM40" s="7">
        <v>1</v>
      </c>
      <c r="BN40" s="7">
        <v>1</v>
      </c>
      <c r="BO40" s="4">
        <v>1</v>
      </c>
      <c r="BP40" s="8">
        <v>20.19</v>
      </c>
      <c r="BQ40" s="4">
        <v>1</v>
      </c>
      <c r="BR40" s="8">
        <v>15.26</v>
      </c>
      <c r="BS40" s="7"/>
      <c r="BT40" s="7">
        <v>0.3231</v>
      </c>
      <c r="BU40" s="2" t="s">
        <v>153</v>
      </c>
      <c r="BV40" s="2" t="s">
        <v>141</v>
      </c>
      <c r="BW40" s="2" t="s">
        <v>154</v>
      </c>
      <c r="BX40" s="2" t="s">
        <v>507</v>
      </c>
      <c r="BY40" s="2" t="s">
        <v>156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141</v>
      </c>
      <c r="CJ40" s="2" t="s">
        <v>157</v>
      </c>
      <c r="CK40" s="2" t="s">
        <v>333</v>
      </c>
      <c r="CL40" s="2" t="s">
        <v>156</v>
      </c>
      <c r="CM40" s="2" t="s">
        <v>156</v>
      </c>
      <c r="CN40" s="2" t="s">
        <v>144</v>
      </c>
      <c r="CO40" s="4"/>
      <c r="CP40" s="8"/>
      <c r="CQ40" s="4"/>
      <c r="CR40" s="8"/>
      <c r="CS40" s="7"/>
      <c r="CT40" s="7"/>
      <c r="CU40" s="2" t="s">
        <v>153</v>
      </c>
      <c r="CV40" s="2" t="s">
        <v>141</v>
      </c>
      <c r="CW40" s="2" t="s">
        <v>144</v>
      </c>
      <c r="CX40" s="2" t="s">
        <v>474</v>
      </c>
      <c r="CY40" s="2" t="s">
        <v>156</v>
      </c>
      <c r="CZ40" s="2" t="s">
        <v>156</v>
      </c>
      <c r="DA40" s="2" t="s">
        <v>144</v>
      </c>
      <c r="DB40" s="4"/>
      <c r="DC40" s="8"/>
      <c r="DD40" s="4"/>
      <c r="DE40" s="8"/>
      <c r="DF40" s="7"/>
      <c r="DG40" s="7"/>
      <c r="DH40" s="2" t="s">
        <v>153</v>
      </c>
      <c r="DI40" s="2" t="s">
        <v>256</v>
      </c>
      <c r="DJ40" s="2" t="s">
        <v>154</v>
      </c>
      <c r="DK40" s="2" t="s">
        <v>623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141</v>
      </c>
      <c r="DW40" s="2" t="s">
        <v>154</v>
      </c>
      <c r="DX40" s="2" t="s">
        <v>167</v>
      </c>
      <c r="DY40" s="2" t="s">
        <v>156</v>
      </c>
      <c r="DZ40" s="2" t="s">
        <v>156</v>
      </c>
      <c r="EA40" s="2" t="s">
        <v>144</v>
      </c>
      <c r="EB40" s="4"/>
      <c r="EC40" s="8"/>
      <c r="ED40" s="4"/>
      <c r="EE40" s="8"/>
      <c r="EF40" s="7"/>
      <c r="EG40" s="7"/>
      <c r="EH40" s="2" t="s">
        <v>153</v>
      </c>
      <c r="EI40" s="2" t="s">
        <v>141</v>
      </c>
      <c r="EJ40" s="2" t="s">
        <v>164</v>
      </c>
      <c r="EK40" s="2" t="s">
        <v>144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141</v>
      </c>
      <c r="EW40" s="2" t="s">
        <v>166</v>
      </c>
      <c r="EX40" s="2" t="s">
        <v>624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141</v>
      </c>
      <c r="FJ40" s="2" t="s">
        <v>616</v>
      </c>
      <c r="FK40" s="2" t="s">
        <v>625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265</v>
      </c>
      <c r="FV40" s="2" t="s">
        <v>141</v>
      </c>
      <c r="FW40" s="2" t="s">
        <v>500</v>
      </c>
      <c r="FX40" s="2" t="s">
        <v>144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153</v>
      </c>
      <c r="GI40" s="2" t="s">
        <v>141</v>
      </c>
      <c r="GJ40" s="2" t="s">
        <v>171</v>
      </c>
      <c r="GK40" s="2" t="s">
        <v>175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222</v>
      </c>
      <c r="GV40" s="2" t="s">
        <v>141</v>
      </c>
      <c r="GW40" s="2" t="s">
        <v>144</v>
      </c>
      <c r="GX40" s="2" t="s">
        <v>144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153</v>
      </c>
      <c r="HI40" s="2" t="s">
        <v>141</v>
      </c>
      <c r="HJ40" s="2" t="s">
        <v>201</v>
      </c>
      <c r="HK40" s="2" t="s">
        <v>626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222</v>
      </c>
      <c r="HV40" s="2" t="s">
        <v>141</v>
      </c>
      <c r="HW40" s="2" t="s">
        <v>144</v>
      </c>
      <c r="HX40" s="2" t="s">
        <v>144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153</v>
      </c>
      <c r="IV40" s="2" t="s">
        <v>160</v>
      </c>
      <c r="IW40" s="2" t="s">
        <v>144</v>
      </c>
      <c r="IX40" s="2" t="s">
        <v>627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153</v>
      </c>
      <c r="JV40" s="2" t="s">
        <v>141</v>
      </c>
      <c r="JW40" s="2" t="s">
        <v>224</v>
      </c>
      <c r="JX40" s="2" t="s">
        <v>335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181</v>
      </c>
      <c r="KI40" s="2" t="s">
        <v>141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181</v>
      </c>
      <c r="KV40" s="2" t="s">
        <v>141</v>
      </c>
      <c r="KW40" s="2" t="s">
        <v>144</v>
      </c>
      <c r="KX40" s="2" t="s">
        <v>144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181</v>
      </c>
      <c r="LI40" s="2" t="s">
        <v>141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181</v>
      </c>
      <c r="LV40" s="2" t="s">
        <v>141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181</v>
      </c>
      <c r="MV40" s="2" t="s">
        <v>141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160</v>
      </c>
      <c r="NJ40" s="2" t="s">
        <v>357</v>
      </c>
      <c r="NK40" s="2" t="s">
        <v>478</v>
      </c>
      <c r="NL40" s="2" t="s">
        <v>156</v>
      </c>
      <c r="NM40" s="2" t="s">
        <v>156</v>
      </c>
      <c r="NN40" s="2" t="s">
        <v>272</v>
      </c>
      <c r="NO40" s="4"/>
      <c r="NP40" s="8"/>
      <c r="NQ40" s="4"/>
      <c r="NR40" s="8"/>
      <c r="NS40" s="7"/>
      <c r="NT40" s="7"/>
      <c r="NU40" s="2" t="s">
        <v>181</v>
      </c>
      <c r="NV40" s="2" t="s">
        <v>141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222</v>
      </c>
      <c r="OI40" s="2" t="s">
        <v>141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>
        <v>2</v>
      </c>
      <c r="OP40" s="4">
        <v>37</v>
      </c>
      <c r="OQ40" s="4"/>
      <c r="OR40" s="4">
        <v>126</v>
      </c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628</v>
      </c>
      <c r="B41" s="2" t="s">
        <v>133</v>
      </c>
      <c r="C41" s="2" t="s">
        <v>134</v>
      </c>
      <c r="D41" s="2" t="s">
        <v>607</v>
      </c>
      <c r="E41" s="2" t="s">
        <v>608</v>
      </c>
      <c r="F41" s="2" t="s">
        <v>284</v>
      </c>
      <c r="G41" s="2" t="s">
        <v>144</v>
      </c>
      <c r="H41" s="2" t="s">
        <v>144</v>
      </c>
      <c r="I41" s="2" t="s">
        <v>629</v>
      </c>
      <c r="J41" s="2" t="s">
        <v>630</v>
      </c>
      <c r="K41" s="2" t="s">
        <v>206</v>
      </c>
      <c r="L41" s="3">
        <v>19.8</v>
      </c>
      <c r="M41" s="3">
        <v>20.79</v>
      </c>
      <c r="N41" s="3">
        <v>44.99</v>
      </c>
      <c r="O41" s="2" t="s">
        <v>394</v>
      </c>
      <c r="P41" s="2" t="s">
        <v>395</v>
      </c>
      <c r="Q41" s="2" t="s">
        <v>143</v>
      </c>
      <c r="R41" s="2" t="s">
        <v>144</v>
      </c>
      <c r="S41" s="2" t="s">
        <v>631</v>
      </c>
      <c r="T41" s="2" t="s">
        <v>144</v>
      </c>
      <c r="U41" s="2" t="s">
        <v>564</v>
      </c>
      <c r="V41" s="2" t="s">
        <v>632</v>
      </c>
      <c r="W41" s="2" t="s">
        <v>633</v>
      </c>
      <c r="X41" s="2" t="s">
        <v>144</v>
      </c>
      <c r="Y41" s="2" t="s">
        <v>290</v>
      </c>
      <c r="Z41" s="4"/>
      <c r="AA41" s="4">
        <f>=ROUNDDOWN({0},0)</f>
      </c>
      <c r="AB41" s="5">
        <v>0.6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</v>
      </c>
      <c r="AS41" s="8">
        <v>11.88</v>
      </c>
      <c r="AT41" s="7">
        <v>-1</v>
      </c>
      <c r="AU41" s="7">
        <v>-1</v>
      </c>
      <c r="AV41" s="4"/>
      <c r="AW41" s="8"/>
      <c r="AX41" s="4">
        <v>1</v>
      </c>
      <c r="AY41" s="8">
        <v>11.88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11.88</v>
      </c>
      <c r="BG41" s="7">
        <v>-1</v>
      </c>
      <c r="BH41" s="7">
        <v>-1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160</v>
      </c>
      <c r="BW41" s="2" t="s">
        <v>291</v>
      </c>
      <c r="BX41" s="2" t="s">
        <v>313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160</v>
      </c>
      <c r="CJ41" s="2" t="s">
        <v>291</v>
      </c>
      <c r="CK41" s="2" t="s">
        <v>314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160</v>
      </c>
      <c r="CW41" s="2" t="s">
        <v>144</v>
      </c>
      <c r="CX41" s="2" t="s">
        <v>634</v>
      </c>
      <c r="CY41" s="2" t="s">
        <v>156</v>
      </c>
      <c r="CZ41" s="2" t="s">
        <v>156</v>
      </c>
      <c r="DA41" s="2" t="s">
        <v>144</v>
      </c>
      <c r="DB41" s="4"/>
      <c r="DC41" s="8"/>
      <c r="DD41" s="4"/>
      <c r="DE41" s="8"/>
      <c r="DF41" s="7"/>
      <c r="DG41" s="7"/>
      <c r="DH41" s="2" t="s">
        <v>153</v>
      </c>
      <c r="DI41" s="2" t="s">
        <v>160</v>
      </c>
      <c r="DJ41" s="2" t="s">
        <v>295</v>
      </c>
      <c r="DK41" s="2" t="s">
        <v>437</v>
      </c>
      <c r="DL41" s="2" t="s">
        <v>156</v>
      </c>
      <c r="DM41" s="2" t="s">
        <v>156</v>
      </c>
      <c r="DN41" s="2" t="s">
        <v>144</v>
      </c>
      <c r="DO41" s="4"/>
      <c r="DP41" s="8"/>
      <c r="DQ41" s="4">
        <v>1</v>
      </c>
      <c r="DR41" s="8">
        <v>11.88</v>
      </c>
      <c r="DS41" s="7">
        <v>-1</v>
      </c>
      <c r="DT41" s="7">
        <v>-1</v>
      </c>
      <c r="DU41" s="2" t="s">
        <v>153</v>
      </c>
      <c r="DV41" s="2" t="s">
        <v>160</v>
      </c>
      <c r="DW41" s="2" t="s">
        <v>291</v>
      </c>
      <c r="DX41" s="2" t="s">
        <v>297</v>
      </c>
      <c r="DY41" s="2" t="s">
        <v>272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222</v>
      </c>
      <c r="EI41" s="2" t="s">
        <v>160</v>
      </c>
      <c r="EJ41" s="2" t="s">
        <v>144</v>
      </c>
      <c r="EK41" s="2" t="s">
        <v>144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160</v>
      </c>
      <c r="EW41" s="2" t="s">
        <v>298</v>
      </c>
      <c r="EX41" s="2" t="s">
        <v>299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184</v>
      </c>
      <c r="FI41" s="2" t="s">
        <v>160</v>
      </c>
      <c r="FJ41" s="2" t="s">
        <v>635</v>
      </c>
      <c r="FK41" s="2" t="s">
        <v>636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160</v>
      </c>
      <c r="FW41" s="2" t="s">
        <v>637</v>
      </c>
      <c r="FX41" s="2" t="s">
        <v>440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153</v>
      </c>
      <c r="GI41" s="2" t="s">
        <v>160</v>
      </c>
      <c r="GJ41" s="2" t="s">
        <v>171</v>
      </c>
      <c r="GK41" s="2" t="s">
        <v>276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170</v>
      </c>
      <c r="GV41" s="2" t="s">
        <v>160</v>
      </c>
      <c r="GW41" s="2" t="s">
        <v>144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153</v>
      </c>
      <c r="HI41" s="2" t="s">
        <v>160</v>
      </c>
      <c r="HJ41" s="2" t="s">
        <v>305</v>
      </c>
      <c r="HK41" s="2" t="s">
        <v>306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222</v>
      </c>
      <c r="HV41" s="2" t="s">
        <v>160</v>
      </c>
      <c r="HW41" s="2" t="s">
        <v>307</v>
      </c>
      <c r="HX41" s="2" t="s">
        <v>144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308</v>
      </c>
      <c r="IV41" s="2" t="s">
        <v>160</v>
      </c>
      <c r="IW41" s="2" t="s">
        <v>144</v>
      </c>
      <c r="IX41" s="2" t="s">
        <v>144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153</v>
      </c>
      <c r="JV41" s="2" t="s">
        <v>160</v>
      </c>
      <c r="JW41" s="2" t="s">
        <v>291</v>
      </c>
      <c r="JX41" s="2" t="s">
        <v>313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181</v>
      </c>
      <c r="KI41" s="2" t="s">
        <v>160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181</v>
      </c>
      <c r="KV41" s="2" t="s">
        <v>160</v>
      </c>
      <c r="KW41" s="2" t="s">
        <v>144</v>
      </c>
      <c r="KX41" s="2" t="s">
        <v>144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181</v>
      </c>
      <c r="LI41" s="2" t="s">
        <v>160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181</v>
      </c>
      <c r="LV41" s="2" t="s">
        <v>160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181</v>
      </c>
      <c r="MV41" s="2" t="s">
        <v>160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160</v>
      </c>
      <c r="NJ41" s="2" t="s">
        <v>357</v>
      </c>
      <c r="NK41" s="2" t="s">
        <v>454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181</v>
      </c>
      <c r="NV41" s="2" t="s">
        <v>160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222</v>
      </c>
      <c r="OI41" s="2" t="s">
        <v>160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638</v>
      </c>
      <c r="B42" s="2" t="s">
        <v>133</v>
      </c>
      <c r="C42" s="2" t="s">
        <v>134</v>
      </c>
      <c r="D42" s="2" t="s">
        <v>607</v>
      </c>
      <c r="E42" s="2" t="s">
        <v>608</v>
      </c>
      <c r="F42" s="2" t="s">
        <v>325</v>
      </c>
      <c r="G42" s="2" t="s">
        <v>325</v>
      </c>
      <c r="H42" s="2" t="s">
        <v>325</v>
      </c>
      <c r="I42" s="2" t="s">
        <v>609</v>
      </c>
      <c r="J42" s="2" t="s">
        <v>610</v>
      </c>
      <c r="K42" s="2" t="s">
        <v>327</v>
      </c>
      <c r="L42" s="3">
        <v>18</v>
      </c>
      <c r="M42" s="3">
        <v>18.9</v>
      </c>
      <c r="N42" s="3">
        <v>44.99</v>
      </c>
      <c r="O42" s="2" t="s">
        <v>141</v>
      </c>
      <c r="P42" s="2" t="s">
        <v>142</v>
      </c>
      <c r="Q42" s="2" t="s">
        <v>143</v>
      </c>
      <c r="R42" s="2" t="s">
        <v>144</v>
      </c>
      <c r="S42" s="2" t="s">
        <v>639</v>
      </c>
      <c r="T42" s="2" t="s">
        <v>146</v>
      </c>
      <c r="U42" s="2" t="s">
        <v>564</v>
      </c>
      <c r="V42" s="2" t="s">
        <v>289</v>
      </c>
      <c r="W42" s="2" t="s">
        <v>150</v>
      </c>
      <c r="X42" s="2" t="s">
        <v>144</v>
      </c>
      <c r="Y42" s="2" t="s">
        <v>329</v>
      </c>
      <c r="Z42" s="4">
        <v>109</v>
      </c>
      <c r="AA42" s="4">
        <f>=ROUNDDOWN(21.8,0)</f>
      </c>
      <c r="AB42" s="5">
        <v>5</v>
      </c>
      <c r="AC42" s="2" t="s">
        <v>330</v>
      </c>
      <c r="AD42" s="4">
        <v>180</v>
      </c>
      <c r="AE42" s="4">
        <v>180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4</v>
      </c>
      <c r="AS42" s="8">
        <v>80.06</v>
      </c>
      <c r="AT42" s="7">
        <v>-1</v>
      </c>
      <c r="AU42" s="7">
        <v>-1</v>
      </c>
      <c r="AV42" s="4"/>
      <c r="AW42" s="8"/>
      <c r="AX42" s="4">
        <v>4</v>
      </c>
      <c r="AY42" s="8">
        <v>80.06</v>
      </c>
      <c r="AZ42" s="7">
        <v>-1</v>
      </c>
      <c r="BA42" s="7">
        <v>-1</v>
      </c>
      <c r="BB42" s="7"/>
      <c r="BC42" s="4"/>
      <c r="BD42" s="8"/>
      <c r="BE42" s="4">
        <v>4</v>
      </c>
      <c r="BF42" s="8">
        <v>80.06</v>
      </c>
      <c r="BG42" s="7">
        <v>-1</v>
      </c>
      <c r="BH42" s="7">
        <v>-1</v>
      </c>
      <c r="BI42" s="7"/>
      <c r="BJ42" s="4"/>
      <c r="BK42" s="8"/>
      <c r="BL42" s="2" t="s">
        <v>640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141</v>
      </c>
      <c r="BW42" s="2" t="s">
        <v>332</v>
      </c>
      <c r="BX42" s="2" t="s">
        <v>213</v>
      </c>
      <c r="BY42" s="2" t="s">
        <v>156</v>
      </c>
      <c r="BZ42" s="2" t="s">
        <v>156</v>
      </c>
      <c r="CA42" s="2" t="s">
        <v>144</v>
      </c>
      <c r="CB42" s="4"/>
      <c r="CC42" s="8"/>
      <c r="CD42" s="4"/>
      <c r="CE42" s="8"/>
      <c r="CF42" s="7"/>
      <c r="CG42" s="7"/>
      <c r="CH42" s="2" t="s">
        <v>153</v>
      </c>
      <c r="CI42" s="2" t="s">
        <v>141</v>
      </c>
      <c r="CJ42" s="2" t="s">
        <v>210</v>
      </c>
      <c r="CK42" s="2" t="s">
        <v>641</v>
      </c>
      <c r="CL42" s="2" t="s">
        <v>156</v>
      </c>
      <c r="CM42" s="2" t="s">
        <v>156</v>
      </c>
      <c r="CN42" s="2" t="s">
        <v>144</v>
      </c>
      <c r="CO42" s="4"/>
      <c r="CP42" s="8"/>
      <c r="CQ42" s="4">
        <v>2</v>
      </c>
      <c r="CR42" s="8">
        <v>39.56</v>
      </c>
      <c r="CS42" s="7">
        <v>-1</v>
      </c>
      <c r="CT42" s="7">
        <v>-1</v>
      </c>
      <c r="CU42" s="2" t="s">
        <v>153</v>
      </c>
      <c r="CV42" s="2" t="s">
        <v>141</v>
      </c>
      <c r="CW42" s="2" t="s">
        <v>144</v>
      </c>
      <c r="CX42" s="2" t="s">
        <v>578</v>
      </c>
      <c r="CY42" s="2" t="s">
        <v>156</v>
      </c>
      <c r="CZ42" s="2" t="s">
        <v>156</v>
      </c>
      <c r="DA42" s="2" t="s">
        <v>144</v>
      </c>
      <c r="DB42" s="4"/>
      <c r="DC42" s="8"/>
      <c r="DD42" s="4"/>
      <c r="DE42" s="8"/>
      <c r="DF42" s="7"/>
      <c r="DG42" s="7"/>
      <c r="DH42" s="2" t="s">
        <v>153</v>
      </c>
      <c r="DI42" s="2" t="s">
        <v>256</v>
      </c>
      <c r="DJ42" s="2" t="s">
        <v>335</v>
      </c>
      <c r="DK42" s="2" t="s">
        <v>349</v>
      </c>
      <c r="DL42" s="2" t="s">
        <v>156</v>
      </c>
      <c r="DM42" s="2" t="s">
        <v>156</v>
      </c>
      <c r="DN42" s="2" t="s">
        <v>144</v>
      </c>
      <c r="DO42" s="4"/>
      <c r="DP42" s="8"/>
      <c r="DQ42" s="4">
        <v>2</v>
      </c>
      <c r="DR42" s="8">
        <v>40.5</v>
      </c>
      <c r="DS42" s="7">
        <v>-1</v>
      </c>
      <c r="DT42" s="7">
        <v>-1</v>
      </c>
      <c r="DU42" s="2" t="s">
        <v>153</v>
      </c>
      <c r="DV42" s="2" t="s">
        <v>141</v>
      </c>
      <c r="DW42" s="2" t="s">
        <v>329</v>
      </c>
      <c r="DX42" s="2" t="s">
        <v>642</v>
      </c>
      <c r="DY42" s="2" t="s">
        <v>156</v>
      </c>
      <c r="DZ42" s="2" t="s">
        <v>156</v>
      </c>
      <c r="EA42" s="2" t="s">
        <v>144</v>
      </c>
      <c r="EB42" s="4"/>
      <c r="EC42" s="8"/>
      <c r="ED42" s="4"/>
      <c r="EE42" s="8"/>
      <c r="EF42" s="7"/>
      <c r="EG42" s="7"/>
      <c r="EH42" s="2" t="s">
        <v>153</v>
      </c>
      <c r="EI42" s="2" t="s">
        <v>141</v>
      </c>
      <c r="EJ42" s="2" t="s">
        <v>164</v>
      </c>
      <c r="EK42" s="2" t="s">
        <v>643</v>
      </c>
      <c r="EL42" s="2" t="s">
        <v>156</v>
      </c>
      <c r="EM42" s="2" t="s">
        <v>156</v>
      </c>
      <c r="EN42" s="2" t="s">
        <v>144</v>
      </c>
      <c r="EO42" s="4"/>
      <c r="EP42" s="8"/>
      <c r="EQ42" s="4"/>
      <c r="ER42" s="8"/>
      <c r="ES42" s="7"/>
      <c r="ET42" s="7"/>
      <c r="EU42" s="2" t="s">
        <v>153</v>
      </c>
      <c r="EV42" s="2" t="s">
        <v>141</v>
      </c>
      <c r="EW42" s="2" t="s">
        <v>166</v>
      </c>
      <c r="EX42" s="2" t="s">
        <v>235</v>
      </c>
      <c r="EY42" s="2" t="s">
        <v>156</v>
      </c>
      <c r="EZ42" s="2" t="s">
        <v>156</v>
      </c>
      <c r="FA42" s="2" t="s">
        <v>144</v>
      </c>
      <c r="FB42" s="4"/>
      <c r="FC42" s="8"/>
      <c r="FD42" s="4"/>
      <c r="FE42" s="8"/>
      <c r="FF42" s="7"/>
      <c r="FG42" s="7"/>
      <c r="FH42" s="2" t="s">
        <v>153</v>
      </c>
      <c r="FI42" s="2" t="s">
        <v>141</v>
      </c>
      <c r="FJ42" s="2" t="s">
        <v>337</v>
      </c>
      <c r="FK42" s="2" t="s">
        <v>644</v>
      </c>
      <c r="FL42" s="2" t="s">
        <v>156</v>
      </c>
      <c r="FM42" s="2" t="s">
        <v>156</v>
      </c>
      <c r="FN42" s="2" t="s">
        <v>144</v>
      </c>
      <c r="FO42" s="4"/>
      <c r="FP42" s="8"/>
      <c r="FQ42" s="4"/>
      <c r="FR42" s="8"/>
      <c r="FS42" s="7"/>
      <c r="FT42" s="7"/>
      <c r="FU42" s="2" t="s">
        <v>265</v>
      </c>
      <c r="FV42" s="2" t="s">
        <v>141</v>
      </c>
      <c r="FW42" s="2" t="s">
        <v>338</v>
      </c>
      <c r="FX42" s="2" t="s">
        <v>144</v>
      </c>
      <c r="FY42" s="2" t="s">
        <v>156</v>
      </c>
      <c r="FZ42" s="2" t="s">
        <v>156</v>
      </c>
      <c r="GA42" s="2" t="s">
        <v>144</v>
      </c>
      <c r="GB42" s="4"/>
      <c r="GC42" s="8"/>
      <c r="GD42" s="4"/>
      <c r="GE42" s="8"/>
      <c r="GF42" s="7"/>
      <c r="GG42" s="7"/>
      <c r="GH42" s="2" t="s">
        <v>153</v>
      </c>
      <c r="GI42" s="2" t="s">
        <v>141</v>
      </c>
      <c r="GJ42" s="2" t="s">
        <v>474</v>
      </c>
      <c r="GK42" s="2" t="s">
        <v>502</v>
      </c>
      <c r="GL42" s="2" t="s">
        <v>156</v>
      </c>
      <c r="GM42" s="2" t="s">
        <v>156</v>
      </c>
      <c r="GN42" s="2" t="s">
        <v>144</v>
      </c>
      <c r="GO42" s="4"/>
      <c r="GP42" s="8"/>
      <c r="GQ42" s="4"/>
      <c r="GR42" s="8"/>
      <c r="GS42" s="7"/>
      <c r="GT42" s="7"/>
      <c r="GU42" s="2" t="s">
        <v>222</v>
      </c>
      <c r="GV42" s="2" t="s">
        <v>141</v>
      </c>
      <c r="GW42" s="2" t="s">
        <v>144</v>
      </c>
      <c r="GX42" s="2" t="s">
        <v>144</v>
      </c>
      <c r="GY42" s="2" t="s">
        <v>156</v>
      </c>
      <c r="GZ42" s="2" t="s">
        <v>156</v>
      </c>
      <c r="HA42" s="2" t="s">
        <v>144</v>
      </c>
      <c r="HB42" s="4"/>
      <c r="HC42" s="8"/>
      <c r="HD42" s="4"/>
      <c r="HE42" s="8"/>
      <c r="HF42" s="7"/>
      <c r="HG42" s="7"/>
      <c r="HH42" s="2" t="s">
        <v>153</v>
      </c>
      <c r="HI42" s="2" t="s">
        <v>141</v>
      </c>
      <c r="HJ42" s="2" t="s">
        <v>201</v>
      </c>
      <c r="HK42" s="2" t="s">
        <v>582</v>
      </c>
      <c r="HL42" s="2" t="s">
        <v>156</v>
      </c>
      <c r="HM42" s="2" t="s">
        <v>156</v>
      </c>
      <c r="HN42" s="2" t="s">
        <v>144</v>
      </c>
      <c r="HO42" s="4"/>
      <c r="HP42" s="8"/>
      <c r="HQ42" s="4"/>
      <c r="HR42" s="8"/>
      <c r="HS42" s="7"/>
      <c r="HT42" s="7"/>
      <c r="HU42" s="2" t="s">
        <v>153</v>
      </c>
      <c r="HV42" s="2" t="s">
        <v>141</v>
      </c>
      <c r="HW42" s="2" t="s">
        <v>177</v>
      </c>
      <c r="HX42" s="2" t="s">
        <v>354</v>
      </c>
      <c r="HY42" s="2" t="s">
        <v>156</v>
      </c>
      <c r="HZ42" s="2" t="s">
        <v>156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153</v>
      </c>
      <c r="IV42" s="2" t="s">
        <v>160</v>
      </c>
      <c r="IW42" s="2" t="s">
        <v>144</v>
      </c>
      <c r="IX42" s="2" t="s">
        <v>568</v>
      </c>
      <c r="IY42" s="2" t="s">
        <v>156</v>
      </c>
      <c r="IZ42" s="2" t="s">
        <v>156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153</v>
      </c>
      <c r="JV42" s="2" t="s">
        <v>141</v>
      </c>
      <c r="JW42" s="2" t="s">
        <v>224</v>
      </c>
      <c r="JX42" s="2" t="s">
        <v>645</v>
      </c>
      <c r="JY42" s="2" t="s">
        <v>156</v>
      </c>
      <c r="JZ42" s="2" t="s">
        <v>156</v>
      </c>
      <c r="KA42" s="2" t="s">
        <v>144</v>
      </c>
      <c r="KB42" s="4"/>
      <c r="KC42" s="8"/>
      <c r="KD42" s="4"/>
      <c r="KE42" s="8"/>
      <c r="KF42" s="7"/>
      <c r="KG42" s="7"/>
      <c r="KH42" s="2" t="s">
        <v>181</v>
      </c>
      <c r="KI42" s="2" t="s">
        <v>141</v>
      </c>
      <c r="KJ42" s="2" t="s">
        <v>144</v>
      </c>
      <c r="KK42" s="2" t="s">
        <v>144</v>
      </c>
      <c r="KL42" s="2" t="s">
        <v>156</v>
      </c>
      <c r="KM42" s="2" t="s">
        <v>156</v>
      </c>
      <c r="KN42" s="2" t="s">
        <v>144</v>
      </c>
      <c r="KO42" s="4"/>
      <c r="KP42" s="8"/>
      <c r="KQ42" s="4"/>
      <c r="KR42" s="8"/>
      <c r="KS42" s="7"/>
      <c r="KT42" s="7"/>
      <c r="KU42" s="2" t="s">
        <v>181</v>
      </c>
      <c r="KV42" s="2" t="s">
        <v>141</v>
      </c>
      <c r="KW42" s="2" t="s">
        <v>144</v>
      </c>
      <c r="KX42" s="2" t="s">
        <v>144</v>
      </c>
      <c r="KY42" s="2" t="s">
        <v>156</v>
      </c>
      <c r="KZ42" s="2" t="s">
        <v>156</v>
      </c>
      <c r="LA42" s="2" t="s">
        <v>144</v>
      </c>
      <c r="LB42" s="4"/>
      <c r="LC42" s="8"/>
      <c r="LD42" s="4"/>
      <c r="LE42" s="8"/>
      <c r="LF42" s="7"/>
      <c r="LG42" s="7"/>
      <c r="LH42" s="2" t="s">
        <v>181</v>
      </c>
      <c r="LI42" s="2" t="s">
        <v>141</v>
      </c>
      <c r="LJ42" s="2" t="s">
        <v>144</v>
      </c>
      <c r="LK42" s="2" t="s">
        <v>144</v>
      </c>
      <c r="LL42" s="2" t="s">
        <v>156</v>
      </c>
      <c r="LM42" s="2" t="s">
        <v>156</v>
      </c>
      <c r="LN42" s="2" t="s">
        <v>144</v>
      </c>
      <c r="LO42" s="4"/>
      <c r="LP42" s="8"/>
      <c r="LQ42" s="4"/>
      <c r="LR42" s="8"/>
      <c r="LS42" s="7"/>
      <c r="LT42" s="7"/>
      <c r="LU42" s="2" t="s">
        <v>181</v>
      </c>
      <c r="LV42" s="2" t="s">
        <v>141</v>
      </c>
      <c r="LW42" s="2" t="s">
        <v>144</v>
      </c>
      <c r="LX42" s="2" t="s">
        <v>144</v>
      </c>
      <c r="LY42" s="2" t="s">
        <v>156</v>
      </c>
      <c r="LZ42" s="2" t="s">
        <v>156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181</v>
      </c>
      <c r="MV42" s="2" t="s">
        <v>141</v>
      </c>
      <c r="MW42" s="2" t="s">
        <v>144</v>
      </c>
      <c r="MX42" s="2" t="s">
        <v>144</v>
      </c>
      <c r="MY42" s="2" t="s">
        <v>156</v>
      </c>
      <c r="MZ42" s="2" t="s">
        <v>156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160</v>
      </c>
      <c r="NJ42" s="2" t="s">
        <v>357</v>
      </c>
      <c r="NK42" s="2" t="s">
        <v>226</v>
      </c>
      <c r="NL42" s="2" t="s">
        <v>156</v>
      </c>
      <c r="NM42" s="2" t="s">
        <v>156</v>
      </c>
      <c r="NN42" s="2" t="s">
        <v>272</v>
      </c>
      <c r="NO42" s="4"/>
      <c r="NP42" s="8"/>
      <c r="NQ42" s="4"/>
      <c r="NR42" s="8"/>
      <c r="NS42" s="7"/>
      <c r="NT42" s="7"/>
      <c r="NU42" s="2" t="s">
        <v>181</v>
      </c>
      <c r="NV42" s="2" t="s">
        <v>141</v>
      </c>
      <c r="NW42" s="2" t="s">
        <v>144</v>
      </c>
      <c r="NX42" s="2" t="s">
        <v>144</v>
      </c>
      <c r="NY42" s="2" t="s">
        <v>156</v>
      </c>
      <c r="NZ42" s="2" t="s">
        <v>156</v>
      </c>
      <c r="OA42" s="2" t="s">
        <v>144</v>
      </c>
      <c r="OB42" s="4"/>
      <c r="OC42" s="8"/>
      <c r="OD42" s="4"/>
      <c r="OE42" s="8"/>
      <c r="OF42" s="7"/>
      <c r="OG42" s="7"/>
      <c r="OH42" s="2" t="s">
        <v>222</v>
      </c>
      <c r="OI42" s="2" t="s">
        <v>141</v>
      </c>
      <c r="OJ42" s="2" t="s">
        <v>144</v>
      </c>
      <c r="OK42" s="2" t="s">
        <v>144</v>
      </c>
      <c r="OL42" s="2" t="s">
        <v>156</v>
      </c>
      <c r="OM42" s="2" t="s">
        <v>156</v>
      </c>
      <c r="ON42" s="2" t="s">
        <v>144</v>
      </c>
      <c r="OO42" s="4">
        <v>109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>
        <v>180</v>
      </c>
    </row>
    <row r="43">
      <c r="A43" s="16" t="s">
        <v>646</v>
      </c>
      <c r="B43" s="9" t="s">
        <v>144</v>
      </c>
      <c r="C43" s="9" t="s">
        <v>144</v>
      </c>
      <c r="D43" s="9" t="s">
        <v>144</v>
      </c>
      <c r="E43" s="9" t="s">
        <v>144</v>
      </c>
      <c r="F43" s="9" t="s">
        <v>144</v>
      </c>
      <c r="G43" s="9" t="s">
        <v>144</v>
      </c>
      <c r="H43" s="9" t="s">
        <v>144</v>
      </c>
      <c r="I43" s="9" t="s">
        <v>144</v>
      </c>
      <c r="J43" s="9" t="s">
        <v>144</v>
      </c>
      <c r="K43" s="9" t="s">
        <v>144</v>
      </c>
      <c r="L43" s="10"/>
      <c r="M43" s="10"/>
      <c r="N43" s="10"/>
      <c r="O43" s="9" t="s">
        <v>144</v>
      </c>
      <c r="P43" s="9" t="s">
        <v>144</v>
      </c>
      <c r="Q43" s="9" t="s">
        <v>144</v>
      </c>
      <c r="R43" s="9" t="s">
        <v>144</v>
      </c>
      <c r="S43" s="9" t="s">
        <v>144</v>
      </c>
      <c r="T43" s="9" t="s">
        <v>144</v>
      </c>
      <c r="U43" s="9" t="s">
        <v>144</v>
      </c>
      <c r="V43" s="9" t="s">
        <v>144</v>
      </c>
      <c r="W43" s="9" t="s">
        <v>144</v>
      </c>
      <c r="X43" s="9" t="s">
        <v>144</v>
      </c>
      <c r="Y43" s="9" t="s">
        <v>144</v>
      </c>
      <c r="Z43" s="11">
        <v>4342</v>
      </c>
      <c r="AA43" s="11">
        <f>=ROUNDDOWN({0},0)</f>
      </c>
      <c r="AB43" s="12">
        <v>134.3</v>
      </c>
      <c r="AC43" s="9" t="s">
        <v>144</v>
      </c>
      <c r="AD43" s="11"/>
      <c r="AE43" s="11">
        <v>2364</v>
      </c>
      <c r="AF43" s="13"/>
      <c r="AG43" s="13"/>
      <c r="AH43" s="14"/>
      <c r="AI43" s="11"/>
      <c r="AJ43" s="11">
        <f>=ROUNDDOWN({0},0)</f>
      </c>
      <c r="AK43" s="12"/>
      <c r="AL43" s="9" t="s">
        <v>144</v>
      </c>
      <c r="AM43" s="11"/>
      <c r="AN43" s="11"/>
      <c r="AO43" s="14"/>
      <c r="AP43" s="11">
        <v>73</v>
      </c>
      <c r="AQ43" s="15">
        <v>5345.68</v>
      </c>
      <c r="AR43" s="11">
        <v>160</v>
      </c>
      <c r="AS43" s="15">
        <v>11574.86</v>
      </c>
      <c r="AT43" s="14">
        <v>-0.5438</v>
      </c>
      <c r="AU43" s="14">
        <v>-0.5382</v>
      </c>
      <c r="AV43" s="11">
        <v>73</v>
      </c>
      <c r="AW43" s="15">
        <v>5345.68</v>
      </c>
      <c r="AX43" s="11">
        <v>160</v>
      </c>
      <c r="AY43" s="15">
        <v>11574.86</v>
      </c>
      <c r="AZ43" s="14">
        <v>-0.5438</v>
      </c>
      <c r="BA43" s="14">
        <v>-0.5382</v>
      </c>
      <c r="BB43" s="14"/>
      <c r="BC43" s="11">
        <v>73</v>
      </c>
      <c r="BD43" s="15">
        <v>5345.68</v>
      </c>
      <c r="BE43" s="11">
        <v>160</v>
      </c>
      <c r="BF43" s="15">
        <v>11574.86</v>
      </c>
      <c r="BG43" s="14">
        <v>-0.5438</v>
      </c>
      <c r="BH43" s="14">
        <v>-0.5382</v>
      </c>
      <c r="BI43" s="14"/>
      <c r="BJ43" s="11"/>
      <c r="BK43" s="15"/>
      <c r="BL43" s="9" t="s">
        <v>144</v>
      </c>
      <c r="BM43" s="14"/>
      <c r="BN43" s="14"/>
      <c r="BO43" s="11">
        <v>24</v>
      </c>
      <c r="BP43" s="15">
        <v>1473.61</v>
      </c>
      <c r="BQ43" s="11">
        <v>49</v>
      </c>
      <c r="BR43" s="15">
        <v>3047.3</v>
      </c>
      <c r="BS43" s="14">
        <v>-0.5102</v>
      </c>
      <c r="BT43" s="14">
        <v>-0.5164</v>
      </c>
      <c r="BU43" s="9" t="s">
        <v>144</v>
      </c>
      <c r="BV43" s="9" t="s">
        <v>144</v>
      </c>
      <c r="BW43" s="9" t="s">
        <v>144</v>
      </c>
      <c r="BX43" s="9" t="s">
        <v>144</v>
      </c>
      <c r="BY43" s="9" t="s">
        <v>144</v>
      </c>
      <c r="BZ43" s="9" t="s">
        <v>144</v>
      </c>
      <c r="CA43" s="9" t="s">
        <v>144</v>
      </c>
      <c r="CB43" s="11">
        <v>16</v>
      </c>
      <c r="CC43" s="15">
        <v>1334.24</v>
      </c>
      <c r="CD43" s="11">
        <v>8</v>
      </c>
      <c r="CE43" s="15">
        <v>751.19</v>
      </c>
      <c r="CF43" s="14">
        <v>1</v>
      </c>
      <c r="CG43" s="14">
        <v>0.7762</v>
      </c>
      <c r="CH43" s="9" t="s">
        <v>144</v>
      </c>
      <c r="CI43" s="9" t="s">
        <v>144</v>
      </c>
      <c r="CJ43" s="9" t="s">
        <v>144</v>
      </c>
      <c r="CK43" s="9" t="s">
        <v>144</v>
      </c>
      <c r="CL43" s="9" t="s">
        <v>144</v>
      </c>
      <c r="CM43" s="9" t="s">
        <v>144</v>
      </c>
      <c r="CN43" s="9" t="s">
        <v>144</v>
      </c>
      <c r="CO43" s="11">
        <v>7</v>
      </c>
      <c r="CP43" s="15">
        <v>647.62</v>
      </c>
      <c r="CQ43" s="11">
        <v>13</v>
      </c>
      <c r="CR43" s="15">
        <v>1016.4</v>
      </c>
      <c r="CS43" s="14">
        <v>-0.4615</v>
      </c>
      <c r="CT43" s="14">
        <v>-0.3628</v>
      </c>
      <c r="CU43" s="9" t="s">
        <v>144</v>
      </c>
      <c r="CV43" s="9" t="s">
        <v>144</v>
      </c>
      <c r="CW43" s="9" t="s">
        <v>144</v>
      </c>
      <c r="CX43" s="9" t="s">
        <v>144</v>
      </c>
      <c r="CY43" s="9" t="s">
        <v>144</v>
      </c>
      <c r="CZ43" s="9" t="s">
        <v>144</v>
      </c>
      <c r="DA43" s="9" t="s">
        <v>144</v>
      </c>
      <c r="DB43" s="11">
        <v>6</v>
      </c>
      <c r="DC43" s="15">
        <v>600.18</v>
      </c>
      <c r="DD43" s="11">
        <v>20</v>
      </c>
      <c r="DE43" s="15">
        <v>1515.01</v>
      </c>
      <c r="DF43" s="14">
        <v>-0.7</v>
      </c>
      <c r="DG43" s="14">
        <v>-0.6038</v>
      </c>
      <c r="DH43" s="9" t="s">
        <v>144</v>
      </c>
      <c r="DI43" s="9" t="s">
        <v>144</v>
      </c>
      <c r="DJ43" s="9" t="s">
        <v>144</v>
      </c>
      <c r="DK43" s="9" t="s">
        <v>144</v>
      </c>
      <c r="DL43" s="9" t="s">
        <v>144</v>
      </c>
      <c r="DM43" s="9" t="s">
        <v>144</v>
      </c>
      <c r="DN43" s="9" t="s">
        <v>144</v>
      </c>
      <c r="DO43" s="11">
        <v>10</v>
      </c>
      <c r="DP43" s="15">
        <v>545.91</v>
      </c>
      <c r="DQ43" s="11">
        <v>48</v>
      </c>
      <c r="DR43" s="15">
        <v>3400.47</v>
      </c>
      <c r="DS43" s="14">
        <v>-0.7917</v>
      </c>
      <c r="DT43" s="14">
        <v>-0.8395</v>
      </c>
      <c r="DU43" s="9" t="s">
        <v>144</v>
      </c>
      <c r="DV43" s="9" t="s">
        <v>144</v>
      </c>
      <c r="DW43" s="9" t="s">
        <v>144</v>
      </c>
      <c r="DX43" s="9" t="s">
        <v>144</v>
      </c>
      <c r="DY43" s="9" t="s">
        <v>144</v>
      </c>
      <c r="DZ43" s="9" t="s">
        <v>144</v>
      </c>
      <c r="EA43" s="9" t="s">
        <v>144</v>
      </c>
      <c r="EB43" s="11">
        <v>4</v>
      </c>
      <c r="EC43" s="15">
        <v>300.2</v>
      </c>
      <c r="ED43" s="11"/>
      <c r="EE43" s="15"/>
      <c r="EF43" s="14"/>
      <c r="EG43" s="14"/>
      <c r="EH43" s="9" t="s">
        <v>144</v>
      </c>
      <c r="EI43" s="9" t="s">
        <v>144</v>
      </c>
      <c r="EJ43" s="9" t="s">
        <v>144</v>
      </c>
      <c r="EK43" s="9" t="s">
        <v>144</v>
      </c>
      <c r="EL43" s="9" t="s">
        <v>144</v>
      </c>
      <c r="EM43" s="9" t="s">
        <v>144</v>
      </c>
      <c r="EN43" s="9" t="s">
        <v>144</v>
      </c>
      <c r="EO43" s="11">
        <v>2</v>
      </c>
      <c r="EP43" s="15">
        <v>169.78</v>
      </c>
      <c r="EQ43" s="11">
        <v>9</v>
      </c>
      <c r="ER43" s="15">
        <v>821.8</v>
      </c>
      <c r="ES43" s="14">
        <v>-0.7778</v>
      </c>
      <c r="ET43" s="14">
        <v>-0.7934</v>
      </c>
      <c r="EU43" s="9" t="s">
        <v>144</v>
      </c>
      <c r="EV43" s="9" t="s">
        <v>144</v>
      </c>
      <c r="EW43" s="9" t="s">
        <v>144</v>
      </c>
      <c r="EX43" s="9" t="s">
        <v>144</v>
      </c>
      <c r="EY43" s="9" t="s">
        <v>144</v>
      </c>
      <c r="EZ43" s="9" t="s">
        <v>144</v>
      </c>
      <c r="FA43" s="9" t="s">
        <v>144</v>
      </c>
      <c r="FB43" s="11">
        <v>2</v>
      </c>
      <c r="FC43" s="15">
        <v>142.88</v>
      </c>
      <c r="FD43" s="11">
        <v>8</v>
      </c>
      <c r="FE43" s="15">
        <v>590.73</v>
      </c>
      <c r="FF43" s="14">
        <v>-0.75</v>
      </c>
      <c r="FG43" s="14">
        <v>-0.7581</v>
      </c>
      <c r="FH43" s="9" t="s">
        <v>144</v>
      </c>
      <c r="FI43" s="9" t="s">
        <v>144</v>
      </c>
      <c r="FJ43" s="9" t="s">
        <v>144</v>
      </c>
      <c r="FK43" s="9" t="s">
        <v>144</v>
      </c>
      <c r="FL43" s="9" t="s">
        <v>144</v>
      </c>
      <c r="FM43" s="9" t="s">
        <v>144</v>
      </c>
      <c r="FN43" s="9" t="s">
        <v>144</v>
      </c>
      <c r="FO43" s="11">
        <v>1</v>
      </c>
      <c r="FP43" s="15">
        <v>81.65</v>
      </c>
      <c r="FQ43" s="11"/>
      <c r="FR43" s="15"/>
      <c r="FS43" s="14"/>
      <c r="FT43" s="14"/>
      <c r="FU43" s="9" t="s">
        <v>144</v>
      </c>
      <c r="FV43" s="9" t="s">
        <v>144</v>
      </c>
      <c r="FW43" s="9" t="s">
        <v>144</v>
      </c>
      <c r="FX43" s="9" t="s">
        <v>144</v>
      </c>
      <c r="FY43" s="9" t="s">
        <v>144</v>
      </c>
      <c r="FZ43" s="9" t="s">
        <v>144</v>
      </c>
      <c r="GA43" s="9" t="s">
        <v>144</v>
      </c>
      <c r="GB43" s="11">
        <v>1</v>
      </c>
      <c r="GC43" s="15">
        <v>49.61</v>
      </c>
      <c r="GD43" s="11"/>
      <c r="GE43" s="15"/>
      <c r="GF43" s="14"/>
      <c r="GG43" s="14"/>
      <c r="GH43" s="9" t="s">
        <v>144</v>
      </c>
      <c r="GI43" s="9" t="s">
        <v>144</v>
      </c>
      <c r="GJ43" s="9" t="s">
        <v>144</v>
      </c>
      <c r="GK43" s="9" t="s">
        <v>144</v>
      </c>
      <c r="GL43" s="9" t="s">
        <v>144</v>
      </c>
      <c r="GM43" s="9" t="s">
        <v>144</v>
      </c>
      <c r="GN43" s="9" t="s">
        <v>144</v>
      </c>
      <c r="GO43" s="11"/>
      <c r="GP43" s="15"/>
      <c r="GQ43" s="11">
        <v>4</v>
      </c>
      <c r="GR43" s="15">
        <v>411.17</v>
      </c>
      <c r="GS43" s="14">
        <v>-1</v>
      </c>
      <c r="GT43" s="14">
        <v>-1</v>
      </c>
      <c r="GU43" s="9" t="s">
        <v>144</v>
      </c>
      <c r="GV43" s="9" t="s">
        <v>144</v>
      </c>
      <c r="GW43" s="9" t="s">
        <v>144</v>
      </c>
      <c r="GX43" s="9" t="s">
        <v>144</v>
      </c>
      <c r="GY43" s="9" t="s">
        <v>144</v>
      </c>
      <c r="GZ43" s="9" t="s">
        <v>144</v>
      </c>
      <c r="HA43" s="9" t="s">
        <v>144</v>
      </c>
      <c r="HB43" s="11"/>
      <c r="HC43" s="15"/>
      <c r="HD43" s="11">
        <v>1</v>
      </c>
      <c r="HE43" s="15">
        <v>20.79</v>
      </c>
      <c r="HF43" s="14">
        <v>-1</v>
      </c>
      <c r="HG43" s="14">
        <v>-1</v>
      </c>
      <c r="HH43" s="9" t="s">
        <v>144</v>
      </c>
      <c r="HI43" s="9" t="s">
        <v>144</v>
      </c>
      <c r="HJ43" s="9" t="s">
        <v>144</v>
      </c>
      <c r="HK43" s="9" t="s">
        <v>144</v>
      </c>
      <c r="HL43" s="9" t="s">
        <v>144</v>
      </c>
      <c r="HM43" s="9" t="s">
        <v>144</v>
      </c>
      <c r="HN43" s="9" t="s">
        <v>144</v>
      </c>
      <c r="HO43" s="11"/>
      <c r="HP43" s="15"/>
      <c r="HQ43" s="11"/>
      <c r="HR43" s="15"/>
      <c r="HS43" s="14"/>
      <c r="HT43" s="14"/>
      <c r="HU43" s="9" t="s">
        <v>144</v>
      </c>
      <c r="HV43" s="9" t="s">
        <v>144</v>
      </c>
      <c r="HW43" s="9" t="s">
        <v>144</v>
      </c>
      <c r="HX43" s="9" t="s">
        <v>144</v>
      </c>
      <c r="HY43" s="9" t="s">
        <v>144</v>
      </c>
      <c r="HZ43" s="9" t="s">
        <v>144</v>
      </c>
      <c r="IA43" s="9" t="s">
        <v>144</v>
      </c>
      <c r="IB43" s="11"/>
      <c r="IC43" s="15"/>
      <c r="ID43" s="11"/>
      <c r="IE43" s="15"/>
      <c r="IF43" s="14"/>
      <c r="IG43" s="14"/>
      <c r="IH43" s="9" t="s">
        <v>144</v>
      </c>
      <c r="II43" s="9" t="s">
        <v>144</v>
      </c>
      <c r="IJ43" s="9" t="s">
        <v>144</v>
      </c>
      <c r="IK43" s="9" t="s">
        <v>144</v>
      </c>
      <c r="IL43" s="9" t="s">
        <v>144</v>
      </c>
      <c r="IM43" s="9" t="s">
        <v>144</v>
      </c>
      <c r="IN43" s="9" t="s">
        <v>144</v>
      </c>
      <c r="IO43" s="11"/>
      <c r="IP43" s="15"/>
      <c r="IQ43" s="11"/>
      <c r="IR43" s="15"/>
      <c r="IS43" s="14"/>
      <c r="IT43" s="14"/>
      <c r="IU43" s="9" t="s">
        <v>144</v>
      </c>
      <c r="IV43" s="9" t="s">
        <v>144</v>
      </c>
      <c r="IW43" s="9" t="s">
        <v>144</v>
      </c>
      <c r="IX43" s="9" t="s">
        <v>144</v>
      </c>
      <c r="IY43" s="9" t="s">
        <v>144</v>
      </c>
      <c r="IZ43" s="9" t="s">
        <v>144</v>
      </c>
      <c r="JA43" s="9" t="s">
        <v>144</v>
      </c>
      <c r="JB43" s="11"/>
      <c r="JC43" s="15"/>
      <c r="JD43" s="11"/>
      <c r="JE43" s="15"/>
      <c r="JF43" s="14"/>
      <c r="JG43" s="14"/>
      <c r="JH43" s="9" t="s">
        <v>144</v>
      </c>
      <c r="JI43" s="9" t="s">
        <v>144</v>
      </c>
      <c r="JJ43" s="9" t="s">
        <v>144</v>
      </c>
      <c r="JK43" s="9" t="s">
        <v>144</v>
      </c>
      <c r="JL43" s="9" t="s">
        <v>144</v>
      </c>
      <c r="JM43" s="9" t="s">
        <v>144</v>
      </c>
      <c r="JN43" s="9" t="s">
        <v>144</v>
      </c>
      <c r="JO43" s="11"/>
      <c r="JP43" s="15"/>
      <c r="JQ43" s="11"/>
      <c r="JR43" s="15"/>
      <c r="JS43" s="14"/>
      <c r="JT43" s="14"/>
      <c r="JU43" s="9" t="s">
        <v>144</v>
      </c>
      <c r="JV43" s="9" t="s">
        <v>144</v>
      </c>
      <c r="JW43" s="9" t="s">
        <v>144</v>
      </c>
      <c r="JX43" s="9" t="s">
        <v>144</v>
      </c>
      <c r="JY43" s="9" t="s">
        <v>144</v>
      </c>
      <c r="JZ43" s="9" t="s">
        <v>144</v>
      </c>
      <c r="KA43" s="9" t="s">
        <v>144</v>
      </c>
      <c r="KB43" s="11"/>
      <c r="KC43" s="15"/>
      <c r="KD43" s="11"/>
      <c r="KE43" s="15"/>
      <c r="KF43" s="14"/>
      <c r="KG43" s="14"/>
      <c r="KH43" s="9" t="s">
        <v>144</v>
      </c>
      <c r="KI43" s="9" t="s">
        <v>144</v>
      </c>
      <c r="KJ43" s="9" t="s">
        <v>144</v>
      </c>
      <c r="KK43" s="9" t="s">
        <v>144</v>
      </c>
      <c r="KL43" s="9" t="s">
        <v>144</v>
      </c>
      <c r="KM43" s="9" t="s">
        <v>144</v>
      </c>
      <c r="KN43" s="9" t="s">
        <v>144</v>
      </c>
      <c r="KO43" s="11"/>
      <c r="KP43" s="15"/>
      <c r="KQ43" s="11"/>
      <c r="KR43" s="15"/>
      <c r="KS43" s="14"/>
      <c r="KT43" s="14"/>
      <c r="KU43" s="9" t="s">
        <v>144</v>
      </c>
      <c r="KV43" s="9" t="s">
        <v>144</v>
      </c>
      <c r="KW43" s="9" t="s">
        <v>144</v>
      </c>
      <c r="KX43" s="9" t="s">
        <v>144</v>
      </c>
      <c r="KY43" s="9" t="s">
        <v>144</v>
      </c>
      <c r="KZ43" s="9" t="s">
        <v>144</v>
      </c>
      <c r="LA43" s="9" t="s">
        <v>144</v>
      </c>
      <c r="LB43" s="11"/>
      <c r="LC43" s="15"/>
      <c r="LD43" s="11"/>
      <c r="LE43" s="15"/>
      <c r="LF43" s="14"/>
      <c r="LG43" s="14"/>
      <c r="LH43" s="9" t="s">
        <v>144</v>
      </c>
      <c r="LI43" s="9" t="s">
        <v>144</v>
      </c>
      <c r="LJ43" s="9" t="s">
        <v>144</v>
      </c>
      <c r="LK43" s="9" t="s">
        <v>144</v>
      </c>
      <c r="LL43" s="9" t="s">
        <v>144</v>
      </c>
      <c r="LM43" s="9" t="s">
        <v>144</v>
      </c>
      <c r="LN43" s="9" t="s">
        <v>144</v>
      </c>
      <c r="LO43" s="11"/>
      <c r="LP43" s="15"/>
      <c r="LQ43" s="11"/>
      <c r="LR43" s="15"/>
      <c r="LS43" s="14"/>
      <c r="LT43" s="14"/>
      <c r="LU43" s="9" t="s">
        <v>144</v>
      </c>
      <c r="LV43" s="9" t="s">
        <v>144</v>
      </c>
      <c r="LW43" s="9" t="s">
        <v>144</v>
      </c>
      <c r="LX43" s="9" t="s">
        <v>144</v>
      </c>
      <c r="LY43" s="9" t="s">
        <v>144</v>
      </c>
      <c r="LZ43" s="9" t="s">
        <v>144</v>
      </c>
      <c r="MA43" s="9" t="s">
        <v>144</v>
      </c>
      <c r="MB43" s="11"/>
      <c r="MC43" s="15"/>
      <c r="MD43" s="11"/>
      <c r="ME43" s="15"/>
      <c r="MF43" s="14"/>
      <c r="MG43" s="14"/>
      <c r="MH43" s="9" t="s">
        <v>144</v>
      </c>
      <c r="MI43" s="9" t="s">
        <v>144</v>
      </c>
      <c r="MJ43" s="9" t="s">
        <v>144</v>
      </c>
      <c r="MK43" s="9" t="s">
        <v>144</v>
      </c>
      <c r="ML43" s="9" t="s">
        <v>144</v>
      </c>
      <c r="MM43" s="9" t="s">
        <v>144</v>
      </c>
      <c r="MN43" s="9" t="s">
        <v>144</v>
      </c>
      <c r="MO43" s="11"/>
      <c r="MP43" s="15"/>
      <c r="MQ43" s="11"/>
      <c r="MR43" s="15"/>
      <c r="MS43" s="14"/>
      <c r="MT43" s="14"/>
      <c r="MU43" s="9" t="s">
        <v>144</v>
      </c>
      <c r="MV43" s="9" t="s">
        <v>144</v>
      </c>
      <c r="MW43" s="9" t="s">
        <v>144</v>
      </c>
      <c r="MX43" s="9" t="s">
        <v>144</v>
      </c>
      <c r="MY43" s="9" t="s">
        <v>144</v>
      </c>
      <c r="MZ43" s="9" t="s">
        <v>144</v>
      </c>
      <c r="NA43" s="9" t="s">
        <v>144</v>
      </c>
      <c r="NB43" s="11"/>
      <c r="NC43" s="15"/>
      <c r="ND43" s="11"/>
      <c r="NE43" s="15"/>
      <c r="NF43" s="14"/>
      <c r="NG43" s="14"/>
      <c r="NH43" s="9" t="s">
        <v>144</v>
      </c>
      <c r="NI43" s="9" t="s">
        <v>144</v>
      </c>
      <c r="NJ43" s="9" t="s">
        <v>144</v>
      </c>
      <c r="NK43" s="9" t="s">
        <v>144</v>
      </c>
      <c r="NL43" s="9" t="s">
        <v>144</v>
      </c>
      <c r="NM43" s="9" t="s">
        <v>144</v>
      </c>
      <c r="NN43" s="9" t="s">
        <v>144</v>
      </c>
      <c r="NO43" s="11"/>
      <c r="NP43" s="15"/>
      <c r="NQ43" s="11"/>
      <c r="NR43" s="15"/>
      <c r="NS43" s="14"/>
      <c r="NT43" s="14"/>
      <c r="NU43" s="9" t="s">
        <v>144</v>
      </c>
      <c r="NV43" s="9" t="s">
        <v>144</v>
      </c>
      <c r="NW43" s="9" t="s">
        <v>144</v>
      </c>
      <c r="NX43" s="9" t="s">
        <v>144</v>
      </c>
      <c r="NY43" s="9" t="s">
        <v>144</v>
      </c>
      <c r="NZ43" s="9" t="s">
        <v>144</v>
      </c>
      <c r="OA43" s="9" t="s">
        <v>144</v>
      </c>
      <c r="OB43" s="11"/>
      <c r="OC43" s="15"/>
      <c r="OD43" s="11"/>
      <c r="OE43" s="15"/>
      <c r="OF43" s="14"/>
      <c r="OG43" s="14"/>
      <c r="OH43" s="9" t="s">
        <v>144</v>
      </c>
      <c r="OI43" s="9" t="s">
        <v>144</v>
      </c>
      <c r="OJ43" s="9" t="s">
        <v>144</v>
      </c>
      <c r="OK43" s="9" t="s">
        <v>144</v>
      </c>
      <c r="OL43" s="9" t="s">
        <v>144</v>
      </c>
      <c r="OM43" s="9" t="s">
        <v>144</v>
      </c>
      <c r="ON43" s="9" t="s">
        <v>144</v>
      </c>
      <c r="OO43" s="11">
        <v>3185</v>
      </c>
      <c r="OP43" s="11">
        <v>213</v>
      </c>
      <c r="OQ43" s="11"/>
      <c r="OR43" s="11">
        <v>936</v>
      </c>
      <c r="OS43" s="11"/>
      <c r="OT43" s="11"/>
      <c r="OU43" s="11"/>
      <c r="OV43" s="11">
        <v>8</v>
      </c>
      <c r="OW43" s="11"/>
      <c r="OX43" s="11"/>
      <c r="OY43" s="11"/>
      <c r="OZ43" s="11"/>
      <c r="PA43" s="11"/>
      <c r="PB43" s="11"/>
      <c r="PC43" s="11"/>
      <c r="PD43" s="11">
        <v>724</v>
      </c>
      <c r="PE43" s="11">
        <v>620</v>
      </c>
      <c r="PF43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2:AV33"/>
    <mergeCell ref="AW32:AW33"/>
    <mergeCell ref="AX32:AX33"/>
    <mergeCell ref="AY32:AY33"/>
    <mergeCell ref="AZ32:AZ33"/>
    <mergeCell ref="BA32:BA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647</v>
      </c>
      <c r="D2" s="0" t="s">
        <v>648</v>
      </c>
      <c r="E2" s="0" t="s">
        <v>649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650</v>
      </c>
      <c r="J4" s="1" t="s">
        <v>651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652</v>
      </c>
      <c r="P4" s="1" t="s">
        <v>653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654</v>
      </c>
      <c r="F5" s="1" t="s">
        <v>655</v>
      </c>
      <c r="G5" s="1" t="s">
        <v>654</v>
      </c>
      <c r="H5" s="1" t="s">
        <v>655</v>
      </c>
      <c r="I5" s="1" t="s">
        <v>650</v>
      </c>
      <c r="J5" s="1" t="s">
        <v>651</v>
      </c>
      <c r="K5" s="1" t="s">
        <v>656</v>
      </c>
      <c r="L5" s="1" t="s">
        <v>657</v>
      </c>
      <c r="M5" s="1" t="s">
        <v>656</v>
      </c>
      <c r="N5" s="1" t="s">
        <v>657</v>
      </c>
      <c r="O5" s="1" t="s">
        <v>652</v>
      </c>
      <c r="P5" s="1" t="s">
        <v>653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31</v>
      </c>
      <c r="F6" s="8">
        <v>2921.39</v>
      </c>
      <c r="G6" s="4">
        <v>89</v>
      </c>
      <c r="H6" s="8">
        <v>7646.48</v>
      </c>
      <c r="I6" s="7">
        <v>-0.6517</v>
      </c>
      <c r="J6" s="7">
        <v>-0.6179</v>
      </c>
      <c r="K6" s="4">
        <v>17</v>
      </c>
      <c r="L6" s="8">
        <v>1663.63</v>
      </c>
      <c r="M6" s="4">
        <v>71</v>
      </c>
      <c r="N6" s="8">
        <v>6191.41</v>
      </c>
      <c r="O6" s="7">
        <v>-0.7606</v>
      </c>
      <c r="P6" s="7">
        <v>-0.7313</v>
      </c>
    </row>
    <row r="7">
      <c r="A7" s="2" t="s">
        <v>133</v>
      </c>
      <c r="B7" s="2" t="s">
        <v>134</v>
      </c>
      <c r="C7" s="2" t="s">
        <v>135</v>
      </c>
      <c r="D7" s="2" t="s">
        <v>285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14</v>
      </c>
      <c r="L7" s="8">
        <v>1257.76</v>
      </c>
      <c r="M7" s="4">
        <v>18</v>
      </c>
      <c r="N7" s="8">
        <v>1455.07</v>
      </c>
      <c r="O7" s="7">
        <v>-0.2222</v>
      </c>
      <c r="P7" s="7">
        <v>-0.1356</v>
      </c>
    </row>
    <row r="8">
      <c r="A8" s="2" t="s">
        <v>133</v>
      </c>
      <c r="B8" s="2" t="s">
        <v>134</v>
      </c>
      <c r="C8" s="2" t="s">
        <v>135</v>
      </c>
      <c r="D8" s="2" t="s">
        <v>410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417</v>
      </c>
      <c r="D9" s="2" t="s">
        <v>418</v>
      </c>
      <c r="E9" s="4">
        <v>27</v>
      </c>
      <c r="F9" s="8">
        <v>2122.79</v>
      </c>
      <c r="G9" s="4">
        <v>46</v>
      </c>
      <c r="H9" s="8">
        <v>3476.21</v>
      </c>
      <c r="I9" s="7">
        <v>-0.413</v>
      </c>
      <c r="J9" s="7">
        <v>-0.3893</v>
      </c>
      <c r="K9" s="4">
        <v>21</v>
      </c>
      <c r="L9" s="8">
        <v>1816.33</v>
      </c>
      <c r="M9" s="4">
        <v>34</v>
      </c>
      <c r="N9" s="8">
        <v>2794.31</v>
      </c>
      <c r="O9" s="7">
        <v>-0.3824</v>
      </c>
      <c r="P9" s="7">
        <v>-0.35</v>
      </c>
    </row>
    <row r="10">
      <c r="A10" s="2" t="s">
        <v>133</v>
      </c>
      <c r="B10" s="2" t="s">
        <v>134</v>
      </c>
      <c r="C10" s="2" t="s">
        <v>417</v>
      </c>
      <c r="D10" s="2" t="s">
        <v>515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6</v>
      </c>
      <c r="L10" s="8">
        <v>306.46</v>
      </c>
      <c r="M10" s="4">
        <v>12</v>
      </c>
      <c r="N10" s="8">
        <v>681.9</v>
      </c>
      <c r="O10" s="7">
        <v>-0.5</v>
      </c>
      <c r="P10" s="7">
        <v>-0.5506</v>
      </c>
    </row>
    <row r="11">
      <c r="A11" s="2" t="s">
        <v>133</v>
      </c>
      <c r="B11" s="2" t="s">
        <v>134</v>
      </c>
      <c r="C11" s="2" t="s">
        <v>560</v>
      </c>
      <c r="D11" s="2" t="s">
        <v>561</v>
      </c>
      <c r="E11" s="4">
        <v>12</v>
      </c>
      <c r="F11" s="8">
        <v>243.51</v>
      </c>
      <c r="G11" s="4">
        <v>15</v>
      </c>
      <c r="H11" s="8">
        <v>274.76</v>
      </c>
      <c r="I11" s="7">
        <v>-0.2</v>
      </c>
      <c r="J11" s="7">
        <v>-0.1137</v>
      </c>
      <c r="K11" s="4">
        <v>10</v>
      </c>
      <c r="L11" s="8">
        <v>205.71</v>
      </c>
      <c r="M11" s="4">
        <v>15</v>
      </c>
      <c r="N11" s="8">
        <v>274.76</v>
      </c>
      <c r="O11" s="7">
        <v>-0.3333</v>
      </c>
      <c r="P11" s="7">
        <v>-0.2513</v>
      </c>
    </row>
    <row r="12">
      <c r="A12" s="2" t="s">
        <v>133</v>
      </c>
      <c r="B12" s="2" t="s">
        <v>134</v>
      </c>
      <c r="C12" s="2" t="s">
        <v>560</v>
      </c>
      <c r="D12" s="2" t="s">
        <v>591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>
        <v>2</v>
      </c>
      <c r="L12" s="8">
        <v>37.8</v>
      </c>
      <c r="M12" s="4"/>
      <c r="N12" s="8"/>
      <c r="O12" s="7"/>
      <c r="P12" s="7"/>
    </row>
    <row r="13">
      <c r="A13" s="2" t="s">
        <v>133</v>
      </c>
      <c r="B13" s="2" t="s">
        <v>134</v>
      </c>
      <c r="C13" s="2" t="s">
        <v>607</v>
      </c>
      <c r="D13" s="2" t="s">
        <v>608</v>
      </c>
      <c r="E13" s="4">
        <v>3</v>
      </c>
      <c r="F13" s="8">
        <v>57.99</v>
      </c>
      <c r="G13" s="4">
        <v>10</v>
      </c>
      <c r="H13" s="8">
        <v>177.41</v>
      </c>
      <c r="I13" s="7">
        <v>-0.7</v>
      </c>
      <c r="J13" s="7">
        <v>-0.6731</v>
      </c>
      <c r="K13" s="4">
        <v>3</v>
      </c>
      <c r="L13" s="8">
        <v>57.99</v>
      </c>
      <c r="M13" s="4">
        <v>10</v>
      </c>
      <c r="N13" s="8">
        <v>177.41</v>
      </c>
      <c r="O13" s="7">
        <v>-0.7</v>
      </c>
      <c r="P13" s="7">
        <v>-0.6731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647</v>
      </c>
      <c r="D2" s="0" t="s">
        <v>648</v>
      </c>
      <c r="E2" s="0" t="s">
        <v>649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650</v>
      </c>
      <c r="I4" s="1" t="s">
        <v>651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652</v>
      </c>
      <c r="O4" s="1" t="s">
        <v>653</v>
      </c>
    </row>
    <row r="5">
      <c r="A5" s="1" t="s">
        <v>80</v>
      </c>
      <c r="B5" s="1" t="s">
        <v>82</v>
      </c>
      <c r="C5" s="1" t="s">
        <v>83</v>
      </c>
      <c r="D5" s="1" t="s">
        <v>654</v>
      </c>
      <c r="E5" s="1" t="s">
        <v>655</v>
      </c>
      <c r="F5" s="1" t="s">
        <v>654</v>
      </c>
      <c r="G5" s="1" t="s">
        <v>655</v>
      </c>
      <c r="H5" s="1" t="s">
        <v>650</v>
      </c>
      <c r="I5" s="1" t="s">
        <v>651</v>
      </c>
      <c r="J5" s="1" t="s">
        <v>656</v>
      </c>
      <c r="K5" s="1" t="s">
        <v>657</v>
      </c>
      <c r="L5" s="1" t="s">
        <v>656</v>
      </c>
      <c r="M5" s="1" t="s">
        <v>657</v>
      </c>
      <c r="N5" s="1" t="s">
        <v>652</v>
      </c>
      <c r="O5" s="1" t="s">
        <v>653</v>
      </c>
    </row>
    <row r="6">
      <c r="A6" s="2" t="s">
        <v>133</v>
      </c>
      <c r="B6" s="2" t="s">
        <v>135</v>
      </c>
      <c r="C6" s="2" t="s">
        <v>136</v>
      </c>
      <c r="D6" s="4">
        <v>31</v>
      </c>
      <c r="E6" s="8">
        <v>2921.39</v>
      </c>
      <c r="F6" s="4">
        <v>89</v>
      </c>
      <c r="G6" s="8">
        <v>7646.48</v>
      </c>
      <c r="H6" s="7">
        <v>-0.6517</v>
      </c>
      <c r="I6" s="7">
        <v>-0.6179</v>
      </c>
      <c r="J6" s="4">
        <v>17</v>
      </c>
      <c r="K6" s="8">
        <v>1663.63</v>
      </c>
      <c r="L6" s="4">
        <v>71</v>
      </c>
      <c r="M6" s="8">
        <v>6191.41</v>
      </c>
      <c r="N6" s="7">
        <v>-0.7606</v>
      </c>
      <c r="O6" s="7">
        <v>-0.7313</v>
      </c>
    </row>
    <row r="7">
      <c r="A7" s="2" t="s">
        <v>133</v>
      </c>
      <c r="B7" s="2" t="s">
        <v>135</v>
      </c>
      <c r="C7" s="2" t="s">
        <v>285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14</v>
      </c>
      <c r="K7" s="8">
        <v>1257.76</v>
      </c>
      <c r="L7" s="4">
        <v>18</v>
      </c>
      <c r="M7" s="8">
        <v>1455.07</v>
      </c>
      <c r="N7" s="7">
        <v>-0.2222</v>
      </c>
      <c r="O7" s="7">
        <v>-0.1356</v>
      </c>
    </row>
    <row r="8">
      <c r="A8" s="2" t="s">
        <v>133</v>
      </c>
      <c r="B8" s="2" t="s">
        <v>135</v>
      </c>
      <c r="C8" s="2" t="s">
        <v>410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417</v>
      </c>
      <c r="C9" s="2" t="s">
        <v>418</v>
      </c>
      <c r="D9" s="4">
        <v>27</v>
      </c>
      <c r="E9" s="8">
        <v>2122.79</v>
      </c>
      <c r="F9" s="4">
        <v>46</v>
      </c>
      <c r="G9" s="8">
        <v>3476.21</v>
      </c>
      <c r="H9" s="7">
        <v>-0.413</v>
      </c>
      <c r="I9" s="7">
        <v>-0.3893</v>
      </c>
      <c r="J9" s="4">
        <v>21</v>
      </c>
      <c r="K9" s="8">
        <v>1816.33</v>
      </c>
      <c r="L9" s="4">
        <v>34</v>
      </c>
      <c r="M9" s="8">
        <v>2794.31</v>
      </c>
      <c r="N9" s="7">
        <v>-0.3824</v>
      </c>
      <c r="O9" s="7">
        <v>-0.35</v>
      </c>
    </row>
    <row r="10">
      <c r="A10" s="2" t="s">
        <v>133</v>
      </c>
      <c r="B10" s="2" t="s">
        <v>417</v>
      </c>
      <c r="C10" s="2" t="s">
        <v>515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6</v>
      </c>
      <c r="K10" s="8">
        <v>306.46</v>
      </c>
      <c r="L10" s="4">
        <v>12</v>
      </c>
      <c r="M10" s="8">
        <v>681.9</v>
      </c>
      <c r="N10" s="7">
        <v>-0.5</v>
      </c>
      <c r="O10" s="7">
        <v>-0.5506</v>
      </c>
    </row>
    <row r="11">
      <c r="A11" s="2" t="s">
        <v>133</v>
      </c>
      <c r="B11" s="2" t="s">
        <v>560</v>
      </c>
      <c r="C11" s="2" t="s">
        <v>561</v>
      </c>
      <c r="D11" s="4">
        <v>12</v>
      </c>
      <c r="E11" s="8">
        <v>243.51</v>
      </c>
      <c r="F11" s="4">
        <v>15</v>
      </c>
      <c r="G11" s="8">
        <v>274.76</v>
      </c>
      <c r="H11" s="7">
        <v>-0.2</v>
      </c>
      <c r="I11" s="7">
        <v>-0.1137</v>
      </c>
      <c r="J11" s="4">
        <v>10</v>
      </c>
      <c r="K11" s="8">
        <v>205.71</v>
      </c>
      <c r="L11" s="4">
        <v>15</v>
      </c>
      <c r="M11" s="8">
        <v>274.76</v>
      </c>
      <c r="N11" s="7">
        <v>-0.3333</v>
      </c>
      <c r="O11" s="7">
        <v>-0.2513</v>
      </c>
    </row>
    <row r="12">
      <c r="A12" s="2" t="s">
        <v>133</v>
      </c>
      <c r="B12" s="2" t="s">
        <v>560</v>
      </c>
      <c r="C12" s="2" t="s">
        <v>591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>
        <v>2</v>
      </c>
      <c r="K12" s="8">
        <v>37.8</v>
      </c>
      <c r="L12" s="4"/>
      <c r="M12" s="8"/>
      <c r="N12" s="7"/>
      <c r="O12" s="7"/>
    </row>
    <row r="13">
      <c r="A13" s="2" t="s">
        <v>133</v>
      </c>
      <c r="B13" s="2" t="s">
        <v>607</v>
      </c>
      <c r="C13" s="2" t="s">
        <v>608</v>
      </c>
      <c r="D13" s="4">
        <v>3</v>
      </c>
      <c r="E13" s="8">
        <v>57.99</v>
      </c>
      <c r="F13" s="4">
        <v>10</v>
      </c>
      <c r="G13" s="8">
        <v>177.41</v>
      </c>
      <c r="H13" s="7">
        <v>-0.7</v>
      </c>
      <c r="I13" s="7">
        <v>-0.6731</v>
      </c>
      <c r="J13" s="4">
        <v>3</v>
      </c>
      <c r="K13" s="8">
        <v>57.99</v>
      </c>
      <c r="L13" s="4">
        <v>10</v>
      </c>
      <c r="M13" s="8">
        <v>177.41</v>
      </c>
      <c r="N13" s="7">
        <v>-0.7</v>
      </c>
      <c r="O13" s="7">
        <v>-0.6731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