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<sst xmlns="http://schemas.openxmlformats.org/spreadsheetml/2006/main" count="667" uniqueCount="667">
  <si>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</si>
  <si>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</si>
  <si>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</si>
  <si>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</si>
  <si>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</si>
  <si>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</si>
  <si>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</si>
  <si>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</si>
  <si>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</si>
  <si>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</si>
  <si>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</si>
  <si>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</si>
  <si>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</si>
  <si>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</si>
  <si>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</si>
  <si>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</si>
  <si>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</si>
  <si>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</si>
  <si>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AMAZON</t>
  </si>
  <si>
    <t>OVERSTOCK01</t>
  </si>
  <si>
    <t>OLLIIX</t>
  </si>
  <si>
    <t>MACY02</t>
  </si>
  <si>
    <t>JCPENNEY01</t>
  </si>
  <si>
    <t>KOHLDSN</t>
  </si>
  <si>
    <t>HDDS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</si>
  <si>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</si>
  <si>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</si>
  <si>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</si>
  <si>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</si>
  <si>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</si>
  <si>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</si>
  <si>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</si>
  <si>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</si>
  <si>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</si>
  <si>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</si>
  <si>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</si>
  <si>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</si>
  <si>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</si>
  <si>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</si>
  <si>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</si>
  <si>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</si>
  <si>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</si>
  <si>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</si>
  <si>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</si>
  <si>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</si>
  <si>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</si>
  <si>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</si>
  <si>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</si>
  <si>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</si>
  <si>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</si>
  <si>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</si>
  <si>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</si>
  <si>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</si>
  <si>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</si>
  <si>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</si>
  <si>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</si>
  <si>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</si>
  <si>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</si>
  <si>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</si>
  <si>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</si>
  <si>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</si>
  <si>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</si>
  <si>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</si>
  <si>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</si>
  <si>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</si>
  <si>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</si>
  <si>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</si>
  <si>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</si>
  <si>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</si>
  <si>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</si>
  <si>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</si>
  <si>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</si>
  <si>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</si>
  <si>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</si>
  <si>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</si>
  <si>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</si>
  <si>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</si>
  <si>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</si>
  <si>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</si>
  <si>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</si>
  <si>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</si>
  <si>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</si>
  <si>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</si>
  <si>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</si>
  <si>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</si>
  <si>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</si>
  <si>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</si>
  <si>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</si>
  <si>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</si>
  <si>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</si>
  <si>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</si>
  <si>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</si>
  <si>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</si>
  <si>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</si>
  <si>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</si>
  <si>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</si>
  <si>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</si>
  <si>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</si>
  <si>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</si>
  <si>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</si>
  <si>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</si>
  <si>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</si>
  <si>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</si>
  <si>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</si>
  <si>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</si>
  <si>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</si>
  <si>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</si>
  <si>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</si>
  <si>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</si>
  <si>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</si>
  <si>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</si>
  <si>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</si>
  <si>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</si>
  <si>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</si>
  <si>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</si>
  <si>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</si>
  <si>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</si>
  <si>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</si>
  <si>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</si>
  <si>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</si>
  <si>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</si>
  <si>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</si>
  <si>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</si>
  <si>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</si>
  <si>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</si>
  <si>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</si>
  <si>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</si>
  <si>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</si>
  <si>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</si>
  <si>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</si>
  <si>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05/30/2025</t>
  </si>
  <si>
    <t>08/13/2025</t>
  </si>
  <si>
    <t>08/20/2025</t>
  </si>
  <si>
    <t>08/27/2025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</si>
  <si>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</si>
  <si>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</si>
  <si>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</si>
  <si>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</si>
  <si>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</si>
  <si>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</si>
  <si>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</si>
  <si>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</si>
  <si>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</si>
  <si>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</si>
  <si>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</si>
  <si>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</si>
  <si>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</si>
  <si>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</si>
  <si>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</si>
  <si>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</si>
  <si>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</si>
  <si>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8/20/2025</t>
  </si>
  <si>
    <t>CSNSTORES,DLCROSCILL,OVERSTOCK01</t>
  </si>
  <si>
    <t>Setup</t>
  </si>
  <si>
    <t>11/30/2022</t>
  </si>
  <si>
    <t>No</t>
  </si>
  <si>
    <t>3/30/2023</t>
  </si>
  <si>
    <t>4/17/2023</t>
  </si>
  <si>
    <t>8/16/2024</t>
  </si>
  <si>
    <t>8/31/2023</t>
  </si>
  <si>
    <t>9/6/2023</t>
  </si>
  <si>
    <t>11/11/2022</t>
  </si>
  <si>
    <t>8/2/2023</t>
  </si>
  <si>
    <t>11/21/2023</t>
  </si>
  <si>
    <t>6/15/2023</t>
  </si>
  <si>
    <t>8/28/2023</t>
  </si>
  <si>
    <t>6/6/2024</t>
  </si>
  <si>
    <t>8/13/2024</t>
  </si>
  <si>
    <t>3/10/2025</t>
  </si>
  <si>
    <t>3/28/2023</t>
  </si>
  <si>
    <t>6/12/2023</t>
  </si>
  <si>
    <t>3/20/2023</t>
  </si>
  <si>
    <t>4/10/2023</t>
  </si>
  <si>
    <t>CCL10-0002</t>
  </si>
  <si>
    <t>King</t>
  </si>
  <si>
    <t>AMAZON,CSNSTORES,JCPENNEY01,OLLIIX,OVERSTOCK01</t>
  </si>
  <si>
    <t>11/7/2022</t>
  </si>
  <si>
    <t>4/19/2023</t>
  </si>
  <si>
    <t>7/26/2024</t>
  </si>
  <si>
    <t>9/29/2023</t>
  </si>
  <si>
    <t>11/6/2022</t>
  </si>
  <si>
    <t>11/9/2023</t>
  </si>
  <si>
    <t>8/11/2023</t>
  </si>
  <si>
    <t>4/7/2024</t>
  </si>
  <si>
    <t>6/21/2024</t>
  </si>
  <si>
    <t>Ready To Offer</t>
  </si>
  <si>
    <t>CCL10-0003</t>
  </si>
  <si>
    <t>Cal King</t>
  </si>
  <si>
    <t>11/1/2022</t>
  </si>
  <si>
    <t>4/5/2023</t>
  </si>
  <si>
    <t>7/22/2024</t>
  </si>
  <si>
    <t>6/24/2024</t>
  </si>
  <si>
    <t>7/31/2024</t>
  </si>
  <si>
    <t>10/26/2022</t>
  </si>
  <si>
    <t>7/15/2024</t>
  </si>
  <si>
    <t>6/23/2023</t>
  </si>
  <si>
    <t>7/5/2024</t>
  </si>
  <si>
    <t>4/27/2023</t>
  </si>
  <si>
    <t>CCL10-0062</t>
  </si>
  <si>
    <t>Blue/Grey</t>
  </si>
  <si>
    <t>7/24/2023</t>
  </si>
  <si>
    <t>5/30/2025</t>
  </si>
  <si>
    <t>CSNSTORES,HDDS,OVERSTOCK01</t>
  </si>
  <si>
    <t>7/25/2023</t>
  </si>
  <si>
    <t>8/21/2023</t>
  </si>
  <si>
    <t>7/27/2023</t>
  </si>
  <si>
    <t>8/8/2023</t>
  </si>
  <si>
    <t>1/5/2024</t>
  </si>
  <si>
    <t>7/3/2024</t>
  </si>
  <si>
    <t>11/8/2023</t>
  </si>
  <si>
    <t>7/10/2024</t>
  </si>
  <si>
    <t>9/4/2023</t>
  </si>
  <si>
    <t>7/2/2024</t>
  </si>
  <si>
    <t>3/19/2025</t>
  </si>
  <si>
    <t>10/11/2023</t>
  </si>
  <si>
    <t>12/19/2023</t>
  </si>
  <si>
    <t>CCL10-0063</t>
  </si>
  <si>
    <t>AMAZON,AMAZONDS,CSNSTORES,DLCROSCILL,MACY02,OVERSTOCK01</t>
  </si>
  <si>
    <t>10/9/2023</t>
  </si>
  <si>
    <t>9/7/2023</t>
  </si>
  <si>
    <t>8/23/2023</t>
  </si>
  <si>
    <t>8/4/2023</t>
  </si>
  <si>
    <t>5/2/2024</t>
  </si>
  <si>
    <t>9/5/2023</t>
  </si>
  <si>
    <t>CCL10-0064</t>
  </si>
  <si>
    <t>8/7/2023</t>
  </si>
  <si>
    <t>10/26/2023</t>
  </si>
  <si>
    <t>8/5/2024</t>
  </si>
  <si>
    <t>8/27/2023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</si>
  <si>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</si>
  <si>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</si>
  <si>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</si>
  <si>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</si>
  <si>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</si>
  <si>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</si>
  <si>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</si>
  <si>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</si>
  <si>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8/13/2025</t>
  </si>
  <si>
    <t>Open</t>
  </si>
  <si>
    <t>Restricted</t>
  </si>
  <si>
    <t>CCL10-0069</t>
  </si>
  <si>
    <t>CCL10-0070</t>
  </si>
  <si>
    <t>CCL10-0004</t>
  </si>
  <si>
    <t>Valentina</t>
  </si>
  <si>
    <t>Navy</t>
  </si>
  <si>
    <t>C+</t>
  </si>
  <si>
    <t>CSNSTORES,DLCROSCILL</t>
  </si>
  <si>
    <t>12/13/2022</t>
  </si>
  <si>
    <t>4/28/2023</t>
  </si>
  <si>
    <t>8/15/2023</t>
  </si>
  <si>
    <t>11/8/2022</t>
  </si>
  <si>
    <t>10/9/2024</t>
  </si>
  <si>
    <t>5/9/2023</t>
  </si>
  <si>
    <t>9/25/2024</t>
  </si>
  <si>
    <t>CCL10-0005</t>
  </si>
  <si>
    <t>AMAZON,CSNSTORES,DLCROSCILL,OVERSTOCK01</t>
  </si>
  <si>
    <t>11/17/2022</t>
  </si>
  <si>
    <t>4/18/2023</t>
  </si>
  <si>
    <t>8/17/2023</t>
  </si>
  <si>
    <t>1/30/2023</t>
  </si>
  <si>
    <t>9/11/2023</t>
  </si>
  <si>
    <t>4/24/2023</t>
  </si>
  <si>
    <t>9/19/2023</t>
  </si>
  <si>
    <t>2/2/2025</t>
  </si>
  <si>
    <t>CCL10-0006</t>
  </si>
  <si>
    <t>CSNSTORES,OVERSTOCK01</t>
  </si>
  <si>
    <t>11/15/2022</t>
  </si>
  <si>
    <t>5/1/2023</t>
  </si>
  <si>
    <t>8/1/2023</t>
  </si>
  <si>
    <t>7/18/2024</t>
  </si>
  <si>
    <t>12/13/2024</t>
  </si>
  <si>
    <t>CCL10-0010</t>
  </si>
  <si>
    <t>Galleria</t>
  </si>
  <si>
    <t>Red</t>
  </si>
  <si>
    <t>Patchwork</t>
  </si>
  <si>
    <t>AMAZON,BLK01,CSNSTORES,MACY02,OLLIIX,OVERSTOCK01</t>
  </si>
  <si>
    <t>11/21/2022</t>
  </si>
  <si>
    <t>4/18/2024</t>
  </si>
  <si>
    <t>12/1/2022</t>
  </si>
  <si>
    <t>5/7/2024</t>
  </si>
  <si>
    <t>6/29/2023</t>
  </si>
  <si>
    <t>5/15/2024</t>
  </si>
  <si>
    <t>3/5/2025</t>
  </si>
  <si>
    <t>5/30/2024</t>
  </si>
  <si>
    <t>CCL10-0011</t>
  </si>
  <si>
    <t>10/24/2022</t>
  </si>
  <si>
    <t>CSNSTORES,JCPENNEY01,OVERSTOCK01</t>
  </si>
  <si>
    <t>11/16/2022</t>
  </si>
  <si>
    <t>4/4/2023</t>
  </si>
  <si>
    <t>11/13/2023</t>
  </si>
  <si>
    <t>7/17/2023</t>
  </si>
  <si>
    <t>4/22/2024</t>
  </si>
  <si>
    <t>10/5/2023</t>
  </si>
  <si>
    <t>CCL10-0012</t>
  </si>
  <si>
    <t>4/25/2024</t>
  </si>
  <si>
    <t>4/12/2024</t>
  </si>
  <si>
    <t>2/15/2023</t>
  </si>
  <si>
    <t>4/3/2024</t>
  </si>
  <si>
    <t>6/12/2024</t>
  </si>
  <si>
    <t>4/10/2024</t>
  </si>
  <si>
    <t>9/3/2024</t>
  </si>
  <si>
    <t>CCL10-0013</t>
  </si>
  <si>
    <t>Brown</t>
  </si>
  <si>
    <t>10/25/2022</t>
  </si>
  <si>
    <t>AMAZON,JCPENNEY01,OVERSTOCK01</t>
  </si>
  <si>
    <t>4/6/2023</t>
  </si>
  <si>
    <t>4/24/2024</t>
  </si>
  <si>
    <t>9/12/2023</t>
  </si>
  <si>
    <t>11/26/2022</t>
  </si>
  <si>
    <t>5/3/2024</t>
  </si>
  <si>
    <t>7/10/2023</t>
  </si>
  <si>
    <t>4/23/2024</t>
  </si>
  <si>
    <t>3/6/2025</t>
  </si>
  <si>
    <t>2/23/2025</t>
  </si>
  <si>
    <t>7/1/2024</t>
  </si>
  <si>
    <t>CCL10-0014</t>
  </si>
  <si>
    <t>AMAZON,AMAZONDS,CSNSTORES,JCPENNEY01,KOHLDSN,MACY02,OVERSTOCK01</t>
  </si>
  <si>
    <t>11/14/2022</t>
  </si>
  <si>
    <t>4/3/2023</t>
  </si>
  <si>
    <t>11/10/2023</t>
  </si>
  <si>
    <t>7/19/2023</t>
  </si>
  <si>
    <t>5/14/2023</t>
  </si>
  <si>
    <t>CCL10-0015</t>
  </si>
  <si>
    <t>AMAZON,AMAZONDS,CSNSTORES,JCPENNEY01,MACY02,OVERSTOCK01</t>
  </si>
  <si>
    <t>11/25/2022</t>
  </si>
  <si>
    <t>5/6/2024</t>
  </si>
  <si>
    <t>4/26/2024</t>
  </si>
  <si>
    <t>5/8/2024</t>
  </si>
  <si>
    <t>11/13/2024</t>
  </si>
  <si>
    <t>CCL10-0071</t>
  </si>
  <si>
    <t>Temp Discontinued</t>
  </si>
  <si>
    <t>Declined</t>
  </si>
  <si>
    <t>CCL10-0072</t>
  </si>
  <si>
    <t>CCL10-0073</t>
  </si>
  <si>
    <t>CCL10-0007</t>
  </si>
  <si>
    <t>Loretta</t>
  </si>
  <si>
    <t>Beige</t>
  </si>
  <si>
    <t>Donation</t>
  </si>
  <si>
    <t>Discontinued</t>
  </si>
  <si>
    <t>10/15/2023</t>
  </si>
  <si>
    <t>Yes</t>
  </si>
  <si>
    <t>9/21/2023</t>
  </si>
  <si>
    <t>7/31/2023</t>
  </si>
  <si>
    <t>CCL10-0008</t>
  </si>
  <si>
    <t>AMAZON,CSNSTORES,DLCROSCILL</t>
  </si>
  <si>
    <t>5/22/2023</t>
  </si>
  <si>
    <t>9/20/2023</t>
  </si>
  <si>
    <t>10/27/2022</t>
  </si>
  <si>
    <t>11/20/2023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</si>
  <si>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</si>
  <si>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</si>
  <si>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</si>
  <si>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</si>
  <si>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</si>
  <si>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</si>
  <si>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</si>
  <si>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</si>
  <si>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</si>
  <si>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</si>
  <si>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</si>
  <si>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</si>
  <si>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</si>
  <si>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</si>
  <si>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</si>
  <si>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AMAZONDS,CSNSTORES,DLCROSCILL,KOHLDSN</t>
  </si>
  <si>
    <t>6/13/2023</t>
  </si>
  <si>
    <t>9/19/2024</t>
  </si>
  <si>
    <t>8/3/2023</t>
  </si>
  <si>
    <t>1/24/2023</t>
  </si>
  <si>
    <t>11/27/2023</t>
  </si>
  <si>
    <t>6/21/2023</t>
  </si>
  <si>
    <t>2/27/2024</t>
  </si>
  <si>
    <t>11/25/2024</t>
  </si>
  <si>
    <t>3/20/2024</t>
  </si>
  <si>
    <t>1/10/2023</t>
  </si>
  <si>
    <t>CCL30-0029</t>
  </si>
  <si>
    <t>CSNSTORES,MACY02</t>
  </si>
  <si>
    <t>5/29/2023</t>
  </si>
  <si>
    <t>11/24/2023</t>
  </si>
  <si>
    <t>8/28/2024</t>
  </si>
  <si>
    <t>CCL30-0026</t>
  </si>
  <si>
    <t>Silver</t>
  </si>
  <si>
    <t>B-</t>
  </si>
  <si>
    <t>12/12/2022</t>
  </si>
  <si>
    <t>8/29/2023</t>
  </si>
  <si>
    <t>10/31/2022</t>
  </si>
  <si>
    <t>12/18/2024</t>
  </si>
  <si>
    <t>10/8/2024</t>
  </si>
  <si>
    <t>2/13/2025</t>
  </si>
  <si>
    <t>CCL30-0027</t>
  </si>
  <si>
    <t>Gold</t>
  </si>
  <si>
    <t>8/27/2025</t>
  </si>
  <si>
    <t>11/28/2022</t>
  </si>
  <si>
    <t>5/5/2023</t>
  </si>
  <si>
    <t>6/28/2024</t>
  </si>
  <si>
    <t>10/1/2023</t>
  </si>
  <si>
    <t>5/5/2024</t>
  </si>
  <si>
    <t>1/15/2024</t>
  </si>
  <si>
    <t>6/13/2024</t>
  </si>
  <si>
    <t>CCL30-0028</t>
  </si>
  <si>
    <t>5/12/2023</t>
  </si>
  <si>
    <t>8/7/2024</t>
  </si>
  <si>
    <t>11/22/2023</t>
  </si>
  <si>
    <t>CCL30-0034</t>
  </si>
  <si>
    <t>Winchester</t>
  </si>
  <si>
    <t>Square Decor Pillow</t>
  </si>
  <si>
    <t>20x20"</t>
  </si>
  <si>
    <t>Solid</t>
  </si>
  <si>
    <t>4/26/2023</t>
  </si>
  <si>
    <t>10/11/2024</t>
  </si>
  <si>
    <t>1/4/2024</t>
  </si>
  <si>
    <t>10/2/2023</t>
  </si>
  <si>
    <t>CCL30-0036</t>
  </si>
  <si>
    <t>8/2/2024</t>
  </si>
  <si>
    <t>10/17/2023</t>
  </si>
  <si>
    <t>8/26/2024</t>
  </si>
  <si>
    <t>CCL30-0035</t>
  </si>
  <si>
    <t>CSNSTORES,HOUZZ,JCPENNEY01,MACY02</t>
  </si>
  <si>
    <t>7/14/2023</t>
  </si>
  <si>
    <t>8/19/2024</t>
  </si>
  <si>
    <t>5/10/2024</t>
  </si>
  <si>
    <t>CCL30-0038</t>
  </si>
  <si>
    <t>2/13/2023</t>
  </si>
  <si>
    <t>7/3/2023</t>
  </si>
  <si>
    <t>10/16/2023</t>
  </si>
  <si>
    <t>3/21/2023</t>
  </si>
  <si>
    <t>CCL30-0037</t>
  </si>
  <si>
    <t>6/19/2023</t>
  </si>
  <si>
    <t>8/9/2023</t>
  </si>
  <si>
    <t>7/23/2024</t>
  </si>
  <si>
    <t>CCL30-0031</t>
  </si>
  <si>
    <t>Biron</t>
  </si>
  <si>
    <t>18x18"</t>
  </si>
  <si>
    <t>CSNSTORES,NRTPORT</t>
  </si>
  <si>
    <t>11/6/2023</t>
  </si>
  <si>
    <t>1/19/2023</t>
  </si>
  <si>
    <t>7/11/2023</t>
  </si>
  <si>
    <t>7/29/2024</t>
  </si>
  <si>
    <t>5/22/2024</t>
  </si>
  <si>
    <t>CCL30-0030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</si>
  <si>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</si>
  <si>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</si>
  <si>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</si>
  <si>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</si>
  <si>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</si>
  <si>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</si>
  <si>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</si>
  <si>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</si>
  <si>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</si>
  <si>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</si>
  <si>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</si>
  <si>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</si>
  <si>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</si>
  <si>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</si>
  <si>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</si>
  <si>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</si>
  <si>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</si>
  <si>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</si>
  <si>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</si>
  <si>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</si>
  <si>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1/25/2023</t>
  </si>
  <si>
    <t>3/29/2024</t>
  </si>
  <si>
    <t>5/25/2023</t>
  </si>
  <si>
    <t>CCL13-0017</t>
  </si>
  <si>
    <t>DLCROSCILL,JCPENNEY01,MACY02</t>
  </si>
  <si>
    <t>1/23/2023</t>
  </si>
  <si>
    <t>4/13/2023</t>
  </si>
  <si>
    <t>7/5/2023</t>
  </si>
  <si>
    <t>6/7/2023</t>
  </si>
  <si>
    <t>CCL13-0018</t>
  </si>
  <si>
    <t>Grey</t>
  </si>
  <si>
    <t>DLCROSCILL,MACY02</t>
  </si>
  <si>
    <t>4/25/2023</t>
  </si>
  <si>
    <t>1/12/2024</t>
  </si>
  <si>
    <t>7/7/2023</t>
  </si>
  <si>
    <t>7/25/2024</t>
  </si>
  <si>
    <t>10/3/2023</t>
  </si>
  <si>
    <t>CCL13-0019</t>
  </si>
  <si>
    <t>CSNSTORES,DLCROSCILL,KOHLDSN</t>
  </si>
  <si>
    <t>3/23/2023</t>
  </si>
  <si>
    <t>1/8/2024</t>
  </si>
  <si>
    <t>11/26/2023</t>
  </si>
  <si>
    <t>5/16/2024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</si>
  <si>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</si>
  <si>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</si>
  <si>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</si>
  <si>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</si>
  <si>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</si>
  <si>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</si>
  <si>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</si>
  <si>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DLCROSCILL,OVERSTOCK01</t>
  </si>
  <si>
    <t>5/15/2023</t>
  </si>
  <si>
    <t>10/4/2024</t>
  </si>
  <si>
    <t>12/12/2023</t>
  </si>
  <si>
    <t>CCL11-0022</t>
  </si>
  <si>
    <t>5/30/2023</t>
  </si>
  <si>
    <t>11/28/2023</t>
  </si>
  <si>
    <t>3/18/2025</t>
  </si>
  <si>
    <t>2/19/2025</t>
  </si>
  <si>
    <t>CCL11-0025</t>
  </si>
  <si>
    <t>DLCROSCILL,JCPENNEY01</t>
  </si>
  <si>
    <t>5/20/2024</t>
  </si>
  <si>
    <t>CCL11-0023</t>
  </si>
  <si>
    <t>6/9/2023</t>
  </si>
  <si>
    <t>1/29/2025</t>
  </si>
  <si>
    <t>2/7/2025</t>
  </si>
  <si>
    <t>CCL11-0021</t>
  </si>
  <si>
    <t>Montague</t>
  </si>
  <si>
    <t>BLK01,DLCROSCILL,JCPENNEY01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</si>
  <si>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</si>
  <si>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</si>
  <si>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</si>
  <si>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</si>
  <si>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</si>
  <si>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</si>
  <si>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</si>
  <si>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</si>
  <si>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</si>
  <si>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</si>
  <si>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</si>
  <si>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</si>
  <si>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</si>
  <si>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</si>
  <si>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</si>
  <si>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</si>
  <si>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</si>
  <si>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</si>
  <si>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</si>
  <si>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</si>
  <si>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Offered</t>
  </si>
  <si>
    <t>CHM13-0010</t>
  </si>
  <si>
    <t>King/Cal King</t>
  </si>
  <si>
    <t>MACY02,OLLIIX,OVERSTOCK01</t>
  </si>
  <si>
    <t>1/16/2023</t>
  </si>
  <si>
    <t>11/2/2022</t>
  </si>
  <si>
    <t>6/22/2023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</si>
  <si>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</si>
  <si>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</si>
  <si>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</si>
  <si>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</si>
  <si>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</si>
  <si>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</si>
  <si>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</si>
  <si>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</si>
  <si>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2/16/2024</t>
  </si>
  <si>
    <t>10/20/2023</t>
  </si>
  <si>
    <t>CHM30-0019</t>
  </si>
  <si>
    <t>Tan</t>
  </si>
  <si>
    <t>3/17/2023</t>
  </si>
  <si>
    <t>7/20/2023</t>
  </si>
  <si>
    <t>3/18/2024</t>
  </si>
  <si>
    <t>CHM30-0013</t>
  </si>
  <si>
    <t>Canova</t>
  </si>
  <si>
    <t>12x24"</t>
  </si>
  <si>
    <t>White</t>
  </si>
  <si>
    <t>10/20/2022</t>
  </si>
  <si>
    <t>1/18/2023</t>
  </si>
  <si>
    <t>6/26/2023</t>
  </si>
  <si>
    <t>CHM30-0014</t>
  </si>
  <si>
    <t>Florio</t>
  </si>
  <si>
    <t>Figurative</t>
  </si>
  <si>
    <t>CHM11-0011</t>
  </si>
  <si>
    <t>Perla</t>
  </si>
  <si>
    <t>Pieced</t>
  </si>
  <si>
    <t>Modern/Contemporary</t>
  </si>
  <si>
    <t>4/17/2024</t>
  </si>
  <si>
    <t>CHM11-0012</t>
  </si>
  <si>
    <t>Inactive</t>
  </si>
  <si>
    <t>5/11/2023</t>
  </si>
  <si>
    <t>12/4/2023</t>
  </si>
  <si>
    <t>10/13/2023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</si>
  <si>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</si>
  <si>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</si>
  <si>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</si>
  <si>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</si>
  <si>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</si>
  <si>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</si>
  <si>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</si>
  <si>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10/18/2023</t>
  </si>
  <si>
    <t>11/17/2023</t>
  </si>
  <si>
    <t>7/8/2024</t>
  </si>
  <si>
    <t>CHM12-0008</t>
  </si>
  <si>
    <t>9/25/2023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</si>
  <si>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</si>
  <si>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</si>
  <si>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</si>
  <si>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</si>
  <si>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</si>
  <si>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</si>
  <si>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</si>
  <si>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</si>
  <si>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</si>
  <si>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CSNSTORES,MACY02,OVERSTOCK01</t>
  </si>
  <si>
    <t>CHM12-0004</t>
  </si>
  <si>
    <t>Villa</t>
  </si>
  <si>
    <t>3 Piece Grey Duvet Set</t>
  </si>
  <si>
    <t>Steel Gray</t>
  </si>
  <si>
    <t>Bamboo</t>
  </si>
  <si>
    <t>3/19/2023</t>
  </si>
  <si>
    <t>CHM12-0005</t>
  </si>
  <si>
    <t>3 Piece Tan Duvet Set</t>
  </si>
  <si>
    <t>12/5/2022</t>
  </si>
  <si>
    <t>12/4/2022</t>
  </si>
  <si>
    <t>10/31/2023</t>
  </si>
  <si>
    <t>CHM12-0006</t>
  </si>
  <si>
    <t>12/29/2022</t>
  </si>
  <si>
    <t>11/15/2023</t>
  </si>
  <si>
    <t>CCA12-0001</t>
  </si>
  <si>
    <t>Croscill Casual</t>
  </si>
  <si>
    <t>Anders</t>
  </si>
  <si>
    <t>Charcoal</t>
  </si>
  <si>
    <t>10/14/2022</t>
  </si>
  <si>
    <t>JCPENNEY01,OLLIIX</t>
  </si>
  <si>
    <t>10/17/2022</t>
  </si>
  <si>
    <t>7/4/2023</t>
  </si>
  <si>
    <t>CCA12-0002</t>
  </si>
  <si>
    <t>12/14/2023</t>
  </si>
  <si>
    <t>CCA12-0005</t>
  </si>
  <si>
    <t>Callista</t>
  </si>
  <si>
    <t>Blue</t>
  </si>
  <si>
    <t>Striped</t>
  </si>
  <si>
    <t>MACY02,OVERSTOCK01</t>
  </si>
  <si>
    <t>1/9/2023</t>
  </si>
  <si>
    <t>6/5/2023</t>
  </si>
  <si>
    <t>10/25/2023</t>
  </si>
  <si>
    <t>11/18/2023</t>
  </si>
  <si>
    <t>12/17/2024</t>
  </si>
  <si>
    <t>CCA12-0006</t>
  </si>
  <si>
    <t>3/27/2023</t>
  </si>
  <si>
    <t>5/1/2024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</si>
  <si>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</si>
  <si>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</si>
  <si>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</si>
  <si>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</si>
  <si>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</si>
  <si>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</si>
  <si>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</si>
  <si>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</si>
  <si>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</si>
  <si>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</si>
  <si>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CCA13-0007</t>
  </si>
  <si>
    <t>Gema</t>
  </si>
  <si>
    <t>3 Piece White Coverlet Set</t>
  </si>
  <si>
    <t>Soft White</t>
  </si>
  <si>
    <t>5/28/2024</t>
  </si>
  <si>
    <t>CCA13-0008</t>
  </si>
  <si>
    <t>2/6/2024</t>
  </si>
  <si>
    <t>CCA13-0009</t>
  </si>
  <si>
    <t>3 Piece Grey Coverlet Set</t>
  </si>
  <si>
    <t>7/6/2023</t>
  </si>
  <si>
    <t>2/5/2024</t>
  </si>
  <si>
    <t>CCA13-0010</t>
  </si>
  <si>
    <t>Casual</t>
  </si>
  <si>
    <t>JCPENNEY01,MACY02</t>
  </si>
  <si>
    <t>1/25/2024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</si>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</sst>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106</v>
      </c>
      <c r="AA6" s="4">
        <f>=ROUNDDOWN(17.6666666666667,0)</f>
      </c>
      <c r="AB6" s="5">
        <v>6</v>
      </c>
      <c r="AC6" s="2" t="s">
        <v>151</v>
      </c>
      <c r="AD6" s="4">
        <v>85</v>
      </c>
      <c r="AE6" s="4">
        <v>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5</v>
      </c>
      <c r="AQ6" s="8">
        <v>956.7</v>
      </c>
      <c r="AR6" s="4"/>
      <c r="AS6" s="8"/>
      <c r="AT6" s="7"/>
      <c r="AU6" s="7"/>
      <c r="AV6" s="4">
        <v>9</v>
      </c>
      <c r="AW6" s="8">
        <v>1686.99</v>
      </c>
      <c r="AX6" s="4">
        <v>3</v>
      </c>
      <c r="AY6" s="8">
        <v>693.63</v>
      </c>
      <c r="AZ6" s="7">
        <v>2</v>
      </c>
      <c r="BA6" s="7">
        <v>1.4321</v>
      </c>
      <c r="BB6" s="7">
        <v>0.5671</v>
      </c>
      <c r="BC6" s="4">
        <v>18</v>
      </c>
      <c r="BD6" s="8">
        <v>3195.29</v>
      </c>
      <c r="BE6" s="4">
        <v>5</v>
      </c>
      <c r="BF6" s="8">
        <v>1160.2</v>
      </c>
      <c r="BG6" s="7">
        <v>2.6</v>
      </c>
      <c r="BH6" s="7">
        <v>1.7541</v>
      </c>
      <c r="BI6" s="7">
        <v>0.528</v>
      </c>
      <c r="BJ6" s="4">
        <v>5</v>
      </c>
      <c r="BK6" s="8">
        <v>956.7</v>
      </c>
      <c r="BL6" s="2" t="s">
        <v>152</v>
      </c>
      <c r="BM6" s="7">
        <v>1</v>
      </c>
      <c r="BN6" s="7">
        <v>1</v>
      </c>
      <c r="BO6" s="4">
        <v>3</v>
      </c>
      <c r="BP6" s="8">
        <v>674.97</v>
      </c>
      <c r="BQ6" s="4"/>
      <c r="BR6" s="8"/>
      <c r="BS6" s="7"/>
      <c r="BT6" s="7"/>
      <c r="BU6" s="2" t="s">
        <v>153</v>
      </c>
      <c r="BV6" s="2" t="s">
        <v>143</v>
      </c>
      <c r="BW6" s="2" t="s">
        <v>150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1</v>
      </c>
      <c r="CC6" s="8">
        <v>142.74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143</v>
      </c>
      <c r="CW6" s="2" t="s">
        <v>146</v>
      </c>
      <c r="CX6" s="2" t="s">
        <v>158</v>
      </c>
      <c r="CY6" s="2" t="s">
        <v>155</v>
      </c>
      <c r="CZ6" s="2" t="s">
        <v>155</v>
      </c>
      <c r="DA6" s="2" t="s">
        <v>146</v>
      </c>
      <c r="DB6" s="4">
        <v>1</v>
      </c>
      <c r="DC6" s="8">
        <v>138.99</v>
      </c>
      <c r="DD6" s="4"/>
      <c r="DE6" s="8"/>
      <c r="DF6" s="7"/>
      <c r="DG6" s="7"/>
      <c r="DH6" s="2" t="s">
        <v>153</v>
      </c>
      <c r="DI6" s="2" t="s">
        <v>143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150</v>
      </c>
      <c r="DX6" s="2" t="s">
        <v>161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162</v>
      </c>
      <c r="EK6" s="2" t="s">
        <v>163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164</v>
      </c>
      <c r="EX6" s="2" t="s">
        <v>165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166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146</v>
      </c>
      <c r="FX6" s="2" t="s">
        <v>168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169</v>
      </c>
      <c r="GK6" s="2" t="s">
        <v>170</v>
      </c>
      <c r="GL6" s="2" t="s">
        <v>155</v>
      </c>
      <c r="GM6" s="2" t="s">
        <v>155</v>
      </c>
      <c r="GN6" s="2" t="s">
        <v>146</v>
      </c>
      <c r="GO6" s="4"/>
      <c r="GP6" s="8"/>
      <c r="GQ6" s="4"/>
      <c r="GR6" s="8"/>
      <c r="GS6" s="7"/>
      <c r="GT6" s="7"/>
      <c r="GU6" s="2" t="s">
        <v>153</v>
      </c>
      <c r="GV6" s="2" t="s">
        <v>143</v>
      </c>
      <c r="GW6" s="2" t="s">
        <v>171</v>
      </c>
      <c r="GX6" s="2" t="s">
        <v>146</v>
      </c>
      <c r="GY6" s="2" t="s">
        <v>155</v>
      </c>
      <c r="GZ6" s="2" t="s">
        <v>155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172</v>
      </c>
      <c r="KK6" s="2" t="s">
        <v>146</v>
      </c>
      <c r="KL6" s="2" t="s">
        <v>155</v>
      </c>
      <c r="KM6" s="2" t="s">
        <v>155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>
        <v>106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85</v>
      </c>
      <c r="PT6" s="4"/>
    </row>
    <row r="7">
      <c r="A7" s="2" t="s">
        <v>173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174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123</v>
      </c>
      <c r="AA7" s="4">
        <f>=ROUNDDOWN(12.3,0)</f>
      </c>
      <c r="AB7" s="5">
        <v>10</v>
      </c>
      <c r="AC7" s="2" t="s">
        <v>151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4</v>
      </c>
      <c r="AQ7" s="8">
        <v>730.29</v>
      </c>
      <c r="AR7" s="4">
        <v>3</v>
      </c>
      <c r="AS7" s="8">
        <v>693.63</v>
      </c>
      <c r="AT7" s="7">
        <v>0.3333</v>
      </c>
      <c r="AU7" s="7">
        <v>0.0529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0.4329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4</v>
      </c>
      <c r="BK7" s="8">
        <v>730.29</v>
      </c>
      <c r="BL7" s="2" t="s">
        <v>175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153</v>
      </c>
      <c r="BV7" s="2" t="s">
        <v>143</v>
      </c>
      <c r="BW7" s="2" t="s">
        <v>150</v>
      </c>
      <c r="BX7" s="2" t="s">
        <v>176</v>
      </c>
      <c r="BY7" s="2" t="s">
        <v>155</v>
      </c>
      <c r="BZ7" s="2" t="s">
        <v>155</v>
      </c>
      <c r="CA7" s="2" t="s">
        <v>146</v>
      </c>
      <c r="CB7" s="4"/>
      <c r="CC7" s="8"/>
      <c r="CD7" s="4">
        <v>1</v>
      </c>
      <c r="CE7" s="8">
        <v>214.49</v>
      </c>
      <c r="CF7" s="7">
        <v>-1</v>
      </c>
      <c r="CG7" s="7">
        <v>-1</v>
      </c>
      <c r="CH7" s="2" t="s">
        <v>153</v>
      </c>
      <c r="CI7" s="2" t="s">
        <v>143</v>
      </c>
      <c r="CJ7" s="2" t="s">
        <v>156</v>
      </c>
      <c r="CK7" s="2" t="s">
        <v>177</v>
      </c>
      <c r="CL7" s="2" t="s">
        <v>155</v>
      </c>
      <c r="CM7" s="2" t="s">
        <v>155</v>
      </c>
      <c r="CN7" s="2" t="s">
        <v>146</v>
      </c>
      <c r="CO7" s="4">
        <v>2</v>
      </c>
      <c r="CP7" s="8">
        <v>338.28</v>
      </c>
      <c r="CQ7" s="4"/>
      <c r="CR7" s="8"/>
      <c r="CS7" s="7"/>
      <c r="CT7" s="7"/>
      <c r="CU7" s="2" t="s">
        <v>153</v>
      </c>
      <c r="CV7" s="2" t="s">
        <v>143</v>
      </c>
      <c r="CW7" s="2" t="s">
        <v>146</v>
      </c>
      <c r="CX7" s="2" t="s">
        <v>178</v>
      </c>
      <c r="CY7" s="2" t="s">
        <v>155</v>
      </c>
      <c r="CZ7" s="2" t="s">
        <v>155</v>
      </c>
      <c r="DA7" s="2" t="s">
        <v>146</v>
      </c>
      <c r="DB7" s="4">
        <v>1</v>
      </c>
      <c r="DC7" s="8">
        <v>166.79</v>
      </c>
      <c r="DD7" s="4">
        <v>1</v>
      </c>
      <c r="DE7" s="8">
        <v>231.65</v>
      </c>
      <c r="DF7" s="7"/>
      <c r="DG7" s="7">
        <v>-0.28</v>
      </c>
      <c r="DH7" s="2" t="s">
        <v>153</v>
      </c>
      <c r="DI7" s="2" t="s">
        <v>143</v>
      </c>
      <c r="DJ7" s="2" t="s">
        <v>159</v>
      </c>
      <c r="DK7" s="2" t="s">
        <v>179</v>
      </c>
      <c r="DL7" s="2" t="s">
        <v>155</v>
      </c>
      <c r="DM7" s="2" t="s">
        <v>155</v>
      </c>
      <c r="DN7" s="2" t="s">
        <v>146</v>
      </c>
      <c r="DO7" s="4"/>
      <c r="DP7" s="8"/>
      <c r="DQ7" s="4">
        <v>1</v>
      </c>
      <c r="DR7" s="8">
        <v>247.49</v>
      </c>
      <c r="DS7" s="7">
        <v>-1</v>
      </c>
      <c r="DT7" s="7">
        <v>-1</v>
      </c>
      <c r="DU7" s="2" t="s">
        <v>153</v>
      </c>
      <c r="DV7" s="2" t="s">
        <v>143</v>
      </c>
      <c r="DW7" s="2" t="s">
        <v>150</v>
      </c>
      <c r="DX7" s="2" t="s">
        <v>180</v>
      </c>
      <c r="DY7" s="2" t="s">
        <v>155</v>
      </c>
      <c r="DZ7" s="2" t="s">
        <v>155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143</v>
      </c>
      <c r="EJ7" s="2" t="s">
        <v>162</v>
      </c>
      <c r="EK7" s="2" t="s">
        <v>181</v>
      </c>
      <c r="EL7" s="2" t="s">
        <v>155</v>
      </c>
      <c r="EM7" s="2" t="s">
        <v>155</v>
      </c>
      <c r="EN7" s="2" t="s">
        <v>146</v>
      </c>
      <c r="EO7" s="4">
        <v>1</v>
      </c>
      <c r="EP7" s="8">
        <v>225.22</v>
      </c>
      <c r="EQ7" s="4"/>
      <c r="ER7" s="8"/>
      <c r="ES7" s="7"/>
      <c r="ET7" s="7"/>
      <c r="EU7" s="2" t="s">
        <v>153</v>
      </c>
      <c r="EV7" s="2" t="s">
        <v>143</v>
      </c>
      <c r="EW7" s="2" t="s">
        <v>164</v>
      </c>
      <c r="EX7" s="2" t="s">
        <v>182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183</v>
      </c>
      <c r="FK7" s="2" t="s">
        <v>184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185</v>
      </c>
      <c r="FV7" s="2" t="s">
        <v>143</v>
      </c>
      <c r="FW7" s="2" t="s">
        <v>146</v>
      </c>
      <c r="FX7" s="2" t="s">
        <v>146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169</v>
      </c>
      <c r="GK7" s="2" t="s">
        <v>181</v>
      </c>
      <c r="GL7" s="2" t="s">
        <v>155</v>
      </c>
      <c r="GM7" s="2" t="s">
        <v>155</v>
      </c>
      <c r="GN7" s="2" t="s">
        <v>146</v>
      </c>
      <c r="GO7" s="4"/>
      <c r="GP7" s="8"/>
      <c r="GQ7" s="4"/>
      <c r="GR7" s="8"/>
      <c r="GS7" s="7"/>
      <c r="GT7" s="7"/>
      <c r="GU7" s="2" t="s">
        <v>153</v>
      </c>
      <c r="GV7" s="2" t="s">
        <v>143</v>
      </c>
      <c r="GW7" s="2" t="s">
        <v>171</v>
      </c>
      <c r="GX7" s="2" t="s">
        <v>146</v>
      </c>
      <c r="GY7" s="2" t="s">
        <v>155</v>
      </c>
      <c r="GZ7" s="2" t="s">
        <v>155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153</v>
      </c>
      <c r="KI7" s="2" t="s">
        <v>143</v>
      </c>
      <c r="KJ7" s="2" t="s">
        <v>172</v>
      </c>
      <c r="KK7" s="2" t="s">
        <v>146</v>
      </c>
      <c r="KL7" s="2" t="s">
        <v>155</v>
      </c>
      <c r="KM7" s="2" t="s">
        <v>155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>
        <v>123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230</v>
      </c>
      <c r="PT7" s="4"/>
    </row>
    <row r="8">
      <c r="A8" s="2" t="s">
        <v>186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187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86</v>
      </c>
      <c r="AA8" s="4">
        <f>=ROUNDDOWN(21.5,0)</f>
      </c>
      <c r="AB8" s="5">
        <v>4</v>
      </c>
      <c r="AC8" s="2" t="s">
        <v>151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/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/>
      <c r="BK8" s="8"/>
      <c r="BL8" s="2" t="s">
        <v>146</v>
      </c>
      <c r="BM8" s="7"/>
      <c r="BN8" s="7"/>
      <c r="BO8" s="4"/>
      <c r="BP8" s="8"/>
      <c r="BQ8" s="4"/>
      <c r="BR8" s="8"/>
      <c r="BS8" s="7"/>
      <c r="BT8" s="7"/>
      <c r="BU8" s="2" t="s">
        <v>153</v>
      </c>
      <c r="BV8" s="2" t="s">
        <v>143</v>
      </c>
      <c r="BW8" s="2" t="s">
        <v>150</v>
      </c>
      <c r="BX8" s="2" t="s">
        <v>188</v>
      </c>
      <c r="BY8" s="2" t="s">
        <v>155</v>
      </c>
      <c r="BZ8" s="2" t="s">
        <v>155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189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146</v>
      </c>
      <c r="CX8" s="2" t="s">
        <v>190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191</v>
      </c>
      <c r="DK8" s="2" t="s">
        <v>192</v>
      </c>
      <c r="DL8" s="2" t="s">
        <v>155</v>
      </c>
      <c r="DM8" s="2" t="s">
        <v>155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150</v>
      </c>
      <c r="DX8" s="2" t="s">
        <v>193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166</v>
      </c>
      <c r="EK8" s="2" t="s">
        <v>194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164</v>
      </c>
      <c r="EX8" s="2" t="s">
        <v>195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166</v>
      </c>
      <c r="FK8" s="2" t="s">
        <v>196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185</v>
      </c>
      <c r="FV8" s="2" t="s">
        <v>143</v>
      </c>
      <c r="FW8" s="2" t="s">
        <v>146</v>
      </c>
      <c r="FX8" s="2" t="s">
        <v>146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169</v>
      </c>
      <c r="GK8" s="2" t="s">
        <v>146</v>
      </c>
      <c r="GL8" s="2" t="s">
        <v>155</v>
      </c>
      <c r="GM8" s="2" t="s">
        <v>155</v>
      </c>
      <c r="GN8" s="2" t="s">
        <v>146</v>
      </c>
      <c r="GO8" s="4"/>
      <c r="GP8" s="8"/>
      <c r="GQ8" s="4"/>
      <c r="GR8" s="8"/>
      <c r="GS8" s="7"/>
      <c r="GT8" s="7"/>
      <c r="GU8" s="2" t="s">
        <v>153</v>
      </c>
      <c r="GV8" s="2" t="s">
        <v>143</v>
      </c>
      <c r="GW8" s="2" t="s">
        <v>171</v>
      </c>
      <c r="GX8" s="2" t="s">
        <v>146</v>
      </c>
      <c r="GY8" s="2" t="s">
        <v>155</v>
      </c>
      <c r="GZ8" s="2" t="s">
        <v>155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153</v>
      </c>
      <c r="KI8" s="2" t="s">
        <v>143</v>
      </c>
      <c r="KJ8" s="2" t="s">
        <v>197</v>
      </c>
      <c r="KK8" s="2" t="s">
        <v>146</v>
      </c>
      <c r="KL8" s="2" t="s">
        <v>155</v>
      </c>
      <c r="KM8" s="2" t="s">
        <v>155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>
        <v>86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100</v>
      </c>
      <c r="PT8" s="4"/>
    </row>
    <row r="9">
      <c r="A9" s="2" t="s">
        <v>198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200</v>
      </c>
      <c r="Z9" s="4">
        <v>4</v>
      </c>
      <c r="AA9" s="4">
        <f>=ROUNDDOWN(0.4,0)</f>
      </c>
      <c r="AB9" s="5">
        <v>10</v>
      </c>
      <c r="AC9" s="2" t="s">
        <v>201</v>
      </c>
      <c r="AD9" s="4">
        <v>220</v>
      </c>
      <c r="AE9" s="4">
        <v>430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4</v>
      </c>
      <c r="AQ9" s="8">
        <v>562.8</v>
      </c>
      <c r="AR9" s="4"/>
      <c r="AS9" s="8"/>
      <c r="AT9" s="7"/>
      <c r="AU9" s="7"/>
      <c r="AV9" s="4">
        <v>9</v>
      </c>
      <c r="AW9" s="8">
        <v>1508.3</v>
      </c>
      <c r="AX9" s="4">
        <v>2</v>
      </c>
      <c r="AY9" s="8">
        <v>466.57</v>
      </c>
      <c r="AZ9" s="7">
        <v>3.5</v>
      </c>
      <c r="BA9" s="7">
        <v>2.2327</v>
      </c>
      <c r="BB9" s="7">
        <v>0.3731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0.472</v>
      </c>
      <c r="BJ9" s="4">
        <v>4</v>
      </c>
      <c r="BK9" s="8">
        <v>562.8</v>
      </c>
      <c r="BL9" s="2" t="s">
        <v>202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143</v>
      </c>
      <c r="BW9" s="2" t="s">
        <v>203</v>
      </c>
      <c r="BX9" s="2" t="s">
        <v>204</v>
      </c>
      <c r="BY9" s="2" t="s">
        <v>155</v>
      </c>
      <c r="BZ9" s="2" t="s">
        <v>155</v>
      </c>
      <c r="CA9" s="2" t="s">
        <v>146</v>
      </c>
      <c r="CB9" s="4">
        <v>1</v>
      </c>
      <c r="CC9" s="8">
        <v>143.25</v>
      </c>
      <c r="CD9" s="4"/>
      <c r="CE9" s="8"/>
      <c r="CF9" s="7"/>
      <c r="CG9" s="7"/>
      <c r="CH9" s="2" t="s">
        <v>153</v>
      </c>
      <c r="CI9" s="2" t="s">
        <v>143</v>
      </c>
      <c r="CJ9" s="2" t="s">
        <v>205</v>
      </c>
      <c r="CK9" s="2" t="s">
        <v>206</v>
      </c>
      <c r="CL9" s="2" t="s">
        <v>155</v>
      </c>
      <c r="CM9" s="2" t="s">
        <v>155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143</v>
      </c>
      <c r="CW9" s="2" t="s">
        <v>146</v>
      </c>
      <c r="CX9" s="2" t="s">
        <v>207</v>
      </c>
      <c r="CY9" s="2" t="s">
        <v>155</v>
      </c>
      <c r="CZ9" s="2" t="s">
        <v>155</v>
      </c>
      <c r="DA9" s="2" t="s">
        <v>146</v>
      </c>
      <c r="DB9" s="4">
        <v>2</v>
      </c>
      <c r="DC9" s="8">
        <v>277.98</v>
      </c>
      <c r="DD9" s="4"/>
      <c r="DE9" s="8"/>
      <c r="DF9" s="7"/>
      <c r="DG9" s="7"/>
      <c r="DH9" s="2" t="s">
        <v>153</v>
      </c>
      <c r="DI9" s="2" t="s">
        <v>143</v>
      </c>
      <c r="DJ9" s="2" t="s">
        <v>159</v>
      </c>
      <c r="DK9" s="2" t="s">
        <v>179</v>
      </c>
      <c r="DL9" s="2" t="s">
        <v>155</v>
      </c>
      <c r="DM9" s="2" t="s">
        <v>155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203</v>
      </c>
      <c r="DX9" s="2" t="s">
        <v>208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209</v>
      </c>
      <c r="EK9" s="2" t="s">
        <v>210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203</v>
      </c>
      <c r="EX9" s="2" t="s">
        <v>211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212</v>
      </c>
      <c r="FK9" s="2" t="s">
        <v>194</v>
      </c>
      <c r="FL9" s="2" t="s">
        <v>155</v>
      </c>
      <c r="FM9" s="2" t="s">
        <v>155</v>
      </c>
      <c r="FN9" s="2" t="s">
        <v>146</v>
      </c>
      <c r="FO9" s="4">
        <v>1</v>
      </c>
      <c r="FP9" s="8">
        <v>141.57</v>
      </c>
      <c r="FQ9" s="4"/>
      <c r="FR9" s="8"/>
      <c r="FS9" s="7"/>
      <c r="FT9" s="7"/>
      <c r="FU9" s="2" t="s">
        <v>153</v>
      </c>
      <c r="FV9" s="2" t="s">
        <v>143</v>
      </c>
      <c r="FW9" s="2" t="s">
        <v>146</v>
      </c>
      <c r="FX9" s="2" t="s">
        <v>213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203</v>
      </c>
      <c r="GK9" s="2" t="s">
        <v>214</v>
      </c>
      <c r="GL9" s="2" t="s">
        <v>155</v>
      </c>
      <c r="GM9" s="2" t="s">
        <v>155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203</v>
      </c>
      <c r="KK9" s="2" t="s">
        <v>215</v>
      </c>
      <c r="KL9" s="2" t="s">
        <v>155</v>
      </c>
      <c r="KM9" s="2" t="s">
        <v>155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>
        <v>4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220</v>
      </c>
      <c r="PR9" s="4"/>
      <c r="PS9" s="4"/>
      <c r="PT9" s="4">
        <v>210</v>
      </c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174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200</v>
      </c>
      <c r="Z10" s="4">
        <v>61</v>
      </c>
      <c r="AA10" s="4">
        <f>=ROUNDDOWN(6.77777777777778,0)</f>
      </c>
      <c r="AB10" s="5">
        <v>9</v>
      </c>
      <c r="AC10" s="2" t="s">
        <v>201</v>
      </c>
      <c r="AD10" s="4">
        <v>160</v>
      </c>
      <c r="AE10" s="4">
        <v>345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5</v>
      </c>
      <c r="AQ10" s="8">
        <v>945.5</v>
      </c>
      <c r="AR10" s="4">
        <v>2</v>
      </c>
      <c r="AS10" s="8">
        <v>466.57</v>
      </c>
      <c r="AT10" s="7">
        <v>1.5</v>
      </c>
      <c r="AU10" s="7">
        <v>1.0265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0.6269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5</v>
      </c>
      <c r="BK10" s="8">
        <v>945.5</v>
      </c>
      <c r="BL10" s="2" t="s">
        <v>217</v>
      </c>
      <c r="BM10" s="7">
        <v>1</v>
      </c>
      <c r="BN10" s="7">
        <v>1</v>
      </c>
      <c r="BO10" s="4">
        <v>1</v>
      </c>
      <c r="BP10" s="8">
        <v>264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203</v>
      </c>
      <c r="BX10" s="2" t="s">
        <v>218</v>
      </c>
      <c r="BY10" s="2" t="s">
        <v>155</v>
      </c>
      <c r="BZ10" s="2" t="s">
        <v>155</v>
      </c>
      <c r="CA10" s="2" t="s">
        <v>146</v>
      </c>
      <c r="CB10" s="4">
        <v>1</v>
      </c>
      <c r="CC10" s="8">
        <v>170.25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205</v>
      </c>
      <c r="CK10" s="2" t="s">
        <v>211</v>
      </c>
      <c r="CL10" s="2" t="s">
        <v>155</v>
      </c>
      <c r="CM10" s="2" t="s">
        <v>155</v>
      </c>
      <c r="CN10" s="2" t="s">
        <v>146</v>
      </c>
      <c r="CO10" s="4">
        <v>2</v>
      </c>
      <c r="CP10" s="8">
        <v>338.28</v>
      </c>
      <c r="CQ10" s="4">
        <v>1</v>
      </c>
      <c r="CR10" s="8">
        <v>234.92</v>
      </c>
      <c r="CS10" s="7">
        <v>1</v>
      </c>
      <c r="CT10" s="7">
        <v>0.44</v>
      </c>
      <c r="CU10" s="2" t="s">
        <v>153</v>
      </c>
      <c r="CV10" s="2" t="s">
        <v>143</v>
      </c>
      <c r="CW10" s="2" t="s">
        <v>146</v>
      </c>
      <c r="CX10" s="2" t="s">
        <v>207</v>
      </c>
      <c r="CY10" s="2" t="s">
        <v>155</v>
      </c>
      <c r="CZ10" s="2" t="s">
        <v>155</v>
      </c>
      <c r="DA10" s="2" t="s">
        <v>146</v>
      </c>
      <c r="DB10" s="4"/>
      <c r="DC10" s="8"/>
      <c r="DD10" s="4">
        <v>1</v>
      </c>
      <c r="DE10" s="8">
        <v>231.65</v>
      </c>
      <c r="DF10" s="7">
        <v>-1</v>
      </c>
      <c r="DG10" s="7">
        <v>-1</v>
      </c>
      <c r="DH10" s="2" t="s">
        <v>153</v>
      </c>
      <c r="DI10" s="2" t="s">
        <v>143</v>
      </c>
      <c r="DJ10" s="2" t="s">
        <v>159</v>
      </c>
      <c r="DK10" s="2" t="s">
        <v>219</v>
      </c>
      <c r="DL10" s="2" t="s">
        <v>155</v>
      </c>
      <c r="DM10" s="2" t="s">
        <v>155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203</v>
      </c>
      <c r="DX10" s="2" t="s">
        <v>220</v>
      </c>
      <c r="DY10" s="2" t="s">
        <v>155</v>
      </c>
      <c r="DZ10" s="2" t="s">
        <v>155</v>
      </c>
      <c r="EA10" s="2" t="s">
        <v>146</v>
      </c>
      <c r="EB10" s="4">
        <v>1</v>
      </c>
      <c r="EC10" s="8">
        <v>172.97</v>
      </c>
      <c r="ED10" s="4"/>
      <c r="EE10" s="8"/>
      <c r="EF10" s="7"/>
      <c r="EG10" s="7"/>
      <c r="EH10" s="2" t="s">
        <v>153</v>
      </c>
      <c r="EI10" s="2" t="s">
        <v>143</v>
      </c>
      <c r="EJ10" s="2" t="s">
        <v>209</v>
      </c>
      <c r="EK10" s="2" t="s">
        <v>190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203</v>
      </c>
      <c r="EX10" s="2" t="s">
        <v>221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183</v>
      </c>
      <c r="FK10" s="2" t="s">
        <v>222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185</v>
      </c>
      <c r="FV10" s="2" t="s">
        <v>143</v>
      </c>
      <c r="FW10" s="2" t="s">
        <v>146</v>
      </c>
      <c r="FX10" s="2" t="s">
        <v>146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203</v>
      </c>
      <c r="GK10" s="2" t="s">
        <v>223</v>
      </c>
      <c r="GL10" s="2" t="s">
        <v>155</v>
      </c>
      <c r="GM10" s="2" t="s">
        <v>155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153</v>
      </c>
      <c r="KI10" s="2" t="s">
        <v>143</v>
      </c>
      <c r="KJ10" s="2" t="s">
        <v>203</v>
      </c>
      <c r="KK10" s="2" t="s">
        <v>146</v>
      </c>
      <c r="KL10" s="2" t="s">
        <v>155</v>
      </c>
      <c r="KM10" s="2" t="s">
        <v>155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>
        <v>61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160</v>
      </c>
      <c r="PR10" s="4"/>
      <c r="PS10" s="4"/>
      <c r="PT10" s="4">
        <v>185</v>
      </c>
    </row>
    <row r="11">
      <c r="A11" s="2" t="s">
        <v>224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187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200</v>
      </c>
      <c r="Z11" s="4">
        <v>1</v>
      </c>
      <c r="AA11" s="4">
        <f>=ROUNDDOWN(0.166666666666667,0)</f>
      </c>
      <c r="AB11" s="5">
        <v>6</v>
      </c>
      <c r="AC11" s="2" t="s">
        <v>201</v>
      </c>
      <c r="AD11" s="4">
        <v>140</v>
      </c>
      <c r="AE11" s="4">
        <v>260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/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/>
      <c r="BK11" s="8"/>
      <c r="BL11" s="2" t="s">
        <v>146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203</v>
      </c>
      <c r="BX11" s="2" t="s">
        <v>218</v>
      </c>
      <c r="BY11" s="2" t="s">
        <v>155</v>
      </c>
      <c r="BZ11" s="2" t="s">
        <v>155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205</v>
      </c>
      <c r="CK11" s="2" t="s">
        <v>225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207</v>
      </c>
      <c r="CY11" s="2" t="s">
        <v>155</v>
      </c>
      <c r="CZ11" s="2" t="s">
        <v>155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159</v>
      </c>
      <c r="DK11" s="2" t="s">
        <v>223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203</v>
      </c>
      <c r="DX11" s="2" t="s">
        <v>226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209</v>
      </c>
      <c r="EK11" s="2" t="s">
        <v>227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203</v>
      </c>
      <c r="EX11" s="2" t="s">
        <v>228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212</v>
      </c>
      <c r="FK11" s="2" t="s">
        <v>229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185</v>
      </c>
      <c r="FV11" s="2" t="s">
        <v>143</v>
      </c>
      <c r="FW11" s="2" t="s">
        <v>146</v>
      </c>
      <c r="FX11" s="2" t="s">
        <v>146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203</v>
      </c>
      <c r="GK11" s="2" t="s">
        <v>146</v>
      </c>
      <c r="GL11" s="2" t="s">
        <v>155</v>
      </c>
      <c r="GM11" s="2" t="s">
        <v>155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153</v>
      </c>
      <c r="KI11" s="2" t="s">
        <v>143</v>
      </c>
      <c r="KJ11" s="2" t="s">
        <v>203</v>
      </c>
      <c r="KK11" s="2" t="s">
        <v>230</v>
      </c>
      <c r="KL11" s="2" t="s">
        <v>155</v>
      </c>
      <c r="KM11" s="2" t="s">
        <v>155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4"/>
      <c r="PD11" s="4"/>
      <c r="PE11" s="4">
        <v>1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140</v>
      </c>
      <c r="PR11" s="4"/>
      <c r="PS11" s="4"/>
      <c r="PT11" s="4">
        <v>120</v>
      </c>
    </row>
    <row r="12">
      <c r="A12" s="2" t="s">
        <v>231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232</v>
      </c>
      <c r="J12" s="2" t="s">
        <v>141</v>
      </c>
      <c r="K12" s="2" t="s">
        <v>233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234</v>
      </c>
      <c r="Q12" s="2" t="s">
        <v>145</v>
      </c>
      <c r="R12" s="2" t="s">
        <v>146</v>
      </c>
      <c r="S12" s="2" t="s">
        <v>146</v>
      </c>
      <c r="T12" s="2" t="s">
        <v>235</v>
      </c>
      <c r="U12" s="2" t="s">
        <v>147</v>
      </c>
      <c r="V12" s="2" t="s">
        <v>236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9</v>
      </c>
      <c r="AC12" s="2" t="s">
        <v>237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238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238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238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238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238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238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238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238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238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238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238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238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238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239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238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153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238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238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238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238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238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238</v>
      </c>
      <c r="NI12" s="2" t="s">
        <v>143</v>
      </c>
      <c r="NJ12" s="2" t="s">
        <v>146</v>
      </c>
      <c r="NK12" s="2" t="s">
        <v>146</v>
      </c>
      <c r="NL12" s="2" t="s">
        <v>155</v>
      </c>
      <c r="NM12" s="2" t="s">
        <v>155</v>
      </c>
      <c r="NN12" s="2" t="s">
        <v>146</v>
      </c>
      <c r="NO12" s="4"/>
      <c r="NP12" s="8"/>
      <c r="NQ12" s="4"/>
      <c r="NR12" s="8"/>
      <c r="NS12" s="7"/>
      <c r="NT12" s="7"/>
      <c r="NU12" s="2" t="s">
        <v>238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238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238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295</v>
      </c>
      <c r="PS12" s="4"/>
      <c r="PT12" s="4"/>
    </row>
    <row r="13">
      <c r="A13" s="2" t="s">
        <v>240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232</v>
      </c>
      <c r="J13" s="2" t="s">
        <v>174</v>
      </c>
      <c r="K13" s="2" t="s">
        <v>233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234</v>
      </c>
      <c r="Q13" s="2" t="s">
        <v>145</v>
      </c>
      <c r="R13" s="2" t="s">
        <v>146</v>
      </c>
      <c r="S13" s="2" t="s">
        <v>146</v>
      </c>
      <c r="T13" s="2" t="s">
        <v>235</v>
      </c>
      <c r="U13" s="2" t="s">
        <v>147</v>
      </c>
      <c r="V13" s="2" t="s">
        <v>236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11</v>
      </c>
      <c r="AC13" s="2" t="s">
        <v>237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238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238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238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238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238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238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238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238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238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238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238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238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238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239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238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153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238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238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238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238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238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238</v>
      </c>
      <c r="NI13" s="2" t="s">
        <v>143</v>
      </c>
      <c r="NJ13" s="2" t="s">
        <v>146</v>
      </c>
      <c r="NK13" s="2" t="s">
        <v>146</v>
      </c>
      <c r="NL13" s="2" t="s">
        <v>155</v>
      </c>
      <c r="NM13" s="2" t="s">
        <v>155</v>
      </c>
      <c r="NN13" s="2" t="s">
        <v>146</v>
      </c>
      <c r="NO13" s="4"/>
      <c r="NP13" s="8"/>
      <c r="NQ13" s="4"/>
      <c r="NR13" s="8"/>
      <c r="NS13" s="7"/>
      <c r="NT13" s="7"/>
      <c r="NU13" s="2" t="s">
        <v>238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238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238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343</v>
      </c>
      <c r="PS13" s="4"/>
      <c r="PT13" s="4"/>
    </row>
    <row r="14">
      <c r="A14" s="2" t="s">
        <v>241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232</v>
      </c>
      <c r="J14" s="2" t="s">
        <v>187</v>
      </c>
      <c r="K14" s="2" t="s">
        <v>233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234</v>
      </c>
      <c r="Q14" s="2" t="s">
        <v>145</v>
      </c>
      <c r="R14" s="2" t="s">
        <v>146</v>
      </c>
      <c r="S14" s="2" t="s">
        <v>146</v>
      </c>
      <c r="T14" s="2" t="s">
        <v>235</v>
      </c>
      <c r="U14" s="2" t="s">
        <v>147</v>
      </c>
      <c r="V14" s="2" t="s">
        <v>236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4</v>
      </c>
      <c r="AC14" s="2" t="s">
        <v>237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238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238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238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238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238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238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238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238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238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238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238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238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238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239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238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153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238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238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238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238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238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238</v>
      </c>
      <c r="NI14" s="2" t="s">
        <v>143</v>
      </c>
      <c r="NJ14" s="2" t="s">
        <v>146</v>
      </c>
      <c r="NK14" s="2" t="s">
        <v>146</v>
      </c>
      <c r="NL14" s="2" t="s">
        <v>155</v>
      </c>
      <c r="NM14" s="2" t="s">
        <v>155</v>
      </c>
      <c r="NN14" s="2" t="s">
        <v>146</v>
      </c>
      <c r="NO14" s="4"/>
      <c r="NP14" s="8"/>
      <c r="NQ14" s="4"/>
      <c r="NR14" s="8"/>
      <c r="NS14" s="7"/>
      <c r="NT14" s="7"/>
      <c r="NU14" s="2" t="s">
        <v>238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238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238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112</v>
      </c>
      <c r="PS14" s="4"/>
      <c r="PT14" s="4"/>
    </row>
    <row r="15">
      <c r="A15" s="2" t="s">
        <v>242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243</v>
      </c>
      <c r="G15" s="2" t="s">
        <v>243</v>
      </c>
      <c r="H15" s="2" t="s">
        <v>243</v>
      </c>
      <c r="I15" s="2" t="s">
        <v>140</v>
      </c>
      <c r="J15" s="2" t="s">
        <v>141</v>
      </c>
      <c r="K15" s="2" t="s">
        <v>244</v>
      </c>
      <c r="L15" s="3">
        <v>170.23</v>
      </c>
      <c r="M15" s="3">
        <v>178.74</v>
      </c>
      <c r="N15" s="3">
        <v>499.99</v>
      </c>
      <c r="O15" s="2" t="s">
        <v>143</v>
      </c>
      <c r="P15" s="2" t="s">
        <v>245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148</v>
      </c>
      <c r="W15" s="2" t="s">
        <v>149</v>
      </c>
      <c r="X15" s="2" t="s">
        <v>146</v>
      </c>
      <c r="Y15" s="2" t="s">
        <v>176</v>
      </c>
      <c r="Z15" s="4">
        <v>41</v>
      </c>
      <c r="AA15" s="4">
        <f>=ROUNDDOWN(20.5,0)</f>
      </c>
      <c r="AB15" s="5">
        <v>2</v>
      </c>
      <c r="AC15" s="2" t="s">
        <v>146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4</v>
      </c>
      <c r="AQ15" s="8">
        <v>445.87</v>
      </c>
      <c r="AR15" s="4"/>
      <c r="AS15" s="8"/>
      <c r="AT15" s="7"/>
      <c r="AU15" s="7"/>
      <c r="AV15" s="4">
        <v>15</v>
      </c>
      <c r="AW15" s="8">
        <v>2438.93</v>
      </c>
      <c r="AX15" s="4">
        <v>2</v>
      </c>
      <c r="AY15" s="8">
        <v>392.52</v>
      </c>
      <c r="AZ15" s="7">
        <v>6.5</v>
      </c>
      <c r="BA15" s="7">
        <v>5.2135</v>
      </c>
      <c r="BB15" s="7">
        <v>0.1828</v>
      </c>
      <c r="BC15" s="4">
        <v>15</v>
      </c>
      <c r="BD15" s="8">
        <v>2438.93</v>
      </c>
      <c r="BE15" s="4">
        <v>2</v>
      </c>
      <c r="BF15" s="8">
        <v>392.52</v>
      </c>
      <c r="BG15" s="7">
        <v>6.5</v>
      </c>
      <c r="BH15" s="7">
        <v>5.2135</v>
      </c>
      <c r="BI15" s="7">
        <v>1</v>
      </c>
      <c r="BJ15" s="4">
        <v>4</v>
      </c>
      <c r="BK15" s="8">
        <v>445.87</v>
      </c>
      <c r="BL15" s="2" t="s">
        <v>246</v>
      </c>
      <c r="BM15" s="7">
        <v>1</v>
      </c>
      <c r="BN15" s="7">
        <v>1</v>
      </c>
      <c r="BO15" s="4">
        <v>1</v>
      </c>
      <c r="BP15" s="8">
        <v>239.99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176</v>
      </c>
      <c r="BX15" s="2" t="s">
        <v>247</v>
      </c>
      <c r="BY15" s="2" t="s">
        <v>155</v>
      </c>
      <c r="BZ15" s="2" t="s">
        <v>155</v>
      </c>
      <c r="CA15" s="2" t="s">
        <v>146</v>
      </c>
      <c r="CB15" s="4">
        <v>3</v>
      </c>
      <c r="CC15" s="8">
        <v>205.88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156</v>
      </c>
      <c r="CK15" s="2" t="s">
        <v>248</v>
      </c>
      <c r="CL15" s="2" t="s">
        <v>155</v>
      </c>
      <c r="CM15" s="2" t="s">
        <v>155</v>
      </c>
      <c r="CN15" s="2" t="s">
        <v>146</v>
      </c>
      <c r="CO15" s="4"/>
      <c r="CP15" s="8"/>
      <c r="CQ15" s="4"/>
      <c r="CR15" s="8"/>
      <c r="CS15" s="7"/>
      <c r="CT15" s="7"/>
      <c r="CU15" s="2" t="s">
        <v>153</v>
      </c>
      <c r="CV15" s="2" t="s">
        <v>143</v>
      </c>
      <c r="CW15" s="2" t="s">
        <v>146</v>
      </c>
      <c r="CX15" s="2" t="s">
        <v>207</v>
      </c>
      <c r="CY15" s="2" t="s">
        <v>155</v>
      </c>
      <c r="CZ15" s="2" t="s">
        <v>155</v>
      </c>
      <c r="DA15" s="2" t="s">
        <v>146</v>
      </c>
      <c r="DB15" s="4"/>
      <c r="DC15" s="8"/>
      <c r="DD15" s="4"/>
      <c r="DE15" s="8"/>
      <c r="DF15" s="7"/>
      <c r="DG15" s="7"/>
      <c r="DH15" s="2" t="s">
        <v>153</v>
      </c>
      <c r="DI15" s="2" t="s">
        <v>143</v>
      </c>
      <c r="DJ15" s="2" t="s">
        <v>225</v>
      </c>
      <c r="DK15" s="2" t="s">
        <v>249</v>
      </c>
      <c r="DL15" s="2" t="s">
        <v>155</v>
      </c>
      <c r="DM15" s="2" t="s">
        <v>155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176</v>
      </c>
      <c r="DX15" s="2" t="s">
        <v>250</v>
      </c>
      <c r="DY15" s="2" t="s">
        <v>155</v>
      </c>
      <c r="DZ15" s="2" t="s">
        <v>155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162</v>
      </c>
      <c r="EK15" s="2" t="s">
        <v>163</v>
      </c>
      <c r="EL15" s="2" t="s">
        <v>155</v>
      </c>
      <c r="EM15" s="2" t="s">
        <v>155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164</v>
      </c>
      <c r="EX15" s="2" t="s">
        <v>223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183</v>
      </c>
      <c r="FK15" s="2" t="s">
        <v>251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146</v>
      </c>
      <c r="FV15" s="2" t="s">
        <v>146</v>
      </c>
      <c r="FW15" s="2" t="s">
        <v>146</v>
      </c>
      <c r="FX15" s="2" t="s">
        <v>146</v>
      </c>
      <c r="FY15" s="2" t="s">
        <v>146</v>
      </c>
      <c r="FZ15" s="2" t="s">
        <v>146</v>
      </c>
      <c r="GA15" s="2" t="s">
        <v>146</v>
      </c>
      <c r="GB15" s="4"/>
      <c r="GC15" s="8"/>
      <c r="GD15" s="4"/>
      <c r="GE15" s="8"/>
      <c r="GF15" s="7"/>
      <c r="GG15" s="7"/>
      <c r="GH15" s="2" t="s">
        <v>153</v>
      </c>
      <c r="GI15" s="2" t="s">
        <v>143</v>
      </c>
      <c r="GJ15" s="2" t="s">
        <v>169</v>
      </c>
      <c r="GK15" s="2" t="s">
        <v>252</v>
      </c>
      <c r="GL15" s="2" t="s">
        <v>155</v>
      </c>
      <c r="GM15" s="2" t="s">
        <v>155</v>
      </c>
      <c r="GN15" s="2" t="s">
        <v>146</v>
      </c>
      <c r="GO15" s="4"/>
      <c r="GP15" s="8"/>
      <c r="GQ15" s="4"/>
      <c r="GR15" s="8"/>
      <c r="GS15" s="7"/>
      <c r="GT15" s="7"/>
      <c r="GU15" s="2" t="s">
        <v>153</v>
      </c>
      <c r="GV15" s="2" t="s">
        <v>143</v>
      </c>
      <c r="GW15" s="2" t="s">
        <v>171</v>
      </c>
      <c r="GX15" s="2" t="s">
        <v>253</v>
      </c>
      <c r="GY15" s="2" t="s">
        <v>155</v>
      </c>
      <c r="GZ15" s="2" t="s">
        <v>155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172</v>
      </c>
      <c r="KK15" s="2" t="s">
        <v>220</v>
      </c>
      <c r="KL15" s="2" t="s">
        <v>155</v>
      </c>
      <c r="KM15" s="2" t="s">
        <v>155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>
        <v>41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</row>
    <row r="16">
      <c r="A16" s="2" t="s">
        <v>254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243</v>
      </c>
      <c r="G16" s="2" t="s">
        <v>243</v>
      </c>
      <c r="H16" s="2" t="s">
        <v>243</v>
      </c>
      <c r="I16" s="2" t="s">
        <v>140</v>
      </c>
      <c r="J16" s="2" t="s">
        <v>174</v>
      </c>
      <c r="K16" s="2" t="s">
        <v>244</v>
      </c>
      <c r="L16" s="3">
        <v>204.28</v>
      </c>
      <c r="M16" s="3">
        <v>214.49</v>
      </c>
      <c r="N16" s="3">
        <v>599.99</v>
      </c>
      <c r="O16" s="2" t="s">
        <v>143</v>
      </c>
      <c r="P16" s="2" t="s">
        <v>245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148</v>
      </c>
      <c r="W16" s="2" t="s">
        <v>149</v>
      </c>
      <c r="X16" s="2" t="s">
        <v>146</v>
      </c>
      <c r="Y16" s="2" t="s">
        <v>176</v>
      </c>
      <c r="Z16" s="4">
        <v>127</v>
      </c>
      <c r="AA16" s="4">
        <f>=ROUNDDOWN(21.1666666666667,0)</f>
      </c>
      <c r="AB16" s="5">
        <v>6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7</v>
      </c>
      <c r="AQ16" s="8">
        <v>1414.61</v>
      </c>
      <c r="AR16" s="4">
        <v>2</v>
      </c>
      <c r="AS16" s="8">
        <v>392.52</v>
      </c>
      <c r="AT16" s="7">
        <v>2.5</v>
      </c>
      <c r="AU16" s="7">
        <v>2.6039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0.58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7</v>
      </c>
      <c r="BK16" s="8">
        <v>1414.61</v>
      </c>
      <c r="BL16" s="2" t="s">
        <v>255</v>
      </c>
      <c r="BM16" s="7">
        <v>1</v>
      </c>
      <c r="BN16" s="7">
        <v>1</v>
      </c>
      <c r="BO16" s="4">
        <v>2</v>
      </c>
      <c r="BP16" s="8">
        <v>539.99</v>
      </c>
      <c r="BQ16" s="4"/>
      <c r="BR16" s="8"/>
      <c r="BS16" s="7"/>
      <c r="BT16" s="7"/>
      <c r="BU16" s="2" t="s">
        <v>153</v>
      </c>
      <c r="BV16" s="2" t="s">
        <v>143</v>
      </c>
      <c r="BW16" s="2" t="s">
        <v>176</v>
      </c>
      <c r="BX16" s="2" t="s">
        <v>256</v>
      </c>
      <c r="BY16" s="2" t="s">
        <v>155</v>
      </c>
      <c r="BZ16" s="2" t="s">
        <v>155</v>
      </c>
      <c r="CA16" s="2" t="s">
        <v>146</v>
      </c>
      <c r="CB16" s="4">
        <v>2</v>
      </c>
      <c r="CC16" s="8">
        <v>169.86</v>
      </c>
      <c r="CD16" s="4">
        <v>1</v>
      </c>
      <c r="CE16" s="8">
        <v>160.87</v>
      </c>
      <c r="CF16" s="7">
        <v>1</v>
      </c>
      <c r="CG16" s="7">
        <v>0.0559</v>
      </c>
      <c r="CH16" s="2" t="s">
        <v>153</v>
      </c>
      <c r="CI16" s="2" t="s">
        <v>143</v>
      </c>
      <c r="CJ16" s="2" t="s">
        <v>156</v>
      </c>
      <c r="CK16" s="2" t="s">
        <v>257</v>
      </c>
      <c r="CL16" s="2" t="s">
        <v>155</v>
      </c>
      <c r="CM16" s="2" t="s">
        <v>155</v>
      </c>
      <c r="CN16" s="2" t="s">
        <v>146</v>
      </c>
      <c r="CO16" s="4">
        <v>3</v>
      </c>
      <c r="CP16" s="8">
        <v>704.76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207</v>
      </c>
      <c r="CY16" s="2" t="s">
        <v>155</v>
      </c>
      <c r="CZ16" s="2" t="s">
        <v>155</v>
      </c>
      <c r="DA16" s="2" t="s">
        <v>146</v>
      </c>
      <c r="DB16" s="4"/>
      <c r="DC16" s="8"/>
      <c r="DD16" s="4">
        <v>1</v>
      </c>
      <c r="DE16" s="8">
        <v>231.65</v>
      </c>
      <c r="DF16" s="7">
        <v>-1</v>
      </c>
      <c r="DG16" s="7">
        <v>-1</v>
      </c>
      <c r="DH16" s="2" t="s">
        <v>153</v>
      </c>
      <c r="DI16" s="2" t="s">
        <v>143</v>
      </c>
      <c r="DJ16" s="2" t="s">
        <v>225</v>
      </c>
      <c r="DK16" s="2" t="s">
        <v>258</v>
      </c>
      <c r="DL16" s="2" t="s">
        <v>155</v>
      </c>
      <c r="DM16" s="2" t="s">
        <v>155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176</v>
      </c>
      <c r="DX16" s="2" t="s">
        <v>259</v>
      </c>
      <c r="DY16" s="2" t="s">
        <v>155</v>
      </c>
      <c r="DZ16" s="2" t="s">
        <v>155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162</v>
      </c>
      <c r="EK16" s="2" t="s">
        <v>163</v>
      </c>
      <c r="EL16" s="2" t="s">
        <v>155</v>
      </c>
      <c r="EM16" s="2" t="s">
        <v>155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164</v>
      </c>
      <c r="EX16" s="2" t="s">
        <v>260</v>
      </c>
      <c r="EY16" s="2" t="s">
        <v>155</v>
      </c>
      <c r="EZ16" s="2" t="s">
        <v>155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183</v>
      </c>
      <c r="FK16" s="2" t="s">
        <v>253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146</v>
      </c>
      <c r="FV16" s="2" t="s">
        <v>146</v>
      </c>
      <c r="FW16" s="2" t="s">
        <v>146</v>
      </c>
      <c r="FX16" s="2" t="s">
        <v>146</v>
      </c>
      <c r="FY16" s="2" t="s">
        <v>146</v>
      </c>
      <c r="FZ16" s="2" t="s">
        <v>146</v>
      </c>
      <c r="GA16" s="2" t="s">
        <v>146</v>
      </c>
      <c r="GB16" s="4"/>
      <c r="GC16" s="8"/>
      <c r="GD16" s="4"/>
      <c r="GE16" s="8"/>
      <c r="GF16" s="7"/>
      <c r="GG16" s="7"/>
      <c r="GH16" s="2" t="s">
        <v>153</v>
      </c>
      <c r="GI16" s="2" t="s">
        <v>143</v>
      </c>
      <c r="GJ16" s="2" t="s">
        <v>169</v>
      </c>
      <c r="GK16" s="2" t="s">
        <v>261</v>
      </c>
      <c r="GL16" s="2" t="s">
        <v>155</v>
      </c>
      <c r="GM16" s="2" t="s">
        <v>155</v>
      </c>
      <c r="GN16" s="2" t="s">
        <v>146</v>
      </c>
      <c r="GO16" s="4"/>
      <c r="GP16" s="8"/>
      <c r="GQ16" s="4"/>
      <c r="GR16" s="8"/>
      <c r="GS16" s="7"/>
      <c r="GT16" s="7"/>
      <c r="GU16" s="2" t="s">
        <v>153</v>
      </c>
      <c r="GV16" s="2" t="s">
        <v>143</v>
      </c>
      <c r="GW16" s="2" t="s">
        <v>171</v>
      </c>
      <c r="GX16" s="2" t="s">
        <v>262</v>
      </c>
      <c r="GY16" s="2" t="s">
        <v>155</v>
      </c>
      <c r="GZ16" s="2" t="s">
        <v>155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153</v>
      </c>
      <c r="KI16" s="2" t="s">
        <v>143</v>
      </c>
      <c r="KJ16" s="2" t="s">
        <v>172</v>
      </c>
      <c r="KK16" s="2" t="s">
        <v>263</v>
      </c>
      <c r="KL16" s="2" t="s">
        <v>155</v>
      </c>
      <c r="KM16" s="2" t="s">
        <v>155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>
        <v>127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</row>
    <row r="17">
      <c r="A17" s="2" t="s">
        <v>264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243</v>
      </c>
      <c r="G17" s="2" t="s">
        <v>243</v>
      </c>
      <c r="H17" s="2" t="s">
        <v>243</v>
      </c>
      <c r="I17" s="2" t="s">
        <v>140</v>
      </c>
      <c r="J17" s="2" t="s">
        <v>187</v>
      </c>
      <c r="K17" s="2" t="s">
        <v>244</v>
      </c>
      <c r="L17" s="3">
        <v>204.28</v>
      </c>
      <c r="M17" s="3">
        <v>214.49</v>
      </c>
      <c r="N17" s="3">
        <v>599.99</v>
      </c>
      <c r="O17" s="2" t="s">
        <v>143</v>
      </c>
      <c r="P17" s="2" t="s">
        <v>245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148</v>
      </c>
      <c r="W17" s="2" t="s">
        <v>149</v>
      </c>
      <c r="X17" s="2" t="s">
        <v>146</v>
      </c>
      <c r="Y17" s="2" t="s">
        <v>176</v>
      </c>
      <c r="Z17" s="4">
        <v>1</v>
      </c>
      <c r="AA17" s="4">
        <f>=ROUNDDOWN(1,0)</f>
      </c>
      <c r="AB17" s="5">
        <v>1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4</v>
      </c>
      <c r="AQ17" s="8">
        <v>578.45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0.2372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4</v>
      </c>
      <c r="BK17" s="8">
        <v>578.45</v>
      </c>
      <c r="BL17" s="2" t="s">
        <v>265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176</v>
      </c>
      <c r="BX17" s="2" t="s">
        <v>266</v>
      </c>
      <c r="BY17" s="2" t="s">
        <v>155</v>
      </c>
      <c r="BZ17" s="2" t="s">
        <v>155</v>
      </c>
      <c r="CA17" s="2" t="s">
        <v>146</v>
      </c>
      <c r="CB17" s="4">
        <v>3</v>
      </c>
      <c r="CC17" s="8">
        <v>346.8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156</v>
      </c>
      <c r="CK17" s="2" t="s">
        <v>267</v>
      </c>
      <c r="CL17" s="2" t="s">
        <v>155</v>
      </c>
      <c r="CM17" s="2" t="s">
        <v>155</v>
      </c>
      <c r="CN17" s="2" t="s">
        <v>146</v>
      </c>
      <c r="CO17" s="4"/>
      <c r="CP17" s="8"/>
      <c r="CQ17" s="4"/>
      <c r="CR17" s="8"/>
      <c r="CS17" s="7"/>
      <c r="CT17" s="7"/>
      <c r="CU17" s="2" t="s">
        <v>238</v>
      </c>
      <c r="CV17" s="2" t="s">
        <v>143</v>
      </c>
      <c r="CW17" s="2" t="s">
        <v>146</v>
      </c>
      <c r="CX17" s="2" t="s">
        <v>146</v>
      </c>
      <c r="CY17" s="2" t="s">
        <v>155</v>
      </c>
      <c r="CZ17" s="2" t="s">
        <v>155</v>
      </c>
      <c r="DA17" s="2" t="s">
        <v>146</v>
      </c>
      <c r="DB17" s="4">
        <v>1</v>
      </c>
      <c r="DC17" s="8">
        <v>231.65</v>
      </c>
      <c r="DD17" s="4"/>
      <c r="DE17" s="8"/>
      <c r="DF17" s="7"/>
      <c r="DG17" s="7"/>
      <c r="DH17" s="2" t="s">
        <v>153</v>
      </c>
      <c r="DI17" s="2" t="s">
        <v>143</v>
      </c>
      <c r="DJ17" s="2" t="s">
        <v>225</v>
      </c>
      <c r="DK17" s="2" t="s">
        <v>204</v>
      </c>
      <c r="DL17" s="2" t="s">
        <v>155</v>
      </c>
      <c r="DM17" s="2" t="s">
        <v>155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176</v>
      </c>
      <c r="DX17" s="2" t="s">
        <v>268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162</v>
      </c>
      <c r="EK17" s="2" t="s">
        <v>269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164</v>
      </c>
      <c r="EX17" s="2" t="s">
        <v>195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196</v>
      </c>
      <c r="FK17" s="2" t="s">
        <v>270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146</v>
      </c>
      <c r="FV17" s="2" t="s">
        <v>146</v>
      </c>
      <c r="FW17" s="2" t="s">
        <v>146</v>
      </c>
      <c r="FX17" s="2" t="s">
        <v>146</v>
      </c>
      <c r="FY17" s="2" t="s">
        <v>146</v>
      </c>
      <c r="FZ17" s="2" t="s">
        <v>146</v>
      </c>
      <c r="GA17" s="2" t="s">
        <v>146</v>
      </c>
      <c r="GB17" s="4"/>
      <c r="GC17" s="8"/>
      <c r="GD17" s="4"/>
      <c r="GE17" s="8"/>
      <c r="GF17" s="7"/>
      <c r="GG17" s="7"/>
      <c r="GH17" s="2" t="s">
        <v>153</v>
      </c>
      <c r="GI17" s="2" t="s">
        <v>143</v>
      </c>
      <c r="GJ17" s="2" t="s">
        <v>169</v>
      </c>
      <c r="GK17" s="2" t="s">
        <v>146</v>
      </c>
      <c r="GL17" s="2" t="s">
        <v>155</v>
      </c>
      <c r="GM17" s="2" t="s">
        <v>155</v>
      </c>
      <c r="GN17" s="2" t="s">
        <v>146</v>
      </c>
      <c r="GO17" s="4"/>
      <c r="GP17" s="8"/>
      <c r="GQ17" s="4"/>
      <c r="GR17" s="8"/>
      <c r="GS17" s="7"/>
      <c r="GT17" s="7"/>
      <c r="GU17" s="2" t="s">
        <v>153</v>
      </c>
      <c r="GV17" s="2" t="s">
        <v>143</v>
      </c>
      <c r="GW17" s="2" t="s">
        <v>171</v>
      </c>
      <c r="GX17" s="2" t="s">
        <v>146</v>
      </c>
      <c r="GY17" s="2" t="s">
        <v>155</v>
      </c>
      <c r="GZ17" s="2" t="s">
        <v>155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153</v>
      </c>
      <c r="KI17" s="2" t="s">
        <v>143</v>
      </c>
      <c r="KJ17" s="2" t="s">
        <v>197</v>
      </c>
      <c r="KK17" s="2" t="s">
        <v>146</v>
      </c>
      <c r="KL17" s="2" t="s">
        <v>155</v>
      </c>
      <c r="KM17" s="2" t="s">
        <v>155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>
        <v>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</row>
    <row r="18">
      <c r="A18" s="2" t="s">
        <v>271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272</v>
      </c>
      <c r="G18" s="2" t="s">
        <v>272</v>
      </c>
      <c r="H18" s="2" t="s">
        <v>272</v>
      </c>
      <c r="I18" s="2" t="s">
        <v>140</v>
      </c>
      <c r="J18" s="2" t="s">
        <v>141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274</v>
      </c>
      <c r="W18" s="2" t="s">
        <v>149</v>
      </c>
      <c r="X18" s="2" t="s">
        <v>146</v>
      </c>
      <c r="Y18" s="2" t="s">
        <v>150</v>
      </c>
      <c r="Z18" s="4">
        <v>9</v>
      </c>
      <c r="AA18" s="4">
        <f>=ROUNDDOWN(0.818181818181818,0)</f>
      </c>
      <c r="AB18" s="5">
        <v>11</v>
      </c>
      <c r="AC18" s="2" t="s">
        <v>201</v>
      </c>
      <c r="AD18" s="4">
        <v>120</v>
      </c>
      <c r="AE18" s="4">
        <v>445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11</v>
      </c>
      <c r="AQ18" s="8">
        <v>1641.49</v>
      </c>
      <c r="AR18" s="4">
        <v>4</v>
      </c>
      <c r="AS18" s="8">
        <v>729.26</v>
      </c>
      <c r="AT18" s="7">
        <v>1.75</v>
      </c>
      <c r="AU18" s="7">
        <v>1.2509</v>
      </c>
      <c r="AV18" s="4">
        <v>11</v>
      </c>
      <c r="AW18" s="8">
        <v>1641.49</v>
      </c>
      <c r="AX18" s="4">
        <v>15</v>
      </c>
      <c r="AY18" s="8">
        <v>2940.66</v>
      </c>
      <c r="AZ18" s="7">
        <v>-0.2667</v>
      </c>
      <c r="BA18" s="7">
        <v>-0.4418</v>
      </c>
      <c r="BB18" s="7">
        <v>1</v>
      </c>
      <c r="BC18" s="4">
        <v>15</v>
      </c>
      <c r="BD18" s="8">
        <v>2361.14</v>
      </c>
      <c r="BE18" s="4">
        <v>42</v>
      </c>
      <c r="BF18" s="8">
        <v>8863.25</v>
      </c>
      <c r="BG18" s="7">
        <v>-0.6429</v>
      </c>
      <c r="BH18" s="7">
        <v>-0.7336</v>
      </c>
      <c r="BI18" s="7">
        <v>0.6952</v>
      </c>
      <c r="BJ18" s="4">
        <v>11</v>
      </c>
      <c r="BK18" s="8">
        <v>1641.49</v>
      </c>
      <c r="BL18" s="2" t="s">
        <v>275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150</v>
      </c>
      <c r="BX18" s="2" t="s">
        <v>276</v>
      </c>
      <c r="BY18" s="2" t="s">
        <v>155</v>
      </c>
      <c r="BZ18" s="2" t="s">
        <v>155</v>
      </c>
      <c r="CA18" s="2" t="s">
        <v>146</v>
      </c>
      <c r="CB18" s="4">
        <v>7</v>
      </c>
      <c r="CC18" s="8">
        <v>985.03</v>
      </c>
      <c r="CD18" s="4">
        <v>1</v>
      </c>
      <c r="CE18" s="8">
        <v>142.99</v>
      </c>
      <c r="CF18" s="7">
        <v>6</v>
      </c>
      <c r="CG18" s="7">
        <v>5.8888</v>
      </c>
      <c r="CH18" s="2" t="s">
        <v>153</v>
      </c>
      <c r="CI18" s="2" t="s">
        <v>143</v>
      </c>
      <c r="CJ18" s="2" t="s">
        <v>156</v>
      </c>
      <c r="CK18" s="2" t="s">
        <v>177</v>
      </c>
      <c r="CL18" s="2" t="s">
        <v>155</v>
      </c>
      <c r="CM18" s="2" t="s">
        <v>155</v>
      </c>
      <c r="CN18" s="2" t="s">
        <v>146</v>
      </c>
      <c r="CO18" s="4">
        <v>1</v>
      </c>
      <c r="CP18" s="8">
        <v>140.96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146</v>
      </c>
      <c r="CX18" s="2" t="s">
        <v>277</v>
      </c>
      <c r="CY18" s="2" t="s">
        <v>155</v>
      </c>
      <c r="CZ18" s="2" t="s">
        <v>155</v>
      </c>
      <c r="DA18" s="2" t="s">
        <v>146</v>
      </c>
      <c r="DB18" s="4">
        <v>1</v>
      </c>
      <c r="DC18" s="8">
        <v>138.99</v>
      </c>
      <c r="DD18" s="4">
        <v>2</v>
      </c>
      <c r="DE18" s="8">
        <v>386.08</v>
      </c>
      <c r="DF18" s="7">
        <v>-0.5</v>
      </c>
      <c r="DG18" s="7">
        <v>-0.64</v>
      </c>
      <c r="DH18" s="2" t="s">
        <v>153</v>
      </c>
      <c r="DI18" s="2" t="s">
        <v>143</v>
      </c>
      <c r="DJ18" s="2" t="s">
        <v>159</v>
      </c>
      <c r="DK18" s="2" t="s">
        <v>211</v>
      </c>
      <c r="DL18" s="2" t="s">
        <v>155</v>
      </c>
      <c r="DM18" s="2" t="s">
        <v>155</v>
      </c>
      <c r="DN18" s="2" t="s">
        <v>146</v>
      </c>
      <c r="DO18" s="4">
        <v>1</v>
      </c>
      <c r="DP18" s="8">
        <v>241.38</v>
      </c>
      <c r="DQ18" s="4"/>
      <c r="DR18" s="8"/>
      <c r="DS18" s="7"/>
      <c r="DT18" s="7"/>
      <c r="DU18" s="2" t="s">
        <v>153</v>
      </c>
      <c r="DV18" s="2" t="s">
        <v>143</v>
      </c>
      <c r="DW18" s="2" t="s">
        <v>150</v>
      </c>
      <c r="DX18" s="2" t="s">
        <v>278</v>
      </c>
      <c r="DY18" s="2" t="s">
        <v>155</v>
      </c>
      <c r="DZ18" s="2" t="s">
        <v>155</v>
      </c>
      <c r="EA18" s="2" t="s">
        <v>146</v>
      </c>
      <c r="EB18" s="4"/>
      <c r="EC18" s="8"/>
      <c r="ED18" s="4">
        <v>1</v>
      </c>
      <c r="EE18" s="8">
        <v>200.19</v>
      </c>
      <c r="EF18" s="7">
        <v>-1</v>
      </c>
      <c r="EG18" s="7">
        <v>-1</v>
      </c>
      <c r="EH18" s="2" t="s">
        <v>153</v>
      </c>
      <c r="EI18" s="2" t="s">
        <v>143</v>
      </c>
      <c r="EJ18" s="2" t="s">
        <v>162</v>
      </c>
      <c r="EK18" s="2" t="s">
        <v>279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164</v>
      </c>
      <c r="EX18" s="2" t="s">
        <v>280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183</v>
      </c>
      <c r="FK18" s="2" t="s">
        <v>281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146</v>
      </c>
      <c r="FX18" s="2" t="s">
        <v>282</v>
      </c>
      <c r="FY18" s="2" t="s">
        <v>155</v>
      </c>
      <c r="FZ18" s="2" t="s">
        <v>155</v>
      </c>
      <c r="GA18" s="2" t="s">
        <v>146</v>
      </c>
      <c r="GB18" s="4">
        <v>1</v>
      </c>
      <c r="GC18" s="8">
        <v>135.13</v>
      </c>
      <c r="GD18" s="4"/>
      <c r="GE18" s="8"/>
      <c r="GF18" s="7"/>
      <c r="GG18" s="7"/>
      <c r="GH18" s="2" t="s">
        <v>153</v>
      </c>
      <c r="GI18" s="2" t="s">
        <v>143</v>
      </c>
      <c r="GJ18" s="2" t="s">
        <v>169</v>
      </c>
      <c r="GK18" s="2" t="s">
        <v>252</v>
      </c>
      <c r="GL18" s="2" t="s">
        <v>155</v>
      </c>
      <c r="GM18" s="2" t="s">
        <v>155</v>
      </c>
      <c r="GN18" s="2" t="s">
        <v>146</v>
      </c>
      <c r="GO18" s="4"/>
      <c r="GP18" s="8"/>
      <c r="GQ18" s="4"/>
      <c r="GR18" s="8"/>
      <c r="GS18" s="7"/>
      <c r="GT18" s="7"/>
      <c r="GU18" s="2" t="s">
        <v>153</v>
      </c>
      <c r="GV18" s="2" t="s">
        <v>143</v>
      </c>
      <c r="GW18" s="2" t="s">
        <v>171</v>
      </c>
      <c r="GX18" s="2" t="s">
        <v>283</v>
      </c>
      <c r="GY18" s="2" t="s">
        <v>155</v>
      </c>
      <c r="GZ18" s="2" t="s">
        <v>155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172</v>
      </c>
      <c r="KK18" s="2" t="s">
        <v>146</v>
      </c>
      <c r="KL18" s="2" t="s">
        <v>155</v>
      </c>
      <c r="KM18" s="2" t="s">
        <v>155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>
        <v>9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120</v>
      </c>
      <c r="PR18" s="4"/>
      <c r="PS18" s="4">
        <v>75</v>
      </c>
      <c r="PT18" s="4">
        <v>250</v>
      </c>
    </row>
    <row r="19">
      <c r="A19" s="2" t="s">
        <v>284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272</v>
      </c>
      <c r="G19" s="2" t="s">
        <v>272</v>
      </c>
      <c r="H19" s="2" t="s">
        <v>272</v>
      </c>
      <c r="I19" s="2" t="s">
        <v>140</v>
      </c>
      <c r="J19" s="2" t="s">
        <v>174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274</v>
      </c>
      <c r="W19" s="2" t="s">
        <v>149</v>
      </c>
      <c r="X19" s="2" t="s">
        <v>146</v>
      </c>
      <c r="Y19" s="2" t="s">
        <v>285</v>
      </c>
      <c r="Z19" s="4"/>
      <c r="AA19" s="4">
        <f>=ROUNDDOWN({0},0)</f>
      </c>
      <c r="AB19" s="5">
        <v>17</v>
      </c>
      <c r="AC19" s="2" t="s">
        <v>201</v>
      </c>
      <c r="AD19" s="4">
        <v>200</v>
      </c>
      <c r="AE19" s="4">
        <v>700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7</v>
      </c>
      <c r="AS19" s="8">
        <v>1422.08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286</v>
      </c>
      <c r="BM19" s="7"/>
      <c r="BN19" s="7"/>
      <c r="BO19" s="4"/>
      <c r="BP19" s="8"/>
      <c r="BQ19" s="4"/>
      <c r="BR19" s="8"/>
      <c r="BS19" s="7"/>
      <c r="BT19" s="7"/>
      <c r="BU19" s="2" t="s">
        <v>153</v>
      </c>
      <c r="BV19" s="2" t="s">
        <v>143</v>
      </c>
      <c r="BW19" s="2" t="s">
        <v>285</v>
      </c>
      <c r="BX19" s="2" t="s">
        <v>287</v>
      </c>
      <c r="BY19" s="2" t="s">
        <v>155</v>
      </c>
      <c r="BZ19" s="2" t="s">
        <v>155</v>
      </c>
      <c r="CA19" s="2" t="s">
        <v>146</v>
      </c>
      <c r="CB19" s="4"/>
      <c r="CC19" s="8"/>
      <c r="CD19" s="4">
        <v>3</v>
      </c>
      <c r="CE19" s="8">
        <v>514.77</v>
      </c>
      <c r="CF19" s="7">
        <v>-1</v>
      </c>
      <c r="CG19" s="7">
        <v>-1</v>
      </c>
      <c r="CH19" s="2" t="s">
        <v>153</v>
      </c>
      <c r="CI19" s="2" t="s">
        <v>143</v>
      </c>
      <c r="CJ19" s="2" t="s">
        <v>156</v>
      </c>
      <c r="CK19" s="2" t="s">
        <v>288</v>
      </c>
      <c r="CL19" s="2" t="s">
        <v>155</v>
      </c>
      <c r="CM19" s="2" t="s">
        <v>155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146</v>
      </c>
      <c r="CX19" s="2" t="s">
        <v>222</v>
      </c>
      <c r="CY19" s="2" t="s">
        <v>155</v>
      </c>
      <c r="CZ19" s="2" t="s">
        <v>155</v>
      </c>
      <c r="DA19" s="2" t="s">
        <v>146</v>
      </c>
      <c r="DB19" s="4"/>
      <c r="DC19" s="8"/>
      <c r="DD19" s="4">
        <v>1</v>
      </c>
      <c r="DE19" s="8">
        <v>231.65</v>
      </c>
      <c r="DF19" s="7">
        <v>-1</v>
      </c>
      <c r="DG19" s="7">
        <v>-1</v>
      </c>
      <c r="DH19" s="2" t="s">
        <v>153</v>
      </c>
      <c r="DI19" s="2" t="s">
        <v>143</v>
      </c>
      <c r="DJ19" s="2" t="s">
        <v>159</v>
      </c>
      <c r="DK19" s="2" t="s">
        <v>211</v>
      </c>
      <c r="DL19" s="2" t="s">
        <v>155</v>
      </c>
      <c r="DM19" s="2" t="s">
        <v>155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285</v>
      </c>
      <c r="DX19" s="2" t="s">
        <v>193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162</v>
      </c>
      <c r="EK19" s="2" t="s">
        <v>289</v>
      </c>
      <c r="EL19" s="2" t="s">
        <v>155</v>
      </c>
      <c r="EM19" s="2" t="s">
        <v>155</v>
      </c>
      <c r="EN19" s="2" t="s">
        <v>146</v>
      </c>
      <c r="EO19" s="4"/>
      <c r="EP19" s="8"/>
      <c r="EQ19" s="4">
        <v>3</v>
      </c>
      <c r="ER19" s="8">
        <v>675.66</v>
      </c>
      <c r="ES19" s="7">
        <v>-1</v>
      </c>
      <c r="ET19" s="7">
        <v>-1</v>
      </c>
      <c r="EU19" s="2" t="s">
        <v>153</v>
      </c>
      <c r="EV19" s="2" t="s">
        <v>143</v>
      </c>
      <c r="EW19" s="2" t="s">
        <v>164</v>
      </c>
      <c r="EX19" s="2" t="s">
        <v>290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183</v>
      </c>
      <c r="FK19" s="2" t="s">
        <v>291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185</v>
      </c>
      <c r="FV19" s="2" t="s">
        <v>143</v>
      </c>
      <c r="FW19" s="2" t="s">
        <v>146</v>
      </c>
      <c r="FX19" s="2" t="s">
        <v>146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153</v>
      </c>
      <c r="GI19" s="2" t="s">
        <v>143</v>
      </c>
      <c r="GJ19" s="2" t="s">
        <v>169</v>
      </c>
      <c r="GK19" s="2" t="s">
        <v>292</v>
      </c>
      <c r="GL19" s="2" t="s">
        <v>155</v>
      </c>
      <c r="GM19" s="2" t="s">
        <v>155</v>
      </c>
      <c r="GN19" s="2" t="s">
        <v>146</v>
      </c>
      <c r="GO19" s="4"/>
      <c r="GP19" s="8"/>
      <c r="GQ19" s="4"/>
      <c r="GR19" s="8"/>
      <c r="GS19" s="7"/>
      <c r="GT19" s="7"/>
      <c r="GU19" s="2" t="s">
        <v>153</v>
      </c>
      <c r="GV19" s="2" t="s">
        <v>143</v>
      </c>
      <c r="GW19" s="2" t="s">
        <v>171</v>
      </c>
      <c r="GX19" s="2" t="s">
        <v>146</v>
      </c>
      <c r="GY19" s="2" t="s">
        <v>155</v>
      </c>
      <c r="GZ19" s="2" t="s">
        <v>155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153</v>
      </c>
      <c r="KI19" s="2" t="s">
        <v>143</v>
      </c>
      <c r="KJ19" s="2" t="s">
        <v>172</v>
      </c>
      <c r="KK19" s="2" t="s">
        <v>146</v>
      </c>
      <c r="KL19" s="2" t="s">
        <v>155</v>
      </c>
      <c r="KM19" s="2" t="s">
        <v>155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200</v>
      </c>
      <c r="PR19" s="4"/>
      <c r="PS19" s="4">
        <v>250</v>
      </c>
      <c r="PT19" s="4">
        <v>250</v>
      </c>
    </row>
    <row r="20">
      <c r="A20" s="2" t="s">
        <v>293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272</v>
      </c>
      <c r="G20" s="2" t="s">
        <v>272</v>
      </c>
      <c r="H20" s="2" t="s">
        <v>272</v>
      </c>
      <c r="I20" s="2" t="s">
        <v>140</v>
      </c>
      <c r="J20" s="2" t="s">
        <v>187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274</v>
      </c>
      <c r="W20" s="2" t="s">
        <v>149</v>
      </c>
      <c r="X20" s="2" t="s">
        <v>146</v>
      </c>
      <c r="Y20" s="2" t="s">
        <v>285</v>
      </c>
      <c r="Z20" s="4"/>
      <c r="AA20" s="4">
        <f>=ROUNDDOWN({0},0)</f>
      </c>
      <c r="AB20" s="5">
        <v>7</v>
      </c>
      <c r="AC20" s="2" t="s">
        <v>201</v>
      </c>
      <c r="AD20" s="4">
        <v>80</v>
      </c>
      <c r="AE20" s="4">
        <v>285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>
        <v>4</v>
      </c>
      <c r="AS20" s="8">
        <v>789.32</v>
      </c>
      <c r="AT20" s="7">
        <v>-1</v>
      </c>
      <c r="AU20" s="7">
        <v>-1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/>
      <c r="BK20" s="8"/>
      <c r="BL20" s="2" t="s">
        <v>265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285</v>
      </c>
      <c r="BX20" s="2" t="s">
        <v>188</v>
      </c>
      <c r="BY20" s="2" t="s">
        <v>155</v>
      </c>
      <c r="BZ20" s="2" t="s">
        <v>155</v>
      </c>
      <c r="CA20" s="2" t="s">
        <v>146</v>
      </c>
      <c r="CB20" s="4"/>
      <c r="CC20" s="8"/>
      <c r="CD20" s="4">
        <v>3</v>
      </c>
      <c r="CE20" s="8">
        <v>557.67</v>
      </c>
      <c r="CF20" s="7">
        <v>-1</v>
      </c>
      <c r="CG20" s="7">
        <v>-1</v>
      </c>
      <c r="CH20" s="2" t="s">
        <v>153</v>
      </c>
      <c r="CI20" s="2" t="s">
        <v>143</v>
      </c>
      <c r="CJ20" s="2" t="s">
        <v>156</v>
      </c>
      <c r="CK20" s="2" t="s">
        <v>189</v>
      </c>
      <c r="CL20" s="2" t="s">
        <v>155</v>
      </c>
      <c r="CM20" s="2" t="s">
        <v>155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146</v>
      </c>
      <c r="CX20" s="2" t="s">
        <v>294</v>
      </c>
      <c r="CY20" s="2" t="s">
        <v>155</v>
      </c>
      <c r="CZ20" s="2" t="s">
        <v>155</v>
      </c>
      <c r="DA20" s="2" t="s">
        <v>146</v>
      </c>
      <c r="DB20" s="4"/>
      <c r="DC20" s="8"/>
      <c r="DD20" s="4">
        <v>1</v>
      </c>
      <c r="DE20" s="8">
        <v>231.65</v>
      </c>
      <c r="DF20" s="7">
        <v>-1</v>
      </c>
      <c r="DG20" s="7">
        <v>-1</v>
      </c>
      <c r="DH20" s="2" t="s">
        <v>153</v>
      </c>
      <c r="DI20" s="2" t="s">
        <v>143</v>
      </c>
      <c r="DJ20" s="2" t="s">
        <v>183</v>
      </c>
      <c r="DK20" s="2" t="s">
        <v>295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285</v>
      </c>
      <c r="DX20" s="2" t="s">
        <v>296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297</v>
      </c>
      <c r="EK20" s="2" t="s">
        <v>298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297</v>
      </c>
      <c r="EX20" s="2" t="s">
        <v>299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183</v>
      </c>
      <c r="FK20" s="2" t="s">
        <v>300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185</v>
      </c>
      <c r="FV20" s="2" t="s">
        <v>143</v>
      </c>
      <c r="FW20" s="2" t="s">
        <v>146</v>
      </c>
      <c r="FX20" s="2" t="s">
        <v>146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153</v>
      </c>
      <c r="GI20" s="2" t="s">
        <v>143</v>
      </c>
      <c r="GJ20" s="2" t="s">
        <v>169</v>
      </c>
      <c r="GK20" s="2" t="s">
        <v>146</v>
      </c>
      <c r="GL20" s="2" t="s">
        <v>155</v>
      </c>
      <c r="GM20" s="2" t="s">
        <v>155</v>
      </c>
      <c r="GN20" s="2" t="s">
        <v>146</v>
      </c>
      <c r="GO20" s="4"/>
      <c r="GP20" s="8"/>
      <c r="GQ20" s="4"/>
      <c r="GR20" s="8"/>
      <c r="GS20" s="7"/>
      <c r="GT20" s="7"/>
      <c r="GU20" s="2" t="s">
        <v>153</v>
      </c>
      <c r="GV20" s="2" t="s">
        <v>143</v>
      </c>
      <c r="GW20" s="2" t="s">
        <v>171</v>
      </c>
      <c r="GX20" s="2" t="s">
        <v>146</v>
      </c>
      <c r="GY20" s="2" t="s">
        <v>155</v>
      </c>
      <c r="GZ20" s="2" t="s">
        <v>155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153</v>
      </c>
      <c r="KI20" s="2" t="s">
        <v>143</v>
      </c>
      <c r="KJ20" s="2" t="s">
        <v>197</v>
      </c>
      <c r="KK20" s="2" t="s">
        <v>146</v>
      </c>
      <c r="KL20" s="2" t="s">
        <v>155</v>
      </c>
      <c r="KM20" s="2" t="s">
        <v>155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80</v>
      </c>
      <c r="PR20" s="4"/>
      <c r="PS20" s="4">
        <v>75</v>
      </c>
      <c r="PT20" s="4">
        <v>130</v>
      </c>
    </row>
    <row r="21">
      <c r="A21" s="2" t="s">
        <v>301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272</v>
      </c>
      <c r="G21" s="2" t="s">
        <v>272</v>
      </c>
      <c r="H21" s="2" t="s">
        <v>272</v>
      </c>
      <c r="I21" s="2" t="s">
        <v>140</v>
      </c>
      <c r="J21" s="2" t="s">
        <v>141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144</v>
      </c>
      <c r="Q21" s="2" t="s">
        <v>145</v>
      </c>
      <c r="R21" s="2" t="s">
        <v>146</v>
      </c>
      <c r="S21" s="2" t="s">
        <v>146</v>
      </c>
      <c r="T21" s="2" t="s">
        <v>146</v>
      </c>
      <c r="U21" s="2" t="s">
        <v>147</v>
      </c>
      <c r="V21" s="2" t="s">
        <v>274</v>
      </c>
      <c r="W21" s="2" t="s">
        <v>149</v>
      </c>
      <c r="X21" s="2" t="s">
        <v>146</v>
      </c>
      <c r="Y21" s="2" t="s">
        <v>303</v>
      </c>
      <c r="Z21" s="4"/>
      <c r="AA21" s="4">
        <f>=ROUNDDOWN({0},0)</f>
      </c>
      <c r="AB21" s="5">
        <v>13</v>
      </c>
      <c r="AC21" s="2" t="s">
        <v>201</v>
      </c>
      <c r="AD21" s="4">
        <v>220</v>
      </c>
      <c r="AE21" s="4">
        <v>490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>
        <v>6</v>
      </c>
      <c r="AS21" s="8">
        <v>1147.6</v>
      </c>
      <c r="AT21" s="7">
        <v>-1</v>
      </c>
      <c r="AU21" s="7">
        <v>-1</v>
      </c>
      <c r="AV21" s="4">
        <v>4</v>
      </c>
      <c r="AW21" s="8">
        <v>719.65</v>
      </c>
      <c r="AX21" s="4">
        <v>27</v>
      </c>
      <c r="AY21" s="8">
        <v>5922.59</v>
      </c>
      <c r="AZ21" s="7">
        <v>-0.8519</v>
      </c>
      <c r="BA21" s="7">
        <v>-0.8785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>
        <v>0.3048</v>
      </c>
      <c r="BJ21" s="4"/>
      <c r="BK21" s="8"/>
      <c r="BL21" s="2" t="s">
        <v>304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143</v>
      </c>
      <c r="BW21" s="2" t="s">
        <v>193</v>
      </c>
      <c r="BX21" s="2" t="s">
        <v>176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153</v>
      </c>
      <c r="CI21" s="2" t="s">
        <v>143</v>
      </c>
      <c r="CJ21" s="2" t="s">
        <v>156</v>
      </c>
      <c r="CK21" s="2" t="s">
        <v>305</v>
      </c>
      <c r="CL21" s="2" t="s">
        <v>155</v>
      </c>
      <c r="CM21" s="2" t="s">
        <v>155</v>
      </c>
      <c r="CN21" s="2" t="s">
        <v>146</v>
      </c>
      <c r="CO21" s="4"/>
      <c r="CP21" s="8"/>
      <c r="CQ21" s="4">
        <v>2</v>
      </c>
      <c r="CR21" s="8">
        <v>391.52</v>
      </c>
      <c r="CS21" s="7">
        <v>-1</v>
      </c>
      <c r="CT21" s="7">
        <v>-1</v>
      </c>
      <c r="CU21" s="2" t="s">
        <v>153</v>
      </c>
      <c r="CV21" s="2" t="s">
        <v>143</v>
      </c>
      <c r="CW21" s="2" t="s">
        <v>146</v>
      </c>
      <c r="CX21" s="2" t="s">
        <v>306</v>
      </c>
      <c r="CY21" s="2" t="s">
        <v>155</v>
      </c>
      <c r="CZ21" s="2" t="s">
        <v>155</v>
      </c>
      <c r="DA21" s="2" t="s">
        <v>146</v>
      </c>
      <c r="DB21" s="4"/>
      <c r="DC21" s="8"/>
      <c r="DD21" s="4">
        <v>1</v>
      </c>
      <c r="DE21" s="8">
        <v>193.04</v>
      </c>
      <c r="DF21" s="7">
        <v>-1</v>
      </c>
      <c r="DG21" s="7">
        <v>-1</v>
      </c>
      <c r="DH21" s="2" t="s">
        <v>153</v>
      </c>
      <c r="DI21" s="2" t="s">
        <v>143</v>
      </c>
      <c r="DJ21" s="2" t="s">
        <v>159</v>
      </c>
      <c r="DK21" s="2" t="s">
        <v>307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193</v>
      </c>
      <c r="DX21" s="2" t="s">
        <v>308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162</v>
      </c>
      <c r="EK21" s="2" t="s">
        <v>309</v>
      </c>
      <c r="EL21" s="2" t="s">
        <v>155</v>
      </c>
      <c r="EM21" s="2" t="s">
        <v>155</v>
      </c>
      <c r="EN21" s="2" t="s">
        <v>146</v>
      </c>
      <c r="EO21" s="4"/>
      <c r="EP21" s="8"/>
      <c r="EQ21" s="4">
        <v>3</v>
      </c>
      <c r="ER21" s="8">
        <v>563.04</v>
      </c>
      <c r="ES21" s="7">
        <v>-1</v>
      </c>
      <c r="ET21" s="7">
        <v>-1</v>
      </c>
      <c r="EU21" s="2" t="s">
        <v>153</v>
      </c>
      <c r="EV21" s="2" t="s">
        <v>143</v>
      </c>
      <c r="EW21" s="2" t="s">
        <v>164</v>
      </c>
      <c r="EX21" s="2" t="s">
        <v>310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183</v>
      </c>
      <c r="FK21" s="2" t="s">
        <v>311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312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153</v>
      </c>
      <c r="GI21" s="2" t="s">
        <v>143</v>
      </c>
      <c r="GJ21" s="2" t="s">
        <v>169</v>
      </c>
      <c r="GK21" s="2" t="s">
        <v>313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153</v>
      </c>
      <c r="GV21" s="2" t="s">
        <v>143</v>
      </c>
      <c r="GW21" s="2" t="s">
        <v>171</v>
      </c>
      <c r="GX21" s="2" t="s">
        <v>314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146</v>
      </c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2" t="s">
        <v>146</v>
      </c>
      <c r="IB21" s="4"/>
      <c r="IC21" s="8"/>
      <c r="ID21" s="4"/>
      <c r="IE21" s="8"/>
      <c r="IF21" s="7"/>
      <c r="IG21" s="7"/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2" t="s">
        <v>146</v>
      </c>
      <c r="IN21" s="2" t="s">
        <v>146</v>
      </c>
      <c r="IO21" s="4"/>
      <c r="IP21" s="8"/>
      <c r="IQ21" s="4"/>
      <c r="IR21" s="8"/>
      <c r="IS21" s="7"/>
      <c r="IT21" s="7"/>
      <c r="IU21" s="2" t="s">
        <v>146</v>
      </c>
      <c r="IV21" s="2" t="s">
        <v>146</v>
      </c>
      <c r="IW21" s="2" t="s">
        <v>146</v>
      </c>
      <c r="IX21" s="2" t="s">
        <v>146</v>
      </c>
      <c r="IY21" s="2" t="s">
        <v>146</v>
      </c>
      <c r="IZ21" s="2" t="s">
        <v>146</v>
      </c>
      <c r="JA21" s="2" t="s">
        <v>146</v>
      </c>
      <c r="JB21" s="4"/>
      <c r="JC21" s="8"/>
      <c r="JD21" s="4"/>
      <c r="JE21" s="8"/>
      <c r="JF21" s="7"/>
      <c r="JG21" s="7"/>
      <c r="JH21" s="2" t="s">
        <v>146</v>
      </c>
      <c r="JI21" s="2" t="s">
        <v>146</v>
      </c>
      <c r="JJ21" s="2" t="s">
        <v>146</v>
      </c>
      <c r="JK21" s="2" t="s">
        <v>146</v>
      </c>
      <c r="JL21" s="2" t="s">
        <v>146</v>
      </c>
      <c r="JM21" s="2" t="s">
        <v>146</v>
      </c>
      <c r="JN21" s="2" t="s">
        <v>146</v>
      </c>
      <c r="JO21" s="4"/>
      <c r="JP21" s="8"/>
      <c r="JQ21" s="4"/>
      <c r="JR21" s="8"/>
      <c r="JS21" s="7"/>
      <c r="JT21" s="7"/>
      <c r="JU21" s="2" t="s">
        <v>146</v>
      </c>
      <c r="JV21" s="2" t="s">
        <v>146</v>
      </c>
      <c r="JW21" s="2" t="s">
        <v>146</v>
      </c>
      <c r="JX21" s="2" t="s">
        <v>146</v>
      </c>
      <c r="JY21" s="2" t="s">
        <v>146</v>
      </c>
      <c r="JZ21" s="2" t="s">
        <v>146</v>
      </c>
      <c r="KA21" s="2" t="s">
        <v>146</v>
      </c>
      <c r="KB21" s="4"/>
      <c r="KC21" s="8"/>
      <c r="KD21" s="4"/>
      <c r="KE21" s="8"/>
      <c r="KF21" s="7"/>
      <c r="KG21" s="7"/>
      <c r="KH21" s="2" t="s">
        <v>153</v>
      </c>
      <c r="KI21" s="2" t="s">
        <v>143</v>
      </c>
      <c r="KJ21" s="2" t="s">
        <v>172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146</v>
      </c>
      <c r="KV21" s="2" t="s">
        <v>146</v>
      </c>
      <c r="KW21" s="2" t="s">
        <v>146</v>
      </c>
      <c r="KX21" s="2" t="s">
        <v>146</v>
      </c>
      <c r="KY21" s="2" t="s">
        <v>146</v>
      </c>
      <c r="KZ21" s="2" t="s">
        <v>146</v>
      </c>
      <c r="LA21" s="2" t="s">
        <v>146</v>
      </c>
      <c r="LB21" s="4"/>
      <c r="LC21" s="8"/>
      <c r="LD21" s="4"/>
      <c r="LE21" s="8"/>
      <c r="LF21" s="7"/>
      <c r="LG21" s="7"/>
      <c r="LH21" s="2" t="s">
        <v>146</v>
      </c>
      <c r="LI21" s="2" t="s">
        <v>146</v>
      </c>
      <c r="LJ21" s="2" t="s">
        <v>146</v>
      </c>
      <c r="LK21" s="2" t="s">
        <v>146</v>
      </c>
      <c r="LL21" s="2" t="s">
        <v>146</v>
      </c>
      <c r="LM21" s="2" t="s">
        <v>146</v>
      </c>
      <c r="LN21" s="2" t="s">
        <v>146</v>
      </c>
      <c r="LO21" s="4"/>
      <c r="LP21" s="8"/>
      <c r="LQ21" s="4"/>
      <c r="LR21" s="8"/>
      <c r="LS21" s="7"/>
      <c r="LT21" s="7"/>
      <c r="LU21" s="2" t="s">
        <v>146</v>
      </c>
      <c r="LV21" s="2" t="s">
        <v>146</v>
      </c>
      <c r="LW21" s="2" t="s">
        <v>146</v>
      </c>
      <c r="LX21" s="2" t="s">
        <v>146</v>
      </c>
      <c r="LY21" s="2" t="s">
        <v>146</v>
      </c>
      <c r="LZ21" s="2" t="s">
        <v>146</v>
      </c>
      <c r="MA21" s="2" t="s">
        <v>146</v>
      </c>
      <c r="MB21" s="4"/>
      <c r="MC21" s="8"/>
      <c r="MD21" s="4"/>
      <c r="ME21" s="8"/>
      <c r="MF21" s="7"/>
      <c r="MG21" s="7"/>
      <c r="MH21" s="2" t="s">
        <v>146</v>
      </c>
      <c r="MI21" s="2" t="s">
        <v>146</v>
      </c>
      <c r="MJ21" s="2" t="s">
        <v>146</v>
      </c>
      <c r="MK21" s="2" t="s">
        <v>146</v>
      </c>
      <c r="ML21" s="2" t="s">
        <v>146</v>
      </c>
      <c r="MM21" s="2" t="s">
        <v>146</v>
      </c>
      <c r="MN21" s="2" t="s">
        <v>146</v>
      </c>
      <c r="MO21" s="4"/>
      <c r="MP21" s="8"/>
      <c r="MQ21" s="4"/>
      <c r="MR21" s="8"/>
      <c r="MS21" s="7"/>
      <c r="MT21" s="7"/>
      <c r="MU21" s="2" t="s">
        <v>146</v>
      </c>
      <c r="MV21" s="2" t="s">
        <v>146</v>
      </c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2" t="s">
        <v>146</v>
      </c>
      <c r="OB21" s="4"/>
      <c r="OC21" s="8"/>
      <c r="OD21" s="4"/>
      <c r="OE21" s="8"/>
      <c r="OF21" s="7"/>
      <c r="OG21" s="7"/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2" t="s">
        <v>146</v>
      </c>
      <c r="ON21" s="2" t="s">
        <v>146</v>
      </c>
      <c r="OO21" s="4"/>
      <c r="OP21" s="8"/>
      <c r="OQ21" s="4"/>
      <c r="OR21" s="8"/>
      <c r="OS21" s="7"/>
      <c r="OT21" s="7"/>
      <c r="OU21" s="2" t="s">
        <v>146</v>
      </c>
      <c r="OV21" s="2" t="s">
        <v>146</v>
      </c>
      <c r="OW21" s="2" t="s">
        <v>146</v>
      </c>
      <c r="OX21" s="2" t="s">
        <v>146</v>
      </c>
      <c r="OY21" s="2" t="s">
        <v>146</v>
      </c>
      <c r="OZ21" s="2" t="s">
        <v>146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>
        <v>220</v>
      </c>
      <c r="PR21" s="4"/>
      <c r="PS21" s="4">
        <v>110</v>
      </c>
      <c r="PT21" s="4">
        <v>160</v>
      </c>
    </row>
    <row r="22">
      <c r="A22" s="2" t="s">
        <v>315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272</v>
      </c>
      <c r="G22" s="2" t="s">
        <v>272</v>
      </c>
      <c r="H22" s="2" t="s">
        <v>272</v>
      </c>
      <c r="I22" s="2" t="s">
        <v>140</v>
      </c>
      <c r="J22" s="2" t="s">
        <v>174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144</v>
      </c>
      <c r="Q22" s="2" t="s">
        <v>145</v>
      </c>
      <c r="R22" s="2" t="s">
        <v>146</v>
      </c>
      <c r="S22" s="2" t="s">
        <v>146</v>
      </c>
      <c r="T22" s="2" t="s">
        <v>146</v>
      </c>
      <c r="U22" s="2" t="s">
        <v>147</v>
      </c>
      <c r="V22" s="2" t="s">
        <v>274</v>
      </c>
      <c r="W22" s="2" t="s">
        <v>149</v>
      </c>
      <c r="X22" s="2" t="s">
        <v>146</v>
      </c>
      <c r="Y22" s="2" t="s">
        <v>303</v>
      </c>
      <c r="Z22" s="4">
        <v>24</v>
      </c>
      <c r="AA22" s="4">
        <f>=ROUNDDOWN(1.71428571428571,0)</f>
      </c>
      <c r="AB22" s="5">
        <v>14</v>
      </c>
      <c r="AC22" s="2" t="s">
        <v>201</v>
      </c>
      <c r="AD22" s="4">
        <v>140</v>
      </c>
      <c r="AE22" s="4">
        <v>540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>
        <v>3</v>
      </c>
      <c r="AQ22" s="8">
        <v>552.86</v>
      </c>
      <c r="AR22" s="4">
        <v>15</v>
      </c>
      <c r="AS22" s="8">
        <v>3436.46</v>
      </c>
      <c r="AT22" s="7">
        <v>-0.8</v>
      </c>
      <c r="AU22" s="7">
        <v>-0.8391</v>
      </c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>
        <v>0.7682</v>
      </c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>
        <v>3</v>
      </c>
      <c r="BK22" s="8">
        <v>552.86</v>
      </c>
      <c r="BL22" s="2" t="s">
        <v>316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193</v>
      </c>
      <c r="BX22" s="2" t="s">
        <v>317</v>
      </c>
      <c r="BY22" s="2" t="s">
        <v>155</v>
      </c>
      <c r="BZ22" s="2" t="s">
        <v>155</v>
      </c>
      <c r="CA22" s="2" t="s">
        <v>146</v>
      </c>
      <c r="CB22" s="4">
        <v>1</v>
      </c>
      <c r="CC22" s="8">
        <v>166.72</v>
      </c>
      <c r="CD22" s="4">
        <v>2</v>
      </c>
      <c r="CE22" s="8">
        <v>386.08</v>
      </c>
      <c r="CF22" s="7">
        <v>-0.5</v>
      </c>
      <c r="CG22" s="7">
        <v>-0.5682</v>
      </c>
      <c r="CH22" s="2" t="s">
        <v>153</v>
      </c>
      <c r="CI22" s="2" t="s">
        <v>143</v>
      </c>
      <c r="CJ22" s="2" t="s">
        <v>156</v>
      </c>
      <c r="CK22" s="2" t="s">
        <v>318</v>
      </c>
      <c r="CL22" s="2" t="s">
        <v>155</v>
      </c>
      <c r="CM22" s="2" t="s">
        <v>155</v>
      </c>
      <c r="CN22" s="2" t="s">
        <v>146</v>
      </c>
      <c r="CO22" s="4"/>
      <c r="CP22" s="8"/>
      <c r="CQ22" s="4">
        <v>6</v>
      </c>
      <c r="CR22" s="8">
        <v>1409.52</v>
      </c>
      <c r="CS22" s="7">
        <v>-1</v>
      </c>
      <c r="CT22" s="7">
        <v>-1</v>
      </c>
      <c r="CU22" s="2" t="s">
        <v>153</v>
      </c>
      <c r="CV22" s="2" t="s">
        <v>143</v>
      </c>
      <c r="CW22" s="2" t="s">
        <v>146</v>
      </c>
      <c r="CX22" s="2" t="s">
        <v>222</v>
      </c>
      <c r="CY22" s="2" t="s">
        <v>155</v>
      </c>
      <c r="CZ22" s="2" t="s">
        <v>155</v>
      </c>
      <c r="DA22" s="2" t="s">
        <v>146</v>
      </c>
      <c r="DB22" s="4">
        <v>2</v>
      </c>
      <c r="DC22" s="8">
        <v>386.14</v>
      </c>
      <c r="DD22" s="4">
        <v>2</v>
      </c>
      <c r="DE22" s="8">
        <v>463.3</v>
      </c>
      <c r="DF22" s="7"/>
      <c r="DG22" s="7">
        <v>-0.1665</v>
      </c>
      <c r="DH22" s="2" t="s">
        <v>153</v>
      </c>
      <c r="DI22" s="2" t="s">
        <v>143</v>
      </c>
      <c r="DJ22" s="2" t="s">
        <v>159</v>
      </c>
      <c r="DK22" s="2" t="s">
        <v>211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193</v>
      </c>
      <c r="DX22" s="2" t="s">
        <v>188</v>
      </c>
      <c r="DY22" s="2" t="s">
        <v>155</v>
      </c>
      <c r="DZ22" s="2" t="s">
        <v>155</v>
      </c>
      <c r="EA22" s="2" t="s">
        <v>146</v>
      </c>
      <c r="EB22" s="4"/>
      <c r="EC22" s="8"/>
      <c r="ED22" s="4">
        <v>3</v>
      </c>
      <c r="EE22" s="8">
        <v>720.69</v>
      </c>
      <c r="EF22" s="7">
        <v>-1</v>
      </c>
      <c r="EG22" s="7">
        <v>-1</v>
      </c>
      <c r="EH22" s="2" t="s">
        <v>153</v>
      </c>
      <c r="EI22" s="2" t="s">
        <v>143</v>
      </c>
      <c r="EJ22" s="2" t="s">
        <v>162</v>
      </c>
      <c r="EK22" s="2" t="s">
        <v>319</v>
      </c>
      <c r="EL22" s="2" t="s">
        <v>155</v>
      </c>
      <c r="EM22" s="2" t="s">
        <v>155</v>
      </c>
      <c r="EN22" s="2" t="s">
        <v>146</v>
      </c>
      <c r="EO22" s="4"/>
      <c r="EP22" s="8"/>
      <c r="EQ22" s="4">
        <v>1</v>
      </c>
      <c r="ER22" s="8">
        <v>225.22</v>
      </c>
      <c r="ES22" s="7">
        <v>-1</v>
      </c>
      <c r="ET22" s="7">
        <v>-1</v>
      </c>
      <c r="EU22" s="2" t="s">
        <v>153</v>
      </c>
      <c r="EV22" s="2" t="s">
        <v>143</v>
      </c>
      <c r="EW22" s="2" t="s">
        <v>164</v>
      </c>
      <c r="EX22" s="2" t="s">
        <v>320</v>
      </c>
      <c r="EY22" s="2" t="s">
        <v>155</v>
      </c>
      <c r="EZ22" s="2" t="s">
        <v>155</v>
      </c>
      <c r="FA22" s="2" t="s">
        <v>146</v>
      </c>
      <c r="FB22" s="4"/>
      <c r="FC22" s="8"/>
      <c r="FD22" s="4">
        <v>1</v>
      </c>
      <c r="FE22" s="8">
        <v>231.65</v>
      </c>
      <c r="FF22" s="7">
        <v>-1</v>
      </c>
      <c r="FG22" s="7">
        <v>-1</v>
      </c>
      <c r="FH22" s="2" t="s">
        <v>153</v>
      </c>
      <c r="FI22" s="2" t="s">
        <v>143</v>
      </c>
      <c r="FJ22" s="2" t="s">
        <v>183</v>
      </c>
      <c r="FK22" s="2" t="s">
        <v>309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185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153</v>
      </c>
      <c r="GI22" s="2" t="s">
        <v>143</v>
      </c>
      <c r="GJ22" s="2" t="s">
        <v>169</v>
      </c>
      <c r="GK22" s="2" t="s">
        <v>321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153</v>
      </c>
      <c r="GV22" s="2" t="s">
        <v>143</v>
      </c>
      <c r="GW22" s="2" t="s">
        <v>171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146</v>
      </c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2" t="s">
        <v>146</v>
      </c>
      <c r="IB22" s="4"/>
      <c r="IC22" s="8"/>
      <c r="ID22" s="4"/>
      <c r="IE22" s="8"/>
      <c r="IF22" s="7"/>
      <c r="IG22" s="7"/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2" t="s">
        <v>146</v>
      </c>
      <c r="IN22" s="2" t="s">
        <v>146</v>
      </c>
      <c r="IO22" s="4"/>
      <c r="IP22" s="8"/>
      <c r="IQ22" s="4"/>
      <c r="IR22" s="8"/>
      <c r="IS22" s="7"/>
      <c r="IT22" s="7"/>
      <c r="IU22" s="2" t="s">
        <v>146</v>
      </c>
      <c r="IV22" s="2" t="s">
        <v>146</v>
      </c>
      <c r="IW22" s="2" t="s">
        <v>146</v>
      </c>
      <c r="IX22" s="2" t="s">
        <v>146</v>
      </c>
      <c r="IY22" s="2" t="s">
        <v>146</v>
      </c>
      <c r="IZ22" s="2" t="s">
        <v>146</v>
      </c>
      <c r="JA22" s="2" t="s">
        <v>146</v>
      </c>
      <c r="JB22" s="4"/>
      <c r="JC22" s="8"/>
      <c r="JD22" s="4"/>
      <c r="JE22" s="8"/>
      <c r="JF22" s="7"/>
      <c r="JG22" s="7"/>
      <c r="JH22" s="2" t="s">
        <v>146</v>
      </c>
      <c r="JI22" s="2" t="s">
        <v>146</v>
      </c>
      <c r="JJ22" s="2" t="s">
        <v>146</v>
      </c>
      <c r="JK22" s="2" t="s">
        <v>146</v>
      </c>
      <c r="JL22" s="2" t="s">
        <v>146</v>
      </c>
      <c r="JM22" s="2" t="s">
        <v>146</v>
      </c>
      <c r="JN22" s="2" t="s">
        <v>146</v>
      </c>
      <c r="JO22" s="4"/>
      <c r="JP22" s="8"/>
      <c r="JQ22" s="4"/>
      <c r="JR22" s="8"/>
      <c r="JS22" s="7"/>
      <c r="JT22" s="7"/>
      <c r="JU22" s="2" t="s">
        <v>146</v>
      </c>
      <c r="JV22" s="2" t="s">
        <v>146</v>
      </c>
      <c r="JW22" s="2" t="s">
        <v>146</v>
      </c>
      <c r="JX22" s="2" t="s">
        <v>146</v>
      </c>
      <c r="JY22" s="2" t="s">
        <v>146</v>
      </c>
      <c r="JZ22" s="2" t="s">
        <v>146</v>
      </c>
      <c r="KA22" s="2" t="s">
        <v>146</v>
      </c>
      <c r="KB22" s="4"/>
      <c r="KC22" s="8"/>
      <c r="KD22" s="4"/>
      <c r="KE22" s="8"/>
      <c r="KF22" s="7"/>
      <c r="KG22" s="7"/>
      <c r="KH22" s="2" t="s">
        <v>153</v>
      </c>
      <c r="KI22" s="2" t="s">
        <v>143</v>
      </c>
      <c r="KJ22" s="2" t="s">
        <v>172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146</v>
      </c>
      <c r="KV22" s="2" t="s">
        <v>146</v>
      </c>
      <c r="KW22" s="2" t="s">
        <v>146</v>
      </c>
      <c r="KX22" s="2" t="s">
        <v>146</v>
      </c>
      <c r="KY22" s="2" t="s">
        <v>146</v>
      </c>
      <c r="KZ22" s="2" t="s">
        <v>146</v>
      </c>
      <c r="LA22" s="2" t="s">
        <v>146</v>
      </c>
      <c r="LB22" s="4"/>
      <c r="LC22" s="8"/>
      <c r="LD22" s="4"/>
      <c r="LE22" s="8"/>
      <c r="LF22" s="7"/>
      <c r="LG22" s="7"/>
      <c r="LH22" s="2" t="s">
        <v>146</v>
      </c>
      <c r="LI22" s="2" t="s">
        <v>146</v>
      </c>
      <c r="LJ22" s="2" t="s">
        <v>146</v>
      </c>
      <c r="LK22" s="2" t="s">
        <v>146</v>
      </c>
      <c r="LL22" s="2" t="s">
        <v>146</v>
      </c>
      <c r="LM22" s="2" t="s">
        <v>146</v>
      </c>
      <c r="LN22" s="2" t="s">
        <v>146</v>
      </c>
      <c r="LO22" s="4"/>
      <c r="LP22" s="8"/>
      <c r="LQ22" s="4"/>
      <c r="LR22" s="8"/>
      <c r="LS22" s="7"/>
      <c r="LT22" s="7"/>
      <c r="LU22" s="2" t="s">
        <v>146</v>
      </c>
      <c r="LV22" s="2" t="s">
        <v>146</v>
      </c>
      <c r="LW22" s="2" t="s">
        <v>146</v>
      </c>
      <c r="LX22" s="2" t="s">
        <v>146</v>
      </c>
      <c r="LY22" s="2" t="s">
        <v>146</v>
      </c>
      <c r="LZ22" s="2" t="s">
        <v>146</v>
      </c>
      <c r="MA22" s="2" t="s">
        <v>146</v>
      </c>
      <c r="MB22" s="4"/>
      <c r="MC22" s="8"/>
      <c r="MD22" s="4"/>
      <c r="ME22" s="8"/>
      <c r="MF22" s="7"/>
      <c r="MG22" s="7"/>
      <c r="MH22" s="2" t="s">
        <v>146</v>
      </c>
      <c r="MI22" s="2" t="s">
        <v>146</v>
      </c>
      <c r="MJ22" s="2" t="s">
        <v>146</v>
      </c>
      <c r="MK22" s="2" t="s">
        <v>146</v>
      </c>
      <c r="ML22" s="2" t="s">
        <v>146</v>
      </c>
      <c r="MM22" s="2" t="s">
        <v>146</v>
      </c>
      <c r="MN22" s="2" t="s">
        <v>146</v>
      </c>
      <c r="MO22" s="4"/>
      <c r="MP22" s="8"/>
      <c r="MQ22" s="4"/>
      <c r="MR22" s="8"/>
      <c r="MS22" s="7"/>
      <c r="MT22" s="7"/>
      <c r="MU22" s="2" t="s">
        <v>146</v>
      </c>
      <c r="MV22" s="2" t="s">
        <v>146</v>
      </c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2" t="s">
        <v>146</v>
      </c>
      <c r="OB22" s="4"/>
      <c r="OC22" s="8"/>
      <c r="OD22" s="4"/>
      <c r="OE22" s="8"/>
      <c r="OF22" s="7"/>
      <c r="OG22" s="7"/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2" t="s">
        <v>146</v>
      </c>
      <c r="ON22" s="2" t="s">
        <v>146</v>
      </c>
      <c r="OO22" s="4"/>
      <c r="OP22" s="8"/>
      <c r="OQ22" s="4"/>
      <c r="OR22" s="8"/>
      <c r="OS22" s="7"/>
      <c r="OT22" s="7"/>
      <c r="OU22" s="2" t="s">
        <v>146</v>
      </c>
      <c r="OV22" s="2" t="s">
        <v>146</v>
      </c>
      <c r="OW22" s="2" t="s">
        <v>146</v>
      </c>
      <c r="OX22" s="2" t="s">
        <v>146</v>
      </c>
      <c r="OY22" s="2" t="s">
        <v>146</v>
      </c>
      <c r="OZ22" s="2" t="s">
        <v>146</v>
      </c>
      <c r="PA22" s="2" t="s">
        <v>146</v>
      </c>
      <c r="PB22" s="4">
        <v>24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>
        <v>140</v>
      </c>
      <c r="PR22" s="4"/>
      <c r="PS22" s="4">
        <v>230</v>
      </c>
      <c r="PT22" s="4">
        <v>170</v>
      </c>
    </row>
    <row r="23">
      <c r="A23" s="2" t="s">
        <v>322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272</v>
      </c>
      <c r="G23" s="2" t="s">
        <v>272</v>
      </c>
      <c r="H23" s="2" t="s">
        <v>272</v>
      </c>
      <c r="I23" s="2" t="s">
        <v>140</v>
      </c>
      <c r="J23" s="2" t="s">
        <v>187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146</v>
      </c>
      <c r="T23" s="2" t="s">
        <v>146</v>
      </c>
      <c r="U23" s="2" t="s">
        <v>147</v>
      </c>
      <c r="V23" s="2" t="s">
        <v>274</v>
      </c>
      <c r="W23" s="2" t="s">
        <v>149</v>
      </c>
      <c r="X23" s="2" t="s">
        <v>146</v>
      </c>
      <c r="Y23" s="2" t="s">
        <v>303</v>
      </c>
      <c r="Z23" s="4">
        <v>16</v>
      </c>
      <c r="AA23" s="4">
        <f>=ROUNDDOWN(3.2,0)</f>
      </c>
      <c r="AB23" s="5">
        <v>5</v>
      </c>
      <c r="AC23" s="2" t="s">
        <v>201</v>
      </c>
      <c r="AD23" s="4">
        <v>60</v>
      </c>
      <c r="AE23" s="4">
        <v>220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1</v>
      </c>
      <c r="AQ23" s="8">
        <v>166.79</v>
      </c>
      <c r="AR23" s="4">
        <v>6</v>
      </c>
      <c r="AS23" s="8">
        <v>1338.53</v>
      </c>
      <c r="AT23" s="7">
        <v>-0.8333</v>
      </c>
      <c r="AU23" s="7">
        <v>-0.8754</v>
      </c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>
        <v>0.2318</v>
      </c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>
        <v>1</v>
      </c>
      <c r="BK23" s="8">
        <v>166.79</v>
      </c>
      <c r="BL23" s="2" t="s">
        <v>323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193</v>
      </c>
      <c r="BX23" s="2" t="s">
        <v>324</v>
      </c>
      <c r="BY23" s="2" t="s">
        <v>155</v>
      </c>
      <c r="BZ23" s="2" t="s">
        <v>155</v>
      </c>
      <c r="CA23" s="2" t="s">
        <v>146</v>
      </c>
      <c r="CB23" s="4"/>
      <c r="CC23" s="8"/>
      <c r="CD23" s="4">
        <v>1</v>
      </c>
      <c r="CE23" s="8">
        <v>171.59</v>
      </c>
      <c r="CF23" s="7">
        <v>-1</v>
      </c>
      <c r="CG23" s="7">
        <v>-1</v>
      </c>
      <c r="CH23" s="2" t="s">
        <v>153</v>
      </c>
      <c r="CI23" s="2" t="s">
        <v>143</v>
      </c>
      <c r="CJ23" s="2" t="s">
        <v>156</v>
      </c>
      <c r="CK23" s="2" t="s">
        <v>325</v>
      </c>
      <c r="CL23" s="2" t="s">
        <v>155</v>
      </c>
      <c r="CM23" s="2" t="s">
        <v>155</v>
      </c>
      <c r="CN23" s="2" t="s">
        <v>146</v>
      </c>
      <c r="CO23" s="4"/>
      <c r="CP23" s="8"/>
      <c r="CQ23" s="4">
        <v>2</v>
      </c>
      <c r="CR23" s="8">
        <v>469.84</v>
      </c>
      <c r="CS23" s="7">
        <v>-1</v>
      </c>
      <c r="CT23" s="7">
        <v>-1</v>
      </c>
      <c r="CU23" s="2" t="s">
        <v>153</v>
      </c>
      <c r="CV23" s="2" t="s">
        <v>143</v>
      </c>
      <c r="CW23" s="2" t="s">
        <v>146</v>
      </c>
      <c r="CX23" s="2" t="s">
        <v>326</v>
      </c>
      <c r="CY23" s="2" t="s">
        <v>155</v>
      </c>
      <c r="CZ23" s="2" t="s">
        <v>155</v>
      </c>
      <c r="DA23" s="2" t="s">
        <v>146</v>
      </c>
      <c r="DB23" s="4">
        <v>1</v>
      </c>
      <c r="DC23" s="8">
        <v>166.79</v>
      </c>
      <c r="DD23" s="4">
        <v>1</v>
      </c>
      <c r="DE23" s="8">
        <v>231.65</v>
      </c>
      <c r="DF23" s="7"/>
      <c r="DG23" s="7">
        <v>-0.28</v>
      </c>
      <c r="DH23" s="2" t="s">
        <v>153</v>
      </c>
      <c r="DI23" s="2" t="s">
        <v>143</v>
      </c>
      <c r="DJ23" s="2" t="s">
        <v>183</v>
      </c>
      <c r="DK23" s="2" t="s">
        <v>295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193</v>
      </c>
      <c r="DX23" s="2" t="s">
        <v>256</v>
      </c>
      <c r="DY23" s="2" t="s">
        <v>155</v>
      </c>
      <c r="DZ23" s="2" t="s">
        <v>155</v>
      </c>
      <c r="EA23" s="2" t="s">
        <v>146</v>
      </c>
      <c r="EB23" s="4"/>
      <c r="EC23" s="8"/>
      <c r="ED23" s="4">
        <v>1</v>
      </c>
      <c r="EE23" s="8">
        <v>240.23</v>
      </c>
      <c r="EF23" s="7">
        <v>-1</v>
      </c>
      <c r="EG23" s="7">
        <v>-1</v>
      </c>
      <c r="EH23" s="2" t="s">
        <v>153</v>
      </c>
      <c r="EI23" s="2" t="s">
        <v>143</v>
      </c>
      <c r="EJ23" s="2" t="s">
        <v>297</v>
      </c>
      <c r="EK23" s="2" t="s">
        <v>327</v>
      </c>
      <c r="EL23" s="2" t="s">
        <v>155</v>
      </c>
      <c r="EM23" s="2" t="s">
        <v>155</v>
      </c>
      <c r="EN23" s="2" t="s">
        <v>146</v>
      </c>
      <c r="EO23" s="4"/>
      <c r="EP23" s="8"/>
      <c r="EQ23" s="4">
        <v>1</v>
      </c>
      <c r="ER23" s="8">
        <v>225.22</v>
      </c>
      <c r="ES23" s="7">
        <v>-1</v>
      </c>
      <c r="ET23" s="7">
        <v>-1</v>
      </c>
      <c r="EU23" s="2" t="s">
        <v>153</v>
      </c>
      <c r="EV23" s="2" t="s">
        <v>143</v>
      </c>
      <c r="EW23" s="2" t="s">
        <v>297</v>
      </c>
      <c r="EX23" s="2" t="s">
        <v>294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183</v>
      </c>
      <c r="FK23" s="2" t="s">
        <v>269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185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153</v>
      </c>
      <c r="GI23" s="2" t="s">
        <v>143</v>
      </c>
      <c r="GJ23" s="2" t="s">
        <v>169</v>
      </c>
      <c r="GK23" s="2" t="s">
        <v>328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153</v>
      </c>
      <c r="GV23" s="2" t="s">
        <v>143</v>
      </c>
      <c r="GW23" s="2" t="s">
        <v>171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146</v>
      </c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2" t="s">
        <v>146</v>
      </c>
      <c r="IB23" s="4"/>
      <c r="IC23" s="8"/>
      <c r="ID23" s="4"/>
      <c r="IE23" s="8"/>
      <c r="IF23" s="7"/>
      <c r="IG23" s="7"/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2" t="s">
        <v>146</v>
      </c>
      <c r="IN23" s="2" t="s">
        <v>146</v>
      </c>
      <c r="IO23" s="4"/>
      <c r="IP23" s="8"/>
      <c r="IQ23" s="4"/>
      <c r="IR23" s="8"/>
      <c r="IS23" s="7"/>
      <c r="IT23" s="7"/>
      <c r="IU23" s="2" t="s">
        <v>146</v>
      </c>
      <c r="IV23" s="2" t="s">
        <v>146</v>
      </c>
      <c r="IW23" s="2" t="s">
        <v>146</v>
      </c>
      <c r="IX23" s="2" t="s">
        <v>146</v>
      </c>
      <c r="IY23" s="2" t="s">
        <v>146</v>
      </c>
      <c r="IZ23" s="2" t="s">
        <v>146</v>
      </c>
      <c r="JA23" s="2" t="s">
        <v>146</v>
      </c>
      <c r="JB23" s="4"/>
      <c r="JC23" s="8"/>
      <c r="JD23" s="4"/>
      <c r="JE23" s="8"/>
      <c r="JF23" s="7"/>
      <c r="JG23" s="7"/>
      <c r="JH23" s="2" t="s">
        <v>146</v>
      </c>
      <c r="JI23" s="2" t="s">
        <v>146</v>
      </c>
      <c r="JJ23" s="2" t="s">
        <v>146</v>
      </c>
      <c r="JK23" s="2" t="s">
        <v>146</v>
      </c>
      <c r="JL23" s="2" t="s">
        <v>146</v>
      </c>
      <c r="JM23" s="2" t="s">
        <v>146</v>
      </c>
      <c r="JN23" s="2" t="s">
        <v>146</v>
      </c>
      <c r="JO23" s="4"/>
      <c r="JP23" s="8"/>
      <c r="JQ23" s="4"/>
      <c r="JR23" s="8"/>
      <c r="JS23" s="7"/>
      <c r="JT23" s="7"/>
      <c r="JU23" s="2" t="s">
        <v>146</v>
      </c>
      <c r="JV23" s="2" t="s">
        <v>146</v>
      </c>
      <c r="JW23" s="2" t="s">
        <v>146</v>
      </c>
      <c r="JX23" s="2" t="s">
        <v>146</v>
      </c>
      <c r="JY23" s="2" t="s">
        <v>146</v>
      </c>
      <c r="JZ23" s="2" t="s">
        <v>146</v>
      </c>
      <c r="KA23" s="2" t="s">
        <v>146</v>
      </c>
      <c r="KB23" s="4"/>
      <c r="KC23" s="8"/>
      <c r="KD23" s="4"/>
      <c r="KE23" s="8"/>
      <c r="KF23" s="7"/>
      <c r="KG23" s="7"/>
      <c r="KH23" s="2" t="s">
        <v>153</v>
      </c>
      <c r="KI23" s="2" t="s">
        <v>143</v>
      </c>
      <c r="KJ23" s="2" t="s">
        <v>197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146</v>
      </c>
      <c r="KV23" s="2" t="s">
        <v>146</v>
      </c>
      <c r="KW23" s="2" t="s">
        <v>146</v>
      </c>
      <c r="KX23" s="2" t="s">
        <v>146</v>
      </c>
      <c r="KY23" s="2" t="s">
        <v>146</v>
      </c>
      <c r="KZ23" s="2" t="s">
        <v>146</v>
      </c>
      <c r="LA23" s="2" t="s">
        <v>146</v>
      </c>
      <c r="LB23" s="4"/>
      <c r="LC23" s="8"/>
      <c r="LD23" s="4"/>
      <c r="LE23" s="8"/>
      <c r="LF23" s="7"/>
      <c r="LG23" s="7"/>
      <c r="LH23" s="2" t="s">
        <v>146</v>
      </c>
      <c r="LI23" s="2" t="s">
        <v>146</v>
      </c>
      <c r="LJ23" s="2" t="s">
        <v>146</v>
      </c>
      <c r="LK23" s="2" t="s">
        <v>146</v>
      </c>
      <c r="LL23" s="2" t="s">
        <v>146</v>
      </c>
      <c r="LM23" s="2" t="s">
        <v>146</v>
      </c>
      <c r="LN23" s="2" t="s">
        <v>146</v>
      </c>
      <c r="LO23" s="4"/>
      <c r="LP23" s="8"/>
      <c r="LQ23" s="4"/>
      <c r="LR23" s="8"/>
      <c r="LS23" s="7"/>
      <c r="LT23" s="7"/>
      <c r="LU23" s="2" t="s">
        <v>146</v>
      </c>
      <c r="LV23" s="2" t="s">
        <v>146</v>
      </c>
      <c r="LW23" s="2" t="s">
        <v>146</v>
      </c>
      <c r="LX23" s="2" t="s">
        <v>146</v>
      </c>
      <c r="LY23" s="2" t="s">
        <v>146</v>
      </c>
      <c r="LZ23" s="2" t="s">
        <v>146</v>
      </c>
      <c r="MA23" s="2" t="s">
        <v>146</v>
      </c>
      <c r="MB23" s="4"/>
      <c r="MC23" s="8"/>
      <c r="MD23" s="4"/>
      <c r="ME23" s="8"/>
      <c r="MF23" s="7"/>
      <c r="MG23" s="7"/>
      <c r="MH23" s="2" t="s">
        <v>146</v>
      </c>
      <c r="MI23" s="2" t="s">
        <v>146</v>
      </c>
      <c r="MJ23" s="2" t="s">
        <v>146</v>
      </c>
      <c r="MK23" s="2" t="s">
        <v>146</v>
      </c>
      <c r="ML23" s="2" t="s">
        <v>146</v>
      </c>
      <c r="MM23" s="2" t="s">
        <v>146</v>
      </c>
      <c r="MN23" s="2" t="s">
        <v>146</v>
      </c>
      <c r="MO23" s="4"/>
      <c r="MP23" s="8"/>
      <c r="MQ23" s="4"/>
      <c r="MR23" s="8"/>
      <c r="MS23" s="7"/>
      <c r="MT23" s="7"/>
      <c r="MU23" s="2" t="s">
        <v>146</v>
      </c>
      <c r="MV23" s="2" t="s">
        <v>146</v>
      </c>
      <c r="MW23" s="2" t="s">
        <v>146</v>
      </c>
      <c r="MX23" s="2" t="s">
        <v>146</v>
      </c>
      <c r="MY23" s="2" t="s">
        <v>146</v>
      </c>
      <c r="MZ23" s="2" t="s">
        <v>146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146</v>
      </c>
      <c r="NV23" s="2" t="s">
        <v>146</v>
      </c>
      <c r="NW23" s="2" t="s">
        <v>146</v>
      </c>
      <c r="NX23" s="2" t="s">
        <v>146</v>
      </c>
      <c r="NY23" s="2" t="s">
        <v>146</v>
      </c>
      <c r="NZ23" s="2" t="s">
        <v>146</v>
      </c>
      <c r="OA23" s="2" t="s">
        <v>146</v>
      </c>
      <c r="OB23" s="4"/>
      <c r="OC23" s="8"/>
      <c r="OD23" s="4"/>
      <c r="OE23" s="8"/>
      <c r="OF23" s="7"/>
      <c r="OG23" s="7"/>
      <c r="OH23" s="2" t="s">
        <v>146</v>
      </c>
      <c r="OI23" s="2" t="s">
        <v>146</v>
      </c>
      <c r="OJ23" s="2" t="s">
        <v>146</v>
      </c>
      <c r="OK23" s="2" t="s">
        <v>146</v>
      </c>
      <c r="OL23" s="2" t="s">
        <v>146</v>
      </c>
      <c r="OM23" s="2" t="s">
        <v>146</v>
      </c>
      <c r="ON23" s="2" t="s">
        <v>146</v>
      </c>
      <c r="OO23" s="4"/>
      <c r="OP23" s="8"/>
      <c r="OQ23" s="4"/>
      <c r="OR23" s="8"/>
      <c r="OS23" s="7"/>
      <c r="OT23" s="7"/>
      <c r="OU23" s="2" t="s">
        <v>146</v>
      </c>
      <c r="OV23" s="2" t="s">
        <v>146</v>
      </c>
      <c r="OW23" s="2" t="s">
        <v>146</v>
      </c>
      <c r="OX23" s="2" t="s">
        <v>146</v>
      </c>
      <c r="OY23" s="2" t="s">
        <v>146</v>
      </c>
      <c r="OZ23" s="2" t="s">
        <v>146</v>
      </c>
      <c r="PA23" s="2" t="s">
        <v>146</v>
      </c>
      <c r="PB23" s="4">
        <v>16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>
        <v>60</v>
      </c>
      <c r="PR23" s="4"/>
      <c r="PS23" s="4">
        <v>60</v>
      </c>
      <c r="PT23" s="4">
        <v>100</v>
      </c>
    </row>
    <row r="24">
      <c r="A24" s="2" t="s">
        <v>329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272</v>
      </c>
      <c r="G24" s="2" t="s">
        <v>272</v>
      </c>
      <c r="H24" s="2" t="s">
        <v>272</v>
      </c>
      <c r="I24" s="2" t="s">
        <v>232</v>
      </c>
      <c r="J24" s="2" t="s">
        <v>141</v>
      </c>
      <c r="K24" s="2" t="s">
        <v>244</v>
      </c>
      <c r="L24" s="3">
        <v>122.57</v>
      </c>
      <c r="M24" s="3">
        <v>128.7</v>
      </c>
      <c r="N24" s="3">
        <v>299.99</v>
      </c>
      <c r="O24" s="2" t="s">
        <v>143</v>
      </c>
      <c r="P24" s="2" t="s">
        <v>234</v>
      </c>
      <c r="Q24" s="2" t="s">
        <v>145</v>
      </c>
      <c r="R24" s="2" t="s">
        <v>146</v>
      </c>
      <c r="S24" s="2" t="s">
        <v>146</v>
      </c>
      <c r="T24" s="2" t="s">
        <v>235</v>
      </c>
      <c r="U24" s="2" t="s">
        <v>147</v>
      </c>
      <c r="V24" s="2" t="s">
        <v>236</v>
      </c>
      <c r="W24" s="2" t="s">
        <v>146</v>
      </c>
      <c r="X24" s="2" t="s">
        <v>146</v>
      </c>
      <c r="Y24" s="2" t="s">
        <v>146</v>
      </c>
      <c r="Z24" s="4"/>
      <c r="AA24" s="4">
        <f>=ROUNDDOWN({0},0)</f>
      </c>
      <c r="AB24" s="5">
        <v>11</v>
      </c>
      <c r="AC24" s="2" t="s">
        <v>237</v>
      </c>
      <c r="AD24" s="4">
        <v>352</v>
      </c>
      <c r="AE24" s="4">
        <v>352</v>
      </c>
      <c r="AF24" s="6">
        <v>65</v>
      </c>
      <c r="AG24" s="6"/>
      <c r="AH24" s="7"/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/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/>
      <c r="BK24" s="8"/>
      <c r="BL24" s="2" t="s">
        <v>146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330</v>
      </c>
      <c r="BW24" s="2" t="s">
        <v>146</v>
      </c>
      <c r="BX24" s="2" t="s">
        <v>146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238</v>
      </c>
      <c r="CI24" s="2" t="s">
        <v>143</v>
      </c>
      <c r="CJ24" s="2" t="s">
        <v>146</v>
      </c>
      <c r="CK24" s="2" t="s">
        <v>146</v>
      </c>
      <c r="CL24" s="2" t="s">
        <v>155</v>
      </c>
      <c r="CM24" s="2" t="s">
        <v>155</v>
      </c>
      <c r="CN24" s="2" t="s">
        <v>146</v>
      </c>
      <c r="CO24" s="4"/>
      <c r="CP24" s="8"/>
      <c r="CQ24" s="4"/>
      <c r="CR24" s="8"/>
      <c r="CS24" s="7"/>
      <c r="CT24" s="7"/>
      <c r="CU24" s="2" t="s">
        <v>238</v>
      </c>
      <c r="CV24" s="2" t="s">
        <v>143</v>
      </c>
      <c r="CW24" s="2" t="s">
        <v>146</v>
      </c>
      <c r="CX24" s="2" t="s">
        <v>146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238</v>
      </c>
      <c r="DI24" s="2" t="s">
        <v>143</v>
      </c>
      <c r="DJ24" s="2" t="s">
        <v>146</v>
      </c>
      <c r="DK24" s="2" t="s">
        <v>146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146</v>
      </c>
      <c r="DX24" s="2" t="s">
        <v>146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238</v>
      </c>
      <c r="EI24" s="2" t="s">
        <v>143</v>
      </c>
      <c r="EJ24" s="2" t="s">
        <v>146</v>
      </c>
      <c r="EK24" s="2" t="s">
        <v>146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238</v>
      </c>
      <c r="EV24" s="2" t="s">
        <v>143</v>
      </c>
      <c r="EW24" s="2" t="s">
        <v>146</v>
      </c>
      <c r="EX24" s="2" t="s">
        <v>146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238</v>
      </c>
      <c r="FI24" s="2" t="s">
        <v>143</v>
      </c>
      <c r="FJ24" s="2" t="s">
        <v>146</v>
      </c>
      <c r="FK24" s="2" t="s">
        <v>146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238</v>
      </c>
      <c r="FV24" s="2" t="s">
        <v>143</v>
      </c>
      <c r="FW24" s="2" t="s">
        <v>146</v>
      </c>
      <c r="FX24" s="2" t="s">
        <v>146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331</v>
      </c>
      <c r="GI24" s="2" t="s">
        <v>143</v>
      </c>
      <c r="GJ24" s="2" t="s">
        <v>146</v>
      </c>
      <c r="GK24" s="2" t="s">
        <v>146</v>
      </c>
      <c r="GL24" s="2" t="s">
        <v>155</v>
      </c>
      <c r="GM24" s="2" t="s">
        <v>155</v>
      </c>
      <c r="GN24" s="2" t="s">
        <v>146</v>
      </c>
      <c r="GO24" s="4"/>
      <c r="GP24" s="8"/>
      <c r="GQ24" s="4"/>
      <c r="GR24" s="8"/>
      <c r="GS24" s="7"/>
      <c r="GT24" s="7"/>
      <c r="GU24" s="2" t="s">
        <v>238</v>
      </c>
      <c r="GV24" s="2" t="s">
        <v>143</v>
      </c>
      <c r="GW24" s="2" t="s">
        <v>146</v>
      </c>
      <c r="GX24" s="2" t="s">
        <v>146</v>
      </c>
      <c r="GY24" s="2" t="s">
        <v>155</v>
      </c>
      <c r="GZ24" s="2" t="s">
        <v>155</v>
      </c>
      <c r="HA24" s="2" t="s">
        <v>146</v>
      </c>
      <c r="HB24" s="4"/>
      <c r="HC24" s="8"/>
      <c r="HD24" s="4"/>
      <c r="HE24" s="8"/>
      <c r="HF24" s="7"/>
      <c r="HG24" s="7"/>
      <c r="HH24" s="2" t="s">
        <v>238</v>
      </c>
      <c r="HI24" s="2" t="s">
        <v>143</v>
      </c>
      <c r="HJ24" s="2" t="s">
        <v>146</v>
      </c>
      <c r="HK24" s="2" t="s">
        <v>146</v>
      </c>
      <c r="HL24" s="2" t="s">
        <v>155</v>
      </c>
      <c r="HM24" s="2" t="s">
        <v>155</v>
      </c>
      <c r="HN24" s="2" t="s">
        <v>146</v>
      </c>
      <c r="HO24" s="4"/>
      <c r="HP24" s="8"/>
      <c r="HQ24" s="4"/>
      <c r="HR24" s="8"/>
      <c r="HS24" s="7"/>
      <c r="HT24" s="7"/>
      <c r="HU24" s="2" t="s">
        <v>238</v>
      </c>
      <c r="HV24" s="2" t="s">
        <v>143</v>
      </c>
      <c r="HW24" s="2" t="s">
        <v>146</v>
      </c>
      <c r="HX24" s="2" t="s">
        <v>146</v>
      </c>
      <c r="HY24" s="2" t="s">
        <v>155</v>
      </c>
      <c r="HZ24" s="2" t="s">
        <v>155</v>
      </c>
      <c r="IA24" s="2" t="s">
        <v>146</v>
      </c>
      <c r="IB24" s="4"/>
      <c r="IC24" s="8"/>
      <c r="ID24" s="4"/>
      <c r="IE24" s="8"/>
      <c r="IF24" s="7"/>
      <c r="IG24" s="7"/>
      <c r="IH24" s="2" t="s">
        <v>238</v>
      </c>
      <c r="II24" s="2" t="s">
        <v>143</v>
      </c>
      <c r="IJ24" s="2" t="s">
        <v>146</v>
      </c>
      <c r="IK24" s="2" t="s">
        <v>146</v>
      </c>
      <c r="IL24" s="2" t="s">
        <v>155</v>
      </c>
      <c r="IM24" s="2" t="s">
        <v>155</v>
      </c>
      <c r="IN24" s="2" t="s">
        <v>146</v>
      </c>
      <c r="IO24" s="4"/>
      <c r="IP24" s="8"/>
      <c r="IQ24" s="4"/>
      <c r="IR24" s="8"/>
      <c r="IS24" s="7"/>
      <c r="IT24" s="7"/>
      <c r="IU24" s="2" t="s">
        <v>238</v>
      </c>
      <c r="IV24" s="2" t="s">
        <v>143</v>
      </c>
      <c r="IW24" s="2" t="s">
        <v>146</v>
      </c>
      <c r="IX24" s="2" t="s">
        <v>146</v>
      </c>
      <c r="IY24" s="2" t="s">
        <v>155</v>
      </c>
      <c r="IZ24" s="2" t="s">
        <v>155</v>
      </c>
      <c r="JA24" s="2" t="s">
        <v>146</v>
      </c>
      <c r="JB24" s="4"/>
      <c r="JC24" s="8"/>
      <c r="JD24" s="4"/>
      <c r="JE24" s="8"/>
      <c r="JF24" s="7"/>
      <c r="JG24" s="7"/>
      <c r="JH24" s="2" t="s">
        <v>239</v>
      </c>
      <c r="JI24" s="2" t="s">
        <v>143</v>
      </c>
      <c r="JJ24" s="2" t="s">
        <v>146</v>
      </c>
      <c r="JK24" s="2" t="s">
        <v>146</v>
      </c>
      <c r="JL24" s="2" t="s">
        <v>155</v>
      </c>
      <c r="JM24" s="2" t="s">
        <v>155</v>
      </c>
      <c r="JN24" s="2" t="s">
        <v>146</v>
      </c>
      <c r="JO24" s="4"/>
      <c r="JP24" s="8"/>
      <c r="JQ24" s="4"/>
      <c r="JR24" s="8"/>
      <c r="JS24" s="7"/>
      <c r="JT24" s="7"/>
      <c r="JU24" s="2" t="s">
        <v>238</v>
      </c>
      <c r="JV24" s="2" t="s">
        <v>143</v>
      </c>
      <c r="JW24" s="2" t="s">
        <v>146</v>
      </c>
      <c r="JX24" s="2" t="s">
        <v>146</v>
      </c>
      <c r="JY24" s="2" t="s">
        <v>155</v>
      </c>
      <c r="JZ24" s="2" t="s">
        <v>155</v>
      </c>
      <c r="KA24" s="2" t="s">
        <v>146</v>
      </c>
      <c r="KB24" s="4"/>
      <c r="KC24" s="8"/>
      <c r="KD24" s="4"/>
      <c r="KE24" s="8"/>
      <c r="KF24" s="7"/>
      <c r="KG24" s="7"/>
      <c r="KH24" s="2" t="s">
        <v>153</v>
      </c>
      <c r="KI24" s="2" t="s">
        <v>330</v>
      </c>
      <c r="KJ24" s="2" t="s">
        <v>146</v>
      </c>
      <c r="KK24" s="2" t="s">
        <v>146</v>
      </c>
      <c r="KL24" s="2" t="s">
        <v>155</v>
      </c>
      <c r="KM24" s="2" t="s">
        <v>155</v>
      </c>
      <c r="KN24" s="2" t="s">
        <v>146</v>
      </c>
      <c r="KO24" s="4"/>
      <c r="KP24" s="8"/>
      <c r="KQ24" s="4"/>
      <c r="KR24" s="8"/>
      <c r="KS24" s="7"/>
      <c r="KT24" s="7"/>
      <c r="KU24" s="2" t="s">
        <v>238</v>
      </c>
      <c r="KV24" s="2" t="s">
        <v>143</v>
      </c>
      <c r="KW24" s="2" t="s">
        <v>146</v>
      </c>
      <c r="KX24" s="2" t="s">
        <v>146</v>
      </c>
      <c r="KY24" s="2" t="s">
        <v>155</v>
      </c>
      <c r="KZ24" s="2" t="s">
        <v>155</v>
      </c>
      <c r="LA24" s="2" t="s">
        <v>146</v>
      </c>
      <c r="LB24" s="4"/>
      <c r="LC24" s="8"/>
      <c r="LD24" s="4"/>
      <c r="LE24" s="8"/>
      <c r="LF24" s="7"/>
      <c r="LG24" s="7"/>
      <c r="LH24" s="2" t="s">
        <v>238</v>
      </c>
      <c r="LI24" s="2" t="s">
        <v>143</v>
      </c>
      <c r="LJ24" s="2" t="s">
        <v>146</v>
      </c>
      <c r="LK24" s="2" t="s">
        <v>146</v>
      </c>
      <c r="LL24" s="2" t="s">
        <v>155</v>
      </c>
      <c r="LM24" s="2" t="s">
        <v>155</v>
      </c>
      <c r="LN24" s="2" t="s">
        <v>146</v>
      </c>
      <c r="LO24" s="4"/>
      <c r="LP24" s="8"/>
      <c r="LQ24" s="4"/>
      <c r="LR24" s="8"/>
      <c r="LS24" s="7"/>
      <c r="LT24" s="7"/>
      <c r="LU24" s="2" t="s">
        <v>238</v>
      </c>
      <c r="LV24" s="2" t="s">
        <v>143</v>
      </c>
      <c r="LW24" s="2" t="s">
        <v>146</v>
      </c>
      <c r="LX24" s="2" t="s">
        <v>146</v>
      </c>
      <c r="LY24" s="2" t="s">
        <v>155</v>
      </c>
      <c r="LZ24" s="2" t="s">
        <v>155</v>
      </c>
      <c r="MA24" s="2" t="s">
        <v>146</v>
      </c>
      <c r="MB24" s="4"/>
      <c r="MC24" s="8"/>
      <c r="MD24" s="4"/>
      <c r="ME24" s="8"/>
      <c r="MF24" s="7"/>
      <c r="MG24" s="7"/>
      <c r="MH24" s="2" t="s">
        <v>238</v>
      </c>
      <c r="MI24" s="2" t="s">
        <v>143</v>
      </c>
      <c r="MJ24" s="2" t="s">
        <v>146</v>
      </c>
      <c r="MK24" s="2" t="s">
        <v>146</v>
      </c>
      <c r="ML24" s="2" t="s">
        <v>155</v>
      </c>
      <c r="MM24" s="2" t="s">
        <v>155</v>
      </c>
      <c r="MN24" s="2" t="s">
        <v>146</v>
      </c>
      <c r="MO24" s="4"/>
      <c r="MP24" s="8"/>
      <c r="MQ24" s="4"/>
      <c r="MR24" s="8"/>
      <c r="MS24" s="7"/>
      <c r="MT24" s="7"/>
      <c r="MU24" s="2" t="s">
        <v>238</v>
      </c>
      <c r="MV24" s="2" t="s">
        <v>143</v>
      </c>
      <c r="MW24" s="2" t="s">
        <v>146</v>
      </c>
      <c r="MX24" s="2" t="s">
        <v>146</v>
      </c>
      <c r="MY24" s="2" t="s">
        <v>155</v>
      </c>
      <c r="MZ24" s="2" t="s">
        <v>155</v>
      </c>
      <c r="NA24" s="2" t="s">
        <v>146</v>
      </c>
      <c r="NB24" s="4"/>
      <c r="NC24" s="8"/>
      <c r="ND24" s="4"/>
      <c r="NE24" s="8"/>
      <c r="NF24" s="7"/>
      <c r="NG24" s="7"/>
      <c r="NH24" s="2" t="s">
        <v>238</v>
      </c>
      <c r="NI24" s="2" t="s">
        <v>143</v>
      </c>
      <c r="NJ24" s="2" t="s">
        <v>146</v>
      </c>
      <c r="NK24" s="2" t="s">
        <v>146</v>
      </c>
      <c r="NL24" s="2" t="s">
        <v>155</v>
      </c>
      <c r="NM24" s="2" t="s">
        <v>155</v>
      </c>
      <c r="NN24" s="2" t="s">
        <v>146</v>
      </c>
      <c r="NO24" s="4"/>
      <c r="NP24" s="8"/>
      <c r="NQ24" s="4"/>
      <c r="NR24" s="8"/>
      <c r="NS24" s="7"/>
      <c r="NT24" s="7"/>
      <c r="NU24" s="2" t="s">
        <v>238</v>
      </c>
      <c r="NV24" s="2" t="s">
        <v>143</v>
      </c>
      <c r="NW24" s="2" t="s">
        <v>146</v>
      </c>
      <c r="NX24" s="2" t="s">
        <v>146</v>
      </c>
      <c r="NY24" s="2" t="s">
        <v>155</v>
      </c>
      <c r="NZ24" s="2" t="s">
        <v>155</v>
      </c>
      <c r="OA24" s="2" t="s">
        <v>146</v>
      </c>
      <c r="OB24" s="4"/>
      <c r="OC24" s="8"/>
      <c r="OD24" s="4"/>
      <c r="OE24" s="8"/>
      <c r="OF24" s="7"/>
      <c r="OG24" s="7"/>
      <c r="OH24" s="2" t="s">
        <v>238</v>
      </c>
      <c r="OI24" s="2" t="s">
        <v>143</v>
      </c>
      <c r="OJ24" s="2" t="s">
        <v>146</v>
      </c>
      <c r="OK24" s="2" t="s">
        <v>146</v>
      </c>
      <c r="OL24" s="2" t="s">
        <v>155</v>
      </c>
      <c r="OM24" s="2" t="s">
        <v>155</v>
      </c>
      <c r="ON24" s="2" t="s">
        <v>146</v>
      </c>
      <c r="OO24" s="4"/>
      <c r="OP24" s="8"/>
      <c r="OQ24" s="4"/>
      <c r="OR24" s="8"/>
      <c r="OS24" s="7"/>
      <c r="OT24" s="7"/>
      <c r="OU24" s="2" t="s">
        <v>238</v>
      </c>
      <c r="OV24" s="2" t="s">
        <v>143</v>
      </c>
      <c r="OW24" s="2" t="s">
        <v>146</v>
      </c>
      <c r="OX24" s="2" t="s">
        <v>146</v>
      </c>
      <c r="OY24" s="2" t="s">
        <v>155</v>
      </c>
      <c r="OZ24" s="2" t="s">
        <v>155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>
        <v>352</v>
      </c>
      <c r="PS24" s="4"/>
      <c r="PT24" s="4"/>
    </row>
    <row r="25">
      <c r="A25" s="2" t="s">
        <v>332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272</v>
      </c>
      <c r="G25" s="2" t="s">
        <v>272</v>
      </c>
      <c r="H25" s="2" t="s">
        <v>272</v>
      </c>
      <c r="I25" s="2" t="s">
        <v>232</v>
      </c>
      <c r="J25" s="2" t="s">
        <v>174</v>
      </c>
      <c r="K25" s="2" t="s">
        <v>244</v>
      </c>
      <c r="L25" s="3">
        <v>147.08</v>
      </c>
      <c r="M25" s="3">
        <v>154.43</v>
      </c>
      <c r="N25" s="3">
        <v>399.99</v>
      </c>
      <c r="O25" s="2" t="s">
        <v>143</v>
      </c>
      <c r="P25" s="2" t="s">
        <v>234</v>
      </c>
      <c r="Q25" s="2" t="s">
        <v>145</v>
      </c>
      <c r="R25" s="2" t="s">
        <v>146</v>
      </c>
      <c r="S25" s="2" t="s">
        <v>146</v>
      </c>
      <c r="T25" s="2" t="s">
        <v>235</v>
      </c>
      <c r="U25" s="2" t="s">
        <v>147</v>
      </c>
      <c r="V25" s="2" t="s">
        <v>236</v>
      </c>
      <c r="W25" s="2" t="s">
        <v>146</v>
      </c>
      <c r="X25" s="2" t="s">
        <v>146</v>
      </c>
      <c r="Y25" s="2" t="s">
        <v>146</v>
      </c>
      <c r="Z25" s="4"/>
      <c r="AA25" s="4">
        <f>=ROUNDDOWN({0},0)</f>
      </c>
      <c r="AB25" s="5">
        <v>14</v>
      </c>
      <c r="AC25" s="2" t="s">
        <v>237</v>
      </c>
      <c r="AD25" s="4">
        <v>430</v>
      </c>
      <c r="AE25" s="4">
        <v>430</v>
      </c>
      <c r="AF25" s="6">
        <v>65</v>
      </c>
      <c r="AG25" s="6"/>
      <c r="AH25" s="7"/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/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/>
      <c r="BK25" s="8"/>
      <c r="BL25" s="2" t="s">
        <v>146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330</v>
      </c>
      <c r="BW25" s="2" t="s">
        <v>146</v>
      </c>
      <c r="BX25" s="2" t="s">
        <v>146</v>
      </c>
      <c r="BY25" s="2" t="s">
        <v>155</v>
      </c>
      <c r="BZ25" s="2" t="s">
        <v>155</v>
      </c>
      <c r="CA25" s="2" t="s">
        <v>146</v>
      </c>
      <c r="CB25" s="4"/>
      <c r="CC25" s="8"/>
      <c r="CD25" s="4"/>
      <c r="CE25" s="8"/>
      <c r="CF25" s="7"/>
      <c r="CG25" s="7"/>
      <c r="CH25" s="2" t="s">
        <v>238</v>
      </c>
      <c r="CI25" s="2" t="s">
        <v>143</v>
      </c>
      <c r="CJ25" s="2" t="s">
        <v>146</v>
      </c>
      <c r="CK25" s="2" t="s">
        <v>146</v>
      </c>
      <c r="CL25" s="2" t="s">
        <v>155</v>
      </c>
      <c r="CM25" s="2" t="s">
        <v>155</v>
      </c>
      <c r="CN25" s="2" t="s">
        <v>146</v>
      </c>
      <c r="CO25" s="4"/>
      <c r="CP25" s="8"/>
      <c r="CQ25" s="4"/>
      <c r="CR25" s="8"/>
      <c r="CS25" s="7"/>
      <c r="CT25" s="7"/>
      <c r="CU25" s="2" t="s">
        <v>238</v>
      </c>
      <c r="CV25" s="2" t="s">
        <v>143</v>
      </c>
      <c r="CW25" s="2" t="s">
        <v>146</v>
      </c>
      <c r="CX25" s="2" t="s">
        <v>146</v>
      </c>
      <c r="CY25" s="2" t="s">
        <v>155</v>
      </c>
      <c r="CZ25" s="2" t="s">
        <v>155</v>
      </c>
      <c r="DA25" s="2" t="s">
        <v>146</v>
      </c>
      <c r="DB25" s="4"/>
      <c r="DC25" s="8"/>
      <c r="DD25" s="4"/>
      <c r="DE25" s="8"/>
      <c r="DF25" s="7"/>
      <c r="DG25" s="7"/>
      <c r="DH25" s="2" t="s">
        <v>238</v>
      </c>
      <c r="DI25" s="2" t="s">
        <v>143</v>
      </c>
      <c r="DJ25" s="2" t="s">
        <v>146</v>
      </c>
      <c r="DK25" s="2" t="s">
        <v>146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146</v>
      </c>
      <c r="DX25" s="2" t="s">
        <v>146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238</v>
      </c>
      <c r="EI25" s="2" t="s">
        <v>143</v>
      </c>
      <c r="EJ25" s="2" t="s">
        <v>146</v>
      </c>
      <c r="EK25" s="2" t="s">
        <v>146</v>
      </c>
      <c r="EL25" s="2" t="s">
        <v>155</v>
      </c>
      <c r="EM25" s="2" t="s">
        <v>155</v>
      </c>
      <c r="EN25" s="2" t="s">
        <v>146</v>
      </c>
      <c r="EO25" s="4"/>
      <c r="EP25" s="8"/>
      <c r="EQ25" s="4"/>
      <c r="ER25" s="8"/>
      <c r="ES25" s="7"/>
      <c r="ET25" s="7"/>
      <c r="EU25" s="2" t="s">
        <v>238</v>
      </c>
      <c r="EV25" s="2" t="s">
        <v>143</v>
      </c>
      <c r="EW25" s="2" t="s">
        <v>146</v>
      </c>
      <c r="EX25" s="2" t="s">
        <v>146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238</v>
      </c>
      <c r="FI25" s="2" t="s">
        <v>143</v>
      </c>
      <c r="FJ25" s="2" t="s">
        <v>146</v>
      </c>
      <c r="FK25" s="2" t="s">
        <v>146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238</v>
      </c>
      <c r="FV25" s="2" t="s">
        <v>143</v>
      </c>
      <c r="FW25" s="2" t="s">
        <v>146</v>
      </c>
      <c r="FX25" s="2" t="s">
        <v>146</v>
      </c>
      <c r="FY25" s="2" t="s">
        <v>155</v>
      </c>
      <c r="FZ25" s="2" t="s">
        <v>155</v>
      </c>
      <c r="GA25" s="2" t="s">
        <v>146</v>
      </c>
      <c r="GB25" s="4"/>
      <c r="GC25" s="8"/>
      <c r="GD25" s="4"/>
      <c r="GE25" s="8"/>
      <c r="GF25" s="7"/>
      <c r="GG25" s="7"/>
      <c r="GH25" s="2" t="s">
        <v>331</v>
      </c>
      <c r="GI25" s="2" t="s">
        <v>143</v>
      </c>
      <c r="GJ25" s="2" t="s">
        <v>146</v>
      </c>
      <c r="GK25" s="2" t="s">
        <v>146</v>
      </c>
      <c r="GL25" s="2" t="s">
        <v>155</v>
      </c>
      <c r="GM25" s="2" t="s">
        <v>155</v>
      </c>
      <c r="GN25" s="2" t="s">
        <v>146</v>
      </c>
      <c r="GO25" s="4"/>
      <c r="GP25" s="8"/>
      <c r="GQ25" s="4"/>
      <c r="GR25" s="8"/>
      <c r="GS25" s="7"/>
      <c r="GT25" s="7"/>
      <c r="GU25" s="2" t="s">
        <v>238</v>
      </c>
      <c r="GV25" s="2" t="s">
        <v>143</v>
      </c>
      <c r="GW25" s="2" t="s">
        <v>146</v>
      </c>
      <c r="GX25" s="2" t="s">
        <v>146</v>
      </c>
      <c r="GY25" s="2" t="s">
        <v>155</v>
      </c>
      <c r="GZ25" s="2" t="s">
        <v>155</v>
      </c>
      <c r="HA25" s="2" t="s">
        <v>146</v>
      </c>
      <c r="HB25" s="4"/>
      <c r="HC25" s="8"/>
      <c r="HD25" s="4"/>
      <c r="HE25" s="8"/>
      <c r="HF25" s="7"/>
      <c r="HG25" s="7"/>
      <c r="HH25" s="2" t="s">
        <v>238</v>
      </c>
      <c r="HI25" s="2" t="s">
        <v>143</v>
      </c>
      <c r="HJ25" s="2" t="s">
        <v>146</v>
      </c>
      <c r="HK25" s="2" t="s">
        <v>146</v>
      </c>
      <c r="HL25" s="2" t="s">
        <v>155</v>
      </c>
      <c r="HM25" s="2" t="s">
        <v>155</v>
      </c>
      <c r="HN25" s="2" t="s">
        <v>146</v>
      </c>
      <c r="HO25" s="4"/>
      <c r="HP25" s="8"/>
      <c r="HQ25" s="4"/>
      <c r="HR25" s="8"/>
      <c r="HS25" s="7"/>
      <c r="HT25" s="7"/>
      <c r="HU25" s="2" t="s">
        <v>238</v>
      </c>
      <c r="HV25" s="2" t="s">
        <v>143</v>
      </c>
      <c r="HW25" s="2" t="s">
        <v>146</v>
      </c>
      <c r="HX25" s="2" t="s">
        <v>146</v>
      </c>
      <c r="HY25" s="2" t="s">
        <v>155</v>
      </c>
      <c r="HZ25" s="2" t="s">
        <v>155</v>
      </c>
      <c r="IA25" s="2" t="s">
        <v>146</v>
      </c>
      <c r="IB25" s="4"/>
      <c r="IC25" s="8"/>
      <c r="ID25" s="4"/>
      <c r="IE25" s="8"/>
      <c r="IF25" s="7"/>
      <c r="IG25" s="7"/>
      <c r="IH25" s="2" t="s">
        <v>238</v>
      </c>
      <c r="II25" s="2" t="s">
        <v>143</v>
      </c>
      <c r="IJ25" s="2" t="s">
        <v>146</v>
      </c>
      <c r="IK25" s="2" t="s">
        <v>146</v>
      </c>
      <c r="IL25" s="2" t="s">
        <v>155</v>
      </c>
      <c r="IM25" s="2" t="s">
        <v>155</v>
      </c>
      <c r="IN25" s="2" t="s">
        <v>146</v>
      </c>
      <c r="IO25" s="4"/>
      <c r="IP25" s="8"/>
      <c r="IQ25" s="4"/>
      <c r="IR25" s="8"/>
      <c r="IS25" s="7"/>
      <c r="IT25" s="7"/>
      <c r="IU25" s="2" t="s">
        <v>238</v>
      </c>
      <c r="IV25" s="2" t="s">
        <v>143</v>
      </c>
      <c r="IW25" s="2" t="s">
        <v>146</v>
      </c>
      <c r="IX25" s="2" t="s">
        <v>146</v>
      </c>
      <c r="IY25" s="2" t="s">
        <v>155</v>
      </c>
      <c r="IZ25" s="2" t="s">
        <v>155</v>
      </c>
      <c r="JA25" s="2" t="s">
        <v>146</v>
      </c>
      <c r="JB25" s="4"/>
      <c r="JC25" s="8"/>
      <c r="JD25" s="4"/>
      <c r="JE25" s="8"/>
      <c r="JF25" s="7"/>
      <c r="JG25" s="7"/>
      <c r="JH25" s="2" t="s">
        <v>239</v>
      </c>
      <c r="JI25" s="2" t="s">
        <v>143</v>
      </c>
      <c r="JJ25" s="2" t="s">
        <v>146</v>
      </c>
      <c r="JK25" s="2" t="s">
        <v>146</v>
      </c>
      <c r="JL25" s="2" t="s">
        <v>155</v>
      </c>
      <c r="JM25" s="2" t="s">
        <v>155</v>
      </c>
      <c r="JN25" s="2" t="s">
        <v>146</v>
      </c>
      <c r="JO25" s="4"/>
      <c r="JP25" s="8"/>
      <c r="JQ25" s="4"/>
      <c r="JR25" s="8"/>
      <c r="JS25" s="7"/>
      <c r="JT25" s="7"/>
      <c r="JU25" s="2" t="s">
        <v>238</v>
      </c>
      <c r="JV25" s="2" t="s">
        <v>143</v>
      </c>
      <c r="JW25" s="2" t="s">
        <v>146</v>
      </c>
      <c r="JX25" s="2" t="s">
        <v>146</v>
      </c>
      <c r="JY25" s="2" t="s">
        <v>155</v>
      </c>
      <c r="JZ25" s="2" t="s">
        <v>155</v>
      </c>
      <c r="KA25" s="2" t="s">
        <v>146</v>
      </c>
      <c r="KB25" s="4"/>
      <c r="KC25" s="8"/>
      <c r="KD25" s="4"/>
      <c r="KE25" s="8"/>
      <c r="KF25" s="7"/>
      <c r="KG25" s="7"/>
      <c r="KH25" s="2" t="s">
        <v>153</v>
      </c>
      <c r="KI25" s="2" t="s">
        <v>330</v>
      </c>
      <c r="KJ25" s="2" t="s">
        <v>146</v>
      </c>
      <c r="KK25" s="2" t="s">
        <v>146</v>
      </c>
      <c r="KL25" s="2" t="s">
        <v>155</v>
      </c>
      <c r="KM25" s="2" t="s">
        <v>155</v>
      </c>
      <c r="KN25" s="2" t="s">
        <v>146</v>
      </c>
      <c r="KO25" s="4"/>
      <c r="KP25" s="8"/>
      <c r="KQ25" s="4"/>
      <c r="KR25" s="8"/>
      <c r="KS25" s="7"/>
      <c r="KT25" s="7"/>
      <c r="KU25" s="2" t="s">
        <v>238</v>
      </c>
      <c r="KV25" s="2" t="s">
        <v>143</v>
      </c>
      <c r="KW25" s="2" t="s">
        <v>146</v>
      </c>
      <c r="KX25" s="2" t="s">
        <v>146</v>
      </c>
      <c r="KY25" s="2" t="s">
        <v>155</v>
      </c>
      <c r="KZ25" s="2" t="s">
        <v>155</v>
      </c>
      <c r="LA25" s="2" t="s">
        <v>146</v>
      </c>
      <c r="LB25" s="4"/>
      <c r="LC25" s="8"/>
      <c r="LD25" s="4"/>
      <c r="LE25" s="8"/>
      <c r="LF25" s="7"/>
      <c r="LG25" s="7"/>
      <c r="LH25" s="2" t="s">
        <v>238</v>
      </c>
      <c r="LI25" s="2" t="s">
        <v>143</v>
      </c>
      <c r="LJ25" s="2" t="s">
        <v>146</v>
      </c>
      <c r="LK25" s="2" t="s">
        <v>146</v>
      </c>
      <c r="LL25" s="2" t="s">
        <v>155</v>
      </c>
      <c r="LM25" s="2" t="s">
        <v>155</v>
      </c>
      <c r="LN25" s="2" t="s">
        <v>146</v>
      </c>
      <c r="LO25" s="4"/>
      <c r="LP25" s="8"/>
      <c r="LQ25" s="4"/>
      <c r="LR25" s="8"/>
      <c r="LS25" s="7"/>
      <c r="LT25" s="7"/>
      <c r="LU25" s="2" t="s">
        <v>238</v>
      </c>
      <c r="LV25" s="2" t="s">
        <v>143</v>
      </c>
      <c r="LW25" s="2" t="s">
        <v>146</v>
      </c>
      <c r="LX25" s="2" t="s">
        <v>146</v>
      </c>
      <c r="LY25" s="2" t="s">
        <v>155</v>
      </c>
      <c r="LZ25" s="2" t="s">
        <v>155</v>
      </c>
      <c r="MA25" s="2" t="s">
        <v>146</v>
      </c>
      <c r="MB25" s="4"/>
      <c r="MC25" s="8"/>
      <c r="MD25" s="4"/>
      <c r="ME25" s="8"/>
      <c r="MF25" s="7"/>
      <c r="MG25" s="7"/>
      <c r="MH25" s="2" t="s">
        <v>238</v>
      </c>
      <c r="MI25" s="2" t="s">
        <v>143</v>
      </c>
      <c r="MJ25" s="2" t="s">
        <v>146</v>
      </c>
      <c r="MK25" s="2" t="s">
        <v>146</v>
      </c>
      <c r="ML25" s="2" t="s">
        <v>155</v>
      </c>
      <c r="MM25" s="2" t="s">
        <v>155</v>
      </c>
      <c r="MN25" s="2" t="s">
        <v>146</v>
      </c>
      <c r="MO25" s="4"/>
      <c r="MP25" s="8"/>
      <c r="MQ25" s="4"/>
      <c r="MR25" s="8"/>
      <c r="MS25" s="7"/>
      <c r="MT25" s="7"/>
      <c r="MU25" s="2" t="s">
        <v>238</v>
      </c>
      <c r="MV25" s="2" t="s">
        <v>143</v>
      </c>
      <c r="MW25" s="2" t="s">
        <v>146</v>
      </c>
      <c r="MX25" s="2" t="s">
        <v>146</v>
      </c>
      <c r="MY25" s="2" t="s">
        <v>155</v>
      </c>
      <c r="MZ25" s="2" t="s">
        <v>155</v>
      </c>
      <c r="NA25" s="2" t="s">
        <v>146</v>
      </c>
      <c r="NB25" s="4"/>
      <c r="NC25" s="8"/>
      <c r="ND25" s="4"/>
      <c r="NE25" s="8"/>
      <c r="NF25" s="7"/>
      <c r="NG25" s="7"/>
      <c r="NH25" s="2" t="s">
        <v>238</v>
      </c>
      <c r="NI25" s="2" t="s">
        <v>143</v>
      </c>
      <c r="NJ25" s="2" t="s">
        <v>146</v>
      </c>
      <c r="NK25" s="2" t="s">
        <v>146</v>
      </c>
      <c r="NL25" s="2" t="s">
        <v>155</v>
      </c>
      <c r="NM25" s="2" t="s">
        <v>155</v>
      </c>
      <c r="NN25" s="2" t="s">
        <v>146</v>
      </c>
      <c r="NO25" s="4"/>
      <c r="NP25" s="8"/>
      <c r="NQ25" s="4"/>
      <c r="NR25" s="8"/>
      <c r="NS25" s="7"/>
      <c r="NT25" s="7"/>
      <c r="NU25" s="2" t="s">
        <v>238</v>
      </c>
      <c r="NV25" s="2" t="s">
        <v>143</v>
      </c>
      <c r="NW25" s="2" t="s">
        <v>146</v>
      </c>
      <c r="NX25" s="2" t="s">
        <v>146</v>
      </c>
      <c r="NY25" s="2" t="s">
        <v>155</v>
      </c>
      <c r="NZ25" s="2" t="s">
        <v>155</v>
      </c>
      <c r="OA25" s="2" t="s">
        <v>146</v>
      </c>
      <c r="OB25" s="4"/>
      <c r="OC25" s="8"/>
      <c r="OD25" s="4"/>
      <c r="OE25" s="8"/>
      <c r="OF25" s="7"/>
      <c r="OG25" s="7"/>
      <c r="OH25" s="2" t="s">
        <v>238</v>
      </c>
      <c r="OI25" s="2" t="s">
        <v>143</v>
      </c>
      <c r="OJ25" s="2" t="s">
        <v>146</v>
      </c>
      <c r="OK25" s="2" t="s">
        <v>146</v>
      </c>
      <c r="OL25" s="2" t="s">
        <v>155</v>
      </c>
      <c r="OM25" s="2" t="s">
        <v>155</v>
      </c>
      <c r="ON25" s="2" t="s">
        <v>146</v>
      </c>
      <c r="OO25" s="4"/>
      <c r="OP25" s="8"/>
      <c r="OQ25" s="4"/>
      <c r="OR25" s="8"/>
      <c r="OS25" s="7"/>
      <c r="OT25" s="7"/>
      <c r="OU25" s="2" t="s">
        <v>238</v>
      </c>
      <c r="OV25" s="2" t="s">
        <v>143</v>
      </c>
      <c r="OW25" s="2" t="s">
        <v>146</v>
      </c>
      <c r="OX25" s="2" t="s">
        <v>146</v>
      </c>
      <c r="OY25" s="2" t="s">
        <v>155</v>
      </c>
      <c r="OZ25" s="2" t="s">
        <v>155</v>
      </c>
      <c r="PA25" s="2" t="s">
        <v>146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>
        <v>430</v>
      </c>
      <c r="PS25" s="4"/>
      <c r="PT25" s="4"/>
    </row>
    <row r="26">
      <c r="A26" s="2" t="s">
        <v>333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272</v>
      </c>
      <c r="G26" s="2" t="s">
        <v>272</v>
      </c>
      <c r="H26" s="2" t="s">
        <v>272</v>
      </c>
      <c r="I26" s="2" t="s">
        <v>232</v>
      </c>
      <c r="J26" s="2" t="s">
        <v>187</v>
      </c>
      <c r="K26" s="2" t="s">
        <v>244</v>
      </c>
      <c r="L26" s="3">
        <v>147.08</v>
      </c>
      <c r="M26" s="3">
        <v>154.43</v>
      </c>
      <c r="N26" s="3">
        <v>399.99</v>
      </c>
      <c r="O26" s="2" t="s">
        <v>143</v>
      </c>
      <c r="P26" s="2" t="s">
        <v>234</v>
      </c>
      <c r="Q26" s="2" t="s">
        <v>145</v>
      </c>
      <c r="R26" s="2" t="s">
        <v>146</v>
      </c>
      <c r="S26" s="2" t="s">
        <v>146</v>
      </c>
      <c r="T26" s="2" t="s">
        <v>235</v>
      </c>
      <c r="U26" s="2" t="s">
        <v>147</v>
      </c>
      <c r="V26" s="2" t="s">
        <v>236</v>
      </c>
      <c r="W26" s="2" t="s">
        <v>146</v>
      </c>
      <c r="X26" s="2" t="s">
        <v>146</v>
      </c>
      <c r="Y26" s="2" t="s">
        <v>146</v>
      </c>
      <c r="Z26" s="4"/>
      <c r="AA26" s="4">
        <f>=ROUNDDOWN({0},0)</f>
      </c>
      <c r="AB26" s="5">
        <v>6</v>
      </c>
      <c r="AC26" s="2" t="s">
        <v>237</v>
      </c>
      <c r="AD26" s="4">
        <v>173</v>
      </c>
      <c r="AE26" s="4">
        <v>173</v>
      </c>
      <c r="AF26" s="6">
        <v>65</v>
      </c>
      <c r="AG26" s="6"/>
      <c r="AH26" s="7"/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/>
      <c r="BK26" s="8"/>
      <c r="BL26" s="2" t="s">
        <v>146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330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/>
      <c r="CC26" s="8"/>
      <c r="CD26" s="4"/>
      <c r="CE26" s="8"/>
      <c r="CF26" s="7"/>
      <c r="CG26" s="7"/>
      <c r="CH26" s="2" t="s">
        <v>238</v>
      </c>
      <c r="CI26" s="2" t="s">
        <v>143</v>
      </c>
      <c r="CJ26" s="2" t="s">
        <v>146</v>
      </c>
      <c r="CK26" s="2" t="s">
        <v>146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238</v>
      </c>
      <c r="CV26" s="2" t="s">
        <v>143</v>
      </c>
      <c r="CW26" s="2" t="s">
        <v>146</v>
      </c>
      <c r="CX26" s="2" t="s">
        <v>146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238</v>
      </c>
      <c r="DI26" s="2" t="s">
        <v>143</v>
      </c>
      <c r="DJ26" s="2" t="s">
        <v>146</v>
      </c>
      <c r="DK26" s="2" t="s">
        <v>146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146</v>
      </c>
      <c r="DX26" s="2" t="s">
        <v>146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238</v>
      </c>
      <c r="EI26" s="2" t="s">
        <v>143</v>
      </c>
      <c r="EJ26" s="2" t="s">
        <v>146</v>
      </c>
      <c r="EK26" s="2" t="s">
        <v>146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238</v>
      </c>
      <c r="EV26" s="2" t="s">
        <v>143</v>
      </c>
      <c r="EW26" s="2" t="s">
        <v>146</v>
      </c>
      <c r="EX26" s="2" t="s">
        <v>146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238</v>
      </c>
      <c r="FI26" s="2" t="s">
        <v>143</v>
      </c>
      <c r="FJ26" s="2" t="s">
        <v>146</v>
      </c>
      <c r="FK26" s="2" t="s">
        <v>146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238</v>
      </c>
      <c r="FV26" s="2" t="s">
        <v>143</v>
      </c>
      <c r="FW26" s="2" t="s">
        <v>146</v>
      </c>
      <c r="FX26" s="2" t="s">
        <v>146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331</v>
      </c>
      <c r="GI26" s="2" t="s">
        <v>143</v>
      </c>
      <c r="GJ26" s="2" t="s">
        <v>146</v>
      </c>
      <c r="GK26" s="2" t="s">
        <v>146</v>
      </c>
      <c r="GL26" s="2" t="s">
        <v>155</v>
      </c>
      <c r="GM26" s="2" t="s">
        <v>155</v>
      </c>
      <c r="GN26" s="2" t="s">
        <v>146</v>
      </c>
      <c r="GO26" s="4"/>
      <c r="GP26" s="8"/>
      <c r="GQ26" s="4"/>
      <c r="GR26" s="8"/>
      <c r="GS26" s="7"/>
      <c r="GT26" s="7"/>
      <c r="GU26" s="2" t="s">
        <v>238</v>
      </c>
      <c r="GV26" s="2" t="s">
        <v>143</v>
      </c>
      <c r="GW26" s="2" t="s">
        <v>146</v>
      </c>
      <c r="GX26" s="2" t="s">
        <v>146</v>
      </c>
      <c r="GY26" s="2" t="s">
        <v>155</v>
      </c>
      <c r="GZ26" s="2" t="s">
        <v>155</v>
      </c>
      <c r="HA26" s="2" t="s">
        <v>146</v>
      </c>
      <c r="HB26" s="4"/>
      <c r="HC26" s="8"/>
      <c r="HD26" s="4"/>
      <c r="HE26" s="8"/>
      <c r="HF26" s="7"/>
      <c r="HG26" s="7"/>
      <c r="HH26" s="2" t="s">
        <v>238</v>
      </c>
      <c r="HI26" s="2" t="s">
        <v>143</v>
      </c>
      <c r="HJ26" s="2" t="s">
        <v>146</v>
      </c>
      <c r="HK26" s="2" t="s">
        <v>146</v>
      </c>
      <c r="HL26" s="2" t="s">
        <v>155</v>
      </c>
      <c r="HM26" s="2" t="s">
        <v>155</v>
      </c>
      <c r="HN26" s="2" t="s">
        <v>146</v>
      </c>
      <c r="HO26" s="4"/>
      <c r="HP26" s="8"/>
      <c r="HQ26" s="4"/>
      <c r="HR26" s="8"/>
      <c r="HS26" s="7"/>
      <c r="HT26" s="7"/>
      <c r="HU26" s="2" t="s">
        <v>238</v>
      </c>
      <c r="HV26" s="2" t="s">
        <v>143</v>
      </c>
      <c r="HW26" s="2" t="s">
        <v>146</v>
      </c>
      <c r="HX26" s="2" t="s">
        <v>146</v>
      </c>
      <c r="HY26" s="2" t="s">
        <v>155</v>
      </c>
      <c r="HZ26" s="2" t="s">
        <v>155</v>
      </c>
      <c r="IA26" s="2" t="s">
        <v>146</v>
      </c>
      <c r="IB26" s="4"/>
      <c r="IC26" s="8"/>
      <c r="ID26" s="4"/>
      <c r="IE26" s="8"/>
      <c r="IF26" s="7"/>
      <c r="IG26" s="7"/>
      <c r="IH26" s="2" t="s">
        <v>238</v>
      </c>
      <c r="II26" s="2" t="s">
        <v>143</v>
      </c>
      <c r="IJ26" s="2" t="s">
        <v>146</v>
      </c>
      <c r="IK26" s="2" t="s">
        <v>146</v>
      </c>
      <c r="IL26" s="2" t="s">
        <v>155</v>
      </c>
      <c r="IM26" s="2" t="s">
        <v>155</v>
      </c>
      <c r="IN26" s="2" t="s">
        <v>146</v>
      </c>
      <c r="IO26" s="4"/>
      <c r="IP26" s="8"/>
      <c r="IQ26" s="4"/>
      <c r="IR26" s="8"/>
      <c r="IS26" s="7"/>
      <c r="IT26" s="7"/>
      <c r="IU26" s="2" t="s">
        <v>238</v>
      </c>
      <c r="IV26" s="2" t="s">
        <v>143</v>
      </c>
      <c r="IW26" s="2" t="s">
        <v>146</v>
      </c>
      <c r="IX26" s="2" t="s">
        <v>146</v>
      </c>
      <c r="IY26" s="2" t="s">
        <v>155</v>
      </c>
      <c r="IZ26" s="2" t="s">
        <v>155</v>
      </c>
      <c r="JA26" s="2" t="s">
        <v>146</v>
      </c>
      <c r="JB26" s="4"/>
      <c r="JC26" s="8"/>
      <c r="JD26" s="4"/>
      <c r="JE26" s="8"/>
      <c r="JF26" s="7"/>
      <c r="JG26" s="7"/>
      <c r="JH26" s="2" t="s">
        <v>239</v>
      </c>
      <c r="JI26" s="2" t="s">
        <v>143</v>
      </c>
      <c r="JJ26" s="2" t="s">
        <v>146</v>
      </c>
      <c r="JK26" s="2" t="s">
        <v>146</v>
      </c>
      <c r="JL26" s="2" t="s">
        <v>155</v>
      </c>
      <c r="JM26" s="2" t="s">
        <v>155</v>
      </c>
      <c r="JN26" s="2" t="s">
        <v>146</v>
      </c>
      <c r="JO26" s="4"/>
      <c r="JP26" s="8"/>
      <c r="JQ26" s="4"/>
      <c r="JR26" s="8"/>
      <c r="JS26" s="7"/>
      <c r="JT26" s="7"/>
      <c r="JU26" s="2" t="s">
        <v>238</v>
      </c>
      <c r="JV26" s="2" t="s">
        <v>143</v>
      </c>
      <c r="JW26" s="2" t="s">
        <v>146</v>
      </c>
      <c r="JX26" s="2" t="s">
        <v>146</v>
      </c>
      <c r="JY26" s="2" t="s">
        <v>155</v>
      </c>
      <c r="JZ26" s="2" t="s">
        <v>155</v>
      </c>
      <c r="KA26" s="2" t="s">
        <v>146</v>
      </c>
      <c r="KB26" s="4"/>
      <c r="KC26" s="8"/>
      <c r="KD26" s="4"/>
      <c r="KE26" s="8"/>
      <c r="KF26" s="7"/>
      <c r="KG26" s="7"/>
      <c r="KH26" s="2" t="s">
        <v>153</v>
      </c>
      <c r="KI26" s="2" t="s">
        <v>330</v>
      </c>
      <c r="KJ26" s="2" t="s">
        <v>146</v>
      </c>
      <c r="KK26" s="2" t="s">
        <v>146</v>
      </c>
      <c r="KL26" s="2" t="s">
        <v>155</v>
      </c>
      <c r="KM26" s="2" t="s">
        <v>155</v>
      </c>
      <c r="KN26" s="2" t="s">
        <v>146</v>
      </c>
      <c r="KO26" s="4"/>
      <c r="KP26" s="8"/>
      <c r="KQ26" s="4"/>
      <c r="KR26" s="8"/>
      <c r="KS26" s="7"/>
      <c r="KT26" s="7"/>
      <c r="KU26" s="2" t="s">
        <v>238</v>
      </c>
      <c r="KV26" s="2" t="s">
        <v>143</v>
      </c>
      <c r="KW26" s="2" t="s">
        <v>146</v>
      </c>
      <c r="KX26" s="2" t="s">
        <v>146</v>
      </c>
      <c r="KY26" s="2" t="s">
        <v>155</v>
      </c>
      <c r="KZ26" s="2" t="s">
        <v>155</v>
      </c>
      <c r="LA26" s="2" t="s">
        <v>146</v>
      </c>
      <c r="LB26" s="4"/>
      <c r="LC26" s="8"/>
      <c r="LD26" s="4"/>
      <c r="LE26" s="8"/>
      <c r="LF26" s="7"/>
      <c r="LG26" s="7"/>
      <c r="LH26" s="2" t="s">
        <v>238</v>
      </c>
      <c r="LI26" s="2" t="s">
        <v>143</v>
      </c>
      <c r="LJ26" s="2" t="s">
        <v>146</v>
      </c>
      <c r="LK26" s="2" t="s">
        <v>146</v>
      </c>
      <c r="LL26" s="2" t="s">
        <v>155</v>
      </c>
      <c r="LM26" s="2" t="s">
        <v>155</v>
      </c>
      <c r="LN26" s="2" t="s">
        <v>146</v>
      </c>
      <c r="LO26" s="4"/>
      <c r="LP26" s="8"/>
      <c r="LQ26" s="4"/>
      <c r="LR26" s="8"/>
      <c r="LS26" s="7"/>
      <c r="LT26" s="7"/>
      <c r="LU26" s="2" t="s">
        <v>238</v>
      </c>
      <c r="LV26" s="2" t="s">
        <v>143</v>
      </c>
      <c r="LW26" s="2" t="s">
        <v>146</v>
      </c>
      <c r="LX26" s="2" t="s">
        <v>146</v>
      </c>
      <c r="LY26" s="2" t="s">
        <v>155</v>
      </c>
      <c r="LZ26" s="2" t="s">
        <v>155</v>
      </c>
      <c r="MA26" s="2" t="s">
        <v>146</v>
      </c>
      <c r="MB26" s="4"/>
      <c r="MC26" s="8"/>
      <c r="MD26" s="4"/>
      <c r="ME26" s="8"/>
      <c r="MF26" s="7"/>
      <c r="MG26" s="7"/>
      <c r="MH26" s="2" t="s">
        <v>238</v>
      </c>
      <c r="MI26" s="2" t="s">
        <v>143</v>
      </c>
      <c r="MJ26" s="2" t="s">
        <v>146</v>
      </c>
      <c r="MK26" s="2" t="s">
        <v>146</v>
      </c>
      <c r="ML26" s="2" t="s">
        <v>155</v>
      </c>
      <c r="MM26" s="2" t="s">
        <v>155</v>
      </c>
      <c r="MN26" s="2" t="s">
        <v>146</v>
      </c>
      <c r="MO26" s="4"/>
      <c r="MP26" s="8"/>
      <c r="MQ26" s="4"/>
      <c r="MR26" s="8"/>
      <c r="MS26" s="7"/>
      <c r="MT26" s="7"/>
      <c r="MU26" s="2" t="s">
        <v>238</v>
      </c>
      <c r="MV26" s="2" t="s">
        <v>143</v>
      </c>
      <c r="MW26" s="2" t="s">
        <v>146</v>
      </c>
      <c r="MX26" s="2" t="s">
        <v>146</v>
      </c>
      <c r="MY26" s="2" t="s">
        <v>155</v>
      </c>
      <c r="MZ26" s="2" t="s">
        <v>155</v>
      </c>
      <c r="NA26" s="2" t="s">
        <v>146</v>
      </c>
      <c r="NB26" s="4"/>
      <c r="NC26" s="8"/>
      <c r="ND26" s="4"/>
      <c r="NE26" s="8"/>
      <c r="NF26" s="7"/>
      <c r="NG26" s="7"/>
      <c r="NH26" s="2" t="s">
        <v>238</v>
      </c>
      <c r="NI26" s="2" t="s">
        <v>143</v>
      </c>
      <c r="NJ26" s="2" t="s">
        <v>146</v>
      </c>
      <c r="NK26" s="2" t="s">
        <v>146</v>
      </c>
      <c r="NL26" s="2" t="s">
        <v>155</v>
      </c>
      <c r="NM26" s="2" t="s">
        <v>155</v>
      </c>
      <c r="NN26" s="2" t="s">
        <v>146</v>
      </c>
      <c r="NO26" s="4"/>
      <c r="NP26" s="8"/>
      <c r="NQ26" s="4"/>
      <c r="NR26" s="8"/>
      <c r="NS26" s="7"/>
      <c r="NT26" s="7"/>
      <c r="NU26" s="2" t="s">
        <v>238</v>
      </c>
      <c r="NV26" s="2" t="s">
        <v>143</v>
      </c>
      <c r="NW26" s="2" t="s">
        <v>146</v>
      </c>
      <c r="NX26" s="2" t="s">
        <v>146</v>
      </c>
      <c r="NY26" s="2" t="s">
        <v>155</v>
      </c>
      <c r="NZ26" s="2" t="s">
        <v>155</v>
      </c>
      <c r="OA26" s="2" t="s">
        <v>146</v>
      </c>
      <c r="OB26" s="4"/>
      <c r="OC26" s="8"/>
      <c r="OD26" s="4"/>
      <c r="OE26" s="8"/>
      <c r="OF26" s="7"/>
      <c r="OG26" s="7"/>
      <c r="OH26" s="2" t="s">
        <v>238</v>
      </c>
      <c r="OI26" s="2" t="s">
        <v>143</v>
      </c>
      <c r="OJ26" s="2" t="s">
        <v>146</v>
      </c>
      <c r="OK26" s="2" t="s">
        <v>146</v>
      </c>
      <c r="OL26" s="2" t="s">
        <v>155</v>
      </c>
      <c r="OM26" s="2" t="s">
        <v>155</v>
      </c>
      <c r="ON26" s="2" t="s">
        <v>146</v>
      </c>
      <c r="OO26" s="4"/>
      <c r="OP26" s="8"/>
      <c r="OQ26" s="4"/>
      <c r="OR26" s="8"/>
      <c r="OS26" s="7"/>
      <c r="OT26" s="7"/>
      <c r="OU26" s="2" t="s">
        <v>238</v>
      </c>
      <c r="OV26" s="2" t="s">
        <v>143</v>
      </c>
      <c r="OW26" s="2" t="s">
        <v>146</v>
      </c>
      <c r="OX26" s="2" t="s">
        <v>146</v>
      </c>
      <c r="OY26" s="2" t="s">
        <v>155</v>
      </c>
      <c r="OZ26" s="2" t="s">
        <v>155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>
        <v>173</v>
      </c>
      <c r="PS26" s="4"/>
      <c r="PT26" s="4"/>
    </row>
    <row r="27">
      <c r="A27" s="2" t="s">
        <v>334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335</v>
      </c>
      <c r="G27" s="2" t="s">
        <v>335</v>
      </c>
      <c r="H27" s="2" t="s">
        <v>335</v>
      </c>
      <c r="I27" s="2" t="s">
        <v>140</v>
      </c>
      <c r="J27" s="2" t="s">
        <v>141</v>
      </c>
      <c r="K27" s="2" t="s">
        <v>336</v>
      </c>
      <c r="L27" s="3">
        <v>170.23</v>
      </c>
      <c r="M27" s="3">
        <v>178.74</v>
      </c>
      <c r="N27" s="3">
        <v>499.99</v>
      </c>
      <c r="O27" s="2" t="s">
        <v>337</v>
      </c>
      <c r="P27" s="2" t="s">
        <v>245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285</v>
      </c>
      <c r="Z27" s="4">
        <v>1</v>
      </c>
      <c r="AA27" s="4">
        <f>=ROUNDDOWN(0.25,0)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/>
      <c r="AS27" s="8"/>
      <c r="AT27" s="7"/>
      <c r="AU27" s="7"/>
      <c r="AV27" s="4">
        <v>8</v>
      </c>
      <c r="AW27" s="8">
        <v>1234.95</v>
      </c>
      <c r="AX27" s="4" t="s">
        <v>146</v>
      </c>
      <c r="AY27" s="8" t="s">
        <v>146</v>
      </c>
      <c r="AZ27" s="7" t="s">
        <v>146</v>
      </c>
      <c r="BA27" s="7" t="s">
        <v>146</v>
      </c>
      <c r="BB27" s="7"/>
      <c r="BC27" s="4">
        <v>8</v>
      </c>
      <c r="BD27" s="8">
        <v>1234.95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1</v>
      </c>
      <c r="BJ27" s="4"/>
      <c r="BK27" s="8"/>
      <c r="BL27" s="2" t="s">
        <v>146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143</v>
      </c>
      <c r="BW27" s="2" t="s">
        <v>285</v>
      </c>
      <c r="BX27" s="2" t="s">
        <v>250</v>
      </c>
      <c r="BY27" s="2" t="s">
        <v>155</v>
      </c>
      <c r="BZ27" s="2" t="s">
        <v>155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338</v>
      </c>
      <c r="CJ27" s="2" t="s">
        <v>156</v>
      </c>
      <c r="CK27" s="2" t="s">
        <v>305</v>
      </c>
      <c r="CL27" s="2" t="s">
        <v>155</v>
      </c>
      <c r="CM27" s="2" t="s">
        <v>155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338</v>
      </c>
      <c r="CW27" s="2" t="s">
        <v>146</v>
      </c>
      <c r="CX27" s="2" t="s">
        <v>207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338</v>
      </c>
      <c r="DJ27" s="2" t="s">
        <v>220</v>
      </c>
      <c r="DK27" s="2" t="s">
        <v>339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338</v>
      </c>
      <c r="DW27" s="2" t="s">
        <v>285</v>
      </c>
      <c r="DX27" s="2" t="s">
        <v>193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338</v>
      </c>
      <c r="EJ27" s="2" t="s">
        <v>162</v>
      </c>
      <c r="EK27" s="2" t="s">
        <v>319</v>
      </c>
      <c r="EL27" s="2" t="s">
        <v>340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338</v>
      </c>
      <c r="EW27" s="2" t="s">
        <v>164</v>
      </c>
      <c r="EX27" s="2" t="s">
        <v>341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338</v>
      </c>
      <c r="FJ27" s="2" t="s">
        <v>183</v>
      </c>
      <c r="FK27" s="2" t="s">
        <v>146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146</v>
      </c>
      <c r="FV27" s="2" t="s">
        <v>146</v>
      </c>
      <c r="FW27" s="2" t="s">
        <v>146</v>
      </c>
      <c r="FX27" s="2" t="s">
        <v>146</v>
      </c>
      <c r="FY27" s="2" t="s">
        <v>146</v>
      </c>
      <c r="FZ27" s="2" t="s">
        <v>146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338</v>
      </c>
      <c r="GJ27" s="2" t="s">
        <v>169</v>
      </c>
      <c r="GK27" s="2" t="s">
        <v>342</v>
      </c>
      <c r="GL27" s="2" t="s">
        <v>155</v>
      </c>
      <c r="GM27" s="2" t="s">
        <v>155</v>
      </c>
      <c r="GN27" s="2" t="s">
        <v>146</v>
      </c>
      <c r="GO27" s="4"/>
      <c r="GP27" s="8"/>
      <c r="GQ27" s="4"/>
      <c r="GR27" s="8"/>
      <c r="GS27" s="7"/>
      <c r="GT27" s="7"/>
      <c r="GU27" s="2" t="s">
        <v>153</v>
      </c>
      <c r="GV27" s="2" t="s">
        <v>338</v>
      </c>
      <c r="GW27" s="2" t="s">
        <v>171</v>
      </c>
      <c r="GX27" s="2" t="s">
        <v>146</v>
      </c>
      <c r="GY27" s="2" t="s">
        <v>155</v>
      </c>
      <c r="GZ27" s="2" t="s">
        <v>155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153</v>
      </c>
      <c r="KI27" s="2" t="s">
        <v>338</v>
      </c>
      <c r="KJ27" s="2" t="s">
        <v>172</v>
      </c>
      <c r="KK27" s="2" t="s">
        <v>146</v>
      </c>
      <c r="KL27" s="2" t="s">
        <v>155</v>
      </c>
      <c r="KM27" s="2" t="s">
        <v>155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>
        <v>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343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335</v>
      </c>
      <c r="G28" s="2" t="s">
        <v>335</v>
      </c>
      <c r="H28" s="2" t="s">
        <v>335</v>
      </c>
      <c r="I28" s="2" t="s">
        <v>140</v>
      </c>
      <c r="J28" s="2" t="s">
        <v>174</v>
      </c>
      <c r="K28" s="2" t="s">
        <v>336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245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285</v>
      </c>
      <c r="Z28" s="4">
        <v>197</v>
      </c>
      <c r="AA28" s="4">
        <f>=ROUNDDOWN(39.4,0)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5</v>
      </c>
      <c r="AQ28" s="8">
        <v>714.26</v>
      </c>
      <c r="AR28" s="4"/>
      <c r="AS28" s="8"/>
      <c r="AT28" s="7"/>
      <c r="AU28" s="7"/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0.5784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5</v>
      </c>
      <c r="BK28" s="8">
        <v>714.26</v>
      </c>
      <c r="BL28" s="2" t="s">
        <v>344</v>
      </c>
      <c r="BM28" s="7">
        <v>1</v>
      </c>
      <c r="BN28" s="7">
        <v>1</v>
      </c>
      <c r="BO28" s="4">
        <v>1</v>
      </c>
      <c r="BP28" s="8">
        <v>239.99</v>
      </c>
      <c r="BQ28" s="4"/>
      <c r="BR28" s="8"/>
      <c r="BS28" s="7"/>
      <c r="BT28" s="7"/>
      <c r="BU28" s="2" t="s">
        <v>153</v>
      </c>
      <c r="BV28" s="2" t="s">
        <v>143</v>
      </c>
      <c r="BW28" s="2" t="s">
        <v>285</v>
      </c>
      <c r="BX28" s="2" t="s">
        <v>176</v>
      </c>
      <c r="BY28" s="2" t="s">
        <v>155</v>
      </c>
      <c r="BZ28" s="2" t="s">
        <v>155</v>
      </c>
      <c r="CA28" s="2" t="s">
        <v>146</v>
      </c>
      <c r="CB28" s="4">
        <v>3</v>
      </c>
      <c r="CC28" s="8">
        <v>239.35</v>
      </c>
      <c r="CD28" s="4"/>
      <c r="CE28" s="8"/>
      <c r="CF28" s="7"/>
      <c r="CG28" s="7"/>
      <c r="CH28" s="2" t="s">
        <v>153</v>
      </c>
      <c r="CI28" s="2" t="s">
        <v>143</v>
      </c>
      <c r="CJ28" s="2" t="s">
        <v>156</v>
      </c>
      <c r="CK28" s="2" t="s">
        <v>345</v>
      </c>
      <c r="CL28" s="2" t="s">
        <v>155</v>
      </c>
      <c r="CM28" s="2" t="s">
        <v>155</v>
      </c>
      <c r="CN28" s="2" t="s">
        <v>146</v>
      </c>
      <c r="CO28" s="4">
        <v>1</v>
      </c>
      <c r="CP28" s="8">
        <v>234.92</v>
      </c>
      <c r="CQ28" s="4"/>
      <c r="CR28" s="8"/>
      <c r="CS28" s="7"/>
      <c r="CT28" s="7"/>
      <c r="CU28" s="2" t="s">
        <v>153</v>
      </c>
      <c r="CV28" s="2" t="s">
        <v>143</v>
      </c>
      <c r="CW28" s="2" t="s">
        <v>146</v>
      </c>
      <c r="CX28" s="2" t="s">
        <v>207</v>
      </c>
      <c r="CY28" s="2" t="s">
        <v>155</v>
      </c>
      <c r="CZ28" s="2" t="s">
        <v>155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220</v>
      </c>
      <c r="DK28" s="2" t="s">
        <v>346</v>
      </c>
      <c r="DL28" s="2" t="s">
        <v>155</v>
      </c>
      <c r="DM28" s="2" t="s">
        <v>155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285</v>
      </c>
      <c r="DX28" s="2" t="s">
        <v>347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162</v>
      </c>
      <c r="EK28" s="2" t="s">
        <v>348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164</v>
      </c>
      <c r="EX28" s="2" t="s">
        <v>165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183</v>
      </c>
      <c r="FK28" s="2" t="s">
        <v>349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146</v>
      </c>
      <c r="FV28" s="2" t="s">
        <v>146</v>
      </c>
      <c r="FW28" s="2" t="s">
        <v>146</v>
      </c>
      <c r="FX28" s="2" t="s">
        <v>146</v>
      </c>
      <c r="FY28" s="2" t="s">
        <v>146</v>
      </c>
      <c r="FZ28" s="2" t="s">
        <v>146</v>
      </c>
      <c r="GA28" s="2" t="s">
        <v>146</v>
      </c>
      <c r="GB28" s="4"/>
      <c r="GC28" s="8"/>
      <c r="GD28" s="4"/>
      <c r="GE28" s="8"/>
      <c r="GF28" s="7"/>
      <c r="GG28" s="7"/>
      <c r="GH28" s="2" t="s">
        <v>153</v>
      </c>
      <c r="GI28" s="2" t="s">
        <v>143</v>
      </c>
      <c r="GJ28" s="2" t="s">
        <v>169</v>
      </c>
      <c r="GK28" s="2" t="s">
        <v>350</v>
      </c>
      <c r="GL28" s="2" t="s">
        <v>155</v>
      </c>
      <c r="GM28" s="2" t="s">
        <v>155</v>
      </c>
      <c r="GN28" s="2" t="s">
        <v>146</v>
      </c>
      <c r="GO28" s="4"/>
      <c r="GP28" s="8"/>
      <c r="GQ28" s="4"/>
      <c r="GR28" s="8"/>
      <c r="GS28" s="7"/>
      <c r="GT28" s="7"/>
      <c r="GU28" s="2" t="s">
        <v>153</v>
      </c>
      <c r="GV28" s="2" t="s">
        <v>143</v>
      </c>
      <c r="GW28" s="2" t="s">
        <v>171</v>
      </c>
      <c r="GX28" s="2" t="s">
        <v>351</v>
      </c>
      <c r="GY28" s="2" t="s">
        <v>155</v>
      </c>
      <c r="GZ28" s="2" t="s">
        <v>155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153</v>
      </c>
      <c r="KI28" s="2" t="s">
        <v>143</v>
      </c>
      <c r="KJ28" s="2" t="s">
        <v>172</v>
      </c>
      <c r="KK28" s="2" t="s">
        <v>146</v>
      </c>
      <c r="KL28" s="2" t="s">
        <v>155</v>
      </c>
      <c r="KM28" s="2" t="s">
        <v>155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197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352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335</v>
      </c>
      <c r="G29" s="2" t="s">
        <v>335</v>
      </c>
      <c r="H29" s="2" t="s">
        <v>335</v>
      </c>
      <c r="I29" s="2" t="s">
        <v>140</v>
      </c>
      <c r="J29" s="2" t="s">
        <v>187</v>
      </c>
      <c r="K29" s="2" t="s">
        <v>336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245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285</v>
      </c>
      <c r="Z29" s="4">
        <v>48</v>
      </c>
      <c r="AA29" s="4">
        <f>=ROUNDDOWN(48,0)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3</v>
      </c>
      <c r="AQ29" s="8">
        <v>520.69</v>
      </c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>
        <v>0.4216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3</v>
      </c>
      <c r="BK29" s="8">
        <v>520.69</v>
      </c>
      <c r="BL29" s="2" t="s">
        <v>246</v>
      </c>
      <c r="BM29" s="7">
        <v>1</v>
      </c>
      <c r="BN29" s="7">
        <v>1</v>
      </c>
      <c r="BO29" s="4">
        <v>1</v>
      </c>
      <c r="BP29" s="8">
        <v>299.99</v>
      </c>
      <c r="BQ29" s="4"/>
      <c r="BR29" s="8"/>
      <c r="BS29" s="7"/>
      <c r="BT29" s="7"/>
      <c r="BU29" s="2" t="s">
        <v>153</v>
      </c>
      <c r="BV29" s="2" t="s">
        <v>143</v>
      </c>
      <c r="BW29" s="2" t="s">
        <v>285</v>
      </c>
      <c r="BX29" s="2" t="s">
        <v>252</v>
      </c>
      <c r="BY29" s="2" t="s">
        <v>155</v>
      </c>
      <c r="BZ29" s="2" t="s">
        <v>155</v>
      </c>
      <c r="CA29" s="2" t="s">
        <v>146</v>
      </c>
      <c r="CB29" s="4">
        <v>2</v>
      </c>
      <c r="CC29" s="8">
        <v>220.7</v>
      </c>
      <c r="CD29" s="4"/>
      <c r="CE29" s="8"/>
      <c r="CF29" s="7"/>
      <c r="CG29" s="7"/>
      <c r="CH29" s="2" t="s">
        <v>153</v>
      </c>
      <c r="CI29" s="2" t="s">
        <v>143</v>
      </c>
      <c r="CJ29" s="2" t="s">
        <v>156</v>
      </c>
      <c r="CK29" s="2" t="s">
        <v>353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238</v>
      </c>
      <c r="CV29" s="2" t="s">
        <v>143</v>
      </c>
      <c r="CW29" s="2" t="s">
        <v>146</v>
      </c>
      <c r="CX29" s="2" t="s">
        <v>146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220</v>
      </c>
      <c r="DK29" s="2" t="s">
        <v>354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285</v>
      </c>
      <c r="DX29" s="2" t="s">
        <v>266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162</v>
      </c>
      <c r="EK29" s="2" t="s">
        <v>146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164</v>
      </c>
      <c r="EX29" s="2" t="s">
        <v>214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355</v>
      </c>
      <c r="FK29" s="2" t="s">
        <v>356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146</v>
      </c>
      <c r="FV29" s="2" t="s">
        <v>146</v>
      </c>
      <c r="FW29" s="2" t="s">
        <v>146</v>
      </c>
      <c r="FX29" s="2" t="s">
        <v>146</v>
      </c>
      <c r="FY29" s="2" t="s">
        <v>146</v>
      </c>
      <c r="FZ29" s="2" t="s">
        <v>146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169</v>
      </c>
      <c r="GK29" s="2" t="s">
        <v>146</v>
      </c>
      <c r="GL29" s="2" t="s">
        <v>155</v>
      </c>
      <c r="GM29" s="2" t="s">
        <v>155</v>
      </c>
      <c r="GN29" s="2" t="s">
        <v>146</v>
      </c>
      <c r="GO29" s="4"/>
      <c r="GP29" s="8"/>
      <c r="GQ29" s="4"/>
      <c r="GR29" s="8"/>
      <c r="GS29" s="7"/>
      <c r="GT29" s="7"/>
      <c r="GU29" s="2" t="s">
        <v>153</v>
      </c>
      <c r="GV29" s="2" t="s">
        <v>143</v>
      </c>
      <c r="GW29" s="2" t="s">
        <v>171</v>
      </c>
      <c r="GX29" s="2" t="s">
        <v>146</v>
      </c>
      <c r="GY29" s="2" t="s">
        <v>155</v>
      </c>
      <c r="GZ29" s="2" t="s">
        <v>155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153</v>
      </c>
      <c r="KI29" s="2" t="s">
        <v>143</v>
      </c>
      <c r="KJ29" s="2" t="s">
        <v>197</v>
      </c>
      <c r="KK29" s="2" t="s">
        <v>146</v>
      </c>
      <c r="KL29" s="2" t="s">
        <v>155</v>
      </c>
      <c r="KM29" s="2" t="s">
        <v>155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48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357</v>
      </c>
      <c r="B30" s="2" t="s">
        <v>135</v>
      </c>
      <c r="C30" s="2" t="s">
        <v>136</v>
      </c>
      <c r="D30" s="2" t="s">
        <v>358</v>
      </c>
      <c r="E30" s="2" t="s">
        <v>359</v>
      </c>
      <c r="F30" s="2" t="s">
        <v>360</v>
      </c>
      <c r="G30" s="2" t="s">
        <v>360</v>
      </c>
      <c r="H30" s="2" t="s">
        <v>360</v>
      </c>
      <c r="I30" s="2" t="s">
        <v>361</v>
      </c>
      <c r="J30" s="2" t="s">
        <v>362</v>
      </c>
      <c r="K30" s="2" t="s">
        <v>244</v>
      </c>
      <c r="L30" s="3">
        <v>30.95</v>
      </c>
      <c r="M30" s="3">
        <v>32.5</v>
      </c>
      <c r="N30" s="3">
        <v>99.99</v>
      </c>
      <c r="O30" s="2" t="s">
        <v>143</v>
      </c>
      <c r="P30" s="2" t="s">
        <v>144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363</v>
      </c>
      <c r="V30" s="2" t="s">
        <v>148</v>
      </c>
      <c r="W30" s="2" t="s">
        <v>149</v>
      </c>
      <c r="X30" s="2" t="s">
        <v>146</v>
      </c>
      <c r="Y30" s="2" t="s">
        <v>193</v>
      </c>
      <c r="Z30" s="4">
        <v>161</v>
      </c>
      <c r="AA30" s="4">
        <f>=ROUNDDOWN(40.25,0)</f>
      </c>
      <c r="AB30" s="5">
        <v>4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6</v>
      </c>
      <c r="AQ30" s="8">
        <v>266.56</v>
      </c>
      <c r="AR30" s="4">
        <v>2</v>
      </c>
      <c r="AS30" s="8">
        <v>48.76</v>
      </c>
      <c r="AT30" s="7">
        <v>2</v>
      </c>
      <c r="AU30" s="7">
        <v>4.4668</v>
      </c>
      <c r="AV30" s="4">
        <v>6</v>
      </c>
      <c r="AW30" s="8">
        <v>266.56</v>
      </c>
      <c r="AX30" s="4">
        <v>2</v>
      </c>
      <c r="AY30" s="8">
        <v>48.76</v>
      </c>
      <c r="AZ30" s="7">
        <v>2</v>
      </c>
      <c r="BA30" s="7">
        <v>4.4668</v>
      </c>
      <c r="BB30" s="7">
        <v>1</v>
      </c>
      <c r="BC30" s="4">
        <v>12</v>
      </c>
      <c r="BD30" s="8">
        <v>437.74</v>
      </c>
      <c r="BE30" s="4">
        <v>5</v>
      </c>
      <c r="BF30" s="8">
        <v>132.62</v>
      </c>
      <c r="BG30" s="7">
        <v>1.4</v>
      </c>
      <c r="BH30" s="7">
        <v>2.3007</v>
      </c>
      <c r="BI30" s="7">
        <v>0.6089</v>
      </c>
      <c r="BJ30" s="4">
        <v>6</v>
      </c>
      <c r="BK30" s="8">
        <v>266.56</v>
      </c>
      <c r="BL30" s="2" t="s">
        <v>364</v>
      </c>
      <c r="BM30" s="7">
        <v>1</v>
      </c>
      <c r="BN30" s="7">
        <v>1</v>
      </c>
      <c r="BO30" s="4">
        <v>2</v>
      </c>
      <c r="BP30" s="8">
        <v>119.98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303</v>
      </c>
      <c r="BX30" s="2" t="s">
        <v>266</v>
      </c>
      <c r="BY30" s="2" t="s">
        <v>155</v>
      </c>
      <c r="BZ30" s="2" t="s">
        <v>155</v>
      </c>
      <c r="CA30" s="2" t="s">
        <v>146</v>
      </c>
      <c r="CB30" s="4">
        <v>1</v>
      </c>
      <c r="CC30" s="8">
        <v>40.3</v>
      </c>
      <c r="CD30" s="4">
        <v>2</v>
      </c>
      <c r="CE30" s="8">
        <v>48.76</v>
      </c>
      <c r="CF30" s="7">
        <v>-0.5</v>
      </c>
      <c r="CG30" s="7">
        <v>-0.1735</v>
      </c>
      <c r="CH30" s="2" t="s">
        <v>153</v>
      </c>
      <c r="CI30" s="2" t="s">
        <v>143</v>
      </c>
      <c r="CJ30" s="2" t="s">
        <v>171</v>
      </c>
      <c r="CK30" s="2" t="s">
        <v>365</v>
      </c>
      <c r="CL30" s="2" t="s">
        <v>155</v>
      </c>
      <c r="CM30" s="2" t="s">
        <v>155</v>
      </c>
      <c r="CN30" s="2" t="s">
        <v>146</v>
      </c>
      <c r="CO30" s="4">
        <v>2</v>
      </c>
      <c r="CP30" s="8">
        <v>71.18</v>
      </c>
      <c r="CQ30" s="4"/>
      <c r="CR30" s="8"/>
      <c r="CS30" s="7"/>
      <c r="CT30" s="7"/>
      <c r="CU30" s="2" t="s">
        <v>153</v>
      </c>
      <c r="CV30" s="2" t="s">
        <v>143</v>
      </c>
      <c r="CW30" s="2" t="s">
        <v>146</v>
      </c>
      <c r="CX30" s="2" t="s">
        <v>366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330</v>
      </c>
      <c r="DJ30" s="2" t="s">
        <v>367</v>
      </c>
      <c r="DK30" s="2" t="s">
        <v>249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303</v>
      </c>
      <c r="DX30" s="2" t="s">
        <v>368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162</v>
      </c>
      <c r="EK30" s="2" t="s">
        <v>369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370</v>
      </c>
      <c r="EX30" s="2" t="s">
        <v>371</v>
      </c>
      <c r="EY30" s="2" t="s">
        <v>155</v>
      </c>
      <c r="EZ30" s="2" t="s">
        <v>155</v>
      </c>
      <c r="FA30" s="2" t="s">
        <v>146</v>
      </c>
      <c r="FB30" s="4">
        <v>1</v>
      </c>
      <c r="FC30" s="8">
        <v>35.1</v>
      </c>
      <c r="FD30" s="4"/>
      <c r="FE30" s="8"/>
      <c r="FF30" s="7"/>
      <c r="FG30" s="7"/>
      <c r="FH30" s="2" t="s">
        <v>153</v>
      </c>
      <c r="FI30" s="2" t="s">
        <v>143</v>
      </c>
      <c r="FJ30" s="2" t="s">
        <v>325</v>
      </c>
      <c r="FK30" s="2" t="s">
        <v>372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146</v>
      </c>
      <c r="FV30" s="2" t="s">
        <v>146</v>
      </c>
      <c r="FW30" s="2" t="s">
        <v>146</v>
      </c>
      <c r="FX30" s="2" t="s">
        <v>146</v>
      </c>
      <c r="FY30" s="2" t="s">
        <v>146</v>
      </c>
      <c r="FZ30" s="2" t="s">
        <v>146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373</v>
      </c>
      <c r="GK30" s="2" t="s">
        <v>146</v>
      </c>
      <c r="GL30" s="2" t="s">
        <v>155</v>
      </c>
      <c r="GM30" s="2" t="s">
        <v>155</v>
      </c>
      <c r="GN30" s="2" t="s">
        <v>146</v>
      </c>
      <c r="GO30" s="4"/>
      <c r="GP30" s="8"/>
      <c r="GQ30" s="4"/>
      <c r="GR30" s="8"/>
      <c r="GS30" s="7"/>
      <c r="GT30" s="7"/>
      <c r="GU30" s="2" t="s">
        <v>153</v>
      </c>
      <c r="GV30" s="2" t="s">
        <v>143</v>
      </c>
      <c r="GW30" s="2" t="s">
        <v>374</v>
      </c>
      <c r="GX30" s="2" t="s">
        <v>146</v>
      </c>
      <c r="GY30" s="2" t="s">
        <v>155</v>
      </c>
      <c r="GZ30" s="2" t="s">
        <v>155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153</v>
      </c>
      <c r="KI30" s="2" t="s">
        <v>143</v>
      </c>
      <c r="KJ30" s="2" t="s">
        <v>197</v>
      </c>
      <c r="KK30" s="2" t="s">
        <v>146</v>
      </c>
      <c r="KL30" s="2" t="s">
        <v>155</v>
      </c>
      <c r="KM30" s="2" t="s">
        <v>155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161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375</v>
      </c>
      <c r="B31" s="2" t="s">
        <v>135</v>
      </c>
      <c r="C31" s="2" t="s">
        <v>136</v>
      </c>
      <c r="D31" s="2" t="s">
        <v>358</v>
      </c>
      <c r="E31" s="2" t="s">
        <v>359</v>
      </c>
      <c r="F31" s="2" t="s">
        <v>360</v>
      </c>
      <c r="G31" s="2" t="s">
        <v>360</v>
      </c>
      <c r="H31" s="2" t="s">
        <v>360</v>
      </c>
      <c r="I31" s="2" t="s">
        <v>361</v>
      </c>
      <c r="J31" s="2" t="s">
        <v>362</v>
      </c>
      <c r="K31" s="2" t="s">
        <v>302</v>
      </c>
      <c r="L31" s="3">
        <v>30.95</v>
      </c>
      <c r="M31" s="3">
        <v>32.5</v>
      </c>
      <c r="N31" s="3">
        <v>99.99</v>
      </c>
      <c r="O31" s="2" t="s">
        <v>143</v>
      </c>
      <c r="P31" s="2" t="s">
        <v>245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363</v>
      </c>
      <c r="V31" s="2" t="s">
        <v>148</v>
      </c>
      <c r="W31" s="2" t="s">
        <v>149</v>
      </c>
      <c r="X31" s="2" t="s">
        <v>146</v>
      </c>
      <c r="Y31" s="2" t="s">
        <v>193</v>
      </c>
      <c r="Z31" s="4">
        <v>32</v>
      </c>
      <c r="AA31" s="4">
        <f>=ROUNDDOWN(16,0)</f>
      </c>
      <c r="AB31" s="5">
        <v>2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4</v>
      </c>
      <c r="AQ31" s="8">
        <v>89.06</v>
      </c>
      <c r="AR31" s="4"/>
      <c r="AS31" s="8"/>
      <c r="AT31" s="7"/>
      <c r="AU31" s="7"/>
      <c r="AV31" s="4">
        <v>4</v>
      </c>
      <c r="AW31" s="8">
        <v>89.06</v>
      </c>
      <c r="AX31" s="4"/>
      <c r="AY31" s="8"/>
      <c r="AZ31" s="7"/>
      <c r="BA31" s="7"/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0.2035</v>
      </c>
      <c r="BJ31" s="4">
        <v>4</v>
      </c>
      <c r="BK31" s="8">
        <v>89.06</v>
      </c>
      <c r="BL31" s="2" t="s">
        <v>376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303</v>
      </c>
      <c r="BX31" s="2" t="s">
        <v>176</v>
      </c>
      <c r="BY31" s="2" t="s">
        <v>155</v>
      </c>
      <c r="BZ31" s="2" t="s">
        <v>155</v>
      </c>
      <c r="CA31" s="2" t="s">
        <v>146</v>
      </c>
      <c r="CB31" s="4">
        <v>2</v>
      </c>
      <c r="CC31" s="8">
        <v>16.26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171</v>
      </c>
      <c r="CK31" s="2" t="s">
        <v>377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146</v>
      </c>
      <c r="CX31" s="2" t="s">
        <v>190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367</v>
      </c>
      <c r="DK31" s="2" t="s">
        <v>209</v>
      </c>
      <c r="DL31" s="2" t="s">
        <v>155</v>
      </c>
      <c r="DM31" s="2" t="s">
        <v>155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303</v>
      </c>
      <c r="DX31" s="2" t="s">
        <v>256</v>
      </c>
      <c r="DY31" s="2" t="s">
        <v>155</v>
      </c>
      <c r="DZ31" s="2" t="s">
        <v>155</v>
      </c>
      <c r="EA31" s="2" t="s">
        <v>146</v>
      </c>
      <c r="EB31" s="4">
        <v>2</v>
      </c>
      <c r="EC31" s="8">
        <v>72.8</v>
      </c>
      <c r="ED31" s="4"/>
      <c r="EE31" s="8"/>
      <c r="EF31" s="7"/>
      <c r="EG31" s="7"/>
      <c r="EH31" s="2" t="s">
        <v>153</v>
      </c>
      <c r="EI31" s="2" t="s">
        <v>143</v>
      </c>
      <c r="EJ31" s="2" t="s">
        <v>162</v>
      </c>
      <c r="EK31" s="2" t="s">
        <v>378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370</v>
      </c>
      <c r="EX31" s="2" t="s">
        <v>165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325</v>
      </c>
      <c r="FK31" s="2" t="s">
        <v>379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146</v>
      </c>
      <c r="FV31" s="2" t="s">
        <v>146</v>
      </c>
      <c r="FW31" s="2" t="s">
        <v>146</v>
      </c>
      <c r="FX31" s="2" t="s">
        <v>146</v>
      </c>
      <c r="FY31" s="2" t="s">
        <v>146</v>
      </c>
      <c r="FZ31" s="2" t="s">
        <v>146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373</v>
      </c>
      <c r="GK31" s="2" t="s">
        <v>146</v>
      </c>
      <c r="GL31" s="2" t="s">
        <v>155</v>
      </c>
      <c r="GM31" s="2" t="s">
        <v>155</v>
      </c>
      <c r="GN31" s="2" t="s">
        <v>146</v>
      </c>
      <c r="GO31" s="4"/>
      <c r="GP31" s="8"/>
      <c r="GQ31" s="4"/>
      <c r="GR31" s="8"/>
      <c r="GS31" s="7"/>
      <c r="GT31" s="7"/>
      <c r="GU31" s="2" t="s">
        <v>153</v>
      </c>
      <c r="GV31" s="2" t="s">
        <v>143</v>
      </c>
      <c r="GW31" s="2" t="s">
        <v>374</v>
      </c>
      <c r="GX31" s="2" t="s">
        <v>146</v>
      </c>
      <c r="GY31" s="2" t="s">
        <v>155</v>
      </c>
      <c r="GZ31" s="2" t="s">
        <v>155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153</v>
      </c>
      <c r="KI31" s="2" t="s">
        <v>143</v>
      </c>
      <c r="KJ31" s="2" t="s">
        <v>197</v>
      </c>
      <c r="KK31" s="2" t="s">
        <v>146</v>
      </c>
      <c r="KL31" s="2" t="s">
        <v>155</v>
      </c>
      <c r="KM31" s="2" t="s">
        <v>155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32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380</v>
      </c>
      <c r="B32" s="2" t="s">
        <v>135</v>
      </c>
      <c r="C32" s="2" t="s">
        <v>136</v>
      </c>
      <c r="D32" s="2" t="s">
        <v>358</v>
      </c>
      <c r="E32" s="2" t="s">
        <v>359</v>
      </c>
      <c r="F32" s="2" t="s">
        <v>360</v>
      </c>
      <c r="G32" s="2" t="s">
        <v>360</v>
      </c>
      <c r="H32" s="2" t="s">
        <v>360</v>
      </c>
      <c r="I32" s="2" t="s">
        <v>361</v>
      </c>
      <c r="J32" s="2" t="s">
        <v>362</v>
      </c>
      <c r="K32" s="2" t="s">
        <v>381</v>
      </c>
      <c r="L32" s="3">
        <v>30.95</v>
      </c>
      <c r="M32" s="3">
        <v>32.5</v>
      </c>
      <c r="N32" s="3">
        <v>99.99</v>
      </c>
      <c r="O32" s="2" t="s">
        <v>143</v>
      </c>
      <c r="P32" s="2" t="s">
        <v>382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363</v>
      </c>
      <c r="V32" s="2" t="s">
        <v>148</v>
      </c>
      <c r="W32" s="2" t="s">
        <v>149</v>
      </c>
      <c r="X32" s="2" t="s">
        <v>146</v>
      </c>
      <c r="Y32" s="2" t="s">
        <v>285</v>
      </c>
      <c r="Z32" s="4">
        <v>150</v>
      </c>
      <c r="AA32" s="4">
        <f>=ROUNDDOWN(166.666666666667,0)</f>
      </c>
      <c r="AB32" s="5">
        <v>0.9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48</v>
      </c>
      <c r="AR32" s="4"/>
      <c r="AS32" s="8"/>
      <c r="AT32" s="7"/>
      <c r="AU32" s="7"/>
      <c r="AV32" s="4">
        <v>1</v>
      </c>
      <c r="AW32" s="8">
        <v>48</v>
      </c>
      <c r="AX32" s="4"/>
      <c r="AY32" s="8"/>
      <c r="AZ32" s="7"/>
      <c r="BA32" s="7"/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0.1097</v>
      </c>
      <c r="BJ32" s="4">
        <v>1</v>
      </c>
      <c r="BK32" s="8">
        <v>48</v>
      </c>
      <c r="BL32" s="2" t="s">
        <v>16</v>
      </c>
      <c r="BM32" s="7">
        <v>1</v>
      </c>
      <c r="BN32" s="7">
        <v>1</v>
      </c>
      <c r="BO32" s="4">
        <v>1</v>
      </c>
      <c r="BP32" s="8">
        <v>48</v>
      </c>
      <c r="BQ32" s="4"/>
      <c r="BR32" s="8"/>
      <c r="BS32" s="7"/>
      <c r="BT32" s="7"/>
      <c r="BU32" s="2" t="s">
        <v>153</v>
      </c>
      <c r="BV32" s="2" t="s">
        <v>143</v>
      </c>
      <c r="BW32" s="2" t="s">
        <v>303</v>
      </c>
      <c r="BX32" s="2" t="s">
        <v>383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171</v>
      </c>
      <c r="CK32" s="2" t="s">
        <v>345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146</v>
      </c>
      <c r="CX32" s="2" t="s">
        <v>314</v>
      </c>
      <c r="CY32" s="2" t="s">
        <v>155</v>
      </c>
      <c r="CZ32" s="2" t="s">
        <v>155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330</v>
      </c>
      <c r="DJ32" s="2" t="s">
        <v>367</v>
      </c>
      <c r="DK32" s="2" t="s">
        <v>384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303</v>
      </c>
      <c r="DX32" s="2" t="s">
        <v>385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162</v>
      </c>
      <c r="EK32" s="2" t="s">
        <v>163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370</v>
      </c>
      <c r="EX32" s="2" t="s">
        <v>225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325</v>
      </c>
      <c r="FK32" s="2" t="s">
        <v>386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146</v>
      </c>
      <c r="FV32" s="2" t="s">
        <v>146</v>
      </c>
      <c r="FW32" s="2" t="s">
        <v>146</v>
      </c>
      <c r="FX32" s="2" t="s">
        <v>146</v>
      </c>
      <c r="FY32" s="2" t="s">
        <v>146</v>
      </c>
      <c r="FZ32" s="2" t="s">
        <v>146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143</v>
      </c>
      <c r="GJ32" s="2" t="s">
        <v>373</v>
      </c>
      <c r="GK32" s="2" t="s">
        <v>387</v>
      </c>
      <c r="GL32" s="2" t="s">
        <v>155</v>
      </c>
      <c r="GM32" s="2" t="s">
        <v>155</v>
      </c>
      <c r="GN32" s="2" t="s">
        <v>146</v>
      </c>
      <c r="GO32" s="4"/>
      <c r="GP32" s="8"/>
      <c r="GQ32" s="4"/>
      <c r="GR32" s="8"/>
      <c r="GS32" s="7"/>
      <c r="GT32" s="7"/>
      <c r="GU32" s="2" t="s">
        <v>153</v>
      </c>
      <c r="GV32" s="2" t="s">
        <v>143</v>
      </c>
      <c r="GW32" s="2" t="s">
        <v>374</v>
      </c>
      <c r="GX32" s="2" t="s">
        <v>388</v>
      </c>
      <c r="GY32" s="2" t="s">
        <v>155</v>
      </c>
      <c r="GZ32" s="2" t="s">
        <v>155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153</v>
      </c>
      <c r="KI32" s="2" t="s">
        <v>143</v>
      </c>
      <c r="KJ32" s="2" t="s">
        <v>197</v>
      </c>
      <c r="KK32" s="2" t="s">
        <v>146</v>
      </c>
      <c r="KL32" s="2" t="s">
        <v>155</v>
      </c>
      <c r="KM32" s="2" t="s">
        <v>155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150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389</v>
      </c>
      <c r="B33" s="2" t="s">
        <v>135</v>
      </c>
      <c r="C33" s="2" t="s">
        <v>136</v>
      </c>
      <c r="D33" s="2" t="s">
        <v>358</v>
      </c>
      <c r="E33" s="2" t="s">
        <v>359</v>
      </c>
      <c r="F33" s="2" t="s">
        <v>360</v>
      </c>
      <c r="G33" s="2" t="s">
        <v>360</v>
      </c>
      <c r="H33" s="2" t="s">
        <v>360</v>
      </c>
      <c r="I33" s="2" t="s">
        <v>361</v>
      </c>
      <c r="J33" s="2" t="s">
        <v>362</v>
      </c>
      <c r="K33" s="2" t="s">
        <v>390</v>
      </c>
      <c r="L33" s="3">
        <v>30.95</v>
      </c>
      <c r="M33" s="3">
        <v>32.5</v>
      </c>
      <c r="N33" s="3">
        <v>99.99</v>
      </c>
      <c r="O33" s="2" t="s">
        <v>143</v>
      </c>
      <c r="P33" s="2" t="s">
        <v>382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363</v>
      </c>
      <c r="V33" s="2" t="s">
        <v>148</v>
      </c>
      <c r="W33" s="2" t="s">
        <v>149</v>
      </c>
      <c r="X33" s="2" t="s">
        <v>146</v>
      </c>
      <c r="Y33" s="2" t="s">
        <v>285</v>
      </c>
      <c r="Z33" s="4">
        <v>95</v>
      </c>
      <c r="AA33" s="4">
        <f>=ROUNDDOWN(31.6666666666667,0)</f>
      </c>
      <c r="AB33" s="5">
        <v>3</v>
      </c>
      <c r="AC33" s="2" t="s">
        <v>391</v>
      </c>
      <c r="AD33" s="4">
        <v>80</v>
      </c>
      <c r="AE33" s="4">
        <v>80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1</v>
      </c>
      <c r="AQ33" s="8">
        <v>34.12</v>
      </c>
      <c r="AR33" s="4"/>
      <c r="AS33" s="8"/>
      <c r="AT33" s="7"/>
      <c r="AU33" s="7"/>
      <c r="AV33" s="4">
        <v>1</v>
      </c>
      <c r="AW33" s="8">
        <v>34.12</v>
      </c>
      <c r="AX33" s="4"/>
      <c r="AY33" s="8"/>
      <c r="AZ33" s="7"/>
      <c r="BA33" s="7"/>
      <c r="BB33" s="7">
        <v>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>
        <v>0.0779</v>
      </c>
      <c r="BJ33" s="4">
        <v>1</v>
      </c>
      <c r="BK33" s="8">
        <v>34.12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303</v>
      </c>
      <c r="BX33" s="2" t="s">
        <v>392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171</v>
      </c>
      <c r="CK33" s="2" t="s">
        <v>393</v>
      </c>
      <c r="CL33" s="2" t="s">
        <v>155</v>
      </c>
      <c r="CM33" s="2" t="s">
        <v>155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146</v>
      </c>
      <c r="CX33" s="2" t="s">
        <v>394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330</v>
      </c>
      <c r="DJ33" s="2" t="s">
        <v>367</v>
      </c>
      <c r="DK33" s="2" t="s">
        <v>395</v>
      </c>
      <c r="DL33" s="2" t="s">
        <v>155</v>
      </c>
      <c r="DM33" s="2" t="s">
        <v>155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303</v>
      </c>
      <c r="DX33" s="2" t="s">
        <v>396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162</v>
      </c>
      <c r="EK33" s="2" t="s">
        <v>397</v>
      </c>
      <c r="EL33" s="2" t="s">
        <v>155</v>
      </c>
      <c r="EM33" s="2" t="s">
        <v>155</v>
      </c>
      <c r="EN33" s="2" t="s">
        <v>146</v>
      </c>
      <c r="EO33" s="4">
        <v>1</v>
      </c>
      <c r="EP33" s="8">
        <v>34.12</v>
      </c>
      <c r="EQ33" s="4"/>
      <c r="ER33" s="8"/>
      <c r="ES33" s="7"/>
      <c r="ET33" s="7"/>
      <c r="EU33" s="2" t="s">
        <v>153</v>
      </c>
      <c r="EV33" s="2" t="s">
        <v>143</v>
      </c>
      <c r="EW33" s="2" t="s">
        <v>370</v>
      </c>
      <c r="EX33" s="2" t="s">
        <v>342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325</v>
      </c>
      <c r="FK33" s="2" t="s">
        <v>398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146</v>
      </c>
      <c r="FV33" s="2" t="s">
        <v>146</v>
      </c>
      <c r="FW33" s="2" t="s">
        <v>146</v>
      </c>
      <c r="FX33" s="2" t="s">
        <v>146</v>
      </c>
      <c r="FY33" s="2" t="s">
        <v>146</v>
      </c>
      <c r="FZ33" s="2" t="s">
        <v>146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373</v>
      </c>
      <c r="GK33" s="2" t="s">
        <v>146</v>
      </c>
      <c r="GL33" s="2" t="s">
        <v>155</v>
      </c>
      <c r="GM33" s="2" t="s">
        <v>155</v>
      </c>
      <c r="GN33" s="2" t="s">
        <v>146</v>
      </c>
      <c r="GO33" s="4"/>
      <c r="GP33" s="8"/>
      <c r="GQ33" s="4"/>
      <c r="GR33" s="8"/>
      <c r="GS33" s="7"/>
      <c r="GT33" s="7"/>
      <c r="GU33" s="2" t="s">
        <v>153</v>
      </c>
      <c r="GV33" s="2" t="s">
        <v>143</v>
      </c>
      <c r="GW33" s="2" t="s">
        <v>374</v>
      </c>
      <c r="GX33" s="2" t="s">
        <v>388</v>
      </c>
      <c r="GY33" s="2" t="s">
        <v>155</v>
      </c>
      <c r="GZ33" s="2" t="s">
        <v>155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153</v>
      </c>
      <c r="KI33" s="2" t="s">
        <v>143</v>
      </c>
      <c r="KJ33" s="2" t="s">
        <v>197</v>
      </c>
      <c r="KK33" s="2" t="s">
        <v>146</v>
      </c>
      <c r="KL33" s="2" t="s">
        <v>155</v>
      </c>
      <c r="KM33" s="2" t="s">
        <v>155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95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>
        <v>80</v>
      </c>
    </row>
    <row r="34">
      <c r="A34" s="2" t="s">
        <v>399</v>
      </c>
      <c r="B34" s="2" t="s">
        <v>135</v>
      </c>
      <c r="C34" s="2" t="s">
        <v>136</v>
      </c>
      <c r="D34" s="2" t="s">
        <v>358</v>
      </c>
      <c r="E34" s="2" t="s">
        <v>359</v>
      </c>
      <c r="F34" s="2" t="s">
        <v>360</v>
      </c>
      <c r="G34" s="2" t="s">
        <v>360</v>
      </c>
      <c r="H34" s="2" t="s">
        <v>360</v>
      </c>
      <c r="I34" s="2" t="s">
        <v>361</v>
      </c>
      <c r="J34" s="2" t="s">
        <v>362</v>
      </c>
      <c r="K34" s="2" t="s">
        <v>142</v>
      </c>
      <c r="L34" s="3">
        <v>30.95</v>
      </c>
      <c r="M34" s="3">
        <v>32.5</v>
      </c>
      <c r="N34" s="3">
        <v>99.99</v>
      </c>
      <c r="O34" s="2" t="s">
        <v>337</v>
      </c>
      <c r="P34" s="2" t="s">
        <v>245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363</v>
      </c>
      <c r="V34" s="2" t="s">
        <v>148</v>
      </c>
      <c r="W34" s="2" t="s">
        <v>149</v>
      </c>
      <c r="X34" s="2" t="s">
        <v>146</v>
      </c>
      <c r="Y34" s="2" t="s">
        <v>285</v>
      </c>
      <c r="Z34" s="4"/>
      <c r="AA34" s="4">
        <f>=ROUNDDOWN({0},0)</f>
      </c>
      <c r="AB34" s="5">
        <v>0.8</v>
      </c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3</v>
      </c>
      <c r="AS34" s="8">
        <v>83.86</v>
      </c>
      <c r="AT34" s="7">
        <v>-1</v>
      </c>
      <c r="AU34" s="7">
        <v>-1</v>
      </c>
      <c r="AV34" s="4"/>
      <c r="AW34" s="8"/>
      <c r="AX34" s="4">
        <v>3</v>
      </c>
      <c r="AY34" s="8">
        <v>83.86</v>
      </c>
      <c r="AZ34" s="7">
        <v>-1</v>
      </c>
      <c r="BA34" s="7">
        <v>-1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/>
      <c r="BJ34" s="4"/>
      <c r="BK34" s="8"/>
      <c r="BL34" s="2" t="s">
        <v>265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303</v>
      </c>
      <c r="BX34" s="2" t="s">
        <v>383</v>
      </c>
      <c r="BY34" s="2" t="s">
        <v>155</v>
      </c>
      <c r="BZ34" s="2" t="s">
        <v>155</v>
      </c>
      <c r="CA34" s="2" t="s">
        <v>146</v>
      </c>
      <c r="CB34" s="4"/>
      <c r="CC34" s="8"/>
      <c r="CD34" s="4">
        <v>2</v>
      </c>
      <c r="CE34" s="8">
        <v>48.76</v>
      </c>
      <c r="CF34" s="7">
        <v>-1</v>
      </c>
      <c r="CG34" s="7">
        <v>-1</v>
      </c>
      <c r="CH34" s="2" t="s">
        <v>153</v>
      </c>
      <c r="CI34" s="2" t="s">
        <v>338</v>
      </c>
      <c r="CJ34" s="2" t="s">
        <v>171</v>
      </c>
      <c r="CK34" s="2" t="s">
        <v>400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338</v>
      </c>
      <c r="CW34" s="2" t="s">
        <v>146</v>
      </c>
      <c r="CX34" s="2" t="s">
        <v>401</v>
      </c>
      <c r="CY34" s="2" t="s">
        <v>155</v>
      </c>
      <c r="CZ34" s="2" t="s">
        <v>155</v>
      </c>
      <c r="DA34" s="2" t="s">
        <v>146</v>
      </c>
      <c r="DB34" s="4"/>
      <c r="DC34" s="8"/>
      <c r="DD34" s="4">
        <v>1</v>
      </c>
      <c r="DE34" s="8">
        <v>35.1</v>
      </c>
      <c r="DF34" s="7">
        <v>-1</v>
      </c>
      <c r="DG34" s="7">
        <v>-1</v>
      </c>
      <c r="DH34" s="2" t="s">
        <v>153</v>
      </c>
      <c r="DI34" s="2" t="s">
        <v>338</v>
      </c>
      <c r="DJ34" s="2" t="s">
        <v>367</v>
      </c>
      <c r="DK34" s="2" t="s">
        <v>204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338</v>
      </c>
      <c r="DW34" s="2" t="s">
        <v>303</v>
      </c>
      <c r="DX34" s="2" t="s">
        <v>193</v>
      </c>
      <c r="DY34" s="2" t="s">
        <v>155</v>
      </c>
      <c r="DZ34" s="2" t="s">
        <v>155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338</v>
      </c>
      <c r="EJ34" s="2" t="s">
        <v>162</v>
      </c>
      <c r="EK34" s="2" t="s">
        <v>402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338</v>
      </c>
      <c r="EW34" s="2" t="s">
        <v>370</v>
      </c>
      <c r="EX34" s="2" t="s">
        <v>369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338</v>
      </c>
      <c r="FJ34" s="2" t="s">
        <v>325</v>
      </c>
      <c r="FK34" s="2" t="s">
        <v>394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146</v>
      </c>
      <c r="FV34" s="2" t="s">
        <v>146</v>
      </c>
      <c r="FW34" s="2" t="s">
        <v>146</v>
      </c>
      <c r="FX34" s="2" t="s">
        <v>146</v>
      </c>
      <c r="FY34" s="2" t="s">
        <v>146</v>
      </c>
      <c r="FZ34" s="2" t="s">
        <v>146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338</v>
      </c>
      <c r="GJ34" s="2" t="s">
        <v>373</v>
      </c>
      <c r="GK34" s="2" t="s">
        <v>146</v>
      </c>
      <c r="GL34" s="2" t="s">
        <v>155</v>
      </c>
      <c r="GM34" s="2" t="s">
        <v>155</v>
      </c>
      <c r="GN34" s="2" t="s">
        <v>146</v>
      </c>
      <c r="GO34" s="4"/>
      <c r="GP34" s="8"/>
      <c r="GQ34" s="4"/>
      <c r="GR34" s="8"/>
      <c r="GS34" s="7"/>
      <c r="GT34" s="7"/>
      <c r="GU34" s="2" t="s">
        <v>153</v>
      </c>
      <c r="GV34" s="2" t="s">
        <v>338</v>
      </c>
      <c r="GW34" s="2" t="s">
        <v>374</v>
      </c>
      <c r="GX34" s="2" t="s">
        <v>146</v>
      </c>
      <c r="GY34" s="2" t="s">
        <v>155</v>
      </c>
      <c r="GZ34" s="2" t="s">
        <v>155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153</v>
      </c>
      <c r="KI34" s="2" t="s">
        <v>338</v>
      </c>
      <c r="KJ34" s="2" t="s">
        <v>197</v>
      </c>
      <c r="KK34" s="2" t="s">
        <v>146</v>
      </c>
      <c r="KL34" s="2" t="s">
        <v>155</v>
      </c>
      <c r="KM34" s="2" t="s">
        <v>155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403</v>
      </c>
      <c r="B35" s="2" t="s">
        <v>135</v>
      </c>
      <c r="C35" s="2" t="s">
        <v>136</v>
      </c>
      <c r="D35" s="2" t="s">
        <v>358</v>
      </c>
      <c r="E35" s="2" t="s">
        <v>359</v>
      </c>
      <c r="F35" s="2" t="s">
        <v>404</v>
      </c>
      <c r="G35" s="2" t="s">
        <v>404</v>
      </c>
      <c r="H35" s="2" t="s">
        <v>404</v>
      </c>
      <c r="I35" s="2" t="s">
        <v>405</v>
      </c>
      <c r="J35" s="2" t="s">
        <v>406</v>
      </c>
      <c r="K35" s="2" t="s">
        <v>381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382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363</v>
      </c>
      <c r="V35" s="2" t="s">
        <v>407</v>
      </c>
      <c r="W35" s="2" t="s">
        <v>149</v>
      </c>
      <c r="X35" s="2" t="s">
        <v>146</v>
      </c>
      <c r="Y35" s="2" t="s">
        <v>193</v>
      </c>
      <c r="Z35" s="4">
        <v>63</v>
      </c>
      <c r="AA35" s="4">
        <f>=ROUNDDOWN(30,0)</f>
      </c>
      <c r="AB35" s="5">
        <v>2.1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2</v>
      </c>
      <c r="AQ35" s="8">
        <v>163.79</v>
      </c>
      <c r="AR35" s="4"/>
      <c r="AS35" s="8"/>
      <c r="AT35" s="7"/>
      <c r="AU35" s="7"/>
      <c r="AV35" s="4">
        <v>2</v>
      </c>
      <c r="AW35" s="8">
        <v>163.79</v>
      </c>
      <c r="AX35" s="4"/>
      <c r="AY35" s="8"/>
      <c r="AZ35" s="7"/>
      <c r="BA35" s="7"/>
      <c r="BB35" s="7">
        <v>1</v>
      </c>
      <c r="BC35" s="4">
        <v>6</v>
      </c>
      <c r="BD35" s="8">
        <v>375.37</v>
      </c>
      <c r="BE35" s="4">
        <v>5</v>
      </c>
      <c r="BF35" s="8">
        <v>186.45</v>
      </c>
      <c r="BG35" s="7">
        <v>0.2</v>
      </c>
      <c r="BH35" s="7">
        <v>1.0132</v>
      </c>
      <c r="BI35" s="7">
        <v>0.4363</v>
      </c>
      <c r="BJ35" s="4">
        <v>2</v>
      </c>
      <c r="BK35" s="8">
        <v>163.79</v>
      </c>
      <c r="BL35" s="2" t="s">
        <v>16</v>
      </c>
      <c r="BM35" s="7">
        <v>1</v>
      </c>
      <c r="BN35" s="7">
        <v>1</v>
      </c>
      <c r="BO35" s="4">
        <v>2</v>
      </c>
      <c r="BP35" s="8">
        <v>163.79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193</v>
      </c>
      <c r="BX35" s="2" t="s">
        <v>250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156</v>
      </c>
      <c r="CK35" s="2" t="s">
        <v>408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146</v>
      </c>
      <c r="CX35" s="2" t="s">
        <v>409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330</v>
      </c>
      <c r="DJ35" s="2" t="s">
        <v>367</v>
      </c>
      <c r="DK35" s="2" t="s">
        <v>249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303</v>
      </c>
      <c r="DX35" s="2" t="s">
        <v>193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162</v>
      </c>
      <c r="EK35" s="2" t="s">
        <v>410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370</v>
      </c>
      <c r="EX35" s="2" t="s">
        <v>411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325</v>
      </c>
      <c r="FK35" s="2" t="s">
        <v>146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146</v>
      </c>
      <c r="FV35" s="2" t="s">
        <v>146</v>
      </c>
      <c r="FW35" s="2" t="s">
        <v>146</v>
      </c>
      <c r="FX35" s="2" t="s">
        <v>146</v>
      </c>
      <c r="FY35" s="2" t="s">
        <v>146</v>
      </c>
      <c r="FZ35" s="2" t="s">
        <v>146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373</v>
      </c>
      <c r="GK35" s="2" t="s">
        <v>146</v>
      </c>
      <c r="GL35" s="2" t="s">
        <v>155</v>
      </c>
      <c r="GM35" s="2" t="s">
        <v>155</v>
      </c>
      <c r="GN35" s="2" t="s">
        <v>146</v>
      </c>
      <c r="GO35" s="4"/>
      <c r="GP35" s="8"/>
      <c r="GQ35" s="4"/>
      <c r="GR35" s="8"/>
      <c r="GS35" s="7"/>
      <c r="GT35" s="7"/>
      <c r="GU35" s="2" t="s">
        <v>153</v>
      </c>
      <c r="GV35" s="2" t="s">
        <v>143</v>
      </c>
      <c r="GW35" s="2" t="s">
        <v>374</v>
      </c>
      <c r="GX35" s="2" t="s">
        <v>388</v>
      </c>
      <c r="GY35" s="2" t="s">
        <v>155</v>
      </c>
      <c r="GZ35" s="2" t="s">
        <v>155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153</v>
      </c>
      <c r="KI35" s="2" t="s">
        <v>143</v>
      </c>
      <c r="KJ35" s="2" t="s">
        <v>197</v>
      </c>
      <c r="KK35" s="2" t="s">
        <v>146</v>
      </c>
      <c r="KL35" s="2" t="s">
        <v>155</v>
      </c>
      <c r="KM35" s="2" t="s">
        <v>155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>
        <v>63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412</v>
      </c>
      <c r="B36" s="2" t="s">
        <v>135</v>
      </c>
      <c r="C36" s="2" t="s">
        <v>136</v>
      </c>
      <c r="D36" s="2" t="s">
        <v>358</v>
      </c>
      <c r="E36" s="2" t="s">
        <v>359</v>
      </c>
      <c r="F36" s="2" t="s">
        <v>404</v>
      </c>
      <c r="G36" s="2" t="s">
        <v>404</v>
      </c>
      <c r="H36" s="2" t="s">
        <v>404</v>
      </c>
      <c r="I36" s="2" t="s">
        <v>405</v>
      </c>
      <c r="J36" s="2" t="s">
        <v>406</v>
      </c>
      <c r="K36" s="2" t="s">
        <v>390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382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363</v>
      </c>
      <c r="V36" s="2" t="s">
        <v>407</v>
      </c>
      <c r="W36" s="2" t="s">
        <v>149</v>
      </c>
      <c r="X36" s="2" t="s">
        <v>146</v>
      </c>
      <c r="Y36" s="2" t="s">
        <v>193</v>
      </c>
      <c r="Z36" s="4">
        <v>36</v>
      </c>
      <c r="AA36" s="4">
        <f>=ROUNDDOWN(12,0)</f>
      </c>
      <c r="AB36" s="5">
        <v>3</v>
      </c>
      <c r="AC36" s="2" t="s">
        <v>391</v>
      </c>
      <c r="AD36" s="4">
        <v>125</v>
      </c>
      <c r="AE36" s="4">
        <v>125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2</v>
      </c>
      <c r="AQ36" s="8">
        <v>131.52</v>
      </c>
      <c r="AR36" s="4"/>
      <c r="AS36" s="8"/>
      <c r="AT36" s="7"/>
      <c r="AU36" s="7"/>
      <c r="AV36" s="4">
        <v>2</v>
      </c>
      <c r="AW36" s="8">
        <v>131.52</v>
      </c>
      <c r="AX36" s="4"/>
      <c r="AY36" s="8"/>
      <c r="AZ36" s="7"/>
      <c r="BA36" s="7"/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0.3504</v>
      </c>
      <c r="BJ36" s="4">
        <v>2</v>
      </c>
      <c r="BK36" s="8">
        <v>131.52</v>
      </c>
      <c r="BL36" s="2" t="s">
        <v>246</v>
      </c>
      <c r="BM36" s="7">
        <v>1</v>
      </c>
      <c r="BN36" s="7">
        <v>1</v>
      </c>
      <c r="BO36" s="4">
        <v>1</v>
      </c>
      <c r="BP36" s="8">
        <v>90.99</v>
      </c>
      <c r="BQ36" s="4"/>
      <c r="BR36" s="8"/>
      <c r="BS36" s="7"/>
      <c r="BT36" s="7"/>
      <c r="BU36" s="2" t="s">
        <v>153</v>
      </c>
      <c r="BV36" s="2" t="s">
        <v>143</v>
      </c>
      <c r="BW36" s="2" t="s">
        <v>303</v>
      </c>
      <c r="BX36" s="2" t="s">
        <v>392</v>
      </c>
      <c r="BY36" s="2" t="s">
        <v>155</v>
      </c>
      <c r="BZ36" s="2" t="s">
        <v>155</v>
      </c>
      <c r="CA36" s="2" t="s">
        <v>146</v>
      </c>
      <c r="CB36" s="4">
        <v>1</v>
      </c>
      <c r="CC36" s="8">
        <v>40.53</v>
      </c>
      <c r="CD36" s="4"/>
      <c r="CE36" s="8"/>
      <c r="CF36" s="7"/>
      <c r="CG36" s="7"/>
      <c r="CH36" s="2" t="s">
        <v>153</v>
      </c>
      <c r="CI36" s="2" t="s">
        <v>143</v>
      </c>
      <c r="CJ36" s="2" t="s">
        <v>156</v>
      </c>
      <c r="CK36" s="2" t="s">
        <v>260</v>
      </c>
      <c r="CL36" s="2" t="s">
        <v>155</v>
      </c>
      <c r="CM36" s="2" t="s">
        <v>155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146</v>
      </c>
      <c r="CX36" s="2" t="s">
        <v>413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330</v>
      </c>
      <c r="DJ36" s="2" t="s">
        <v>367</v>
      </c>
      <c r="DK36" s="2" t="s">
        <v>414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303</v>
      </c>
      <c r="DX36" s="2" t="s">
        <v>177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162</v>
      </c>
      <c r="EK36" s="2" t="s">
        <v>163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370</v>
      </c>
      <c r="EX36" s="2" t="s">
        <v>165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325</v>
      </c>
      <c r="FK36" s="2" t="s">
        <v>415</v>
      </c>
      <c r="FL36" s="2" t="s">
        <v>155</v>
      </c>
      <c r="FM36" s="2" t="s">
        <v>155</v>
      </c>
      <c r="FN36" s="2" t="s">
        <v>146</v>
      </c>
      <c r="FO36" s="4"/>
      <c r="FP36" s="8"/>
      <c r="FQ36" s="4"/>
      <c r="FR36" s="8"/>
      <c r="FS36" s="7"/>
      <c r="FT36" s="7"/>
      <c r="FU36" s="2" t="s">
        <v>146</v>
      </c>
      <c r="FV36" s="2" t="s">
        <v>146</v>
      </c>
      <c r="FW36" s="2" t="s">
        <v>146</v>
      </c>
      <c r="FX36" s="2" t="s">
        <v>146</v>
      </c>
      <c r="FY36" s="2" t="s">
        <v>146</v>
      </c>
      <c r="FZ36" s="2" t="s">
        <v>146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373</v>
      </c>
      <c r="GK36" s="2" t="s">
        <v>146</v>
      </c>
      <c r="GL36" s="2" t="s">
        <v>155</v>
      </c>
      <c r="GM36" s="2" t="s">
        <v>155</v>
      </c>
      <c r="GN36" s="2" t="s">
        <v>146</v>
      </c>
      <c r="GO36" s="4"/>
      <c r="GP36" s="8"/>
      <c r="GQ36" s="4"/>
      <c r="GR36" s="8"/>
      <c r="GS36" s="7"/>
      <c r="GT36" s="7"/>
      <c r="GU36" s="2" t="s">
        <v>153</v>
      </c>
      <c r="GV36" s="2" t="s">
        <v>143</v>
      </c>
      <c r="GW36" s="2" t="s">
        <v>374</v>
      </c>
      <c r="GX36" s="2" t="s">
        <v>388</v>
      </c>
      <c r="GY36" s="2" t="s">
        <v>155</v>
      </c>
      <c r="GZ36" s="2" t="s">
        <v>155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153</v>
      </c>
      <c r="KI36" s="2" t="s">
        <v>143</v>
      </c>
      <c r="KJ36" s="2" t="s">
        <v>197</v>
      </c>
      <c r="KK36" s="2" t="s">
        <v>146</v>
      </c>
      <c r="KL36" s="2" t="s">
        <v>155</v>
      </c>
      <c r="KM36" s="2" t="s">
        <v>155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>
        <v>36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>
        <v>125</v>
      </c>
    </row>
    <row r="37">
      <c r="A37" s="2" t="s">
        <v>416</v>
      </c>
      <c r="B37" s="2" t="s">
        <v>135</v>
      </c>
      <c r="C37" s="2" t="s">
        <v>136</v>
      </c>
      <c r="D37" s="2" t="s">
        <v>358</v>
      </c>
      <c r="E37" s="2" t="s">
        <v>359</v>
      </c>
      <c r="F37" s="2" t="s">
        <v>404</v>
      </c>
      <c r="G37" s="2" t="s">
        <v>404</v>
      </c>
      <c r="H37" s="2" t="s">
        <v>404</v>
      </c>
      <c r="I37" s="2" t="s">
        <v>405</v>
      </c>
      <c r="J37" s="2" t="s">
        <v>406</v>
      </c>
      <c r="K37" s="2" t="s">
        <v>244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144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363</v>
      </c>
      <c r="V37" s="2" t="s">
        <v>407</v>
      </c>
      <c r="W37" s="2" t="s">
        <v>149</v>
      </c>
      <c r="X37" s="2" t="s">
        <v>146</v>
      </c>
      <c r="Y37" s="2" t="s">
        <v>193</v>
      </c>
      <c r="Z37" s="4">
        <v>92</v>
      </c>
      <c r="AA37" s="4">
        <f>=ROUNDDOWN(23,0)</f>
      </c>
      <c r="AB37" s="5">
        <v>4</v>
      </c>
      <c r="AC37" s="2" t="s">
        <v>391</v>
      </c>
      <c r="AD37" s="4">
        <v>125</v>
      </c>
      <c r="AE37" s="4">
        <v>125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2</v>
      </c>
      <c r="AQ37" s="8">
        <v>80.06</v>
      </c>
      <c r="AR37" s="4">
        <v>4</v>
      </c>
      <c r="AS37" s="8">
        <v>146.42</v>
      </c>
      <c r="AT37" s="7">
        <v>-0.5</v>
      </c>
      <c r="AU37" s="7">
        <v>-0.4532</v>
      </c>
      <c r="AV37" s="4">
        <v>2</v>
      </c>
      <c r="AW37" s="8">
        <v>80.06</v>
      </c>
      <c r="AX37" s="4">
        <v>4</v>
      </c>
      <c r="AY37" s="8">
        <v>146.42</v>
      </c>
      <c r="AZ37" s="7">
        <v>-0.5</v>
      </c>
      <c r="BA37" s="7">
        <v>-0.4532</v>
      </c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0.2133</v>
      </c>
      <c r="BJ37" s="4">
        <v>2</v>
      </c>
      <c r="BK37" s="8">
        <v>80.06</v>
      </c>
      <c r="BL37" s="2" t="s">
        <v>417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347</v>
      </c>
      <c r="BX37" s="2" t="s">
        <v>278</v>
      </c>
      <c r="BY37" s="2" t="s">
        <v>155</v>
      </c>
      <c r="BZ37" s="2" t="s">
        <v>155</v>
      </c>
      <c r="CA37" s="2" t="s">
        <v>146</v>
      </c>
      <c r="CB37" s="4"/>
      <c r="CC37" s="8"/>
      <c r="CD37" s="4">
        <v>1</v>
      </c>
      <c r="CE37" s="8">
        <v>26.81</v>
      </c>
      <c r="CF37" s="7">
        <v>-1</v>
      </c>
      <c r="CG37" s="7">
        <v>-1</v>
      </c>
      <c r="CH37" s="2" t="s">
        <v>153</v>
      </c>
      <c r="CI37" s="2" t="s">
        <v>143</v>
      </c>
      <c r="CJ37" s="2" t="s">
        <v>156</v>
      </c>
      <c r="CK37" s="2" t="s">
        <v>418</v>
      </c>
      <c r="CL37" s="2" t="s">
        <v>155</v>
      </c>
      <c r="CM37" s="2" t="s">
        <v>155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146</v>
      </c>
      <c r="CX37" s="2" t="s">
        <v>419</v>
      </c>
      <c r="CY37" s="2" t="s">
        <v>155</v>
      </c>
      <c r="CZ37" s="2" t="s">
        <v>155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330</v>
      </c>
      <c r="DJ37" s="2" t="s">
        <v>367</v>
      </c>
      <c r="DK37" s="2" t="s">
        <v>414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193</v>
      </c>
      <c r="DX37" s="2" t="s">
        <v>177</v>
      </c>
      <c r="DY37" s="2" t="s">
        <v>155</v>
      </c>
      <c r="DZ37" s="2" t="s">
        <v>155</v>
      </c>
      <c r="EA37" s="2" t="s">
        <v>146</v>
      </c>
      <c r="EB37" s="4">
        <v>2</v>
      </c>
      <c r="EC37" s="8">
        <v>80.06</v>
      </c>
      <c r="ED37" s="4"/>
      <c r="EE37" s="8"/>
      <c r="EF37" s="7"/>
      <c r="EG37" s="7"/>
      <c r="EH37" s="2" t="s">
        <v>153</v>
      </c>
      <c r="EI37" s="2" t="s">
        <v>143</v>
      </c>
      <c r="EJ37" s="2" t="s">
        <v>162</v>
      </c>
      <c r="EK37" s="2" t="s">
        <v>402</v>
      </c>
      <c r="EL37" s="2" t="s">
        <v>155</v>
      </c>
      <c r="EM37" s="2" t="s">
        <v>155</v>
      </c>
      <c r="EN37" s="2" t="s">
        <v>146</v>
      </c>
      <c r="EO37" s="4"/>
      <c r="EP37" s="8"/>
      <c r="EQ37" s="4">
        <v>2</v>
      </c>
      <c r="ER37" s="8">
        <v>75.06</v>
      </c>
      <c r="ES37" s="7">
        <v>-1</v>
      </c>
      <c r="ET37" s="7">
        <v>-1</v>
      </c>
      <c r="EU37" s="2" t="s">
        <v>153</v>
      </c>
      <c r="EV37" s="2" t="s">
        <v>143</v>
      </c>
      <c r="EW37" s="2" t="s">
        <v>370</v>
      </c>
      <c r="EX37" s="2" t="s">
        <v>260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325</v>
      </c>
      <c r="FK37" s="2" t="s">
        <v>146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146</v>
      </c>
      <c r="FV37" s="2" t="s">
        <v>146</v>
      </c>
      <c r="FW37" s="2" t="s">
        <v>146</v>
      </c>
      <c r="FX37" s="2" t="s">
        <v>146</v>
      </c>
      <c r="FY37" s="2" t="s">
        <v>146</v>
      </c>
      <c r="FZ37" s="2" t="s">
        <v>146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143</v>
      </c>
      <c r="GJ37" s="2" t="s">
        <v>373</v>
      </c>
      <c r="GK37" s="2" t="s">
        <v>146</v>
      </c>
      <c r="GL37" s="2" t="s">
        <v>155</v>
      </c>
      <c r="GM37" s="2" t="s">
        <v>155</v>
      </c>
      <c r="GN37" s="2" t="s">
        <v>146</v>
      </c>
      <c r="GO37" s="4"/>
      <c r="GP37" s="8"/>
      <c r="GQ37" s="4">
        <v>1</v>
      </c>
      <c r="GR37" s="8">
        <v>44.55</v>
      </c>
      <c r="GS37" s="7">
        <v>-1</v>
      </c>
      <c r="GT37" s="7">
        <v>-1</v>
      </c>
      <c r="GU37" s="2" t="s">
        <v>153</v>
      </c>
      <c r="GV37" s="2" t="s">
        <v>143</v>
      </c>
      <c r="GW37" s="2" t="s">
        <v>374</v>
      </c>
      <c r="GX37" s="2" t="s">
        <v>420</v>
      </c>
      <c r="GY37" s="2" t="s">
        <v>155</v>
      </c>
      <c r="GZ37" s="2" t="s">
        <v>155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153</v>
      </c>
      <c r="KI37" s="2" t="s">
        <v>143</v>
      </c>
      <c r="KJ37" s="2" t="s">
        <v>197</v>
      </c>
      <c r="KK37" s="2" t="s">
        <v>146</v>
      </c>
      <c r="KL37" s="2" t="s">
        <v>155</v>
      </c>
      <c r="KM37" s="2" t="s">
        <v>155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>
        <v>92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125</v>
      </c>
    </row>
    <row r="38">
      <c r="A38" s="2" t="s">
        <v>421</v>
      </c>
      <c r="B38" s="2" t="s">
        <v>135</v>
      </c>
      <c r="C38" s="2" t="s">
        <v>136</v>
      </c>
      <c r="D38" s="2" t="s">
        <v>358</v>
      </c>
      <c r="E38" s="2" t="s">
        <v>359</v>
      </c>
      <c r="F38" s="2" t="s">
        <v>404</v>
      </c>
      <c r="G38" s="2" t="s">
        <v>404</v>
      </c>
      <c r="H38" s="2" t="s">
        <v>404</v>
      </c>
      <c r="I38" s="2" t="s">
        <v>405</v>
      </c>
      <c r="J38" s="2" t="s">
        <v>406</v>
      </c>
      <c r="K38" s="2" t="s">
        <v>302</v>
      </c>
      <c r="L38" s="3">
        <v>34.04</v>
      </c>
      <c r="M38" s="3">
        <v>35.74</v>
      </c>
      <c r="N38" s="3">
        <v>109.99</v>
      </c>
      <c r="O38" s="2" t="s">
        <v>143</v>
      </c>
      <c r="P38" s="2" t="s">
        <v>245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363</v>
      </c>
      <c r="V38" s="2" t="s">
        <v>407</v>
      </c>
      <c r="W38" s="2" t="s">
        <v>149</v>
      </c>
      <c r="X38" s="2" t="s">
        <v>146</v>
      </c>
      <c r="Y38" s="2" t="s">
        <v>193</v>
      </c>
      <c r="Z38" s="4">
        <v>104</v>
      </c>
      <c r="AA38" s="4">
        <f>=ROUNDDOWN(52,0)</f>
      </c>
      <c r="AB38" s="5">
        <v>2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146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193</v>
      </c>
      <c r="BX38" s="2" t="s">
        <v>422</v>
      </c>
      <c r="BY38" s="2" t="s">
        <v>155</v>
      </c>
      <c r="BZ38" s="2" t="s">
        <v>155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156</v>
      </c>
      <c r="CK38" s="2" t="s">
        <v>423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146</v>
      </c>
      <c r="CX38" s="2" t="s">
        <v>227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330</v>
      </c>
      <c r="DJ38" s="2" t="s">
        <v>367</v>
      </c>
      <c r="DK38" s="2" t="s">
        <v>424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303</v>
      </c>
      <c r="DX38" s="2" t="s">
        <v>425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162</v>
      </c>
      <c r="EK38" s="2" t="s">
        <v>369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370</v>
      </c>
      <c r="EX38" s="2" t="s">
        <v>205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325</v>
      </c>
      <c r="FK38" s="2" t="s">
        <v>379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146</v>
      </c>
      <c r="FV38" s="2" t="s">
        <v>146</v>
      </c>
      <c r="FW38" s="2" t="s">
        <v>146</v>
      </c>
      <c r="FX38" s="2" t="s">
        <v>146</v>
      </c>
      <c r="FY38" s="2" t="s">
        <v>146</v>
      </c>
      <c r="FZ38" s="2" t="s">
        <v>146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143</v>
      </c>
      <c r="GJ38" s="2" t="s">
        <v>373</v>
      </c>
      <c r="GK38" s="2" t="s">
        <v>146</v>
      </c>
      <c r="GL38" s="2" t="s">
        <v>155</v>
      </c>
      <c r="GM38" s="2" t="s">
        <v>155</v>
      </c>
      <c r="GN38" s="2" t="s">
        <v>146</v>
      </c>
      <c r="GO38" s="4"/>
      <c r="GP38" s="8"/>
      <c r="GQ38" s="4"/>
      <c r="GR38" s="8"/>
      <c r="GS38" s="7"/>
      <c r="GT38" s="7"/>
      <c r="GU38" s="2" t="s">
        <v>153</v>
      </c>
      <c r="GV38" s="2" t="s">
        <v>143</v>
      </c>
      <c r="GW38" s="2" t="s">
        <v>374</v>
      </c>
      <c r="GX38" s="2" t="s">
        <v>270</v>
      </c>
      <c r="GY38" s="2" t="s">
        <v>155</v>
      </c>
      <c r="GZ38" s="2" t="s">
        <v>155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153</v>
      </c>
      <c r="KI38" s="2" t="s">
        <v>143</v>
      </c>
      <c r="KJ38" s="2" t="s">
        <v>197</v>
      </c>
      <c r="KK38" s="2" t="s">
        <v>146</v>
      </c>
      <c r="KL38" s="2" t="s">
        <v>155</v>
      </c>
      <c r="KM38" s="2" t="s">
        <v>155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>
        <v>104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426</v>
      </c>
      <c r="B39" s="2" t="s">
        <v>135</v>
      </c>
      <c r="C39" s="2" t="s">
        <v>136</v>
      </c>
      <c r="D39" s="2" t="s">
        <v>358</v>
      </c>
      <c r="E39" s="2" t="s">
        <v>359</v>
      </c>
      <c r="F39" s="2" t="s">
        <v>404</v>
      </c>
      <c r="G39" s="2" t="s">
        <v>404</v>
      </c>
      <c r="H39" s="2" t="s">
        <v>404</v>
      </c>
      <c r="I39" s="2" t="s">
        <v>405</v>
      </c>
      <c r="J39" s="2" t="s">
        <v>406</v>
      </c>
      <c r="K39" s="2" t="s">
        <v>142</v>
      </c>
      <c r="L39" s="3">
        <v>34.04</v>
      </c>
      <c r="M39" s="3">
        <v>35.74</v>
      </c>
      <c r="N39" s="3">
        <v>109.99</v>
      </c>
      <c r="O39" s="2" t="s">
        <v>337</v>
      </c>
      <c r="P39" s="2" t="s">
        <v>245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363</v>
      </c>
      <c r="V39" s="2" t="s">
        <v>407</v>
      </c>
      <c r="W39" s="2" t="s">
        <v>149</v>
      </c>
      <c r="X39" s="2" t="s">
        <v>146</v>
      </c>
      <c r="Y39" s="2" t="s">
        <v>193</v>
      </c>
      <c r="Z39" s="4"/>
      <c r="AA39" s="4">
        <f>=ROUNDDOWN({0},0)</f>
      </c>
      <c r="AB39" s="5">
        <v>2</v>
      </c>
      <c r="AC39" s="2" t="s">
        <v>146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1</v>
      </c>
      <c r="AS39" s="8">
        <v>40.03</v>
      </c>
      <c r="AT39" s="7">
        <v>-1</v>
      </c>
      <c r="AU39" s="7">
        <v>-1</v>
      </c>
      <c r="AV39" s="4"/>
      <c r="AW39" s="8"/>
      <c r="AX39" s="4">
        <v>1</v>
      </c>
      <c r="AY39" s="8">
        <v>40.03</v>
      </c>
      <c r="AZ39" s="7">
        <v>-1</v>
      </c>
      <c r="BA39" s="7">
        <v>-1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303</v>
      </c>
      <c r="BX39" s="2" t="s">
        <v>154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338</v>
      </c>
      <c r="CJ39" s="2" t="s">
        <v>156</v>
      </c>
      <c r="CK39" s="2" t="s">
        <v>427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338</v>
      </c>
      <c r="CW39" s="2" t="s">
        <v>146</v>
      </c>
      <c r="CX39" s="2" t="s">
        <v>158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338</v>
      </c>
      <c r="DJ39" s="2" t="s">
        <v>367</v>
      </c>
      <c r="DK39" s="2" t="s">
        <v>225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338</v>
      </c>
      <c r="DW39" s="2" t="s">
        <v>303</v>
      </c>
      <c r="DX39" s="2" t="s">
        <v>425</v>
      </c>
      <c r="DY39" s="2" t="s">
        <v>155</v>
      </c>
      <c r="DZ39" s="2" t="s">
        <v>155</v>
      </c>
      <c r="EA39" s="2" t="s">
        <v>146</v>
      </c>
      <c r="EB39" s="4"/>
      <c r="EC39" s="8"/>
      <c r="ED39" s="4">
        <v>1</v>
      </c>
      <c r="EE39" s="8">
        <v>40.03</v>
      </c>
      <c r="EF39" s="7">
        <v>-1</v>
      </c>
      <c r="EG39" s="7">
        <v>-1</v>
      </c>
      <c r="EH39" s="2" t="s">
        <v>153</v>
      </c>
      <c r="EI39" s="2" t="s">
        <v>338</v>
      </c>
      <c r="EJ39" s="2" t="s">
        <v>162</v>
      </c>
      <c r="EK39" s="2" t="s">
        <v>348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338</v>
      </c>
      <c r="EW39" s="2" t="s">
        <v>370</v>
      </c>
      <c r="EX39" s="2" t="s">
        <v>428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338</v>
      </c>
      <c r="FJ39" s="2" t="s">
        <v>325</v>
      </c>
      <c r="FK39" s="2" t="s">
        <v>429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146</v>
      </c>
      <c r="FV39" s="2" t="s">
        <v>146</v>
      </c>
      <c r="FW39" s="2" t="s">
        <v>146</v>
      </c>
      <c r="FX39" s="2" t="s">
        <v>146</v>
      </c>
      <c r="FY39" s="2" t="s">
        <v>146</v>
      </c>
      <c r="FZ39" s="2" t="s">
        <v>146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338</v>
      </c>
      <c r="GJ39" s="2" t="s">
        <v>373</v>
      </c>
      <c r="GK39" s="2" t="s">
        <v>146</v>
      </c>
      <c r="GL39" s="2" t="s">
        <v>155</v>
      </c>
      <c r="GM39" s="2" t="s">
        <v>155</v>
      </c>
      <c r="GN39" s="2" t="s">
        <v>146</v>
      </c>
      <c r="GO39" s="4"/>
      <c r="GP39" s="8"/>
      <c r="GQ39" s="4"/>
      <c r="GR39" s="8"/>
      <c r="GS39" s="7"/>
      <c r="GT39" s="7"/>
      <c r="GU39" s="2" t="s">
        <v>153</v>
      </c>
      <c r="GV39" s="2" t="s">
        <v>338</v>
      </c>
      <c r="GW39" s="2" t="s">
        <v>374</v>
      </c>
      <c r="GX39" s="2" t="s">
        <v>156</v>
      </c>
      <c r="GY39" s="2" t="s">
        <v>155</v>
      </c>
      <c r="GZ39" s="2" t="s">
        <v>155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153</v>
      </c>
      <c r="KI39" s="2" t="s">
        <v>338</v>
      </c>
      <c r="KJ39" s="2" t="s">
        <v>197</v>
      </c>
      <c r="KK39" s="2" t="s">
        <v>146</v>
      </c>
      <c r="KL39" s="2" t="s">
        <v>155</v>
      </c>
      <c r="KM39" s="2" t="s">
        <v>155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430</v>
      </c>
      <c r="B40" s="2" t="s">
        <v>135</v>
      </c>
      <c r="C40" s="2" t="s">
        <v>136</v>
      </c>
      <c r="D40" s="2" t="s">
        <v>358</v>
      </c>
      <c r="E40" s="2" t="s">
        <v>359</v>
      </c>
      <c r="F40" s="2" t="s">
        <v>431</v>
      </c>
      <c r="G40" s="2" t="s">
        <v>431</v>
      </c>
      <c r="H40" s="2" t="s">
        <v>431</v>
      </c>
      <c r="I40" s="2" t="s">
        <v>405</v>
      </c>
      <c r="J40" s="2" t="s">
        <v>432</v>
      </c>
      <c r="K40" s="2" t="s">
        <v>390</v>
      </c>
      <c r="L40" s="3">
        <v>24.76</v>
      </c>
      <c r="M40" s="3">
        <v>26</v>
      </c>
      <c r="N40" s="3">
        <v>79.99</v>
      </c>
      <c r="O40" s="2" t="s">
        <v>143</v>
      </c>
      <c r="P40" s="2" t="s">
        <v>382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363</v>
      </c>
      <c r="V40" s="2" t="s">
        <v>148</v>
      </c>
      <c r="W40" s="2" t="s">
        <v>149</v>
      </c>
      <c r="X40" s="2" t="s">
        <v>146</v>
      </c>
      <c r="Y40" s="2" t="s">
        <v>193</v>
      </c>
      <c r="Z40" s="4">
        <v>69</v>
      </c>
      <c r="AA40" s="4">
        <f>=ROUNDDOWN(23,0)</f>
      </c>
      <c r="AB40" s="5">
        <v>3</v>
      </c>
      <c r="AC40" s="2" t="s">
        <v>391</v>
      </c>
      <c r="AD40" s="4">
        <v>165</v>
      </c>
      <c r="AE40" s="4">
        <v>165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2</v>
      </c>
      <c r="AQ40" s="8">
        <v>63.84</v>
      </c>
      <c r="AR40" s="4"/>
      <c r="AS40" s="8"/>
      <c r="AT40" s="7"/>
      <c r="AU40" s="7"/>
      <c r="AV40" s="4">
        <v>2</v>
      </c>
      <c r="AW40" s="8">
        <v>63.84</v>
      </c>
      <c r="AX40" s="4"/>
      <c r="AY40" s="8"/>
      <c r="AZ40" s="7"/>
      <c r="BA40" s="7"/>
      <c r="BB40" s="7">
        <v>1</v>
      </c>
      <c r="BC40" s="4">
        <v>3</v>
      </c>
      <c r="BD40" s="8">
        <v>118.24</v>
      </c>
      <c r="BE40" s="4">
        <v>2</v>
      </c>
      <c r="BF40" s="8">
        <v>96.07</v>
      </c>
      <c r="BG40" s="7">
        <v>0.5</v>
      </c>
      <c r="BH40" s="7">
        <v>0.2308</v>
      </c>
      <c r="BI40" s="7">
        <v>0.5399</v>
      </c>
      <c r="BJ40" s="4">
        <v>2</v>
      </c>
      <c r="BK40" s="8">
        <v>63.84</v>
      </c>
      <c r="BL40" s="2" t="s">
        <v>433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303</v>
      </c>
      <c r="BX40" s="2" t="s">
        <v>154</v>
      </c>
      <c r="BY40" s="2" t="s">
        <v>155</v>
      </c>
      <c r="BZ40" s="2" t="s">
        <v>155</v>
      </c>
      <c r="CA40" s="2" t="s">
        <v>146</v>
      </c>
      <c r="CB40" s="4">
        <v>2</v>
      </c>
      <c r="CC40" s="8">
        <v>63.84</v>
      </c>
      <c r="CD40" s="4"/>
      <c r="CE40" s="8"/>
      <c r="CF40" s="7"/>
      <c r="CG40" s="7"/>
      <c r="CH40" s="2" t="s">
        <v>153</v>
      </c>
      <c r="CI40" s="2" t="s">
        <v>143</v>
      </c>
      <c r="CJ40" s="2" t="s">
        <v>156</v>
      </c>
      <c r="CK40" s="2" t="s">
        <v>170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146</v>
      </c>
      <c r="CX40" s="2" t="s">
        <v>269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330</v>
      </c>
      <c r="DJ40" s="2" t="s">
        <v>367</v>
      </c>
      <c r="DK40" s="2" t="s">
        <v>434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303</v>
      </c>
      <c r="DX40" s="2" t="s">
        <v>435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162</v>
      </c>
      <c r="EK40" s="2" t="s">
        <v>163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370</v>
      </c>
      <c r="EX40" s="2" t="s">
        <v>436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325</v>
      </c>
      <c r="FK40" s="2" t="s">
        <v>437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146</v>
      </c>
      <c r="FV40" s="2" t="s">
        <v>146</v>
      </c>
      <c r="FW40" s="2" t="s">
        <v>146</v>
      </c>
      <c r="FX40" s="2" t="s">
        <v>146</v>
      </c>
      <c r="FY40" s="2" t="s">
        <v>146</v>
      </c>
      <c r="FZ40" s="2" t="s">
        <v>146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143</v>
      </c>
      <c r="GJ40" s="2" t="s">
        <v>373</v>
      </c>
      <c r="GK40" s="2" t="s">
        <v>146</v>
      </c>
      <c r="GL40" s="2" t="s">
        <v>155</v>
      </c>
      <c r="GM40" s="2" t="s">
        <v>155</v>
      </c>
      <c r="GN40" s="2" t="s">
        <v>146</v>
      </c>
      <c r="GO40" s="4"/>
      <c r="GP40" s="8"/>
      <c r="GQ40" s="4"/>
      <c r="GR40" s="8"/>
      <c r="GS40" s="7"/>
      <c r="GT40" s="7"/>
      <c r="GU40" s="2" t="s">
        <v>153</v>
      </c>
      <c r="GV40" s="2" t="s">
        <v>143</v>
      </c>
      <c r="GW40" s="2" t="s">
        <v>374</v>
      </c>
      <c r="GX40" s="2" t="s">
        <v>388</v>
      </c>
      <c r="GY40" s="2" t="s">
        <v>155</v>
      </c>
      <c r="GZ40" s="2" t="s">
        <v>155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153</v>
      </c>
      <c r="KI40" s="2" t="s">
        <v>143</v>
      </c>
      <c r="KJ40" s="2" t="s">
        <v>197</v>
      </c>
      <c r="KK40" s="2" t="s">
        <v>438</v>
      </c>
      <c r="KL40" s="2" t="s">
        <v>155</v>
      </c>
      <c r="KM40" s="2" t="s">
        <v>155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>
        <v>69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>
        <v>165</v>
      </c>
    </row>
    <row r="41">
      <c r="A41" s="2" t="s">
        <v>439</v>
      </c>
      <c r="B41" s="2" t="s">
        <v>135</v>
      </c>
      <c r="C41" s="2" t="s">
        <v>136</v>
      </c>
      <c r="D41" s="2" t="s">
        <v>358</v>
      </c>
      <c r="E41" s="2" t="s">
        <v>359</v>
      </c>
      <c r="F41" s="2" t="s">
        <v>431</v>
      </c>
      <c r="G41" s="2" t="s">
        <v>431</v>
      </c>
      <c r="H41" s="2" t="s">
        <v>431</v>
      </c>
      <c r="I41" s="2" t="s">
        <v>405</v>
      </c>
      <c r="J41" s="2" t="s">
        <v>432</v>
      </c>
      <c r="K41" s="2" t="s">
        <v>381</v>
      </c>
      <c r="L41" s="3">
        <v>24.76</v>
      </c>
      <c r="M41" s="3">
        <v>26</v>
      </c>
      <c r="N41" s="3">
        <v>79.99</v>
      </c>
      <c r="O41" s="2" t="s">
        <v>143</v>
      </c>
      <c r="P41" s="2" t="s">
        <v>382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363</v>
      </c>
      <c r="V41" s="2" t="s">
        <v>148</v>
      </c>
      <c r="W41" s="2" t="s">
        <v>149</v>
      </c>
      <c r="X41" s="2" t="s">
        <v>146</v>
      </c>
      <c r="Y41" s="2" t="s">
        <v>193</v>
      </c>
      <c r="Z41" s="4">
        <v>107</v>
      </c>
      <c r="AA41" s="4">
        <f>=ROUNDDOWN(71.3333333333333,0)</f>
      </c>
      <c r="AB41" s="5">
        <v>1.5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1</v>
      </c>
      <c r="AQ41" s="8">
        <v>54.4</v>
      </c>
      <c r="AR41" s="4"/>
      <c r="AS41" s="8"/>
      <c r="AT41" s="7"/>
      <c r="AU41" s="7"/>
      <c r="AV41" s="4">
        <v>1</v>
      </c>
      <c r="AW41" s="8">
        <v>54.4</v>
      </c>
      <c r="AX41" s="4"/>
      <c r="AY41" s="8"/>
      <c r="AZ41" s="7"/>
      <c r="BA41" s="7"/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0.4601</v>
      </c>
      <c r="BJ41" s="4">
        <v>1</v>
      </c>
      <c r="BK41" s="8">
        <v>54.4</v>
      </c>
      <c r="BL41" s="2" t="s">
        <v>16</v>
      </c>
      <c r="BM41" s="7">
        <v>1</v>
      </c>
      <c r="BN41" s="7">
        <v>1</v>
      </c>
      <c r="BO41" s="4">
        <v>1</v>
      </c>
      <c r="BP41" s="8">
        <v>54.4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303</v>
      </c>
      <c r="BX41" s="2" t="s">
        <v>383</v>
      </c>
      <c r="BY41" s="2" t="s">
        <v>155</v>
      </c>
      <c r="BZ41" s="2" t="s">
        <v>155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156</v>
      </c>
      <c r="CK41" s="2" t="s">
        <v>157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146</v>
      </c>
      <c r="CX41" s="2" t="s">
        <v>269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330</v>
      </c>
      <c r="DJ41" s="2" t="s">
        <v>367</v>
      </c>
      <c r="DK41" s="2" t="s">
        <v>440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303</v>
      </c>
      <c r="DX41" s="2" t="s">
        <v>347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162</v>
      </c>
      <c r="EK41" s="2" t="s">
        <v>441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370</v>
      </c>
      <c r="EX41" s="2" t="s">
        <v>219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325</v>
      </c>
      <c r="FK41" s="2" t="s">
        <v>442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146</v>
      </c>
      <c r="FV41" s="2" t="s">
        <v>146</v>
      </c>
      <c r="FW41" s="2" t="s">
        <v>146</v>
      </c>
      <c r="FX41" s="2" t="s">
        <v>146</v>
      </c>
      <c r="FY41" s="2" t="s">
        <v>146</v>
      </c>
      <c r="FZ41" s="2" t="s">
        <v>146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373</v>
      </c>
      <c r="GK41" s="2" t="s">
        <v>146</v>
      </c>
      <c r="GL41" s="2" t="s">
        <v>155</v>
      </c>
      <c r="GM41" s="2" t="s">
        <v>155</v>
      </c>
      <c r="GN41" s="2" t="s">
        <v>146</v>
      </c>
      <c r="GO41" s="4"/>
      <c r="GP41" s="8"/>
      <c r="GQ41" s="4"/>
      <c r="GR41" s="8"/>
      <c r="GS41" s="7"/>
      <c r="GT41" s="7"/>
      <c r="GU41" s="2" t="s">
        <v>153</v>
      </c>
      <c r="GV41" s="2" t="s">
        <v>143</v>
      </c>
      <c r="GW41" s="2" t="s">
        <v>374</v>
      </c>
      <c r="GX41" s="2" t="s">
        <v>388</v>
      </c>
      <c r="GY41" s="2" t="s">
        <v>155</v>
      </c>
      <c r="GZ41" s="2" t="s">
        <v>155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153</v>
      </c>
      <c r="KI41" s="2" t="s">
        <v>143</v>
      </c>
      <c r="KJ41" s="2" t="s">
        <v>197</v>
      </c>
      <c r="KK41" s="2" t="s">
        <v>146</v>
      </c>
      <c r="KL41" s="2" t="s">
        <v>155</v>
      </c>
      <c r="KM41" s="2" t="s">
        <v>155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>
        <v>107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443</v>
      </c>
      <c r="B42" s="2" t="s">
        <v>135</v>
      </c>
      <c r="C42" s="2" t="s">
        <v>136</v>
      </c>
      <c r="D42" s="2" t="s">
        <v>358</v>
      </c>
      <c r="E42" s="2" t="s">
        <v>359</v>
      </c>
      <c r="F42" s="2" t="s">
        <v>431</v>
      </c>
      <c r="G42" s="2" t="s">
        <v>431</v>
      </c>
      <c r="H42" s="2" t="s">
        <v>431</v>
      </c>
      <c r="I42" s="2" t="s">
        <v>405</v>
      </c>
      <c r="J42" s="2" t="s">
        <v>432</v>
      </c>
      <c r="K42" s="2" t="s">
        <v>302</v>
      </c>
      <c r="L42" s="3">
        <v>24.76</v>
      </c>
      <c r="M42" s="3">
        <v>26</v>
      </c>
      <c r="N42" s="3">
        <v>79.99</v>
      </c>
      <c r="O42" s="2" t="s">
        <v>337</v>
      </c>
      <c r="P42" s="2" t="s">
        <v>245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363</v>
      </c>
      <c r="V42" s="2" t="s">
        <v>148</v>
      </c>
      <c r="W42" s="2" t="s">
        <v>149</v>
      </c>
      <c r="X42" s="2" t="s">
        <v>146</v>
      </c>
      <c r="Y42" s="2" t="s">
        <v>193</v>
      </c>
      <c r="Z42" s="4"/>
      <c r="AA42" s="4">
        <f>=ROUNDDOWN({0},0)</f>
      </c>
      <c r="AB42" s="5">
        <v>3</v>
      </c>
      <c r="AC42" s="2" t="s">
        <v>146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1</v>
      </c>
      <c r="AS42" s="8">
        <v>28.08</v>
      </c>
      <c r="AT42" s="7">
        <v>-1</v>
      </c>
      <c r="AU42" s="7">
        <v>-1</v>
      </c>
      <c r="AV42" s="4"/>
      <c r="AW42" s="8"/>
      <c r="AX42" s="4">
        <v>1</v>
      </c>
      <c r="AY42" s="8">
        <v>28.08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303</v>
      </c>
      <c r="BX42" s="2" t="s">
        <v>176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338</v>
      </c>
      <c r="CJ42" s="2" t="s">
        <v>156</v>
      </c>
      <c r="CK42" s="2" t="s">
        <v>162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338</v>
      </c>
      <c r="CW42" s="2" t="s">
        <v>146</v>
      </c>
      <c r="CX42" s="2" t="s">
        <v>444</v>
      </c>
      <c r="CY42" s="2" t="s">
        <v>155</v>
      </c>
      <c r="CZ42" s="2" t="s">
        <v>155</v>
      </c>
      <c r="DA42" s="2" t="s">
        <v>146</v>
      </c>
      <c r="DB42" s="4"/>
      <c r="DC42" s="8"/>
      <c r="DD42" s="4">
        <v>1</v>
      </c>
      <c r="DE42" s="8">
        <v>28.08</v>
      </c>
      <c r="DF42" s="7">
        <v>-1</v>
      </c>
      <c r="DG42" s="7">
        <v>-1</v>
      </c>
      <c r="DH42" s="2" t="s">
        <v>153</v>
      </c>
      <c r="DI42" s="2" t="s">
        <v>338</v>
      </c>
      <c r="DJ42" s="2" t="s">
        <v>367</v>
      </c>
      <c r="DK42" s="2" t="s">
        <v>209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338</v>
      </c>
      <c r="DW42" s="2" t="s">
        <v>303</v>
      </c>
      <c r="DX42" s="2" t="s">
        <v>256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338</v>
      </c>
      <c r="EJ42" s="2" t="s">
        <v>162</v>
      </c>
      <c r="EK42" s="2" t="s">
        <v>163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338</v>
      </c>
      <c r="EW42" s="2" t="s">
        <v>370</v>
      </c>
      <c r="EX42" s="2" t="s">
        <v>445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338</v>
      </c>
      <c r="FJ42" s="2" t="s">
        <v>325</v>
      </c>
      <c r="FK42" s="2" t="s">
        <v>446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146</v>
      </c>
      <c r="FV42" s="2" t="s">
        <v>146</v>
      </c>
      <c r="FW42" s="2" t="s">
        <v>146</v>
      </c>
      <c r="FX42" s="2" t="s">
        <v>146</v>
      </c>
      <c r="FY42" s="2" t="s">
        <v>146</v>
      </c>
      <c r="FZ42" s="2" t="s">
        <v>146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338</v>
      </c>
      <c r="GJ42" s="2" t="s">
        <v>373</v>
      </c>
      <c r="GK42" s="2" t="s">
        <v>146</v>
      </c>
      <c r="GL42" s="2" t="s">
        <v>155</v>
      </c>
      <c r="GM42" s="2" t="s">
        <v>155</v>
      </c>
      <c r="GN42" s="2" t="s">
        <v>146</v>
      </c>
      <c r="GO42" s="4"/>
      <c r="GP42" s="8"/>
      <c r="GQ42" s="4"/>
      <c r="GR42" s="8"/>
      <c r="GS42" s="7"/>
      <c r="GT42" s="7"/>
      <c r="GU42" s="2" t="s">
        <v>153</v>
      </c>
      <c r="GV42" s="2" t="s">
        <v>338</v>
      </c>
      <c r="GW42" s="2" t="s">
        <v>374</v>
      </c>
      <c r="GX42" s="2" t="s">
        <v>146</v>
      </c>
      <c r="GY42" s="2" t="s">
        <v>155</v>
      </c>
      <c r="GZ42" s="2" t="s">
        <v>155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153</v>
      </c>
      <c r="KI42" s="2" t="s">
        <v>338</v>
      </c>
      <c r="KJ42" s="2" t="s">
        <v>197</v>
      </c>
      <c r="KK42" s="2" t="s">
        <v>146</v>
      </c>
      <c r="KL42" s="2" t="s">
        <v>155</v>
      </c>
      <c r="KM42" s="2" t="s">
        <v>155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447</v>
      </c>
      <c r="B43" s="2" t="s">
        <v>135</v>
      </c>
      <c r="C43" s="2" t="s">
        <v>136</v>
      </c>
      <c r="D43" s="2" t="s">
        <v>358</v>
      </c>
      <c r="E43" s="2" t="s">
        <v>359</v>
      </c>
      <c r="F43" s="2" t="s">
        <v>431</v>
      </c>
      <c r="G43" s="2" t="s">
        <v>431</v>
      </c>
      <c r="H43" s="2" t="s">
        <v>431</v>
      </c>
      <c r="I43" s="2" t="s">
        <v>405</v>
      </c>
      <c r="J43" s="2" t="s">
        <v>432</v>
      </c>
      <c r="K43" s="2" t="s">
        <v>142</v>
      </c>
      <c r="L43" s="3">
        <v>24.76</v>
      </c>
      <c r="M43" s="3">
        <v>26</v>
      </c>
      <c r="N43" s="3">
        <v>79.99</v>
      </c>
      <c r="O43" s="2" t="s">
        <v>337</v>
      </c>
      <c r="P43" s="2" t="s">
        <v>245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363</v>
      </c>
      <c r="V43" s="2" t="s">
        <v>148</v>
      </c>
      <c r="W43" s="2" t="s">
        <v>149</v>
      </c>
      <c r="X43" s="2" t="s">
        <v>146</v>
      </c>
      <c r="Y43" s="2" t="s">
        <v>193</v>
      </c>
      <c r="Z43" s="4"/>
      <c r="AA43" s="4">
        <f>=ROUNDDOWN({0},0)</f>
      </c>
      <c r="AB43" s="5">
        <v>1</v>
      </c>
      <c r="AC43" s="2" t="s">
        <v>146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1</v>
      </c>
      <c r="AS43" s="8">
        <v>67.99</v>
      </c>
      <c r="AT43" s="7">
        <v>-1</v>
      </c>
      <c r="AU43" s="7">
        <v>-1</v>
      </c>
      <c r="AV43" s="4"/>
      <c r="AW43" s="8"/>
      <c r="AX43" s="4">
        <v>1</v>
      </c>
      <c r="AY43" s="8">
        <v>67.99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1</v>
      </c>
      <c r="BR43" s="8">
        <v>67.99</v>
      </c>
      <c r="BS43" s="7">
        <v>-1</v>
      </c>
      <c r="BT43" s="7">
        <v>-1</v>
      </c>
      <c r="BU43" s="2" t="s">
        <v>153</v>
      </c>
      <c r="BV43" s="2" t="s">
        <v>143</v>
      </c>
      <c r="BW43" s="2" t="s">
        <v>303</v>
      </c>
      <c r="BX43" s="2" t="s">
        <v>276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338</v>
      </c>
      <c r="CJ43" s="2" t="s">
        <v>156</v>
      </c>
      <c r="CK43" s="2" t="s">
        <v>448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338</v>
      </c>
      <c r="CW43" s="2" t="s">
        <v>146</v>
      </c>
      <c r="CX43" s="2" t="s">
        <v>413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338</v>
      </c>
      <c r="DJ43" s="2" t="s">
        <v>367</v>
      </c>
      <c r="DK43" s="2" t="s">
        <v>449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338</v>
      </c>
      <c r="DW43" s="2" t="s">
        <v>303</v>
      </c>
      <c r="DX43" s="2" t="s">
        <v>193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338</v>
      </c>
      <c r="EJ43" s="2" t="s">
        <v>162</v>
      </c>
      <c r="EK43" s="2" t="s">
        <v>402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338</v>
      </c>
      <c r="EW43" s="2" t="s">
        <v>370</v>
      </c>
      <c r="EX43" s="2" t="s">
        <v>307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338</v>
      </c>
      <c r="FJ43" s="2" t="s">
        <v>325</v>
      </c>
      <c r="FK43" s="2" t="s">
        <v>450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146</v>
      </c>
      <c r="FV43" s="2" t="s">
        <v>146</v>
      </c>
      <c r="FW43" s="2" t="s">
        <v>146</v>
      </c>
      <c r="FX43" s="2" t="s">
        <v>146</v>
      </c>
      <c r="FY43" s="2" t="s">
        <v>146</v>
      </c>
      <c r="FZ43" s="2" t="s">
        <v>146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338</v>
      </c>
      <c r="GJ43" s="2" t="s">
        <v>373</v>
      </c>
      <c r="GK43" s="2" t="s">
        <v>146</v>
      </c>
      <c r="GL43" s="2" t="s">
        <v>155</v>
      </c>
      <c r="GM43" s="2" t="s">
        <v>155</v>
      </c>
      <c r="GN43" s="2" t="s">
        <v>146</v>
      </c>
      <c r="GO43" s="4"/>
      <c r="GP43" s="8"/>
      <c r="GQ43" s="4"/>
      <c r="GR43" s="8"/>
      <c r="GS43" s="7"/>
      <c r="GT43" s="7"/>
      <c r="GU43" s="2" t="s">
        <v>153</v>
      </c>
      <c r="GV43" s="2" t="s">
        <v>338</v>
      </c>
      <c r="GW43" s="2" t="s">
        <v>374</v>
      </c>
      <c r="GX43" s="2" t="s">
        <v>146</v>
      </c>
      <c r="GY43" s="2" t="s">
        <v>155</v>
      </c>
      <c r="GZ43" s="2" t="s">
        <v>155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153</v>
      </c>
      <c r="KI43" s="2" t="s">
        <v>338</v>
      </c>
      <c r="KJ43" s="2" t="s">
        <v>197</v>
      </c>
      <c r="KK43" s="2" t="s">
        <v>146</v>
      </c>
      <c r="KL43" s="2" t="s">
        <v>155</v>
      </c>
      <c r="KM43" s="2" t="s">
        <v>155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451</v>
      </c>
      <c r="B44" s="2" t="s">
        <v>135</v>
      </c>
      <c r="C44" s="2" t="s">
        <v>136</v>
      </c>
      <c r="D44" s="2" t="s">
        <v>452</v>
      </c>
      <c r="E44" s="2" t="s">
        <v>453</v>
      </c>
      <c r="F44" s="2" t="s">
        <v>454</v>
      </c>
      <c r="G44" s="2" t="s">
        <v>454</v>
      </c>
      <c r="H44" s="2" t="s">
        <v>454</v>
      </c>
      <c r="I44" s="2" t="s">
        <v>455</v>
      </c>
      <c r="J44" s="2" t="s">
        <v>141</v>
      </c>
      <c r="K44" s="2" t="s">
        <v>456</v>
      </c>
      <c r="L44" s="3">
        <v>85.12</v>
      </c>
      <c r="M44" s="3">
        <v>89.38</v>
      </c>
      <c r="N44" s="3">
        <v>249.99</v>
      </c>
      <c r="O44" s="2" t="s">
        <v>143</v>
      </c>
      <c r="P44" s="2" t="s">
        <v>245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457</v>
      </c>
      <c r="V44" s="2" t="s">
        <v>407</v>
      </c>
      <c r="W44" s="2" t="s">
        <v>149</v>
      </c>
      <c r="X44" s="2" t="s">
        <v>146</v>
      </c>
      <c r="Y44" s="2" t="s">
        <v>303</v>
      </c>
      <c r="Z44" s="4">
        <v>52</v>
      </c>
      <c r="AA44" s="4">
        <f>=ROUNDDOWN(52,0)</f>
      </c>
      <c r="AB44" s="5">
        <v>1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2</v>
      </c>
      <c r="AQ44" s="8">
        <v>215.98</v>
      </c>
      <c r="AR44" s="4"/>
      <c r="AS44" s="8"/>
      <c r="AT44" s="7"/>
      <c r="AU44" s="7"/>
      <c r="AV44" s="4">
        <v>4</v>
      </c>
      <c r="AW44" s="8">
        <v>467.97</v>
      </c>
      <c r="AX44" s="4">
        <v>3</v>
      </c>
      <c r="AY44" s="8">
        <v>345.34</v>
      </c>
      <c r="AZ44" s="7">
        <v>0.3333</v>
      </c>
      <c r="BA44" s="7">
        <v>0.3551</v>
      </c>
      <c r="BB44" s="7">
        <v>0.4615</v>
      </c>
      <c r="BC44" s="4">
        <v>9</v>
      </c>
      <c r="BD44" s="8">
        <v>926.4</v>
      </c>
      <c r="BE44" s="4">
        <v>4</v>
      </c>
      <c r="BF44" s="8">
        <v>445.44</v>
      </c>
      <c r="BG44" s="7">
        <v>1.25</v>
      </c>
      <c r="BH44" s="7">
        <v>1.0797</v>
      </c>
      <c r="BI44" s="7">
        <v>0.5051</v>
      </c>
      <c r="BJ44" s="4">
        <v>2</v>
      </c>
      <c r="BK44" s="8">
        <v>215.98</v>
      </c>
      <c r="BL44" s="2" t="s">
        <v>16</v>
      </c>
      <c r="BM44" s="7">
        <v>1</v>
      </c>
      <c r="BN44" s="7">
        <v>1</v>
      </c>
      <c r="BO44" s="4">
        <v>2</v>
      </c>
      <c r="BP44" s="8">
        <v>215.98</v>
      </c>
      <c r="BQ44" s="4"/>
      <c r="BR44" s="8"/>
      <c r="BS44" s="7"/>
      <c r="BT44" s="7"/>
      <c r="BU44" s="2" t="s">
        <v>153</v>
      </c>
      <c r="BV44" s="2" t="s">
        <v>143</v>
      </c>
      <c r="BW44" s="2" t="s">
        <v>193</v>
      </c>
      <c r="BX44" s="2" t="s">
        <v>458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156</v>
      </c>
      <c r="CK44" s="2" t="s">
        <v>157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238</v>
      </c>
      <c r="CV44" s="2" t="s">
        <v>143</v>
      </c>
      <c r="CW44" s="2" t="s">
        <v>146</v>
      </c>
      <c r="CX44" s="2" t="s">
        <v>146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459</v>
      </c>
      <c r="DK44" s="2" t="s">
        <v>223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303</v>
      </c>
      <c r="DX44" s="2" t="s">
        <v>460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162</v>
      </c>
      <c r="EK44" s="2" t="s">
        <v>402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164</v>
      </c>
      <c r="EX44" s="2" t="s">
        <v>203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461</v>
      </c>
      <c r="FK44" s="2" t="s">
        <v>251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146</v>
      </c>
      <c r="FV44" s="2" t="s">
        <v>146</v>
      </c>
      <c r="FW44" s="2" t="s">
        <v>146</v>
      </c>
      <c r="FX44" s="2" t="s">
        <v>146</v>
      </c>
      <c r="FY44" s="2" t="s">
        <v>146</v>
      </c>
      <c r="FZ44" s="2" t="s">
        <v>146</v>
      </c>
      <c r="GA44" s="2" t="s">
        <v>146</v>
      </c>
      <c r="GB44" s="4"/>
      <c r="GC44" s="8"/>
      <c r="GD44" s="4"/>
      <c r="GE44" s="8"/>
      <c r="GF44" s="7"/>
      <c r="GG44" s="7"/>
      <c r="GH44" s="2" t="s">
        <v>153</v>
      </c>
      <c r="GI44" s="2" t="s">
        <v>143</v>
      </c>
      <c r="GJ44" s="2" t="s">
        <v>169</v>
      </c>
      <c r="GK44" s="2" t="s">
        <v>223</v>
      </c>
      <c r="GL44" s="2" t="s">
        <v>155</v>
      </c>
      <c r="GM44" s="2" t="s">
        <v>155</v>
      </c>
      <c r="GN44" s="2" t="s">
        <v>146</v>
      </c>
      <c r="GO44" s="4"/>
      <c r="GP44" s="8"/>
      <c r="GQ44" s="4"/>
      <c r="GR44" s="8"/>
      <c r="GS44" s="7"/>
      <c r="GT44" s="7"/>
      <c r="GU44" s="2" t="s">
        <v>153</v>
      </c>
      <c r="GV44" s="2" t="s">
        <v>143</v>
      </c>
      <c r="GW44" s="2" t="s">
        <v>171</v>
      </c>
      <c r="GX44" s="2" t="s">
        <v>462</v>
      </c>
      <c r="GY44" s="2" t="s">
        <v>155</v>
      </c>
      <c r="GZ44" s="2" t="s">
        <v>155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153</v>
      </c>
      <c r="KI44" s="2" t="s">
        <v>143</v>
      </c>
      <c r="KJ44" s="2" t="s">
        <v>172</v>
      </c>
      <c r="KK44" s="2" t="s">
        <v>146</v>
      </c>
      <c r="KL44" s="2" t="s">
        <v>155</v>
      </c>
      <c r="KM44" s="2" t="s">
        <v>155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52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463</v>
      </c>
      <c r="B45" s="2" t="s">
        <v>135</v>
      </c>
      <c r="C45" s="2" t="s">
        <v>136</v>
      </c>
      <c r="D45" s="2" t="s">
        <v>452</v>
      </c>
      <c r="E45" s="2" t="s">
        <v>453</v>
      </c>
      <c r="F45" s="2" t="s">
        <v>454</v>
      </c>
      <c r="G45" s="2" t="s">
        <v>454</v>
      </c>
      <c r="H45" s="2" t="s">
        <v>454</v>
      </c>
      <c r="I45" s="2" t="s">
        <v>455</v>
      </c>
      <c r="J45" s="2" t="s">
        <v>174</v>
      </c>
      <c r="K45" s="2" t="s">
        <v>456</v>
      </c>
      <c r="L45" s="3">
        <v>102.14</v>
      </c>
      <c r="M45" s="3">
        <v>107.25</v>
      </c>
      <c r="N45" s="3">
        <v>299.99</v>
      </c>
      <c r="O45" s="2" t="s">
        <v>143</v>
      </c>
      <c r="P45" s="2" t="s">
        <v>245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457</v>
      </c>
      <c r="V45" s="2" t="s">
        <v>407</v>
      </c>
      <c r="W45" s="2" t="s">
        <v>149</v>
      </c>
      <c r="X45" s="2" t="s">
        <v>146</v>
      </c>
      <c r="Y45" s="2" t="s">
        <v>303</v>
      </c>
      <c r="Z45" s="4">
        <v>101</v>
      </c>
      <c r="AA45" s="4">
        <f>=ROUNDDOWN(30.6060606060606,0)</f>
      </c>
      <c r="AB45" s="5">
        <v>3.3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2</v>
      </c>
      <c r="AQ45" s="8">
        <v>251.99</v>
      </c>
      <c r="AR45" s="4">
        <v>3</v>
      </c>
      <c r="AS45" s="8">
        <v>345.34</v>
      </c>
      <c r="AT45" s="7">
        <v>-0.3333</v>
      </c>
      <c r="AU45" s="7">
        <v>-0.2703</v>
      </c>
      <c r="AV45" s="4" t="s">
        <v>146</v>
      </c>
      <c r="AW45" s="8" t="s">
        <v>146</v>
      </c>
      <c r="AX45" s="4" t="s">
        <v>146</v>
      </c>
      <c r="AY45" s="8" t="s">
        <v>146</v>
      </c>
      <c r="AZ45" s="7" t="s">
        <v>146</v>
      </c>
      <c r="BA45" s="7" t="s">
        <v>146</v>
      </c>
      <c r="BB45" s="7">
        <v>0.5385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 t="s">
        <v>146</v>
      </c>
      <c r="BJ45" s="4">
        <v>2</v>
      </c>
      <c r="BK45" s="8">
        <v>251.99</v>
      </c>
      <c r="BL45" s="2" t="s">
        <v>464</v>
      </c>
      <c r="BM45" s="7">
        <v>1</v>
      </c>
      <c r="BN45" s="7">
        <v>1</v>
      </c>
      <c r="BO45" s="4">
        <v>2</v>
      </c>
      <c r="BP45" s="8">
        <v>251.99</v>
      </c>
      <c r="BQ45" s="4"/>
      <c r="BR45" s="8"/>
      <c r="BS45" s="7"/>
      <c r="BT45" s="7"/>
      <c r="BU45" s="2" t="s">
        <v>153</v>
      </c>
      <c r="BV45" s="2" t="s">
        <v>143</v>
      </c>
      <c r="BW45" s="2" t="s">
        <v>193</v>
      </c>
      <c r="BX45" s="2" t="s">
        <v>465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156</v>
      </c>
      <c r="CK45" s="2" t="s">
        <v>466</v>
      </c>
      <c r="CL45" s="2" t="s">
        <v>155</v>
      </c>
      <c r="CM45" s="2" t="s">
        <v>155</v>
      </c>
      <c r="CN45" s="2" t="s">
        <v>146</v>
      </c>
      <c r="CO45" s="4"/>
      <c r="CP45" s="8"/>
      <c r="CQ45" s="4"/>
      <c r="CR45" s="8"/>
      <c r="CS45" s="7"/>
      <c r="CT45" s="7"/>
      <c r="CU45" s="2" t="s">
        <v>238</v>
      </c>
      <c r="CV45" s="2" t="s">
        <v>143</v>
      </c>
      <c r="CW45" s="2" t="s">
        <v>146</v>
      </c>
      <c r="CX45" s="2" t="s">
        <v>146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459</v>
      </c>
      <c r="DK45" s="2" t="s">
        <v>160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303</v>
      </c>
      <c r="DX45" s="2" t="s">
        <v>193</v>
      </c>
      <c r="DY45" s="2" t="s">
        <v>155</v>
      </c>
      <c r="DZ45" s="2" t="s">
        <v>155</v>
      </c>
      <c r="EA45" s="2" t="s">
        <v>146</v>
      </c>
      <c r="EB45" s="4"/>
      <c r="EC45" s="8"/>
      <c r="ED45" s="4">
        <v>1</v>
      </c>
      <c r="EE45" s="8">
        <v>120.12</v>
      </c>
      <c r="EF45" s="7">
        <v>-1</v>
      </c>
      <c r="EG45" s="7">
        <v>-1</v>
      </c>
      <c r="EH45" s="2" t="s">
        <v>153</v>
      </c>
      <c r="EI45" s="2" t="s">
        <v>143</v>
      </c>
      <c r="EJ45" s="2" t="s">
        <v>162</v>
      </c>
      <c r="EK45" s="2" t="s">
        <v>163</v>
      </c>
      <c r="EL45" s="2" t="s">
        <v>155</v>
      </c>
      <c r="EM45" s="2" t="s">
        <v>155</v>
      </c>
      <c r="EN45" s="2" t="s">
        <v>146</v>
      </c>
      <c r="EO45" s="4"/>
      <c r="EP45" s="8"/>
      <c r="EQ45" s="4">
        <v>2</v>
      </c>
      <c r="ER45" s="8">
        <v>225.22</v>
      </c>
      <c r="ES45" s="7">
        <v>-1</v>
      </c>
      <c r="ET45" s="7">
        <v>-1</v>
      </c>
      <c r="EU45" s="2" t="s">
        <v>153</v>
      </c>
      <c r="EV45" s="2" t="s">
        <v>143</v>
      </c>
      <c r="EW45" s="2" t="s">
        <v>164</v>
      </c>
      <c r="EX45" s="2" t="s">
        <v>467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461</v>
      </c>
      <c r="FK45" s="2" t="s">
        <v>291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146</v>
      </c>
      <c r="FV45" s="2" t="s">
        <v>146</v>
      </c>
      <c r="FW45" s="2" t="s">
        <v>146</v>
      </c>
      <c r="FX45" s="2" t="s">
        <v>146</v>
      </c>
      <c r="FY45" s="2" t="s">
        <v>146</v>
      </c>
      <c r="FZ45" s="2" t="s">
        <v>146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143</v>
      </c>
      <c r="GJ45" s="2" t="s">
        <v>169</v>
      </c>
      <c r="GK45" s="2" t="s">
        <v>468</v>
      </c>
      <c r="GL45" s="2" t="s">
        <v>155</v>
      </c>
      <c r="GM45" s="2" t="s">
        <v>155</v>
      </c>
      <c r="GN45" s="2" t="s">
        <v>146</v>
      </c>
      <c r="GO45" s="4"/>
      <c r="GP45" s="8"/>
      <c r="GQ45" s="4"/>
      <c r="GR45" s="8"/>
      <c r="GS45" s="7"/>
      <c r="GT45" s="7"/>
      <c r="GU45" s="2" t="s">
        <v>153</v>
      </c>
      <c r="GV45" s="2" t="s">
        <v>143</v>
      </c>
      <c r="GW45" s="2" t="s">
        <v>171</v>
      </c>
      <c r="GX45" s="2" t="s">
        <v>388</v>
      </c>
      <c r="GY45" s="2" t="s">
        <v>155</v>
      </c>
      <c r="GZ45" s="2" t="s">
        <v>155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153</v>
      </c>
      <c r="KI45" s="2" t="s">
        <v>143</v>
      </c>
      <c r="KJ45" s="2" t="s">
        <v>172</v>
      </c>
      <c r="KK45" s="2" t="s">
        <v>146</v>
      </c>
      <c r="KL45" s="2" t="s">
        <v>155</v>
      </c>
      <c r="KM45" s="2" t="s">
        <v>155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101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469</v>
      </c>
      <c r="B46" s="2" t="s">
        <v>135</v>
      </c>
      <c r="C46" s="2" t="s">
        <v>136</v>
      </c>
      <c r="D46" s="2" t="s">
        <v>452</v>
      </c>
      <c r="E46" s="2" t="s">
        <v>453</v>
      </c>
      <c r="F46" s="2" t="s">
        <v>454</v>
      </c>
      <c r="G46" s="2" t="s">
        <v>454</v>
      </c>
      <c r="H46" s="2" t="s">
        <v>454</v>
      </c>
      <c r="I46" s="2" t="s">
        <v>455</v>
      </c>
      <c r="J46" s="2" t="s">
        <v>141</v>
      </c>
      <c r="K46" s="2" t="s">
        <v>470</v>
      </c>
      <c r="L46" s="3">
        <v>85.12</v>
      </c>
      <c r="M46" s="3">
        <v>89.38</v>
      </c>
      <c r="N46" s="3">
        <v>249.99</v>
      </c>
      <c r="O46" s="2" t="s">
        <v>143</v>
      </c>
      <c r="P46" s="2" t="s">
        <v>245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457</v>
      </c>
      <c r="V46" s="2" t="s">
        <v>407</v>
      </c>
      <c r="W46" s="2" t="s">
        <v>149</v>
      </c>
      <c r="X46" s="2" t="s">
        <v>146</v>
      </c>
      <c r="Y46" s="2" t="s">
        <v>303</v>
      </c>
      <c r="Z46" s="4">
        <v>140</v>
      </c>
      <c r="AA46" s="4">
        <f>=ROUNDDOWN(140,0)</f>
      </c>
      <c r="AB46" s="5">
        <v>1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192</v>
      </c>
      <c r="AR46" s="4">
        <v>1</v>
      </c>
      <c r="AS46" s="8">
        <v>100.1</v>
      </c>
      <c r="AT46" s="7">
        <v>1</v>
      </c>
      <c r="AU46" s="7">
        <v>0.9181</v>
      </c>
      <c r="AV46" s="4">
        <v>5</v>
      </c>
      <c r="AW46" s="8">
        <v>458.43</v>
      </c>
      <c r="AX46" s="4">
        <v>1</v>
      </c>
      <c r="AY46" s="8">
        <v>100.1</v>
      </c>
      <c r="AZ46" s="7">
        <v>4</v>
      </c>
      <c r="BA46" s="7">
        <v>3.5797</v>
      </c>
      <c r="BB46" s="7">
        <v>0.4188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0.4949</v>
      </c>
      <c r="BJ46" s="4">
        <v>2</v>
      </c>
      <c r="BK46" s="8">
        <v>192</v>
      </c>
      <c r="BL46" s="2" t="s">
        <v>471</v>
      </c>
      <c r="BM46" s="7">
        <v>1</v>
      </c>
      <c r="BN46" s="7">
        <v>1</v>
      </c>
      <c r="BO46" s="4">
        <v>2</v>
      </c>
      <c r="BP46" s="8">
        <v>192</v>
      </c>
      <c r="BQ46" s="4"/>
      <c r="BR46" s="8"/>
      <c r="BS46" s="7"/>
      <c r="BT46" s="7"/>
      <c r="BU46" s="2" t="s">
        <v>153</v>
      </c>
      <c r="BV46" s="2" t="s">
        <v>143</v>
      </c>
      <c r="BW46" s="2" t="s">
        <v>193</v>
      </c>
      <c r="BX46" s="2" t="s">
        <v>250</v>
      </c>
      <c r="BY46" s="2" t="s">
        <v>155</v>
      </c>
      <c r="BZ46" s="2" t="s">
        <v>155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156</v>
      </c>
      <c r="CK46" s="2" t="s">
        <v>472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146</v>
      </c>
      <c r="CX46" s="2" t="s">
        <v>473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459</v>
      </c>
      <c r="DK46" s="2" t="s">
        <v>182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303</v>
      </c>
      <c r="DX46" s="2" t="s">
        <v>385</v>
      </c>
      <c r="DY46" s="2" t="s">
        <v>155</v>
      </c>
      <c r="DZ46" s="2" t="s">
        <v>155</v>
      </c>
      <c r="EA46" s="2" t="s">
        <v>146</v>
      </c>
      <c r="EB46" s="4"/>
      <c r="EC46" s="8"/>
      <c r="ED46" s="4">
        <v>1</v>
      </c>
      <c r="EE46" s="8">
        <v>100.1</v>
      </c>
      <c r="EF46" s="7">
        <v>-1</v>
      </c>
      <c r="EG46" s="7">
        <v>-1</v>
      </c>
      <c r="EH46" s="2" t="s">
        <v>153</v>
      </c>
      <c r="EI46" s="2" t="s">
        <v>143</v>
      </c>
      <c r="EJ46" s="2" t="s">
        <v>162</v>
      </c>
      <c r="EK46" s="2" t="s">
        <v>378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164</v>
      </c>
      <c r="EX46" s="2" t="s">
        <v>474</v>
      </c>
      <c r="EY46" s="2" t="s">
        <v>155</v>
      </c>
      <c r="EZ46" s="2" t="s">
        <v>155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461</v>
      </c>
      <c r="FK46" s="2" t="s">
        <v>475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146</v>
      </c>
      <c r="FV46" s="2" t="s">
        <v>146</v>
      </c>
      <c r="FW46" s="2" t="s">
        <v>146</v>
      </c>
      <c r="FX46" s="2" t="s">
        <v>146</v>
      </c>
      <c r="FY46" s="2" t="s">
        <v>146</v>
      </c>
      <c r="FZ46" s="2" t="s">
        <v>146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143</v>
      </c>
      <c r="GJ46" s="2" t="s">
        <v>169</v>
      </c>
      <c r="GK46" s="2" t="s">
        <v>476</v>
      </c>
      <c r="GL46" s="2" t="s">
        <v>155</v>
      </c>
      <c r="GM46" s="2" t="s">
        <v>155</v>
      </c>
      <c r="GN46" s="2" t="s">
        <v>146</v>
      </c>
      <c r="GO46" s="4"/>
      <c r="GP46" s="8"/>
      <c r="GQ46" s="4"/>
      <c r="GR46" s="8"/>
      <c r="GS46" s="7"/>
      <c r="GT46" s="7"/>
      <c r="GU46" s="2" t="s">
        <v>153</v>
      </c>
      <c r="GV46" s="2" t="s">
        <v>143</v>
      </c>
      <c r="GW46" s="2" t="s">
        <v>171</v>
      </c>
      <c r="GX46" s="2" t="s">
        <v>146</v>
      </c>
      <c r="GY46" s="2" t="s">
        <v>155</v>
      </c>
      <c r="GZ46" s="2" t="s">
        <v>155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153</v>
      </c>
      <c r="KI46" s="2" t="s">
        <v>143</v>
      </c>
      <c r="KJ46" s="2" t="s">
        <v>197</v>
      </c>
      <c r="KK46" s="2" t="s">
        <v>146</v>
      </c>
      <c r="KL46" s="2" t="s">
        <v>155</v>
      </c>
      <c r="KM46" s="2" t="s">
        <v>155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140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477</v>
      </c>
      <c r="B47" s="2" t="s">
        <v>135</v>
      </c>
      <c r="C47" s="2" t="s">
        <v>136</v>
      </c>
      <c r="D47" s="2" t="s">
        <v>452</v>
      </c>
      <c r="E47" s="2" t="s">
        <v>453</v>
      </c>
      <c r="F47" s="2" t="s">
        <v>454</v>
      </c>
      <c r="G47" s="2" t="s">
        <v>454</v>
      </c>
      <c r="H47" s="2" t="s">
        <v>454</v>
      </c>
      <c r="I47" s="2" t="s">
        <v>455</v>
      </c>
      <c r="J47" s="2" t="s">
        <v>174</v>
      </c>
      <c r="K47" s="2" t="s">
        <v>470</v>
      </c>
      <c r="L47" s="3">
        <v>102.14</v>
      </c>
      <c r="M47" s="3">
        <v>107.25</v>
      </c>
      <c r="N47" s="3">
        <v>299.99</v>
      </c>
      <c r="O47" s="2" t="s">
        <v>143</v>
      </c>
      <c r="P47" s="2" t="s">
        <v>245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457</v>
      </c>
      <c r="V47" s="2" t="s">
        <v>407</v>
      </c>
      <c r="W47" s="2" t="s">
        <v>149</v>
      </c>
      <c r="X47" s="2" t="s">
        <v>146</v>
      </c>
      <c r="Y47" s="2" t="s">
        <v>303</v>
      </c>
      <c r="Z47" s="4">
        <v>146</v>
      </c>
      <c r="AA47" s="4">
        <f>=ROUNDDOWN(85.8823529411765,0)</f>
      </c>
      <c r="AB47" s="5">
        <v>1.7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3</v>
      </c>
      <c r="AQ47" s="8">
        <v>266.43</v>
      </c>
      <c r="AR47" s="4"/>
      <c r="AS47" s="8"/>
      <c r="AT47" s="7"/>
      <c r="AU47" s="7"/>
      <c r="AV47" s="4" t="s">
        <v>146</v>
      </c>
      <c r="AW47" s="8" t="s">
        <v>146</v>
      </c>
      <c r="AX47" s="4" t="s">
        <v>146</v>
      </c>
      <c r="AY47" s="8" t="s">
        <v>146</v>
      </c>
      <c r="AZ47" s="7" t="s">
        <v>146</v>
      </c>
      <c r="BA47" s="7" t="s">
        <v>146</v>
      </c>
      <c r="BB47" s="7">
        <v>0.5812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 t="s">
        <v>146</v>
      </c>
      <c r="BJ47" s="4">
        <v>3</v>
      </c>
      <c r="BK47" s="8">
        <v>266.43</v>
      </c>
      <c r="BL47" s="2" t="s">
        <v>478</v>
      </c>
      <c r="BM47" s="7">
        <v>1</v>
      </c>
      <c r="BN47" s="7">
        <v>1</v>
      </c>
      <c r="BO47" s="4">
        <v>1</v>
      </c>
      <c r="BP47" s="8">
        <v>111.99</v>
      </c>
      <c r="BQ47" s="4"/>
      <c r="BR47" s="8"/>
      <c r="BS47" s="7"/>
      <c r="BT47" s="7"/>
      <c r="BU47" s="2" t="s">
        <v>153</v>
      </c>
      <c r="BV47" s="2" t="s">
        <v>143</v>
      </c>
      <c r="BW47" s="2" t="s">
        <v>193</v>
      </c>
      <c r="BX47" s="2" t="s">
        <v>479</v>
      </c>
      <c r="BY47" s="2" t="s">
        <v>155</v>
      </c>
      <c r="BZ47" s="2" t="s">
        <v>155</v>
      </c>
      <c r="CA47" s="2" t="s">
        <v>146</v>
      </c>
      <c r="CB47" s="4">
        <v>1</v>
      </c>
      <c r="CC47" s="8">
        <v>38.61</v>
      </c>
      <c r="CD47" s="4"/>
      <c r="CE47" s="8"/>
      <c r="CF47" s="7"/>
      <c r="CG47" s="7"/>
      <c r="CH47" s="2" t="s">
        <v>153</v>
      </c>
      <c r="CI47" s="2" t="s">
        <v>143</v>
      </c>
      <c r="CJ47" s="2" t="s">
        <v>156</v>
      </c>
      <c r="CK47" s="2" t="s">
        <v>408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146</v>
      </c>
      <c r="CX47" s="2" t="s">
        <v>480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459</v>
      </c>
      <c r="DK47" s="2" t="s">
        <v>350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303</v>
      </c>
      <c r="DX47" s="2" t="s">
        <v>287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162</v>
      </c>
      <c r="EK47" s="2" t="s">
        <v>481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164</v>
      </c>
      <c r="EX47" s="2" t="s">
        <v>225</v>
      </c>
      <c r="EY47" s="2" t="s">
        <v>155</v>
      </c>
      <c r="EZ47" s="2" t="s">
        <v>155</v>
      </c>
      <c r="FA47" s="2" t="s">
        <v>146</v>
      </c>
      <c r="FB47" s="4">
        <v>1</v>
      </c>
      <c r="FC47" s="8">
        <v>115.83</v>
      </c>
      <c r="FD47" s="4"/>
      <c r="FE47" s="8"/>
      <c r="FF47" s="7"/>
      <c r="FG47" s="7"/>
      <c r="FH47" s="2" t="s">
        <v>153</v>
      </c>
      <c r="FI47" s="2" t="s">
        <v>143</v>
      </c>
      <c r="FJ47" s="2" t="s">
        <v>461</v>
      </c>
      <c r="FK47" s="2" t="s">
        <v>482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146</v>
      </c>
      <c r="FV47" s="2" t="s">
        <v>146</v>
      </c>
      <c r="FW47" s="2" t="s">
        <v>146</v>
      </c>
      <c r="FX47" s="2" t="s">
        <v>146</v>
      </c>
      <c r="FY47" s="2" t="s">
        <v>146</v>
      </c>
      <c r="FZ47" s="2" t="s">
        <v>146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143</v>
      </c>
      <c r="GJ47" s="2" t="s">
        <v>169</v>
      </c>
      <c r="GK47" s="2" t="s">
        <v>468</v>
      </c>
      <c r="GL47" s="2" t="s">
        <v>155</v>
      </c>
      <c r="GM47" s="2" t="s">
        <v>155</v>
      </c>
      <c r="GN47" s="2" t="s">
        <v>146</v>
      </c>
      <c r="GO47" s="4"/>
      <c r="GP47" s="8"/>
      <c r="GQ47" s="4"/>
      <c r="GR47" s="8"/>
      <c r="GS47" s="7"/>
      <c r="GT47" s="7"/>
      <c r="GU47" s="2" t="s">
        <v>153</v>
      </c>
      <c r="GV47" s="2" t="s">
        <v>143</v>
      </c>
      <c r="GW47" s="2" t="s">
        <v>171</v>
      </c>
      <c r="GX47" s="2" t="s">
        <v>388</v>
      </c>
      <c r="GY47" s="2" t="s">
        <v>155</v>
      </c>
      <c r="GZ47" s="2" t="s">
        <v>155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153</v>
      </c>
      <c r="KI47" s="2" t="s">
        <v>143</v>
      </c>
      <c r="KJ47" s="2" t="s">
        <v>197</v>
      </c>
      <c r="KK47" s="2" t="s">
        <v>146</v>
      </c>
      <c r="KL47" s="2" t="s">
        <v>155</v>
      </c>
      <c r="KM47" s="2" t="s">
        <v>155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146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483</v>
      </c>
      <c r="B48" s="2" t="s">
        <v>135</v>
      </c>
      <c r="C48" s="2" t="s">
        <v>136</v>
      </c>
      <c r="D48" s="2" t="s">
        <v>484</v>
      </c>
      <c r="E48" s="2" t="s">
        <v>485</v>
      </c>
      <c r="F48" s="2" t="s">
        <v>486</v>
      </c>
      <c r="G48" s="2" t="s">
        <v>486</v>
      </c>
      <c r="H48" s="2" t="s">
        <v>486</v>
      </c>
      <c r="I48" s="2" t="s">
        <v>487</v>
      </c>
      <c r="J48" s="2" t="s">
        <v>488</v>
      </c>
      <c r="K48" s="2" t="s">
        <v>302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245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363</v>
      </c>
      <c r="V48" s="2" t="s">
        <v>489</v>
      </c>
      <c r="W48" s="2" t="s">
        <v>149</v>
      </c>
      <c r="X48" s="2" t="s">
        <v>146</v>
      </c>
      <c r="Y48" s="2" t="s">
        <v>285</v>
      </c>
      <c r="Z48" s="4">
        <v>108</v>
      </c>
      <c r="AA48" s="4">
        <f>=ROUNDDOWN(108,0)</f>
      </c>
      <c r="AB48" s="5">
        <v>1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2</v>
      </c>
      <c r="AQ48" s="8">
        <v>99.98</v>
      </c>
      <c r="AR48" s="4">
        <v>1</v>
      </c>
      <c r="AS48" s="8">
        <v>28.08</v>
      </c>
      <c r="AT48" s="7">
        <v>1</v>
      </c>
      <c r="AU48" s="7">
        <v>2.5605</v>
      </c>
      <c r="AV48" s="4">
        <v>2</v>
      </c>
      <c r="AW48" s="8">
        <v>99.98</v>
      </c>
      <c r="AX48" s="4">
        <v>1</v>
      </c>
      <c r="AY48" s="8">
        <v>28.08</v>
      </c>
      <c r="AZ48" s="7">
        <v>1</v>
      </c>
      <c r="BA48" s="7">
        <v>2.5605</v>
      </c>
      <c r="BB48" s="7">
        <v>1</v>
      </c>
      <c r="BC48" s="4">
        <v>9</v>
      </c>
      <c r="BD48" s="8">
        <v>338.72</v>
      </c>
      <c r="BE48" s="4">
        <v>4</v>
      </c>
      <c r="BF48" s="8">
        <v>232.05</v>
      </c>
      <c r="BG48" s="7">
        <v>1.25</v>
      </c>
      <c r="BH48" s="7">
        <v>0.4597</v>
      </c>
      <c r="BI48" s="7">
        <v>0.2952</v>
      </c>
      <c r="BJ48" s="4">
        <v>2</v>
      </c>
      <c r="BK48" s="8">
        <v>99.98</v>
      </c>
      <c r="BL48" s="2" t="s">
        <v>490</v>
      </c>
      <c r="BM48" s="7">
        <v>1</v>
      </c>
      <c r="BN48" s="7">
        <v>1</v>
      </c>
      <c r="BO48" s="4">
        <v>2</v>
      </c>
      <c r="BP48" s="8">
        <v>99.98</v>
      </c>
      <c r="BQ48" s="4"/>
      <c r="BR48" s="8"/>
      <c r="BS48" s="7"/>
      <c r="BT48" s="7"/>
      <c r="BU48" s="2" t="s">
        <v>153</v>
      </c>
      <c r="BV48" s="2" t="s">
        <v>143</v>
      </c>
      <c r="BW48" s="2" t="s">
        <v>285</v>
      </c>
      <c r="BX48" s="2" t="s">
        <v>176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156</v>
      </c>
      <c r="CK48" s="2" t="s">
        <v>491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146</v>
      </c>
      <c r="CX48" s="2" t="s">
        <v>492</v>
      </c>
      <c r="CY48" s="2" t="s">
        <v>155</v>
      </c>
      <c r="CZ48" s="2" t="s">
        <v>155</v>
      </c>
      <c r="DA48" s="2" t="s">
        <v>146</v>
      </c>
      <c r="DB48" s="4"/>
      <c r="DC48" s="8"/>
      <c r="DD48" s="4">
        <v>1</v>
      </c>
      <c r="DE48" s="8">
        <v>28.08</v>
      </c>
      <c r="DF48" s="7">
        <v>-1</v>
      </c>
      <c r="DG48" s="7">
        <v>-1</v>
      </c>
      <c r="DH48" s="2" t="s">
        <v>153</v>
      </c>
      <c r="DI48" s="2" t="s">
        <v>330</v>
      </c>
      <c r="DJ48" s="2" t="s">
        <v>367</v>
      </c>
      <c r="DK48" s="2" t="s">
        <v>369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285</v>
      </c>
      <c r="DX48" s="2" t="s">
        <v>256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338</v>
      </c>
      <c r="EJ48" s="2" t="s">
        <v>162</v>
      </c>
      <c r="EK48" s="2" t="s">
        <v>493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164</v>
      </c>
      <c r="EX48" s="2" t="s">
        <v>262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183</v>
      </c>
      <c r="FK48" s="2" t="s">
        <v>167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146</v>
      </c>
      <c r="FV48" s="2" t="s">
        <v>146</v>
      </c>
      <c r="FW48" s="2" t="s">
        <v>146</v>
      </c>
      <c r="FX48" s="2" t="s">
        <v>146</v>
      </c>
      <c r="FY48" s="2" t="s">
        <v>146</v>
      </c>
      <c r="FZ48" s="2" t="s">
        <v>146</v>
      </c>
      <c r="GA48" s="2" t="s">
        <v>146</v>
      </c>
      <c r="GB48" s="4"/>
      <c r="GC48" s="8"/>
      <c r="GD48" s="4"/>
      <c r="GE48" s="8"/>
      <c r="GF48" s="7"/>
      <c r="GG48" s="7"/>
      <c r="GH48" s="2" t="s">
        <v>153</v>
      </c>
      <c r="GI48" s="2" t="s">
        <v>143</v>
      </c>
      <c r="GJ48" s="2" t="s">
        <v>373</v>
      </c>
      <c r="GK48" s="2" t="s">
        <v>146</v>
      </c>
      <c r="GL48" s="2" t="s">
        <v>155</v>
      </c>
      <c r="GM48" s="2" t="s">
        <v>155</v>
      </c>
      <c r="GN48" s="2" t="s">
        <v>146</v>
      </c>
      <c r="GO48" s="4"/>
      <c r="GP48" s="8"/>
      <c r="GQ48" s="4"/>
      <c r="GR48" s="8"/>
      <c r="GS48" s="7"/>
      <c r="GT48" s="7"/>
      <c r="GU48" s="2" t="s">
        <v>153</v>
      </c>
      <c r="GV48" s="2" t="s">
        <v>143</v>
      </c>
      <c r="GW48" s="2" t="s">
        <v>374</v>
      </c>
      <c r="GX48" s="2" t="s">
        <v>146</v>
      </c>
      <c r="GY48" s="2" t="s">
        <v>155</v>
      </c>
      <c r="GZ48" s="2" t="s">
        <v>155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153</v>
      </c>
      <c r="KI48" s="2" t="s">
        <v>143</v>
      </c>
      <c r="KJ48" s="2" t="s">
        <v>197</v>
      </c>
      <c r="KK48" s="2" t="s">
        <v>146</v>
      </c>
      <c r="KL48" s="2" t="s">
        <v>155</v>
      </c>
      <c r="KM48" s="2" t="s">
        <v>155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>
        <v>108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494</v>
      </c>
      <c r="B49" s="2" t="s">
        <v>135</v>
      </c>
      <c r="C49" s="2" t="s">
        <v>136</v>
      </c>
      <c r="D49" s="2" t="s">
        <v>484</v>
      </c>
      <c r="E49" s="2" t="s">
        <v>485</v>
      </c>
      <c r="F49" s="2" t="s">
        <v>486</v>
      </c>
      <c r="G49" s="2" t="s">
        <v>486</v>
      </c>
      <c r="H49" s="2" t="s">
        <v>486</v>
      </c>
      <c r="I49" s="2" t="s">
        <v>487</v>
      </c>
      <c r="J49" s="2" t="s">
        <v>488</v>
      </c>
      <c r="K49" s="2" t="s">
        <v>244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144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363</v>
      </c>
      <c r="V49" s="2" t="s">
        <v>489</v>
      </c>
      <c r="W49" s="2" t="s">
        <v>149</v>
      </c>
      <c r="X49" s="2" t="s">
        <v>146</v>
      </c>
      <c r="Y49" s="2" t="s">
        <v>285</v>
      </c>
      <c r="Z49" s="4">
        <v>196</v>
      </c>
      <c r="AA49" s="4">
        <f>=ROUNDDOWN(49,0)</f>
      </c>
      <c r="AB49" s="5">
        <v>4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2</v>
      </c>
      <c r="AQ49" s="8">
        <v>99.98</v>
      </c>
      <c r="AR49" s="4">
        <v>1</v>
      </c>
      <c r="AS49" s="8">
        <v>67.99</v>
      </c>
      <c r="AT49" s="7">
        <v>1</v>
      </c>
      <c r="AU49" s="7">
        <v>0.4705</v>
      </c>
      <c r="AV49" s="4">
        <v>2</v>
      </c>
      <c r="AW49" s="8">
        <v>99.98</v>
      </c>
      <c r="AX49" s="4">
        <v>1</v>
      </c>
      <c r="AY49" s="8">
        <v>67.99</v>
      </c>
      <c r="AZ49" s="7">
        <v>1</v>
      </c>
      <c r="BA49" s="7">
        <v>0.4705</v>
      </c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0.2952</v>
      </c>
      <c r="BJ49" s="4">
        <v>2</v>
      </c>
      <c r="BK49" s="8">
        <v>99.98</v>
      </c>
      <c r="BL49" s="2" t="s">
        <v>16</v>
      </c>
      <c r="BM49" s="7">
        <v>1</v>
      </c>
      <c r="BN49" s="7">
        <v>1</v>
      </c>
      <c r="BO49" s="4">
        <v>2</v>
      </c>
      <c r="BP49" s="8">
        <v>99.98</v>
      </c>
      <c r="BQ49" s="4">
        <v>1</v>
      </c>
      <c r="BR49" s="8">
        <v>67.99</v>
      </c>
      <c r="BS49" s="7">
        <v>1</v>
      </c>
      <c r="BT49" s="7">
        <v>0.4705</v>
      </c>
      <c r="BU49" s="2" t="s">
        <v>153</v>
      </c>
      <c r="BV49" s="2" t="s">
        <v>143</v>
      </c>
      <c r="BW49" s="2" t="s">
        <v>303</v>
      </c>
      <c r="BX49" s="2" t="s">
        <v>266</v>
      </c>
      <c r="BY49" s="2" t="s">
        <v>155</v>
      </c>
      <c r="BZ49" s="2" t="s">
        <v>155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156</v>
      </c>
      <c r="CK49" s="2" t="s">
        <v>495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146</v>
      </c>
      <c r="CX49" s="2" t="s">
        <v>146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330</v>
      </c>
      <c r="DJ49" s="2" t="s">
        <v>367</v>
      </c>
      <c r="DK49" s="2" t="s">
        <v>249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285</v>
      </c>
      <c r="DX49" s="2" t="s">
        <v>435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338</v>
      </c>
      <c r="EJ49" s="2" t="s">
        <v>162</v>
      </c>
      <c r="EK49" s="2" t="s">
        <v>496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164</v>
      </c>
      <c r="EX49" s="2" t="s">
        <v>423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183</v>
      </c>
      <c r="FK49" s="2" t="s">
        <v>497</v>
      </c>
      <c r="FL49" s="2" t="s">
        <v>155</v>
      </c>
      <c r="FM49" s="2" t="s">
        <v>155</v>
      </c>
      <c r="FN49" s="2" t="s">
        <v>146</v>
      </c>
      <c r="FO49" s="4"/>
      <c r="FP49" s="8"/>
      <c r="FQ49" s="4"/>
      <c r="FR49" s="8"/>
      <c r="FS49" s="7"/>
      <c r="FT49" s="7"/>
      <c r="FU49" s="2" t="s">
        <v>146</v>
      </c>
      <c r="FV49" s="2" t="s">
        <v>146</v>
      </c>
      <c r="FW49" s="2" t="s">
        <v>146</v>
      </c>
      <c r="FX49" s="2" t="s">
        <v>146</v>
      </c>
      <c r="FY49" s="2" t="s">
        <v>146</v>
      </c>
      <c r="FZ49" s="2" t="s">
        <v>146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373</v>
      </c>
      <c r="GK49" s="2" t="s">
        <v>498</v>
      </c>
      <c r="GL49" s="2" t="s">
        <v>155</v>
      </c>
      <c r="GM49" s="2" t="s">
        <v>155</v>
      </c>
      <c r="GN49" s="2" t="s">
        <v>146</v>
      </c>
      <c r="GO49" s="4"/>
      <c r="GP49" s="8"/>
      <c r="GQ49" s="4"/>
      <c r="GR49" s="8"/>
      <c r="GS49" s="7"/>
      <c r="GT49" s="7"/>
      <c r="GU49" s="2" t="s">
        <v>153</v>
      </c>
      <c r="GV49" s="2" t="s">
        <v>143</v>
      </c>
      <c r="GW49" s="2" t="s">
        <v>374</v>
      </c>
      <c r="GX49" s="2" t="s">
        <v>146</v>
      </c>
      <c r="GY49" s="2" t="s">
        <v>155</v>
      </c>
      <c r="GZ49" s="2" t="s">
        <v>155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153</v>
      </c>
      <c r="KI49" s="2" t="s">
        <v>143</v>
      </c>
      <c r="KJ49" s="2" t="s">
        <v>197</v>
      </c>
      <c r="KK49" s="2" t="s">
        <v>146</v>
      </c>
      <c r="KL49" s="2" t="s">
        <v>155</v>
      </c>
      <c r="KM49" s="2" t="s">
        <v>155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>
        <v>196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499</v>
      </c>
      <c r="B50" s="2" t="s">
        <v>135</v>
      </c>
      <c r="C50" s="2" t="s">
        <v>136</v>
      </c>
      <c r="D50" s="2" t="s">
        <v>484</v>
      </c>
      <c r="E50" s="2" t="s">
        <v>485</v>
      </c>
      <c r="F50" s="2" t="s">
        <v>486</v>
      </c>
      <c r="G50" s="2" t="s">
        <v>486</v>
      </c>
      <c r="H50" s="2" t="s">
        <v>486</v>
      </c>
      <c r="I50" s="2" t="s">
        <v>487</v>
      </c>
      <c r="J50" s="2" t="s">
        <v>488</v>
      </c>
      <c r="K50" s="2" t="s">
        <v>142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245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363</v>
      </c>
      <c r="V50" s="2" t="s">
        <v>489</v>
      </c>
      <c r="W50" s="2" t="s">
        <v>149</v>
      </c>
      <c r="X50" s="2" t="s">
        <v>146</v>
      </c>
      <c r="Y50" s="2" t="s">
        <v>285</v>
      </c>
      <c r="Z50" s="4">
        <v>60</v>
      </c>
      <c r="AA50" s="4">
        <f>=ROUNDDOWN(300,0)</f>
      </c>
      <c r="AB50" s="5">
        <v>0.2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3</v>
      </c>
      <c r="AQ50" s="8">
        <v>81.9</v>
      </c>
      <c r="AR50" s="4">
        <v>2</v>
      </c>
      <c r="AS50" s="8">
        <v>135.98</v>
      </c>
      <c r="AT50" s="7">
        <v>0.5</v>
      </c>
      <c r="AU50" s="7">
        <v>-0.3977</v>
      </c>
      <c r="AV50" s="4">
        <v>3</v>
      </c>
      <c r="AW50" s="8">
        <v>81.9</v>
      </c>
      <c r="AX50" s="4">
        <v>2</v>
      </c>
      <c r="AY50" s="8">
        <v>135.98</v>
      </c>
      <c r="AZ50" s="7">
        <v>0.5</v>
      </c>
      <c r="BA50" s="7">
        <v>-0.3977</v>
      </c>
      <c r="BB50" s="7">
        <v>1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0.2418</v>
      </c>
      <c r="BJ50" s="4">
        <v>3</v>
      </c>
      <c r="BK50" s="8">
        <v>81.9</v>
      </c>
      <c r="BL50" s="2" t="s">
        <v>500</v>
      </c>
      <c r="BM50" s="7">
        <v>1</v>
      </c>
      <c r="BN50" s="7">
        <v>1</v>
      </c>
      <c r="BO50" s="4"/>
      <c r="BP50" s="8"/>
      <c r="BQ50" s="4">
        <v>2</v>
      </c>
      <c r="BR50" s="8">
        <v>135.98</v>
      </c>
      <c r="BS50" s="7">
        <v>-1</v>
      </c>
      <c r="BT50" s="7">
        <v>-1</v>
      </c>
      <c r="BU50" s="2" t="s">
        <v>153</v>
      </c>
      <c r="BV50" s="2" t="s">
        <v>143</v>
      </c>
      <c r="BW50" s="2" t="s">
        <v>303</v>
      </c>
      <c r="BX50" s="2" t="s">
        <v>287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156</v>
      </c>
      <c r="CK50" s="2" t="s">
        <v>423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146</v>
      </c>
      <c r="CX50" s="2" t="s">
        <v>146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330</v>
      </c>
      <c r="DJ50" s="2" t="s">
        <v>367</v>
      </c>
      <c r="DK50" s="2" t="s">
        <v>501</v>
      </c>
      <c r="DL50" s="2" t="s">
        <v>155</v>
      </c>
      <c r="DM50" s="2" t="s">
        <v>155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285</v>
      </c>
      <c r="DX50" s="2" t="s">
        <v>193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338</v>
      </c>
      <c r="EJ50" s="2" t="s">
        <v>162</v>
      </c>
      <c r="EK50" s="2" t="s">
        <v>369</v>
      </c>
      <c r="EL50" s="2" t="s">
        <v>155</v>
      </c>
      <c r="EM50" s="2" t="s">
        <v>155</v>
      </c>
      <c r="EN50" s="2" t="s">
        <v>146</v>
      </c>
      <c r="EO50" s="4">
        <v>3</v>
      </c>
      <c r="EP50" s="8">
        <v>81.9</v>
      </c>
      <c r="EQ50" s="4"/>
      <c r="ER50" s="8"/>
      <c r="ES50" s="7"/>
      <c r="ET50" s="7"/>
      <c r="EU50" s="2" t="s">
        <v>153</v>
      </c>
      <c r="EV50" s="2" t="s">
        <v>143</v>
      </c>
      <c r="EW50" s="2" t="s">
        <v>164</v>
      </c>
      <c r="EX50" s="2" t="s">
        <v>423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183</v>
      </c>
      <c r="FK50" s="2" t="s">
        <v>146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146</v>
      </c>
      <c r="FV50" s="2" t="s">
        <v>146</v>
      </c>
      <c r="FW50" s="2" t="s">
        <v>146</v>
      </c>
      <c r="FX50" s="2" t="s">
        <v>146</v>
      </c>
      <c r="FY50" s="2" t="s">
        <v>146</v>
      </c>
      <c r="FZ50" s="2" t="s">
        <v>146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143</v>
      </c>
      <c r="GJ50" s="2" t="s">
        <v>373</v>
      </c>
      <c r="GK50" s="2" t="s">
        <v>146</v>
      </c>
      <c r="GL50" s="2" t="s">
        <v>155</v>
      </c>
      <c r="GM50" s="2" t="s">
        <v>155</v>
      </c>
      <c r="GN50" s="2" t="s">
        <v>146</v>
      </c>
      <c r="GO50" s="4"/>
      <c r="GP50" s="8"/>
      <c r="GQ50" s="4"/>
      <c r="GR50" s="8"/>
      <c r="GS50" s="7"/>
      <c r="GT50" s="7"/>
      <c r="GU50" s="2" t="s">
        <v>153</v>
      </c>
      <c r="GV50" s="2" t="s">
        <v>143</v>
      </c>
      <c r="GW50" s="2" t="s">
        <v>374</v>
      </c>
      <c r="GX50" s="2" t="s">
        <v>146</v>
      </c>
      <c r="GY50" s="2" t="s">
        <v>155</v>
      </c>
      <c r="GZ50" s="2" t="s">
        <v>155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153</v>
      </c>
      <c r="KI50" s="2" t="s">
        <v>143</v>
      </c>
      <c r="KJ50" s="2" t="s">
        <v>197</v>
      </c>
      <c r="KK50" s="2" t="s">
        <v>146</v>
      </c>
      <c r="KL50" s="2" t="s">
        <v>155</v>
      </c>
      <c r="KM50" s="2" t="s">
        <v>155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>
        <v>60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502</v>
      </c>
      <c r="B51" s="2" t="s">
        <v>135</v>
      </c>
      <c r="C51" s="2" t="s">
        <v>136</v>
      </c>
      <c r="D51" s="2" t="s">
        <v>484</v>
      </c>
      <c r="E51" s="2" t="s">
        <v>485</v>
      </c>
      <c r="F51" s="2" t="s">
        <v>486</v>
      </c>
      <c r="G51" s="2" t="s">
        <v>486</v>
      </c>
      <c r="H51" s="2" t="s">
        <v>486</v>
      </c>
      <c r="I51" s="2" t="s">
        <v>487</v>
      </c>
      <c r="J51" s="2" t="s">
        <v>488</v>
      </c>
      <c r="K51" s="2" t="s">
        <v>390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382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363</v>
      </c>
      <c r="V51" s="2" t="s">
        <v>489</v>
      </c>
      <c r="W51" s="2" t="s">
        <v>149</v>
      </c>
      <c r="X51" s="2" t="s">
        <v>146</v>
      </c>
      <c r="Y51" s="2" t="s">
        <v>285</v>
      </c>
      <c r="Z51" s="4">
        <v>23</v>
      </c>
      <c r="AA51" s="4">
        <f>=ROUNDDOWN(4.6,0)</f>
      </c>
      <c r="AB51" s="5">
        <v>5</v>
      </c>
      <c r="AC51" s="2" t="s">
        <v>391</v>
      </c>
      <c r="AD51" s="4">
        <v>232</v>
      </c>
      <c r="AE51" s="4">
        <v>232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>
        <v>2</v>
      </c>
      <c r="AQ51" s="8">
        <v>56.86</v>
      </c>
      <c r="AR51" s="4"/>
      <c r="AS51" s="8"/>
      <c r="AT51" s="7"/>
      <c r="AU51" s="7"/>
      <c r="AV51" s="4">
        <v>2</v>
      </c>
      <c r="AW51" s="8">
        <v>56.86</v>
      </c>
      <c r="AX51" s="4"/>
      <c r="AY51" s="8"/>
      <c r="AZ51" s="7"/>
      <c r="BA51" s="7"/>
      <c r="BB51" s="7">
        <v>1</v>
      </c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>
        <v>0.1679</v>
      </c>
      <c r="BJ51" s="4">
        <v>2</v>
      </c>
      <c r="BK51" s="8">
        <v>56.86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303</v>
      </c>
      <c r="BX51" s="2" t="s">
        <v>154</v>
      </c>
      <c r="BY51" s="2" t="s">
        <v>155</v>
      </c>
      <c r="BZ51" s="2" t="s">
        <v>155</v>
      </c>
      <c r="CA51" s="2" t="s">
        <v>146</v>
      </c>
      <c r="CB51" s="4">
        <v>2</v>
      </c>
      <c r="CC51" s="8">
        <v>56.86</v>
      </c>
      <c r="CD51" s="4"/>
      <c r="CE51" s="8"/>
      <c r="CF51" s="7"/>
      <c r="CG51" s="7"/>
      <c r="CH51" s="2" t="s">
        <v>153</v>
      </c>
      <c r="CI51" s="2" t="s">
        <v>143</v>
      </c>
      <c r="CJ51" s="2" t="s">
        <v>156</v>
      </c>
      <c r="CK51" s="2" t="s">
        <v>377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146</v>
      </c>
      <c r="CX51" s="2" t="s">
        <v>314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330</v>
      </c>
      <c r="DJ51" s="2" t="s">
        <v>367</v>
      </c>
      <c r="DK51" s="2" t="s">
        <v>434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285</v>
      </c>
      <c r="DX51" s="2" t="s">
        <v>503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338</v>
      </c>
      <c r="EJ51" s="2" t="s">
        <v>162</v>
      </c>
      <c r="EK51" s="2" t="s">
        <v>369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164</v>
      </c>
      <c r="EX51" s="2" t="s">
        <v>307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183</v>
      </c>
      <c r="FK51" s="2" t="s">
        <v>190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146</v>
      </c>
      <c r="FV51" s="2" t="s">
        <v>146</v>
      </c>
      <c r="FW51" s="2" t="s">
        <v>146</v>
      </c>
      <c r="FX51" s="2" t="s">
        <v>146</v>
      </c>
      <c r="FY51" s="2" t="s">
        <v>146</v>
      </c>
      <c r="FZ51" s="2" t="s">
        <v>146</v>
      </c>
      <c r="GA51" s="2" t="s">
        <v>146</v>
      </c>
      <c r="GB51" s="4"/>
      <c r="GC51" s="8"/>
      <c r="GD51" s="4"/>
      <c r="GE51" s="8"/>
      <c r="GF51" s="7"/>
      <c r="GG51" s="7"/>
      <c r="GH51" s="2" t="s">
        <v>153</v>
      </c>
      <c r="GI51" s="2" t="s">
        <v>143</v>
      </c>
      <c r="GJ51" s="2" t="s">
        <v>373</v>
      </c>
      <c r="GK51" s="2" t="s">
        <v>504</v>
      </c>
      <c r="GL51" s="2" t="s">
        <v>155</v>
      </c>
      <c r="GM51" s="2" t="s">
        <v>155</v>
      </c>
      <c r="GN51" s="2" t="s">
        <v>146</v>
      </c>
      <c r="GO51" s="4"/>
      <c r="GP51" s="8"/>
      <c r="GQ51" s="4"/>
      <c r="GR51" s="8"/>
      <c r="GS51" s="7"/>
      <c r="GT51" s="7"/>
      <c r="GU51" s="2" t="s">
        <v>153</v>
      </c>
      <c r="GV51" s="2" t="s">
        <v>143</v>
      </c>
      <c r="GW51" s="2" t="s">
        <v>374</v>
      </c>
      <c r="GX51" s="2" t="s">
        <v>505</v>
      </c>
      <c r="GY51" s="2" t="s">
        <v>155</v>
      </c>
      <c r="GZ51" s="2" t="s">
        <v>155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153</v>
      </c>
      <c r="KI51" s="2" t="s">
        <v>143</v>
      </c>
      <c r="KJ51" s="2" t="s">
        <v>197</v>
      </c>
      <c r="KK51" s="2" t="s">
        <v>146</v>
      </c>
      <c r="KL51" s="2" t="s">
        <v>155</v>
      </c>
      <c r="KM51" s="2" t="s">
        <v>155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>
        <v>23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>
        <v>232</v>
      </c>
    </row>
    <row r="52">
      <c r="A52" s="2" t="s">
        <v>506</v>
      </c>
      <c r="B52" s="2" t="s">
        <v>135</v>
      </c>
      <c r="C52" s="2" t="s">
        <v>136</v>
      </c>
      <c r="D52" s="2" t="s">
        <v>484</v>
      </c>
      <c r="E52" s="2" t="s">
        <v>485</v>
      </c>
      <c r="F52" s="2" t="s">
        <v>507</v>
      </c>
      <c r="G52" s="2" t="s">
        <v>507</v>
      </c>
      <c r="H52" s="2" t="s">
        <v>507</v>
      </c>
      <c r="I52" s="2" t="s">
        <v>487</v>
      </c>
      <c r="J52" s="2" t="s">
        <v>488</v>
      </c>
      <c r="K52" s="2" t="s">
        <v>381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245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363</v>
      </c>
      <c r="V52" s="2" t="s">
        <v>148</v>
      </c>
      <c r="W52" s="2" t="s">
        <v>149</v>
      </c>
      <c r="X52" s="2" t="s">
        <v>146</v>
      </c>
      <c r="Y52" s="2" t="s">
        <v>285</v>
      </c>
      <c r="Z52" s="4">
        <v>64</v>
      </c>
      <c r="AA52" s="4">
        <f>=ROUNDDOWN(53.3333333333333,0)</f>
      </c>
      <c r="AB52" s="5">
        <v>1.2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2</v>
      </c>
      <c r="AQ52" s="8">
        <v>89.6</v>
      </c>
      <c r="AR52" s="4">
        <v>5</v>
      </c>
      <c r="AS52" s="8">
        <v>136.5</v>
      </c>
      <c r="AT52" s="7">
        <v>-0.6</v>
      </c>
      <c r="AU52" s="7">
        <v>-0.3436</v>
      </c>
      <c r="AV52" s="4">
        <v>2</v>
      </c>
      <c r="AW52" s="8">
        <v>89.6</v>
      </c>
      <c r="AX52" s="4">
        <v>5</v>
      </c>
      <c r="AY52" s="8">
        <v>136.5</v>
      </c>
      <c r="AZ52" s="7">
        <v>-0.6</v>
      </c>
      <c r="BA52" s="7">
        <v>-0.3436</v>
      </c>
      <c r="BB52" s="7">
        <v>1</v>
      </c>
      <c r="BC52" s="4">
        <v>2</v>
      </c>
      <c r="BD52" s="8">
        <v>89.6</v>
      </c>
      <c r="BE52" s="4">
        <v>7</v>
      </c>
      <c r="BF52" s="8">
        <v>191.1</v>
      </c>
      <c r="BG52" s="7">
        <v>-0.7143</v>
      </c>
      <c r="BH52" s="7">
        <v>-0.5311</v>
      </c>
      <c r="BI52" s="7">
        <v>1</v>
      </c>
      <c r="BJ52" s="4">
        <v>2</v>
      </c>
      <c r="BK52" s="8">
        <v>89.6</v>
      </c>
      <c r="BL52" s="2" t="s">
        <v>508</v>
      </c>
      <c r="BM52" s="7">
        <v>1</v>
      </c>
      <c r="BN52" s="7">
        <v>1</v>
      </c>
      <c r="BO52" s="4">
        <v>2</v>
      </c>
      <c r="BP52" s="8">
        <v>89.6</v>
      </c>
      <c r="BQ52" s="4"/>
      <c r="BR52" s="8"/>
      <c r="BS52" s="7"/>
      <c r="BT52" s="7"/>
      <c r="BU52" s="2" t="s">
        <v>153</v>
      </c>
      <c r="BV52" s="2" t="s">
        <v>143</v>
      </c>
      <c r="BW52" s="2" t="s">
        <v>285</v>
      </c>
      <c r="BX52" s="2" t="s">
        <v>392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156</v>
      </c>
      <c r="CK52" s="2" t="s">
        <v>345</v>
      </c>
      <c r="CL52" s="2" t="s">
        <v>155</v>
      </c>
      <c r="CM52" s="2" t="s">
        <v>155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146</v>
      </c>
      <c r="CX52" s="2" t="s">
        <v>509</v>
      </c>
      <c r="CY52" s="2" t="s">
        <v>155</v>
      </c>
      <c r="CZ52" s="2" t="s">
        <v>155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367</v>
      </c>
      <c r="DK52" s="2" t="s">
        <v>146</v>
      </c>
      <c r="DL52" s="2" t="s">
        <v>155</v>
      </c>
      <c r="DM52" s="2" t="s">
        <v>155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285</v>
      </c>
      <c r="DX52" s="2" t="s">
        <v>287</v>
      </c>
      <c r="DY52" s="2" t="s">
        <v>155</v>
      </c>
      <c r="DZ52" s="2" t="s">
        <v>155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162</v>
      </c>
      <c r="EK52" s="2" t="s">
        <v>496</v>
      </c>
      <c r="EL52" s="2" t="s">
        <v>155</v>
      </c>
      <c r="EM52" s="2" t="s">
        <v>155</v>
      </c>
      <c r="EN52" s="2" t="s">
        <v>146</v>
      </c>
      <c r="EO52" s="4"/>
      <c r="EP52" s="8"/>
      <c r="EQ52" s="4">
        <v>2</v>
      </c>
      <c r="ER52" s="8">
        <v>54.6</v>
      </c>
      <c r="ES52" s="7">
        <v>-1</v>
      </c>
      <c r="ET52" s="7">
        <v>-1</v>
      </c>
      <c r="EU52" s="2" t="s">
        <v>153</v>
      </c>
      <c r="EV52" s="2" t="s">
        <v>143</v>
      </c>
      <c r="EW52" s="2" t="s">
        <v>164</v>
      </c>
      <c r="EX52" s="2" t="s">
        <v>510</v>
      </c>
      <c r="EY52" s="2" t="s">
        <v>155</v>
      </c>
      <c r="EZ52" s="2" t="s">
        <v>155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183</v>
      </c>
      <c r="FK52" s="2" t="s">
        <v>511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146</v>
      </c>
      <c r="FV52" s="2" t="s">
        <v>146</v>
      </c>
      <c r="FW52" s="2" t="s">
        <v>146</v>
      </c>
      <c r="FX52" s="2" t="s">
        <v>146</v>
      </c>
      <c r="FY52" s="2" t="s">
        <v>146</v>
      </c>
      <c r="FZ52" s="2" t="s">
        <v>146</v>
      </c>
      <c r="GA52" s="2" t="s">
        <v>146</v>
      </c>
      <c r="GB52" s="4"/>
      <c r="GC52" s="8"/>
      <c r="GD52" s="4">
        <v>3</v>
      </c>
      <c r="GE52" s="8">
        <v>81.9</v>
      </c>
      <c r="GF52" s="7">
        <v>-1</v>
      </c>
      <c r="GG52" s="7">
        <v>-1</v>
      </c>
      <c r="GH52" s="2" t="s">
        <v>153</v>
      </c>
      <c r="GI52" s="2" t="s">
        <v>143</v>
      </c>
      <c r="GJ52" s="2" t="s">
        <v>373</v>
      </c>
      <c r="GK52" s="2" t="s">
        <v>512</v>
      </c>
      <c r="GL52" s="2" t="s">
        <v>155</v>
      </c>
      <c r="GM52" s="2" t="s">
        <v>155</v>
      </c>
      <c r="GN52" s="2" t="s">
        <v>146</v>
      </c>
      <c r="GO52" s="4"/>
      <c r="GP52" s="8"/>
      <c r="GQ52" s="4"/>
      <c r="GR52" s="8"/>
      <c r="GS52" s="7"/>
      <c r="GT52" s="7"/>
      <c r="GU52" s="2" t="s">
        <v>153</v>
      </c>
      <c r="GV52" s="2" t="s">
        <v>143</v>
      </c>
      <c r="GW52" s="2" t="s">
        <v>374</v>
      </c>
      <c r="GX52" s="2" t="s">
        <v>146</v>
      </c>
      <c r="GY52" s="2" t="s">
        <v>155</v>
      </c>
      <c r="GZ52" s="2" t="s">
        <v>155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153</v>
      </c>
      <c r="KI52" s="2" t="s">
        <v>143</v>
      </c>
      <c r="KJ52" s="2" t="s">
        <v>197</v>
      </c>
      <c r="KK52" s="2" t="s">
        <v>146</v>
      </c>
      <c r="KL52" s="2" t="s">
        <v>155</v>
      </c>
      <c r="KM52" s="2" t="s">
        <v>155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>
        <v>64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513</v>
      </c>
      <c r="B53" s="2" t="s">
        <v>135</v>
      </c>
      <c r="C53" s="2" t="s">
        <v>136</v>
      </c>
      <c r="D53" s="2" t="s">
        <v>484</v>
      </c>
      <c r="E53" s="2" t="s">
        <v>485</v>
      </c>
      <c r="F53" s="2" t="s">
        <v>507</v>
      </c>
      <c r="G53" s="2" t="s">
        <v>507</v>
      </c>
      <c r="H53" s="2" t="s">
        <v>507</v>
      </c>
      <c r="I53" s="2" t="s">
        <v>487</v>
      </c>
      <c r="J53" s="2" t="s">
        <v>488</v>
      </c>
      <c r="K53" s="2" t="s">
        <v>456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245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363</v>
      </c>
      <c r="V53" s="2" t="s">
        <v>148</v>
      </c>
      <c r="W53" s="2" t="s">
        <v>149</v>
      </c>
      <c r="X53" s="2" t="s">
        <v>146</v>
      </c>
      <c r="Y53" s="2" t="s">
        <v>285</v>
      </c>
      <c r="Z53" s="4"/>
      <c r="AA53" s="4">
        <f>=ROUNDDOWN({0},0)</f>
      </c>
      <c r="AB53" s="5">
        <v>4</v>
      </c>
      <c r="AC53" s="2" t="s">
        <v>146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/>
      <c r="AQ53" s="8"/>
      <c r="AR53" s="4">
        <v>2</v>
      </c>
      <c r="AS53" s="8">
        <v>54.6</v>
      </c>
      <c r="AT53" s="7">
        <v>-1</v>
      </c>
      <c r="AU53" s="7">
        <v>-1</v>
      </c>
      <c r="AV53" s="4"/>
      <c r="AW53" s="8"/>
      <c r="AX53" s="4">
        <v>2</v>
      </c>
      <c r="AY53" s="8">
        <v>54.6</v>
      </c>
      <c r="AZ53" s="7">
        <v>-1</v>
      </c>
      <c r="BA53" s="7">
        <v>-1</v>
      </c>
      <c r="BB53" s="7"/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/>
      <c r="BJ53" s="4"/>
      <c r="BK53" s="8"/>
      <c r="BL53" s="2" t="s">
        <v>22</v>
      </c>
      <c r="BM53" s="7"/>
      <c r="BN53" s="7"/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285</v>
      </c>
      <c r="BX53" s="2" t="s">
        <v>250</v>
      </c>
      <c r="BY53" s="2" t="s">
        <v>155</v>
      </c>
      <c r="BZ53" s="2" t="s">
        <v>155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143</v>
      </c>
      <c r="CJ53" s="2" t="s">
        <v>156</v>
      </c>
      <c r="CK53" s="2" t="s">
        <v>248</v>
      </c>
      <c r="CL53" s="2" t="s">
        <v>155</v>
      </c>
      <c r="CM53" s="2" t="s">
        <v>155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146</v>
      </c>
      <c r="CX53" s="2" t="s">
        <v>514</v>
      </c>
      <c r="CY53" s="2" t="s">
        <v>155</v>
      </c>
      <c r="CZ53" s="2" t="s">
        <v>155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143</v>
      </c>
      <c r="DJ53" s="2" t="s">
        <v>367</v>
      </c>
      <c r="DK53" s="2" t="s">
        <v>146</v>
      </c>
      <c r="DL53" s="2" t="s">
        <v>155</v>
      </c>
      <c r="DM53" s="2" t="s">
        <v>155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338</v>
      </c>
      <c r="DW53" s="2" t="s">
        <v>285</v>
      </c>
      <c r="DX53" s="2" t="s">
        <v>193</v>
      </c>
      <c r="DY53" s="2" t="s">
        <v>155</v>
      </c>
      <c r="DZ53" s="2" t="s">
        <v>155</v>
      </c>
      <c r="EA53" s="2" t="s">
        <v>146</v>
      </c>
      <c r="EB53" s="4"/>
      <c r="EC53" s="8"/>
      <c r="ED53" s="4"/>
      <c r="EE53" s="8"/>
      <c r="EF53" s="7"/>
      <c r="EG53" s="7"/>
      <c r="EH53" s="2" t="s">
        <v>153</v>
      </c>
      <c r="EI53" s="2" t="s">
        <v>143</v>
      </c>
      <c r="EJ53" s="2" t="s">
        <v>162</v>
      </c>
      <c r="EK53" s="2" t="s">
        <v>348</v>
      </c>
      <c r="EL53" s="2" t="s">
        <v>155</v>
      </c>
      <c r="EM53" s="2" t="s">
        <v>155</v>
      </c>
      <c r="EN53" s="2" t="s">
        <v>146</v>
      </c>
      <c r="EO53" s="4"/>
      <c r="EP53" s="8"/>
      <c r="EQ53" s="4">
        <v>2</v>
      </c>
      <c r="ER53" s="8">
        <v>54.6</v>
      </c>
      <c r="ES53" s="7">
        <v>-1</v>
      </c>
      <c r="ET53" s="7">
        <v>-1</v>
      </c>
      <c r="EU53" s="2" t="s">
        <v>153</v>
      </c>
      <c r="EV53" s="2" t="s">
        <v>143</v>
      </c>
      <c r="EW53" s="2" t="s">
        <v>164</v>
      </c>
      <c r="EX53" s="2" t="s">
        <v>214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183</v>
      </c>
      <c r="FK53" s="2" t="s">
        <v>498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146</v>
      </c>
      <c r="FV53" s="2" t="s">
        <v>146</v>
      </c>
      <c r="FW53" s="2" t="s">
        <v>146</v>
      </c>
      <c r="FX53" s="2" t="s">
        <v>146</v>
      </c>
      <c r="FY53" s="2" t="s">
        <v>146</v>
      </c>
      <c r="FZ53" s="2" t="s">
        <v>146</v>
      </c>
      <c r="GA53" s="2" t="s">
        <v>146</v>
      </c>
      <c r="GB53" s="4"/>
      <c r="GC53" s="8"/>
      <c r="GD53" s="4"/>
      <c r="GE53" s="8"/>
      <c r="GF53" s="7"/>
      <c r="GG53" s="7"/>
      <c r="GH53" s="2" t="s">
        <v>153</v>
      </c>
      <c r="GI53" s="2" t="s">
        <v>143</v>
      </c>
      <c r="GJ53" s="2" t="s">
        <v>373</v>
      </c>
      <c r="GK53" s="2" t="s">
        <v>146</v>
      </c>
      <c r="GL53" s="2" t="s">
        <v>155</v>
      </c>
      <c r="GM53" s="2" t="s">
        <v>155</v>
      </c>
      <c r="GN53" s="2" t="s">
        <v>146</v>
      </c>
      <c r="GO53" s="4"/>
      <c r="GP53" s="8"/>
      <c r="GQ53" s="4"/>
      <c r="GR53" s="8"/>
      <c r="GS53" s="7"/>
      <c r="GT53" s="7"/>
      <c r="GU53" s="2" t="s">
        <v>153</v>
      </c>
      <c r="GV53" s="2" t="s">
        <v>143</v>
      </c>
      <c r="GW53" s="2" t="s">
        <v>374</v>
      </c>
      <c r="GX53" s="2" t="s">
        <v>515</v>
      </c>
      <c r="GY53" s="2" t="s">
        <v>155</v>
      </c>
      <c r="GZ53" s="2" t="s">
        <v>155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153</v>
      </c>
      <c r="KI53" s="2" t="s">
        <v>143</v>
      </c>
      <c r="KJ53" s="2" t="s">
        <v>197</v>
      </c>
      <c r="KK53" s="2" t="s">
        <v>146</v>
      </c>
      <c r="KL53" s="2" t="s">
        <v>155</v>
      </c>
      <c r="KM53" s="2" t="s">
        <v>155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516</v>
      </c>
      <c r="B54" s="2" t="s">
        <v>135</v>
      </c>
      <c r="C54" s="2" t="s">
        <v>136</v>
      </c>
      <c r="D54" s="2" t="s">
        <v>484</v>
      </c>
      <c r="E54" s="2" t="s">
        <v>485</v>
      </c>
      <c r="F54" s="2" t="s">
        <v>272</v>
      </c>
      <c r="G54" s="2" t="s">
        <v>146</v>
      </c>
      <c r="H54" s="2" t="s">
        <v>146</v>
      </c>
      <c r="I54" s="2" t="s">
        <v>517</v>
      </c>
      <c r="J54" s="2" t="s">
        <v>518</v>
      </c>
      <c r="K54" s="2" t="s">
        <v>244</v>
      </c>
      <c r="L54" s="3">
        <v>28.5</v>
      </c>
      <c r="M54" s="3">
        <v>29.93</v>
      </c>
      <c r="N54" s="3">
        <v>79.99</v>
      </c>
      <c r="O54" s="2" t="s">
        <v>143</v>
      </c>
      <c r="P54" s="2" t="s">
        <v>234</v>
      </c>
      <c r="Q54" s="2" t="s">
        <v>145</v>
      </c>
      <c r="R54" s="2" t="s">
        <v>146</v>
      </c>
      <c r="S54" s="2" t="s">
        <v>146</v>
      </c>
      <c r="T54" s="2" t="s">
        <v>235</v>
      </c>
      <c r="U54" s="2" t="s">
        <v>363</v>
      </c>
      <c r="V54" s="2" t="s">
        <v>236</v>
      </c>
      <c r="W54" s="2" t="s">
        <v>146</v>
      </c>
      <c r="X54" s="2" t="s">
        <v>146</v>
      </c>
      <c r="Y54" s="2" t="s">
        <v>146</v>
      </c>
      <c r="Z54" s="4"/>
      <c r="AA54" s="4">
        <f>=ROUNDDOWN({0},0)</f>
      </c>
      <c r="AB54" s="5">
        <v>3</v>
      </c>
      <c r="AC54" s="2" t="s">
        <v>391</v>
      </c>
      <c r="AD54" s="4">
        <v>208</v>
      </c>
      <c r="AE54" s="4">
        <v>208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146</v>
      </c>
      <c r="BM54" s="7"/>
      <c r="BN54" s="7"/>
      <c r="BO54" s="4"/>
      <c r="BP54" s="8"/>
      <c r="BQ54" s="4"/>
      <c r="BR54" s="8"/>
      <c r="BS54" s="7"/>
      <c r="BT54" s="7"/>
      <c r="BU54" s="2" t="s">
        <v>146</v>
      </c>
      <c r="BV54" s="2" t="s">
        <v>146</v>
      </c>
      <c r="BW54" s="2" t="s">
        <v>146</v>
      </c>
      <c r="BX54" s="2" t="s">
        <v>146</v>
      </c>
      <c r="BY54" s="2" t="s">
        <v>146</v>
      </c>
      <c r="BZ54" s="2" t="s">
        <v>146</v>
      </c>
      <c r="CA54" s="2" t="s">
        <v>146</v>
      </c>
      <c r="CB54" s="4"/>
      <c r="CC54" s="8"/>
      <c r="CD54" s="4"/>
      <c r="CE54" s="8"/>
      <c r="CF54" s="7"/>
      <c r="CG54" s="7"/>
      <c r="CH54" s="2" t="s">
        <v>146</v>
      </c>
      <c r="CI54" s="2" t="s">
        <v>146</v>
      </c>
      <c r="CJ54" s="2" t="s">
        <v>146</v>
      </c>
      <c r="CK54" s="2" t="s">
        <v>146</v>
      </c>
      <c r="CL54" s="2" t="s">
        <v>146</v>
      </c>
      <c r="CM54" s="2" t="s">
        <v>146</v>
      </c>
      <c r="CN54" s="2" t="s">
        <v>146</v>
      </c>
      <c r="CO54" s="4"/>
      <c r="CP54" s="8"/>
      <c r="CQ54" s="4"/>
      <c r="CR54" s="8"/>
      <c r="CS54" s="7"/>
      <c r="CT54" s="7"/>
      <c r="CU54" s="2" t="s">
        <v>146</v>
      </c>
      <c r="CV54" s="2" t="s">
        <v>146</v>
      </c>
      <c r="CW54" s="2" t="s">
        <v>146</v>
      </c>
      <c r="CX54" s="2" t="s">
        <v>146</v>
      </c>
      <c r="CY54" s="2" t="s">
        <v>146</v>
      </c>
      <c r="CZ54" s="2" t="s">
        <v>146</v>
      </c>
      <c r="DA54" s="2" t="s">
        <v>146</v>
      </c>
      <c r="DB54" s="4"/>
      <c r="DC54" s="8"/>
      <c r="DD54" s="4"/>
      <c r="DE54" s="8"/>
      <c r="DF54" s="7"/>
      <c r="DG54" s="7"/>
      <c r="DH54" s="2" t="s">
        <v>146</v>
      </c>
      <c r="DI54" s="2" t="s">
        <v>146</v>
      </c>
      <c r="DJ54" s="2" t="s">
        <v>146</v>
      </c>
      <c r="DK54" s="2" t="s">
        <v>146</v>
      </c>
      <c r="DL54" s="2" t="s">
        <v>146</v>
      </c>
      <c r="DM54" s="2" t="s">
        <v>146</v>
      </c>
      <c r="DN54" s="2" t="s">
        <v>146</v>
      </c>
      <c r="DO54" s="4"/>
      <c r="DP54" s="8"/>
      <c r="DQ54" s="4"/>
      <c r="DR54" s="8"/>
      <c r="DS54" s="7"/>
      <c r="DT54" s="7"/>
      <c r="DU54" s="2" t="s">
        <v>153</v>
      </c>
      <c r="DV54" s="2" t="s">
        <v>143</v>
      </c>
      <c r="DW54" s="2" t="s">
        <v>146</v>
      </c>
      <c r="DX54" s="2" t="s">
        <v>146</v>
      </c>
      <c r="DY54" s="2" t="s">
        <v>155</v>
      </c>
      <c r="DZ54" s="2" t="s">
        <v>155</v>
      </c>
      <c r="EA54" s="2" t="s">
        <v>146</v>
      </c>
      <c r="EB54" s="4"/>
      <c r="EC54" s="8"/>
      <c r="ED54" s="4"/>
      <c r="EE54" s="8"/>
      <c r="EF54" s="7"/>
      <c r="EG54" s="7"/>
      <c r="EH54" s="2" t="s">
        <v>146</v>
      </c>
      <c r="EI54" s="2" t="s">
        <v>146</v>
      </c>
      <c r="EJ54" s="2" t="s">
        <v>146</v>
      </c>
      <c r="EK54" s="2" t="s">
        <v>146</v>
      </c>
      <c r="EL54" s="2" t="s">
        <v>146</v>
      </c>
      <c r="EM54" s="2" t="s">
        <v>146</v>
      </c>
      <c r="EN54" s="2" t="s">
        <v>146</v>
      </c>
      <c r="EO54" s="4"/>
      <c r="EP54" s="8"/>
      <c r="EQ54" s="4"/>
      <c r="ER54" s="8"/>
      <c r="ES54" s="7"/>
      <c r="ET54" s="7"/>
      <c r="EU54" s="2" t="s">
        <v>146</v>
      </c>
      <c r="EV54" s="2" t="s">
        <v>146</v>
      </c>
      <c r="EW54" s="2" t="s">
        <v>146</v>
      </c>
      <c r="EX54" s="2" t="s">
        <v>146</v>
      </c>
      <c r="EY54" s="2" t="s">
        <v>146</v>
      </c>
      <c r="EZ54" s="2" t="s">
        <v>146</v>
      </c>
      <c r="FA54" s="2" t="s">
        <v>146</v>
      </c>
      <c r="FB54" s="4"/>
      <c r="FC54" s="8"/>
      <c r="FD54" s="4"/>
      <c r="FE54" s="8"/>
      <c r="FF54" s="7"/>
      <c r="FG54" s="7"/>
      <c r="FH54" s="2" t="s">
        <v>146</v>
      </c>
      <c r="FI54" s="2" t="s">
        <v>146</v>
      </c>
      <c r="FJ54" s="2" t="s">
        <v>146</v>
      </c>
      <c r="FK54" s="2" t="s">
        <v>146</v>
      </c>
      <c r="FL54" s="2" t="s">
        <v>146</v>
      </c>
      <c r="FM54" s="2" t="s">
        <v>146</v>
      </c>
      <c r="FN54" s="2" t="s">
        <v>146</v>
      </c>
      <c r="FO54" s="4"/>
      <c r="FP54" s="8"/>
      <c r="FQ54" s="4"/>
      <c r="FR54" s="8"/>
      <c r="FS54" s="7"/>
      <c r="FT54" s="7"/>
      <c r="FU54" s="2" t="s">
        <v>146</v>
      </c>
      <c r="FV54" s="2" t="s">
        <v>146</v>
      </c>
      <c r="FW54" s="2" t="s">
        <v>146</v>
      </c>
      <c r="FX54" s="2" t="s">
        <v>146</v>
      </c>
      <c r="FY54" s="2" t="s">
        <v>146</v>
      </c>
      <c r="FZ54" s="2" t="s">
        <v>146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146</v>
      </c>
      <c r="JI54" s="2" t="s">
        <v>146</v>
      </c>
      <c r="JJ54" s="2" t="s">
        <v>146</v>
      </c>
      <c r="JK54" s="2" t="s">
        <v>146</v>
      </c>
      <c r="JL54" s="2" t="s">
        <v>146</v>
      </c>
      <c r="JM54" s="2" t="s">
        <v>146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153</v>
      </c>
      <c r="KI54" s="2" t="s">
        <v>143</v>
      </c>
      <c r="KJ54" s="2" t="s">
        <v>146</v>
      </c>
      <c r="KK54" s="2" t="s">
        <v>146</v>
      </c>
      <c r="KL54" s="2" t="s">
        <v>155</v>
      </c>
      <c r="KM54" s="2" t="s">
        <v>155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146</v>
      </c>
      <c r="OV54" s="2" t="s">
        <v>146</v>
      </c>
      <c r="OW54" s="2" t="s">
        <v>146</v>
      </c>
      <c r="OX54" s="2" t="s">
        <v>146</v>
      </c>
      <c r="OY54" s="2" t="s">
        <v>146</v>
      </c>
      <c r="OZ54" s="2" t="s">
        <v>146</v>
      </c>
      <c r="PA54" s="2" t="s">
        <v>146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>
        <v>208</v>
      </c>
    </row>
    <row r="55">
      <c r="A55" s="2" t="s">
        <v>519</v>
      </c>
      <c r="B55" s="2" t="s">
        <v>135</v>
      </c>
      <c r="C55" s="2" t="s">
        <v>520</v>
      </c>
      <c r="D55" s="2" t="s">
        <v>452</v>
      </c>
      <c r="E55" s="2" t="s">
        <v>453</v>
      </c>
      <c r="F55" s="2" t="s">
        <v>521</v>
      </c>
      <c r="G55" s="2" t="s">
        <v>521</v>
      </c>
      <c r="H55" s="2" t="s">
        <v>521</v>
      </c>
      <c r="I55" s="2" t="s">
        <v>522</v>
      </c>
      <c r="J55" s="2" t="s">
        <v>523</v>
      </c>
      <c r="K55" s="2" t="s">
        <v>524</v>
      </c>
      <c r="L55" s="3">
        <v>102.14</v>
      </c>
      <c r="M55" s="3">
        <v>107.25</v>
      </c>
      <c r="N55" s="3">
        <v>299.99</v>
      </c>
      <c r="O55" s="2" t="s">
        <v>143</v>
      </c>
      <c r="P55" s="2" t="s">
        <v>525</v>
      </c>
      <c r="Q55" s="2" t="s">
        <v>145</v>
      </c>
      <c r="R55" s="2" t="s">
        <v>146</v>
      </c>
      <c r="S55" s="2" t="s">
        <v>146</v>
      </c>
      <c r="T55" s="2" t="s">
        <v>526</v>
      </c>
      <c r="U55" s="2" t="s">
        <v>146</v>
      </c>
      <c r="V55" s="2" t="s">
        <v>407</v>
      </c>
      <c r="W55" s="2" t="s">
        <v>236</v>
      </c>
      <c r="X55" s="2" t="s">
        <v>146</v>
      </c>
      <c r="Y55" s="2" t="s">
        <v>527</v>
      </c>
      <c r="Z55" s="4">
        <v>35</v>
      </c>
      <c r="AA55" s="4">
        <f>=ROUNDDOWN(17.5,0)</f>
      </c>
      <c r="AB55" s="5">
        <v>2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>
        <v>2</v>
      </c>
      <c r="AQ55" s="8">
        <v>203.77</v>
      </c>
      <c r="AR55" s="4"/>
      <c r="AS55" s="8"/>
      <c r="AT55" s="7"/>
      <c r="AU55" s="7"/>
      <c r="AV55" s="4">
        <v>4</v>
      </c>
      <c r="AW55" s="8">
        <v>492.63</v>
      </c>
      <c r="AX55" s="4">
        <v>4</v>
      </c>
      <c r="AY55" s="8">
        <v>634.92</v>
      </c>
      <c r="AZ55" s="7" t="s">
        <v>146</v>
      </c>
      <c r="BA55" s="7">
        <v>-0.2241</v>
      </c>
      <c r="BB55" s="7">
        <v>0.4136</v>
      </c>
      <c r="BC55" s="4">
        <v>4</v>
      </c>
      <c r="BD55" s="8">
        <v>492.63</v>
      </c>
      <c r="BE55" s="4">
        <v>4</v>
      </c>
      <c r="BF55" s="8">
        <v>634.92</v>
      </c>
      <c r="BG55" s="7" t="s">
        <v>146</v>
      </c>
      <c r="BH55" s="7">
        <v>-0.2241</v>
      </c>
      <c r="BI55" s="7">
        <v>1</v>
      </c>
      <c r="BJ55" s="4">
        <v>2</v>
      </c>
      <c r="BK55" s="8">
        <v>203.77</v>
      </c>
      <c r="BL55" s="2" t="s">
        <v>20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153</v>
      </c>
      <c r="BV55" s="2" t="s">
        <v>143</v>
      </c>
      <c r="BW55" s="2" t="s">
        <v>527</v>
      </c>
      <c r="BX55" s="2" t="s">
        <v>172</v>
      </c>
      <c r="BY55" s="2" t="s">
        <v>155</v>
      </c>
      <c r="BZ55" s="2" t="s">
        <v>155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143</v>
      </c>
      <c r="CJ55" s="2" t="s">
        <v>156</v>
      </c>
      <c r="CK55" s="2" t="s">
        <v>365</v>
      </c>
      <c r="CL55" s="2" t="s">
        <v>155</v>
      </c>
      <c r="CM55" s="2" t="s">
        <v>155</v>
      </c>
      <c r="CN55" s="2" t="s">
        <v>146</v>
      </c>
      <c r="CO55" s="4"/>
      <c r="CP55" s="8"/>
      <c r="CQ55" s="4"/>
      <c r="CR55" s="8"/>
      <c r="CS55" s="7"/>
      <c r="CT55" s="7"/>
      <c r="CU55" s="2" t="s">
        <v>153</v>
      </c>
      <c r="CV55" s="2" t="s">
        <v>330</v>
      </c>
      <c r="CW55" s="2" t="s">
        <v>146</v>
      </c>
      <c r="CX55" s="2" t="s">
        <v>146</v>
      </c>
      <c r="CY55" s="2" t="s">
        <v>155</v>
      </c>
      <c r="CZ55" s="2" t="s">
        <v>155</v>
      </c>
      <c r="DA55" s="2" t="s">
        <v>146</v>
      </c>
      <c r="DB55" s="4"/>
      <c r="DC55" s="8"/>
      <c r="DD55" s="4"/>
      <c r="DE55" s="8"/>
      <c r="DF55" s="7"/>
      <c r="DG55" s="7"/>
      <c r="DH55" s="2" t="s">
        <v>153</v>
      </c>
      <c r="DI55" s="2" t="s">
        <v>143</v>
      </c>
      <c r="DJ55" s="2" t="s">
        <v>459</v>
      </c>
      <c r="DK55" s="2" t="s">
        <v>223</v>
      </c>
      <c r="DL55" s="2" t="s">
        <v>155</v>
      </c>
      <c r="DM55" s="2" t="s">
        <v>155</v>
      </c>
      <c r="DN55" s="2" t="s">
        <v>146</v>
      </c>
      <c r="DO55" s="4">
        <v>2</v>
      </c>
      <c r="DP55" s="8">
        <v>203.77</v>
      </c>
      <c r="DQ55" s="4"/>
      <c r="DR55" s="8"/>
      <c r="DS55" s="7"/>
      <c r="DT55" s="7"/>
      <c r="DU55" s="2" t="s">
        <v>153</v>
      </c>
      <c r="DV55" s="2" t="s">
        <v>143</v>
      </c>
      <c r="DW55" s="2" t="s">
        <v>527</v>
      </c>
      <c r="DX55" s="2" t="s">
        <v>385</v>
      </c>
      <c r="DY55" s="2" t="s">
        <v>155</v>
      </c>
      <c r="DZ55" s="2" t="s">
        <v>155</v>
      </c>
      <c r="EA55" s="2" t="s">
        <v>146</v>
      </c>
      <c r="EB55" s="4"/>
      <c r="EC55" s="8"/>
      <c r="ED55" s="4"/>
      <c r="EE55" s="8"/>
      <c r="EF55" s="7"/>
      <c r="EG55" s="7"/>
      <c r="EH55" s="2" t="s">
        <v>153</v>
      </c>
      <c r="EI55" s="2" t="s">
        <v>143</v>
      </c>
      <c r="EJ55" s="2" t="s">
        <v>162</v>
      </c>
      <c r="EK55" s="2" t="s">
        <v>528</v>
      </c>
      <c r="EL55" s="2" t="s">
        <v>155</v>
      </c>
      <c r="EM55" s="2" t="s">
        <v>155</v>
      </c>
      <c r="EN55" s="2" t="s">
        <v>146</v>
      </c>
      <c r="EO55" s="4"/>
      <c r="EP55" s="8"/>
      <c r="EQ55" s="4"/>
      <c r="ER55" s="8"/>
      <c r="ES55" s="7"/>
      <c r="ET55" s="7"/>
      <c r="EU55" s="2" t="s">
        <v>153</v>
      </c>
      <c r="EV55" s="2" t="s">
        <v>143</v>
      </c>
      <c r="EW55" s="2" t="s">
        <v>164</v>
      </c>
      <c r="EX55" s="2" t="s">
        <v>179</v>
      </c>
      <c r="EY55" s="2" t="s">
        <v>155</v>
      </c>
      <c r="EZ55" s="2" t="s">
        <v>155</v>
      </c>
      <c r="FA55" s="2" t="s">
        <v>146</v>
      </c>
      <c r="FB55" s="4"/>
      <c r="FC55" s="8"/>
      <c r="FD55" s="4"/>
      <c r="FE55" s="8"/>
      <c r="FF55" s="7"/>
      <c r="FG55" s="7"/>
      <c r="FH55" s="2" t="s">
        <v>529</v>
      </c>
      <c r="FI55" s="2" t="s">
        <v>143</v>
      </c>
      <c r="FJ55" s="2" t="s">
        <v>146</v>
      </c>
      <c r="FK55" s="2" t="s">
        <v>146</v>
      </c>
      <c r="FL55" s="2" t="s">
        <v>155</v>
      </c>
      <c r="FM55" s="2" t="s">
        <v>155</v>
      </c>
      <c r="FN55" s="2" t="s">
        <v>146</v>
      </c>
      <c r="FO55" s="4"/>
      <c r="FP55" s="8"/>
      <c r="FQ55" s="4"/>
      <c r="FR55" s="8"/>
      <c r="FS55" s="7"/>
      <c r="FT55" s="7"/>
      <c r="FU55" s="2" t="s">
        <v>146</v>
      </c>
      <c r="FV55" s="2" t="s">
        <v>146</v>
      </c>
      <c r="FW55" s="2" t="s">
        <v>146</v>
      </c>
      <c r="FX55" s="2" t="s">
        <v>146</v>
      </c>
      <c r="FY55" s="2" t="s">
        <v>146</v>
      </c>
      <c r="FZ55" s="2" t="s">
        <v>146</v>
      </c>
      <c r="GA55" s="2" t="s">
        <v>146</v>
      </c>
      <c r="GB55" s="4"/>
      <c r="GC55" s="8"/>
      <c r="GD55" s="4"/>
      <c r="GE55" s="8"/>
      <c r="GF55" s="7"/>
      <c r="GG55" s="7"/>
      <c r="GH55" s="2" t="s">
        <v>238</v>
      </c>
      <c r="GI55" s="2" t="s">
        <v>143</v>
      </c>
      <c r="GJ55" s="2" t="s">
        <v>146</v>
      </c>
      <c r="GK55" s="2" t="s">
        <v>146</v>
      </c>
      <c r="GL55" s="2" t="s">
        <v>155</v>
      </c>
      <c r="GM55" s="2" t="s">
        <v>155</v>
      </c>
      <c r="GN55" s="2" t="s">
        <v>146</v>
      </c>
      <c r="GO55" s="4"/>
      <c r="GP55" s="8"/>
      <c r="GQ55" s="4"/>
      <c r="GR55" s="8"/>
      <c r="GS55" s="7"/>
      <c r="GT55" s="7"/>
      <c r="GU55" s="2" t="s">
        <v>153</v>
      </c>
      <c r="GV55" s="2" t="s">
        <v>143</v>
      </c>
      <c r="GW55" s="2" t="s">
        <v>171</v>
      </c>
      <c r="GX55" s="2" t="s">
        <v>146</v>
      </c>
      <c r="GY55" s="2" t="s">
        <v>155</v>
      </c>
      <c r="GZ55" s="2" t="s">
        <v>155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146</v>
      </c>
      <c r="IV55" s="2" t="s">
        <v>146</v>
      </c>
      <c r="IW55" s="2" t="s">
        <v>146</v>
      </c>
      <c r="IX55" s="2" t="s">
        <v>146</v>
      </c>
      <c r="IY55" s="2" t="s">
        <v>146</v>
      </c>
      <c r="IZ55" s="2" t="s">
        <v>146</v>
      </c>
      <c r="JA55" s="2" t="s">
        <v>146</v>
      </c>
      <c r="JB55" s="4"/>
      <c r="JC55" s="8"/>
      <c r="JD55" s="4"/>
      <c r="JE55" s="8"/>
      <c r="JF55" s="7"/>
      <c r="JG55" s="7"/>
      <c r="JH55" s="2" t="s">
        <v>146</v>
      </c>
      <c r="JI55" s="2" t="s">
        <v>146</v>
      </c>
      <c r="JJ55" s="2" t="s">
        <v>146</v>
      </c>
      <c r="JK55" s="2" t="s">
        <v>146</v>
      </c>
      <c r="JL55" s="2" t="s">
        <v>146</v>
      </c>
      <c r="JM55" s="2" t="s">
        <v>146</v>
      </c>
      <c r="JN55" s="2" t="s">
        <v>146</v>
      </c>
      <c r="JO55" s="4"/>
      <c r="JP55" s="8"/>
      <c r="JQ55" s="4"/>
      <c r="JR55" s="8"/>
      <c r="JS55" s="7"/>
      <c r="JT55" s="7"/>
      <c r="JU55" s="2" t="s">
        <v>146</v>
      </c>
      <c r="JV55" s="2" t="s">
        <v>146</v>
      </c>
      <c r="JW55" s="2" t="s">
        <v>146</v>
      </c>
      <c r="JX55" s="2" t="s">
        <v>146</v>
      </c>
      <c r="JY55" s="2" t="s">
        <v>146</v>
      </c>
      <c r="JZ55" s="2" t="s">
        <v>146</v>
      </c>
      <c r="KA55" s="2" t="s">
        <v>146</v>
      </c>
      <c r="KB55" s="4"/>
      <c r="KC55" s="8"/>
      <c r="KD55" s="4"/>
      <c r="KE55" s="8"/>
      <c r="KF55" s="7"/>
      <c r="KG55" s="7"/>
      <c r="KH55" s="2" t="s">
        <v>153</v>
      </c>
      <c r="KI55" s="2" t="s">
        <v>143</v>
      </c>
      <c r="KJ55" s="2" t="s">
        <v>197</v>
      </c>
      <c r="KK55" s="2" t="s">
        <v>146</v>
      </c>
      <c r="KL55" s="2" t="s">
        <v>155</v>
      </c>
      <c r="KM55" s="2" t="s">
        <v>155</v>
      </c>
      <c r="KN55" s="2" t="s">
        <v>146</v>
      </c>
      <c r="KO55" s="4"/>
      <c r="KP55" s="8"/>
      <c r="KQ55" s="4"/>
      <c r="KR55" s="8"/>
      <c r="KS55" s="7"/>
      <c r="KT55" s="7"/>
      <c r="KU55" s="2" t="s">
        <v>146</v>
      </c>
      <c r="KV55" s="2" t="s">
        <v>146</v>
      </c>
      <c r="KW55" s="2" t="s">
        <v>146</v>
      </c>
      <c r="KX55" s="2" t="s">
        <v>146</v>
      </c>
      <c r="KY55" s="2" t="s">
        <v>146</v>
      </c>
      <c r="KZ55" s="2" t="s">
        <v>146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146</v>
      </c>
      <c r="NI55" s="2" t="s">
        <v>146</v>
      </c>
      <c r="NJ55" s="2" t="s">
        <v>146</v>
      </c>
      <c r="NK55" s="2" t="s">
        <v>146</v>
      </c>
      <c r="NL55" s="2" t="s">
        <v>146</v>
      </c>
      <c r="NM55" s="2" t="s">
        <v>146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238</v>
      </c>
      <c r="OV55" s="2" t="s">
        <v>143</v>
      </c>
      <c r="OW55" s="2" t="s">
        <v>146</v>
      </c>
      <c r="OX55" s="2" t="s">
        <v>146</v>
      </c>
      <c r="OY55" s="2" t="s">
        <v>155</v>
      </c>
      <c r="OZ55" s="2" t="s">
        <v>155</v>
      </c>
      <c r="PA55" s="2" t="s">
        <v>146</v>
      </c>
      <c r="PB55" s="4">
        <v>35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</row>
    <row r="56">
      <c r="A56" s="2" t="s">
        <v>530</v>
      </c>
      <c r="B56" s="2" t="s">
        <v>135</v>
      </c>
      <c r="C56" s="2" t="s">
        <v>520</v>
      </c>
      <c r="D56" s="2" t="s">
        <v>452</v>
      </c>
      <c r="E56" s="2" t="s">
        <v>453</v>
      </c>
      <c r="F56" s="2" t="s">
        <v>521</v>
      </c>
      <c r="G56" s="2" t="s">
        <v>521</v>
      </c>
      <c r="H56" s="2" t="s">
        <v>521</v>
      </c>
      <c r="I56" s="2" t="s">
        <v>522</v>
      </c>
      <c r="J56" s="2" t="s">
        <v>531</v>
      </c>
      <c r="K56" s="2" t="s">
        <v>524</v>
      </c>
      <c r="L56" s="3">
        <v>136.19</v>
      </c>
      <c r="M56" s="3">
        <v>143</v>
      </c>
      <c r="N56" s="3">
        <v>399.99</v>
      </c>
      <c r="O56" s="2" t="s">
        <v>143</v>
      </c>
      <c r="P56" s="2" t="s">
        <v>525</v>
      </c>
      <c r="Q56" s="2" t="s">
        <v>145</v>
      </c>
      <c r="R56" s="2" t="s">
        <v>146</v>
      </c>
      <c r="S56" s="2" t="s">
        <v>146</v>
      </c>
      <c r="T56" s="2" t="s">
        <v>526</v>
      </c>
      <c r="U56" s="2" t="s">
        <v>146</v>
      </c>
      <c r="V56" s="2" t="s">
        <v>407</v>
      </c>
      <c r="W56" s="2" t="s">
        <v>236</v>
      </c>
      <c r="X56" s="2" t="s">
        <v>146</v>
      </c>
      <c r="Y56" s="2" t="s">
        <v>527</v>
      </c>
      <c r="Z56" s="4">
        <v>13</v>
      </c>
      <c r="AA56" s="4">
        <f>=ROUNDDOWN(4.19354838709677,0)</f>
      </c>
      <c r="AB56" s="5">
        <v>3.1</v>
      </c>
      <c r="AC56" s="2" t="s">
        <v>146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>
        <v>2</v>
      </c>
      <c r="AQ56" s="8">
        <v>288.86</v>
      </c>
      <c r="AR56" s="4">
        <v>4</v>
      </c>
      <c r="AS56" s="8">
        <v>634.92</v>
      </c>
      <c r="AT56" s="7">
        <v>-0.5</v>
      </c>
      <c r="AU56" s="7">
        <v>-0.545</v>
      </c>
      <c r="AV56" s="4" t="s">
        <v>146</v>
      </c>
      <c r="AW56" s="8" t="s">
        <v>146</v>
      </c>
      <c r="AX56" s="4" t="s">
        <v>146</v>
      </c>
      <c r="AY56" s="8" t="s">
        <v>146</v>
      </c>
      <c r="AZ56" s="7" t="s">
        <v>146</v>
      </c>
      <c r="BA56" s="7" t="s">
        <v>146</v>
      </c>
      <c r="BB56" s="7">
        <v>0.5864</v>
      </c>
      <c r="BC56" s="4" t="s">
        <v>146</v>
      </c>
      <c r="BD56" s="8" t="s">
        <v>146</v>
      </c>
      <c r="BE56" s="4" t="s">
        <v>146</v>
      </c>
      <c r="BF56" s="8" t="s">
        <v>146</v>
      </c>
      <c r="BG56" s="7" t="s">
        <v>146</v>
      </c>
      <c r="BH56" s="7" t="s">
        <v>146</v>
      </c>
      <c r="BI56" s="7" t="s">
        <v>146</v>
      </c>
      <c r="BJ56" s="4">
        <v>2</v>
      </c>
      <c r="BK56" s="8">
        <v>288.86</v>
      </c>
      <c r="BL56" s="2" t="s">
        <v>532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153</v>
      </c>
      <c r="BV56" s="2" t="s">
        <v>143</v>
      </c>
      <c r="BW56" s="2" t="s">
        <v>527</v>
      </c>
      <c r="BX56" s="2" t="s">
        <v>533</v>
      </c>
      <c r="BY56" s="2" t="s">
        <v>155</v>
      </c>
      <c r="BZ56" s="2" t="s">
        <v>155</v>
      </c>
      <c r="CA56" s="2" t="s">
        <v>146</v>
      </c>
      <c r="CB56" s="4"/>
      <c r="CC56" s="8"/>
      <c r="CD56" s="4"/>
      <c r="CE56" s="8"/>
      <c r="CF56" s="7"/>
      <c r="CG56" s="7"/>
      <c r="CH56" s="2" t="s">
        <v>153</v>
      </c>
      <c r="CI56" s="2" t="s">
        <v>143</v>
      </c>
      <c r="CJ56" s="2" t="s">
        <v>156</v>
      </c>
      <c r="CK56" s="2" t="s">
        <v>252</v>
      </c>
      <c r="CL56" s="2" t="s">
        <v>155</v>
      </c>
      <c r="CM56" s="2" t="s">
        <v>155</v>
      </c>
      <c r="CN56" s="2" t="s">
        <v>146</v>
      </c>
      <c r="CO56" s="4"/>
      <c r="CP56" s="8"/>
      <c r="CQ56" s="4"/>
      <c r="CR56" s="8"/>
      <c r="CS56" s="7"/>
      <c r="CT56" s="7"/>
      <c r="CU56" s="2" t="s">
        <v>153</v>
      </c>
      <c r="CV56" s="2" t="s">
        <v>330</v>
      </c>
      <c r="CW56" s="2" t="s">
        <v>146</v>
      </c>
      <c r="CX56" s="2" t="s">
        <v>146</v>
      </c>
      <c r="CY56" s="2" t="s">
        <v>155</v>
      </c>
      <c r="CZ56" s="2" t="s">
        <v>155</v>
      </c>
      <c r="DA56" s="2" t="s">
        <v>146</v>
      </c>
      <c r="DB56" s="4"/>
      <c r="DC56" s="8"/>
      <c r="DD56" s="4">
        <v>1</v>
      </c>
      <c r="DE56" s="8">
        <v>154.44</v>
      </c>
      <c r="DF56" s="7">
        <v>-1</v>
      </c>
      <c r="DG56" s="7">
        <v>-1</v>
      </c>
      <c r="DH56" s="2" t="s">
        <v>153</v>
      </c>
      <c r="DI56" s="2" t="s">
        <v>143</v>
      </c>
      <c r="DJ56" s="2" t="s">
        <v>459</v>
      </c>
      <c r="DK56" s="2" t="s">
        <v>204</v>
      </c>
      <c r="DL56" s="2" t="s">
        <v>155</v>
      </c>
      <c r="DM56" s="2" t="s">
        <v>155</v>
      </c>
      <c r="DN56" s="2" t="s">
        <v>146</v>
      </c>
      <c r="DO56" s="4">
        <v>1</v>
      </c>
      <c r="DP56" s="8">
        <v>128.7</v>
      </c>
      <c r="DQ56" s="4"/>
      <c r="DR56" s="8"/>
      <c r="DS56" s="7"/>
      <c r="DT56" s="7"/>
      <c r="DU56" s="2" t="s">
        <v>153</v>
      </c>
      <c r="DV56" s="2" t="s">
        <v>143</v>
      </c>
      <c r="DW56" s="2" t="s">
        <v>527</v>
      </c>
      <c r="DX56" s="2" t="s">
        <v>534</v>
      </c>
      <c r="DY56" s="2" t="s">
        <v>155</v>
      </c>
      <c r="DZ56" s="2" t="s">
        <v>155</v>
      </c>
      <c r="EA56" s="2" t="s">
        <v>146</v>
      </c>
      <c r="EB56" s="4">
        <v>1</v>
      </c>
      <c r="EC56" s="8">
        <v>160.16</v>
      </c>
      <c r="ED56" s="4">
        <v>3</v>
      </c>
      <c r="EE56" s="8">
        <v>480.48</v>
      </c>
      <c r="EF56" s="7">
        <v>-0.6667</v>
      </c>
      <c r="EG56" s="7">
        <v>-0.6667</v>
      </c>
      <c r="EH56" s="2" t="s">
        <v>153</v>
      </c>
      <c r="EI56" s="2" t="s">
        <v>143</v>
      </c>
      <c r="EJ56" s="2" t="s">
        <v>162</v>
      </c>
      <c r="EK56" s="2" t="s">
        <v>481</v>
      </c>
      <c r="EL56" s="2" t="s">
        <v>155</v>
      </c>
      <c r="EM56" s="2" t="s">
        <v>155</v>
      </c>
      <c r="EN56" s="2" t="s">
        <v>146</v>
      </c>
      <c r="EO56" s="4"/>
      <c r="EP56" s="8"/>
      <c r="EQ56" s="4"/>
      <c r="ER56" s="8"/>
      <c r="ES56" s="7"/>
      <c r="ET56" s="7"/>
      <c r="EU56" s="2" t="s">
        <v>153</v>
      </c>
      <c r="EV56" s="2" t="s">
        <v>143</v>
      </c>
      <c r="EW56" s="2" t="s">
        <v>164</v>
      </c>
      <c r="EX56" s="2" t="s">
        <v>535</v>
      </c>
      <c r="EY56" s="2" t="s">
        <v>155</v>
      </c>
      <c r="EZ56" s="2" t="s">
        <v>155</v>
      </c>
      <c r="FA56" s="2" t="s">
        <v>146</v>
      </c>
      <c r="FB56" s="4"/>
      <c r="FC56" s="8"/>
      <c r="FD56" s="4"/>
      <c r="FE56" s="8"/>
      <c r="FF56" s="7"/>
      <c r="FG56" s="7"/>
      <c r="FH56" s="2" t="s">
        <v>529</v>
      </c>
      <c r="FI56" s="2" t="s">
        <v>143</v>
      </c>
      <c r="FJ56" s="2" t="s">
        <v>146</v>
      </c>
      <c r="FK56" s="2" t="s">
        <v>146</v>
      </c>
      <c r="FL56" s="2" t="s">
        <v>155</v>
      </c>
      <c r="FM56" s="2" t="s">
        <v>155</v>
      </c>
      <c r="FN56" s="2" t="s">
        <v>146</v>
      </c>
      <c r="FO56" s="4"/>
      <c r="FP56" s="8"/>
      <c r="FQ56" s="4"/>
      <c r="FR56" s="8"/>
      <c r="FS56" s="7"/>
      <c r="FT56" s="7"/>
      <c r="FU56" s="2" t="s">
        <v>146</v>
      </c>
      <c r="FV56" s="2" t="s">
        <v>146</v>
      </c>
      <c r="FW56" s="2" t="s">
        <v>146</v>
      </c>
      <c r="FX56" s="2" t="s">
        <v>146</v>
      </c>
      <c r="FY56" s="2" t="s">
        <v>146</v>
      </c>
      <c r="FZ56" s="2" t="s">
        <v>146</v>
      </c>
      <c r="GA56" s="2" t="s">
        <v>146</v>
      </c>
      <c r="GB56" s="4"/>
      <c r="GC56" s="8"/>
      <c r="GD56" s="4"/>
      <c r="GE56" s="8"/>
      <c r="GF56" s="7"/>
      <c r="GG56" s="7"/>
      <c r="GH56" s="2" t="s">
        <v>238</v>
      </c>
      <c r="GI56" s="2" t="s">
        <v>143</v>
      </c>
      <c r="GJ56" s="2" t="s">
        <v>146</v>
      </c>
      <c r="GK56" s="2" t="s">
        <v>146</v>
      </c>
      <c r="GL56" s="2" t="s">
        <v>155</v>
      </c>
      <c r="GM56" s="2" t="s">
        <v>155</v>
      </c>
      <c r="GN56" s="2" t="s">
        <v>146</v>
      </c>
      <c r="GO56" s="4"/>
      <c r="GP56" s="8"/>
      <c r="GQ56" s="4"/>
      <c r="GR56" s="8"/>
      <c r="GS56" s="7"/>
      <c r="GT56" s="7"/>
      <c r="GU56" s="2" t="s">
        <v>153</v>
      </c>
      <c r="GV56" s="2" t="s">
        <v>143</v>
      </c>
      <c r="GW56" s="2" t="s">
        <v>171</v>
      </c>
      <c r="GX56" s="2" t="s">
        <v>146</v>
      </c>
      <c r="GY56" s="2" t="s">
        <v>155</v>
      </c>
      <c r="GZ56" s="2" t="s">
        <v>155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146</v>
      </c>
      <c r="IV56" s="2" t="s">
        <v>146</v>
      </c>
      <c r="IW56" s="2" t="s">
        <v>146</v>
      </c>
      <c r="IX56" s="2" t="s">
        <v>146</v>
      </c>
      <c r="IY56" s="2" t="s">
        <v>146</v>
      </c>
      <c r="IZ56" s="2" t="s">
        <v>146</v>
      </c>
      <c r="JA56" s="2" t="s">
        <v>146</v>
      </c>
      <c r="JB56" s="4"/>
      <c r="JC56" s="8"/>
      <c r="JD56" s="4"/>
      <c r="JE56" s="8"/>
      <c r="JF56" s="7"/>
      <c r="JG56" s="7"/>
      <c r="JH56" s="2" t="s">
        <v>146</v>
      </c>
      <c r="JI56" s="2" t="s">
        <v>146</v>
      </c>
      <c r="JJ56" s="2" t="s">
        <v>146</v>
      </c>
      <c r="JK56" s="2" t="s">
        <v>146</v>
      </c>
      <c r="JL56" s="2" t="s">
        <v>146</v>
      </c>
      <c r="JM56" s="2" t="s">
        <v>146</v>
      </c>
      <c r="JN56" s="2" t="s">
        <v>146</v>
      </c>
      <c r="JO56" s="4"/>
      <c r="JP56" s="8"/>
      <c r="JQ56" s="4"/>
      <c r="JR56" s="8"/>
      <c r="JS56" s="7"/>
      <c r="JT56" s="7"/>
      <c r="JU56" s="2" t="s">
        <v>146</v>
      </c>
      <c r="JV56" s="2" t="s">
        <v>146</v>
      </c>
      <c r="JW56" s="2" t="s">
        <v>146</v>
      </c>
      <c r="JX56" s="2" t="s">
        <v>146</v>
      </c>
      <c r="JY56" s="2" t="s">
        <v>146</v>
      </c>
      <c r="JZ56" s="2" t="s">
        <v>146</v>
      </c>
      <c r="KA56" s="2" t="s">
        <v>146</v>
      </c>
      <c r="KB56" s="4"/>
      <c r="KC56" s="8"/>
      <c r="KD56" s="4"/>
      <c r="KE56" s="8"/>
      <c r="KF56" s="7"/>
      <c r="KG56" s="7"/>
      <c r="KH56" s="2" t="s">
        <v>153</v>
      </c>
      <c r="KI56" s="2" t="s">
        <v>143</v>
      </c>
      <c r="KJ56" s="2" t="s">
        <v>197</v>
      </c>
      <c r="KK56" s="2" t="s">
        <v>146</v>
      </c>
      <c r="KL56" s="2" t="s">
        <v>155</v>
      </c>
      <c r="KM56" s="2" t="s">
        <v>155</v>
      </c>
      <c r="KN56" s="2" t="s">
        <v>146</v>
      </c>
      <c r="KO56" s="4"/>
      <c r="KP56" s="8"/>
      <c r="KQ56" s="4"/>
      <c r="KR56" s="8"/>
      <c r="KS56" s="7"/>
      <c r="KT56" s="7"/>
      <c r="KU56" s="2" t="s">
        <v>146</v>
      </c>
      <c r="KV56" s="2" t="s">
        <v>146</v>
      </c>
      <c r="KW56" s="2" t="s">
        <v>146</v>
      </c>
      <c r="KX56" s="2" t="s">
        <v>146</v>
      </c>
      <c r="KY56" s="2" t="s">
        <v>146</v>
      </c>
      <c r="KZ56" s="2" t="s">
        <v>146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146</v>
      </c>
      <c r="NI56" s="2" t="s">
        <v>146</v>
      </c>
      <c r="NJ56" s="2" t="s">
        <v>146</v>
      </c>
      <c r="NK56" s="2" t="s">
        <v>146</v>
      </c>
      <c r="NL56" s="2" t="s">
        <v>146</v>
      </c>
      <c r="NM56" s="2" t="s">
        <v>146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238</v>
      </c>
      <c r="OV56" s="2" t="s">
        <v>143</v>
      </c>
      <c r="OW56" s="2" t="s">
        <v>146</v>
      </c>
      <c r="OX56" s="2" t="s">
        <v>146</v>
      </c>
      <c r="OY56" s="2" t="s">
        <v>155</v>
      </c>
      <c r="OZ56" s="2" t="s">
        <v>155</v>
      </c>
      <c r="PA56" s="2" t="s">
        <v>146</v>
      </c>
      <c r="PB56" s="4">
        <v>13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</row>
    <row r="57">
      <c r="A57" s="2" t="s">
        <v>536</v>
      </c>
      <c r="B57" s="2" t="s">
        <v>135</v>
      </c>
      <c r="C57" s="2" t="s">
        <v>520</v>
      </c>
      <c r="D57" s="2" t="s">
        <v>358</v>
      </c>
      <c r="E57" s="2" t="s">
        <v>359</v>
      </c>
      <c r="F57" s="2" t="s">
        <v>537</v>
      </c>
      <c r="G57" s="2" t="s">
        <v>537</v>
      </c>
      <c r="H57" s="2" t="s">
        <v>537</v>
      </c>
      <c r="I57" s="2" t="s">
        <v>405</v>
      </c>
      <c r="J57" s="2" t="s">
        <v>406</v>
      </c>
      <c r="K57" s="2" t="s">
        <v>470</v>
      </c>
      <c r="L57" s="3">
        <v>24.76</v>
      </c>
      <c r="M57" s="3">
        <v>26</v>
      </c>
      <c r="N57" s="3">
        <v>79.99</v>
      </c>
      <c r="O57" s="2" t="s">
        <v>143</v>
      </c>
      <c r="P57" s="2" t="s">
        <v>525</v>
      </c>
      <c r="Q57" s="2" t="s">
        <v>145</v>
      </c>
      <c r="R57" s="2" t="s">
        <v>146</v>
      </c>
      <c r="S57" s="2" t="s">
        <v>146</v>
      </c>
      <c r="T57" s="2" t="s">
        <v>538</v>
      </c>
      <c r="U57" s="2" t="s">
        <v>146</v>
      </c>
      <c r="V57" s="2" t="s">
        <v>539</v>
      </c>
      <c r="W57" s="2" t="s">
        <v>236</v>
      </c>
      <c r="X57" s="2" t="s">
        <v>146</v>
      </c>
      <c r="Y57" s="2" t="s">
        <v>540</v>
      </c>
      <c r="Z57" s="4">
        <v>109</v>
      </c>
      <c r="AA57" s="4">
        <f>=ROUNDDOWN(109,0)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>
        <v>2</v>
      </c>
      <c r="AQ57" s="8">
        <v>29.12</v>
      </c>
      <c r="AR57" s="4">
        <v>2</v>
      </c>
      <c r="AS57" s="8">
        <v>29.12</v>
      </c>
      <c r="AT57" s="7"/>
      <c r="AU57" s="7"/>
      <c r="AV57" s="4">
        <v>2</v>
      </c>
      <c r="AW57" s="8">
        <v>29.12</v>
      </c>
      <c r="AX57" s="4">
        <v>2</v>
      </c>
      <c r="AY57" s="8">
        <v>29.12</v>
      </c>
      <c r="AZ57" s="7"/>
      <c r="BA57" s="7"/>
      <c r="BB57" s="7">
        <v>1</v>
      </c>
      <c r="BC57" s="4">
        <v>2</v>
      </c>
      <c r="BD57" s="8">
        <v>29.12</v>
      </c>
      <c r="BE57" s="4">
        <v>4</v>
      </c>
      <c r="BF57" s="8">
        <v>85.28</v>
      </c>
      <c r="BG57" s="7">
        <v>-0.5</v>
      </c>
      <c r="BH57" s="7">
        <v>-0.6585</v>
      </c>
      <c r="BI57" s="7">
        <v>1</v>
      </c>
      <c r="BJ57" s="4">
        <v>2</v>
      </c>
      <c r="BK57" s="8">
        <v>29.12</v>
      </c>
      <c r="BL57" s="2" t="s">
        <v>21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153</v>
      </c>
      <c r="BV57" s="2" t="s">
        <v>143</v>
      </c>
      <c r="BW57" s="2" t="s">
        <v>541</v>
      </c>
      <c r="BX57" s="2" t="s">
        <v>542</v>
      </c>
      <c r="BY57" s="2" t="s">
        <v>155</v>
      </c>
      <c r="BZ57" s="2" t="s">
        <v>155</v>
      </c>
      <c r="CA57" s="2" t="s">
        <v>146</v>
      </c>
      <c r="CB57" s="4"/>
      <c r="CC57" s="8"/>
      <c r="CD57" s="4"/>
      <c r="CE57" s="8"/>
      <c r="CF57" s="7"/>
      <c r="CG57" s="7"/>
      <c r="CH57" s="2" t="s">
        <v>153</v>
      </c>
      <c r="CI57" s="2" t="s">
        <v>143</v>
      </c>
      <c r="CJ57" s="2" t="s">
        <v>156</v>
      </c>
      <c r="CK57" s="2" t="s">
        <v>445</v>
      </c>
      <c r="CL57" s="2" t="s">
        <v>155</v>
      </c>
      <c r="CM57" s="2" t="s">
        <v>155</v>
      </c>
      <c r="CN57" s="2" t="s">
        <v>146</v>
      </c>
      <c r="CO57" s="4"/>
      <c r="CP57" s="8"/>
      <c r="CQ57" s="4"/>
      <c r="CR57" s="8"/>
      <c r="CS57" s="7"/>
      <c r="CT57" s="7"/>
      <c r="CU57" s="2" t="s">
        <v>238</v>
      </c>
      <c r="CV57" s="2" t="s">
        <v>143</v>
      </c>
      <c r="CW57" s="2" t="s">
        <v>146</v>
      </c>
      <c r="CX57" s="2" t="s">
        <v>146</v>
      </c>
      <c r="CY57" s="2" t="s">
        <v>155</v>
      </c>
      <c r="CZ57" s="2" t="s">
        <v>155</v>
      </c>
      <c r="DA57" s="2" t="s">
        <v>146</v>
      </c>
      <c r="DB57" s="4"/>
      <c r="DC57" s="8"/>
      <c r="DD57" s="4"/>
      <c r="DE57" s="8"/>
      <c r="DF57" s="7"/>
      <c r="DG57" s="7"/>
      <c r="DH57" s="2" t="s">
        <v>153</v>
      </c>
      <c r="DI57" s="2" t="s">
        <v>143</v>
      </c>
      <c r="DJ57" s="2" t="s">
        <v>367</v>
      </c>
      <c r="DK57" s="2" t="s">
        <v>543</v>
      </c>
      <c r="DL57" s="2" t="s">
        <v>155</v>
      </c>
      <c r="DM57" s="2" t="s">
        <v>155</v>
      </c>
      <c r="DN57" s="2" t="s">
        <v>146</v>
      </c>
      <c r="DO57" s="4"/>
      <c r="DP57" s="8"/>
      <c r="DQ57" s="4"/>
      <c r="DR57" s="8"/>
      <c r="DS57" s="7"/>
      <c r="DT57" s="7"/>
      <c r="DU57" s="2" t="s">
        <v>153</v>
      </c>
      <c r="DV57" s="2" t="s">
        <v>143</v>
      </c>
      <c r="DW57" s="2" t="s">
        <v>540</v>
      </c>
      <c r="DX57" s="2" t="s">
        <v>544</v>
      </c>
      <c r="DY57" s="2" t="s">
        <v>155</v>
      </c>
      <c r="DZ57" s="2" t="s">
        <v>155</v>
      </c>
      <c r="EA57" s="2" t="s">
        <v>146</v>
      </c>
      <c r="EB57" s="4">
        <v>2</v>
      </c>
      <c r="EC57" s="8">
        <v>29.12</v>
      </c>
      <c r="ED57" s="4">
        <v>2</v>
      </c>
      <c r="EE57" s="8">
        <v>29.12</v>
      </c>
      <c r="EF57" s="7"/>
      <c r="EG57" s="7"/>
      <c r="EH57" s="2" t="s">
        <v>153</v>
      </c>
      <c r="EI57" s="2" t="s">
        <v>143</v>
      </c>
      <c r="EJ57" s="2" t="s">
        <v>162</v>
      </c>
      <c r="EK57" s="2" t="s">
        <v>369</v>
      </c>
      <c r="EL57" s="2" t="s">
        <v>340</v>
      </c>
      <c r="EM57" s="2" t="s">
        <v>155</v>
      </c>
      <c r="EN57" s="2" t="s">
        <v>146</v>
      </c>
      <c r="EO57" s="4"/>
      <c r="EP57" s="8"/>
      <c r="EQ57" s="4"/>
      <c r="ER57" s="8"/>
      <c r="ES57" s="7"/>
      <c r="ET57" s="7"/>
      <c r="EU57" s="2" t="s">
        <v>153</v>
      </c>
      <c r="EV57" s="2" t="s">
        <v>143</v>
      </c>
      <c r="EW57" s="2" t="s">
        <v>370</v>
      </c>
      <c r="EX57" s="2" t="s">
        <v>545</v>
      </c>
      <c r="EY57" s="2" t="s">
        <v>155</v>
      </c>
      <c r="EZ57" s="2" t="s">
        <v>155</v>
      </c>
      <c r="FA57" s="2" t="s">
        <v>146</v>
      </c>
      <c r="FB57" s="4"/>
      <c r="FC57" s="8"/>
      <c r="FD57" s="4"/>
      <c r="FE57" s="8"/>
      <c r="FF57" s="7"/>
      <c r="FG57" s="7"/>
      <c r="FH57" s="2" t="s">
        <v>529</v>
      </c>
      <c r="FI57" s="2" t="s">
        <v>143</v>
      </c>
      <c r="FJ57" s="2" t="s">
        <v>146</v>
      </c>
      <c r="FK57" s="2" t="s">
        <v>146</v>
      </c>
      <c r="FL57" s="2" t="s">
        <v>155</v>
      </c>
      <c r="FM57" s="2" t="s">
        <v>155</v>
      </c>
      <c r="FN57" s="2" t="s">
        <v>146</v>
      </c>
      <c r="FO57" s="4"/>
      <c r="FP57" s="8"/>
      <c r="FQ57" s="4"/>
      <c r="FR57" s="8"/>
      <c r="FS57" s="7"/>
      <c r="FT57" s="7"/>
      <c r="FU57" s="2" t="s">
        <v>146</v>
      </c>
      <c r="FV57" s="2" t="s">
        <v>146</v>
      </c>
      <c r="FW57" s="2" t="s">
        <v>146</v>
      </c>
      <c r="FX57" s="2" t="s">
        <v>146</v>
      </c>
      <c r="FY57" s="2" t="s">
        <v>146</v>
      </c>
      <c r="FZ57" s="2" t="s">
        <v>146</v>
      </c>
      <c r="GA57" s="2" t="s">
        <v>146</v>
      </c>
      <c r="GB57" s="4"/>
      <c r="GC57" s="8"/>
      <c r="GD57" s="4"/>
      <c r="GE57" s="8"/>
      <c r="GF57" s="7"/>
      <c r="GG57" s="7"/>
      <c r="GH57" s="2" t="s">
        <v>238</v>
      </c>
      <c r="GI57" s="2" t="s">
        <v>143</v>
      </c>
      <c r="GJ57" s="2" t="s">
        <v>146</v>
      </c>
      <c r="GK57" s="2" t="s">
        <v>146</v>
      </c>
      <c r="GL57" s="2" t="s">
        <v>155</v>
      </c>
      <c r="GM57" s="2" t="s">
        <v>155</v>
      </c>
      <c r="GN57" s="2" t="s">
        <v>146</v>
      </c>
      <c r="GO57" s="4"/>
      <c r="GP57" s="8"/>
      <c r="GQ57" s="4"/>
      <c r="GR57" s="8"/>
      <c r="GS57" s="7"/>
      <c r="GT57" s="7"/>
      <c r="GU57" s="2" t="s">
        <v>153</v>
      </c>
      <c r="GV57" s="2" t="s">
        <v>143</v>
      </c>
      <c r="GW57" s="2" t="s">
        <v>374</v>
      </c>
      <c r="GX57" s="2" t="s">
        <v>146</v>
      </c>
      <c r="GY57" s="2" t="s">
        <v>155</v>
      </c>
      <c r="GZ57" s="2" t="s">
        <v>155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146</v>
      </c>
      <c r="IV57" s="2" t="s">
        <v>146</v>
      </c>
      <c r="IW57" s="2" t="s">
        <v>146</v>
      </c>
      <c r="IX57" s="2" t="s">
        <v>146</v>
      </c>
      <c r="IY57" s="2" t="s">
        <v>146</v>
      </c>
      <c r="IZ57" s="2" t="s">
        <v>146</v>
      </c>
      <c r="JA57" s="2" t="s">
        <v>146</v>
      </c>
      <c r="JB57" s="4"/>
      <c r="JC57" s="8"/>
      <c r="JD57" s="4"/>
      <c r="JE57" s="8"/>
      <c r="JF57" s="7"/>
      <c r="JG57" s="7"/>
      <c r="JH57" s="2" t="s">
        <v>146</v>
      </c>
      <c r="JI57" s="2" t="s">
        <v>146</v>
      </c>
      <c r="JJ57" s="2" t="s">
        <v>146</v>
      </c>
      <c r="JK57" s="2" t="s">
        <v>146</v>
      </c>
      <c r="JL57" s="2" t="s">
        <v>146</v>
      </c>
      <c r="JM57" s="2" t="s">
        <v>146</v>
      </c>
      <c r="JN57" s="2" t="s">
        <v>146</v>
      </c>
      <c r="JO57" s="4"/>
      <c r="JP57" s="8"/>
      <c r="JQ57" s="4"/>
      <c r="JR57" s="8"/>
      <c r="JS57" s="7"/>
      <c r="JT57" s="7"/>
      <c r="JU57" s="2" t="s">
        <v>146</v>
      </c>
      <c r="JV57" s="2" t="s">
        <v>146</v>
      </c>
      <c r="JW57" s="2" t="s">
        <v>146</v>
      </c>
      <c r="JX57" s="2" t="s">
        <v>146</v>
      </c>
      <c r="JY57" s="2" t="s">
        <v>146</v>
      </c>
      <c r="JZ57" s="2" t="s">
        <v>146</v>
      </c>
      <c r="KA57" s="2" t="s">
        <v>146</v>
      </c>
      <c r="KB57" s="4"/>
      <c r="KC57" s="8"/>
      <c r="KD57" s="4"/>
      <c r="KE57" s="8"/>
      <c r="KF57" s="7"/>
      <c r="KG57" s="7"/>
      <c r="KH57" s="2" t="s">
        <v>153</v>
      </c>
      <c r="KI57" s="2" t="s">
        <v>143</v>
      </c>
      <c r="KJ57" s="2" t="s">
        <v>197</v>
      </c>
      <c r="KK57" s="2" t="s">
        <v>146</v>
      </c>
      <c r="KL57" s="2" t="s">
        <v>155</v>
      </c>
      <c r="KM57" s="2" t="s">
        <v>155</v>
      </c>
      <c r="KN57" s="2" t="s">
        <v>146</v>
      </c>
      <c r="KO57" s="4"/>
      <c r="KP57" s="8"/>
      <c r="KQ57" s="4"/>
      <c r="KR57" s="8"/>
      <c r="KS57" s="7"/>
      <c r="KT57" s="7"/>
      <c r="KU57" s="2" t="s">
        <v>146</v>
      </c>
      <c r="KV57" s="2" t="s">
        <v>146</v>
      </c>
      <c r="KW57" s="2" t="s">
        <v>146</v>
      </c>
      <c r="KX57" s="2" t="s">
        <v>146</v>
      </c>
      <c r="KY57" s="2" t="s">
        <v>146</v>
      </c>
      <c r="KZ57" s="2" t="s">
        <v>146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146</v>
      </c>
      <c r="NI57" s="2" t="s">
        <v>146</v>
      </c>
      <c r="NJ57" s="2" t="s">
        <v>146</v>
      </c>
      <c r="NK57" s="2" t="s">
        <v>146</v>
      </c>
      <c r="NL57" s="2" t="s">
        <v>146</v>
      </c>
      <c r="NM57" s="2" t="s">
        <v>146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238</v>
      </c>
      <c r="OV57" s="2" t="s">
        <v>143</v>
      </c>
      <c r="OW57" s="2" t="s">
        <v>146</v>
      </c>
      <c r="OX57" s="2" t="s">
        <v>146</v>
      </c>
      <c r="OY57" s="2" t="s">
        <v>155</v>
      </c>
      <c r="OZ57" s="2" t="s">
        <v>155</v>
      </c>
      <c r="PA57" s="2" t="s">
        <v>146</v>
      </c>
      <c r="PB57" s="4">
        <v>109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</row>
    <row r="58">
      <c r="A58" s="2" t="s">
        <v>546</v>
      </c>
      <c r="B58" s="2" t="s">
        <v>135</v>
      </c>
      <c r="C58" s="2" t="s">
        <v>520</v>
      </c>
      <c r="D58" s="2" t="s">
        <v>358</v>
      </c>
      <c r="E58" s="2" t="s">
        <v>359</v>
      </c>
      <c r="F58" s="2" t="s">
        <v>537</v>
      </c>
      <c r="G58" s="2" t="s">
        <v>537</v>
      </c>
      <c r="H58" s="2" t="s">
        <v>537</v>
      </c>
      <c r="I58" s="2" t="s">
        <v>405</v>
      </c>
      <c r="J58" s="2" t="s">
        <v>406</v>
      </c>
      <c r="K58" s="2" t="s">
        <v>547</v>
      </c>
      <c r="L58" s="3">
        <v>24.76</v>
      </c>
      <c r="M58" s="3">
        <v>26</v>
      </c>
      <c r="N58" s="3">
        <v>79.99</v>
      </c>
      <c r="O58" s="2" t="s">
        <v>143</v>
      </c>
      <c r="P58" s="2" t="s">
        <v>525</v>
      </c>
      <c r="Q58" s="2" t="s">
        <v>145</v>
      </c>
      <c r="R58" s="2" t="s">
        <v>146</v>
      </c>
      <c r="S58" s="2" t="s">
        <v>146</v>
      </c>
      <c r="T58" s="2" t="s">
        <v>146</v>
      </c>
      <c r="U58" s="2" t="s">
        <v>146</v>
      </c>
      <c r="V58" s="2" t="s">
        <v>539</v>
      </c>
      <c r="W58" s="2" t="s">
        <v>236</v>
      </c>
      <c r="X58" s="2" t="s">
        <v>146</v>
      </c>
      <c r="Y58" s="2" t="s">
        <v>540</v>
      </c>
      <c r="Z58" s="4"/>
      <c r="AA58" s="4">
        <f>=ROUNDDOWN({0},0)</f>
      </c>
      <c r="AB58" s="5">
        <v>2</v>
      </c>
      <c r="AC58" s="2" t="s">
        <v>146</v>
      </c>
      <c r="AD58" s="4"/>
      <c r="AE58" s="4"/>
      <c r="AF58" s="6">
        <v>65</v>
      </c>
      <c r="AG58" s="6"/>
      <c r="AH58" s="7">
        <v>0.7143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2</v>
      </c>
      <c r="AS58" s="8">
        <v>56.16</v>
      </c>
      <c r="AT58" s="7">
        <v>-1</v>
      </c>
      <c r="AU58" s="7">
        <v>-1</v>
      </c>
      <c r="AV58" s="4"/>
      <c r="AW58" s="8"/>
      <c r="AX58" s="4">
        <v>2</v>
      </c>
      <c r="AY58" s="8">
        <v>56.16</v>
      </c>
      <c r="AZ58" s="7">
        <v>-1</v>
      </c>
      <c r="BA58" s="7">
        <v>-1</v>
      </c>
      <c r="BB58" s="7"/>
      <c r="BC58" s="4" t="s">
        <v>146</v>
      </c>
      <c r="BD58" s="8" t="s">
        <v>146</v>
      </c>
      <c r="BE58" s="4" t="s">
        <v>146</v>
      </c>
      <c r="BF58" s="8" t="s">
        <v>146</v>
      </c>
      <c r="BG58" s="7" t="s">
        <v>146</v>
      </c>
      <c r="BH58" s="7" t="s">
        <v>146</v>
      </c>
      <c r="BI58" s="7"/>
      <c r="BJ58" s="4"/>
      <c r="BK58" s="8"/>
      <c r="BL58" s="2" t="s">
        <v>19</v>
      </c>
      <c r="BM58" s="7"/>
      <c r="BN58" s="7"/>
      <c r="BO58" s="4"/>
      <c r="BP58" s="8"/>
      <c r="BQ58" s="4"/>
      <c r="BR58" s="8"/>
      <c r="BS58" s="7"/>
      <c r="BT58" s="7"/>
      <c r="BU58" s="2" t="s">
        <v>153</v>
      </c>
      <c r="BV58" s="2" t="s">
        <v>143</v>
      </c>
      <c r="BW58" s="2" t="s">
        <v>541</v>
      </c>
      <c r="BX58" s="2" t="s">
        <v>548</v>
      </c>
      <c r="BY58" s="2" t="s">
        <v>155</v>
      </c>
      <c r="BZ58" s="2" t="s">
        <v>155</v>
      </c>
      <c r="CA58" s="2" t="s">
        <v>146</v>
      </c>
      <c r="CB58" s="4"/>
      <c r="CC58" s="8"/>
      <c r="CD58" s="4"/>
      <c r="CE58" s="8"/>
      <c r="CF58" s="7"/>
      <c r="CG58" s="7"/>
      <c r="CH58" s="2" t="s">
        <v>153</v>
      </c>
      <c r="CI58" s="2" t="s">
        <v>143</v>
      </c>
      <c r="CJ58" s="2" t="s">
        <v>156</v>
      </c>
      <c r="CK58" s="2" t="s">
        <v>549</v>
      </c>
      <c r="CL58" s="2" t="s">
        <v>155</v>
      </c>
      <c r="CM58" s="2" t="s">
        <v>155</v>
      </c>
      <c r="CN58" s="2" t="s">
        <v>146</v>
      </c>
      <c r="CO58" s="4"/>
      <c r="CP58" s="8"/>
      <c r="CQ58" s="4"/>
      <c r="CR58" s="8"/>
      <c r="CS58" s="7"/>
      <c r="CT58" s="7"/>
      <c r="CU58" s="2" t="s">
        <v>238</v>
      </c>
      <c r="CV58" s="2" t="s">
        <v>143</v>
      </c>
      <c r="CW58" s="2" t="s">
        <v>146</v>
      </c>
      <c r="CX58" s="2" t="s">
        <v>146</v>
      </c>
      <c r="CY58" s="2" t="s">
        <v>155</v>
      </c>
      <c r="CZ58" s="2" t="s">
        <v>155</v>
      </c>
      <c r="DA58" s="2" t="s">
        <v>146</v>
      </c>
      <c r="DB58" s="4"/>
      <c r="DC58" s="8"/>
      <c r="DD58" s="4">
        <v>2</v>
      </c>
      <c r="DE58" s="8">
        <v>56.16</v>
      </c>
      <c r="DF58" s="7">
        <v>-1</v>
      </c>
      <c r="DG58" s="7">
        <v>-1</v>
      </c>
      <c r="DH58" s="2" t="s">
        <v>153</v>
      </c>
      <c r="DI58" s="2" t="s">
        <v>143</v>
      </c>
      <c r="DJ58" s="2" t="s">
        <v>367</v>
      </c>
      <c r="DK58" s="2" t="s">
        <v>550</v>
      </c>
      <c r="DL58" s="2" t="s">
        <v>155</v>
      </c>
      <c r="DM58" s="2" t="s">
        <v>155</v>
      </c>
      <c r="DN58" s="2" t="s">
        <v>146</v>
      </c>
      <c r="DO58" s="4"/>
      <c r="DP58" s="8"/>
      <c r="DQ58" s="4"/>
      <c r="DR58" s="8"/>
      <c r="DS58" s="7"/>
      <c r="DT58" s="7"/>
      <c r="DU58" s="2" t="s">
        <v>153</v>
      </c>
      <c r="DV58" s="2" t="s">
        <v>143</v>
      </c>
      <c r="DW58" s="2" t="s">
        <v>540</v>
      </c>
      <c r="DX58" s="2" t="s">
        <v>541</v>
      </c>
      <c r="DY58" s="2" t="s">
        <v>155</v>
      </c>
      <c r="DZ58" s="2" t="s">
        <v>155</v>
      </c>
      <c r="EA58" s="2" t="s">
        <v>146</v>
      </c>
      <c r="EB58" s="4"/>
      <c r="EC58" s="8"/>
      <c r="ED58" s="4"/>
      <c r="EE58" s="8"/>
      <c r="EF58" s="7"/>
      <c r="EG58" s="7"/>
      <c r="EH58" s="2" t="s">
        <v>153</v>
      </c>
      <c r="EI58" s="2" t="s">
        <v>143</v>
      </c>
      <c r="EJ58" s="2" t="s">
        <v>162</v>
      </c>
      <c r="EK58" s="2" t="s">
        <v>348</v>
      </c>
      <c r="EL58" s="2" t="s">
        <v>340</v>
      </c>
      <c r="EM58" s="2" t="s">
        <v>155</v>
      </c>
      <c r="EN58" s="2" t="s">
        <v>146</v>
      </c>
      <c r="EO58" s="4"/>
      <c r="EP58" s="8"/>
      <c r="EQ58" s="4"/>
      <c r="ER58" s="8"/>
      <c r="ES58" s="7"/>
      <c r="ET58" s="7"/>
      <c r="EU58" s="2" t="s">
        <v>153</v>
      </c>
      <c r="EV58" s="2" t="s">
        <v>143</v>
      </c>
      <c r="EW58" s="2" t="s">
        <v>370</v>
      </c>
      <c r="EX58" s="2" t="s">
        <v>440</v>
      </c>
      <c r="EY58" s="2" t="s">
        <v>155</v>
      </c>
      <c r="EZ58" s="2" t="s">
        <v>155</v>
      </c>
      <c r="FA58" s="2" t="s">
        <v>146</v>
      </c>
      <c r="FB58" s="4"/>
      <c r="FC58" s="8"/>
      <c r="FD58" s="4"/>
      <c r="FE58" s="8"/>
      <c r="FF58" s="7"/>
      <c r="FG58" s="7"/>
      <c r="FH58" s="2" t="s">
        <v>529</v>
      </c>
      <c r="FI58" s="2" t="s">
        <v>143</v>
      </c>
      <c r="FJ58" s="2" t="s">
        <v>146</v>
      </c>
      <c r="FK58" s="2" t="s">
        <v>146</v>
      </c>
      <c r="FL58" s="2" t="s">
        <v>155</v>
      </c>
      <c r="FM58" s="2" t="s">
        <v>155</v>
      </c>
      <c r="FN58" s="2" t="s">
        <v>146</v>
      </c>
      <c r="FO58" s="4"/>
      <c r="FP58" s="8"/>
      <c r="FQ58" s="4"/>
      <c r="FR58" s="8"/>
      <c r="FS58" s="7"/>
      <c r="FT58" s="7"/>
      <c r="FU58" s="2" t="s">
        <v>146</v>
      </c>
      <c r="FV58" s="2" t="s">
        <v>146</v>
      </c>
      <c r="FW58" s="2" t="s">
        <v>146</v>
      </c>
      <c r="FX58" s="2" t="s">
        <v>146</v>
      </c>
      <c r="FY58" s="2" t="s">
        <v>146</v>
      </c>
      <c r="FZ58" s="2" t="s">
        <v>146</v>
      </c>
      <c r="GA58" s="2" t="s">
        <v>146</v>
      </c>
      <c r="GB58" s="4"/>
      <c r="GC58" s="8"/>
      <c r="GD58" s="4"/>
      <c r="GE58" s="8"/>
      <c r="GF58" s="7"/>
      <c r="GG58" s="7"/>
      <c r="GH58" s="2" t="s">
        <v>238</v>
      </c>
      <c r="GI58" s="2" t="s">
        <v>143</v>
      </c>
      <c r="GJ58" s="2" t="s">
        <v>146</v>
      </c>
      <c r="GK58" s="2" t="s">
        <v>146</v>
      </c>
      <c r="GL58" s="2" t="s">
        <v>155</v>
      </c>
      <c r="GM58" s="2" t="s">
        <v>155</v>
      </c>
      <c r="GN58" s="2" t="s">
        <v>146</v>
      </c>
      <c r="GO58" s="4"/>
      <c r="GP58" s="8"/>
      <c r="GQ58" s="4"/>
      <c r="GR58" s="8"/>
      <c r="GS58" s="7"/>
      <c r="GT58" s="7"/>
      <c r="GU58" s="2" t="s">
        <v>153</v>
      </c>
      <c r="GV58" s="2" t="s">
        <v>143</v>
      </c>
      <c r="GW58" s="2" t="s">
        <v>374</v>
      </c>
      <c r="GX58" s="2" t="s">
        <v>146</v>
      </c>
      <c r="GY58" s="2" t="s">
        <v>155</v>
      </c>
      <c r="GZ58" s="2" t="s">
        <v>155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146</v>
      </c>
      <c r="IV58" s="2" t="s">
        <v>146</v>
      </c>
      <c r="IW58" s="2" t="s">
        <v>146</v>
      </c>
      <c r="IX58" s="2" t="s">
        <v>146</v>
      </c>
      <c r="IY58" s="2" t="s">
        <v>146</v>
      </c>
      <c r="IZ58" s="2" t="s">
        <v>146</v>
      </c>
      <c r="JA58" s="2" t="s">
        <v>146</v>
      </c>
      <c r="JB58" s="4"/>
      <c r="JC58" s="8"/>
      <c r="JD58" s="4"/>
      <c r="JE58" s="8"/>
      <c r="JF58" s="7"/>
      <c r="JG58" s="7"/>
      <c r="JH58" s="2" t="s">
        <v>146</v>
      </c>
      <c r="JI58" s="2" t="s">
        <v>146</v>
      </c>
      <c r="JJ58" s="2" t="s">
        <v>146</v>
      </c>
      <c r="JK58" s="2" t="s">
        <v>146</v>
      </c>
      <c r="JL58" s="2" t="s">
        <v>146</v>
      </c>
      <c r="JM58" s="2" t="s">
        <v>146</v>
      </c>
      <c r="JN58" s="2" t="s">
        <v>146</v>
      </c>
      <c r="JO58" s="4"/>
      <c r="JP58" s="8"/>
      <c r="JQ58" s="4"/>
      <c r="JR58" s="8"/>
      <c r="JS58" s="7"/>
      <c r="JT58" s="7"/>
      <c r="JU58" s="2" t="s">
        <v>146</v>
      </c>
      <c r="JV58" s="2" t="s">
        <v>146</v>
      </c>
      <c r="JW58" s="2" t="s">
        <v>146</v>
      </c>
      <c r="JX58" s="2" t="s">
        <v>146</v>
      </c>
      <c r="JY58" s="2" t="s">
        <v>146</v>
      </c>
      <c r="JZ58" s="2" t="s">
        <v>146</v>
      </c>
      <c r="KA58" s="2" t="s">
        <v>146</v>
      </c>
      <c r="KB58" s="4"/>
      <c r="KC58" s="8"/>
      <c r="KD58" s="4"/>
      <c r="KE58" s="8"/>
      <c r="KF58" s="7"/>
      <c r="KG58" s="7"/>
      <c r="KH58" s="2" t="s">
        <v>153</v>
      </c>
      <c r="KI58" s="2" t="s">
        <v>143</v>
      </c>
      <c r="KJ58" s="2" t="s">
        <v>197</v>
      </c>
      <c r="KK58" s="2" t="s">
        <v>146</v>
      </c>
      <c r="KL58" s="2" t="s">
        <v>155</v>
      </c>
      <c r="KM58" s="2" t="s">
        <v>155</v>
      </c>
      <c r="KN58" s="2" t="s">
        <v>146</v>
      </c>
      <c r="KO58" s="4"/>
      <c r="KP58" s="8"/>
      <c r="KQ58" s="4"/>
      <c r="KR58" s="8"/>
      <c r="KS58" s="7"/>
      <c r="KT58" s="7"/>
      <c r="KU58" s="2" t="s">
        <v>146</v>
      </c>
      <c r="KV58" s="2" t="s">
        <v>146</v>
      </c>
      <c r="KW58" s="2" t="s">
        <v>146</v>
      </c>
      <c r="KX58" s="2" t="s">
        <v>146</v>
      </c>
      <c r="KY58" s="2" t="s">
        <v>146</v>
      </c>
      <c r="KZ58" s="2" t="s">
        <v>146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238</v>
      </c>
      <c r="OV58" s="2" t="s">
        <v>143</v>
      </c>
      <c r="OW58" s="2" t="s">
        <v>146</v>
      </c>
      <c r="OX58" s="2" t="s">
        <v>146</v>
      </c>
      <c r="OY58" s="2" t="s">
        <v>155</v>
      </c>
      <c r="OZ58" s="2" t="s">
        <v>155</v>
      </c>
      <c r="PA58" s="2" t="s">
        <v>146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</row>
    <row r="59">
      <c r="A59" s="2" t="s">
        <v>551</v>
      </c>
      <c r="B59" s="2" t="s">
        <v>135</v>
      </c>
      <c r="C59" s="2" t="s">
        <v>520</v>
      </c>
      <c r="D59" s="2" t="s">
        <v>358</v>
      </c>
      <c r="E59" s="2" t="s">
        <v>359</v>
      </c>
      <c r="F59" s="2" t="s">
        <v>552</v>
      </c>
      <c r="G59" s="2" t="s">
        <v>552</v>
      </c>
      <c r="H59" s="2" t="s">
        <v>552</v>
      </c>
      <c r="I59" s="2" t="s">
        <v>361</v>
      </c>
      <c r="J59" s="2" t="s">
        <v>553</v>
      </c>
      <c r="K59" s="2" t="s">
        <v>554</v>
      </c>
      <c r="L59" s="3">
        <v>24.76</v>
      </c>
      <c r="M59" s="3">
        <v>26</v>
      </c>
      <c r="N59" s="3">
        <v>79.99</v>
      </c>
      <c r="O59" s="2" t="s">
        <v>143</v>
      </c>
      <c r="P59" s="2" t="s">
        <v>525</v>
      </c>
      <c r="Q59" s="2" t="s">
        <v>145</v>
      </c>
      <c r="R59" s="2" t="s">
        <v>146</v>
      </c>
      <c r="S59" s="2" t="s">
        <v>146</v>
      </c>
      <c r="T59" s="2" t="s">
        <v>526</v>
      </c>
      <c r="U59" s="2" t="s">
        <v>146</v>
      </c>
      <c r="V59" s="2" t="s">
        <v>407</v>
      </c>
      <c r="W59" s="2" t="s">
        <v>236</v>
      </c>
      <c r="X59" s="2" t="s">
        <v>146</v>
      </c>
      <c r="Y59" s="2" t="s">
        <v>555</v>
      </c>
      <c r="Z59" s="4">
        <v>96</v>
      </c>
      <c r="AA59" s="4">
        <f>=ROUNDDOWN(96,0)</f>
      </c>
      <c r="AB59" s="5">
        <v>1</v>
      </c>
      <c r="AC59" s="2" t="s">
        <v>146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>
        <v>2</v>
      </c>
      <c r="AQ59" s="8">
        <v>28.6</v>
      </c>
      <c r="AR59" s="4">
        <v>2</v>
      </c>
      <c r="AS59" s="8">
        <v>56.16</v>
      </c>
      <c r="AT59" s="7"/>
      <c r="AU59" s="7">
        <v>-0.4907</v>
      </c>
      <c r="AV59" s="4">
        <v>2</v>
      </c>
      <c r="AW59" s="8">
        <v>28.6</v>
      </c>
      <c r="AX59" s="4">
        <v>2</v>
      </c>
      <c r="AY59" s="8">
        <v>56.16</v>
      </c>
      <c r="AZ59" s="7"/>
      <c r="BA59" s="7">
        <v>-0.4907</v>
      </c>
      <c r="BB59" s="7">
        <v>1</v>
      </c>
      <c r="BC59" s="4">
        <v>2</v>
      </c>
      <c r="BD59" s="8">
        <v>28.6</v>
      </c>
      <c r="BE59" s="4">
        <v>2</v>
      </c>
      <c r="BF59" s="8">
        <v>56.16</v>
      </c>
      <c r="BG59" s="7"/>
      <c r="BH59" s="7">
        <v>-0.4907</v>
      </c>
      <c r="BI59" s="7">
        <v>1</v>
      </c>
      <c r="BJ59" s="4">
        <v>2</v>
      </c>
      <c r="BK59" s="8">
        <v>28.6</v>
      </c>
      <c r="BL59" s="2" t="s">
        <v>265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153</v>
      </c>
      <c r="BV59" s="2" t="s">
        <v>143</v>
      </c>
      <c r="BW59" s="2" t="s">
        <v>555</v>
      </c>
      <c r="BX59" s="2" t="s">
        <v>556</v>
      </c>
      <c r="BY59" s="2" t="s">
        <v>155</v>
      </c>
      <c r="BZ59" s="2" t="s">
        <v>155</v>
      </c>
      <c r="CA59" s="2" t="s">
        <v>146</v>
      </c>
      <c r="CB59" s="4">
        <v>2</v>
      </c>
      <c r="CC59" s="8">
        <v>28.6</v>
      </c>
      <c r="CD59" s="4"/>
      <c r="CE59" s="8"/>
      <c r="CF59" s="7"/>
      <c r="CG59" s="7"/>
      <c r="CH59" s="2" t="s">
        <v>153</v>
      </c>
      <c r="CI59" s="2" t="s">
        <v>143</v>
      </c>
      <c r="CJ59" s="2" t="s">
        <v>156</v>
      </c>
      <c r="CK59" s="2" t="s">
        <v>200</v>
      </c>
      <c r="CL59" s="2" t="s">
        <v>155</v>
      </c>
      <c r="CM59" s="2" t="s">
        <v>155</v>
      </c>
      <c r="CN59" s="2" t="s">
        <v>146</v>
      </c>
      <c r="CO59" s="4"/>
      <c r="CP59" s="8"/>
      <c r="CQ59" s="4"/>
      <c r="CR59" s="8"/>
      <c r="CS59" s="7"/>
      <c r="CT59" s="7"/>
      <c r="CU59" s="2" t="s">
        <v>238</v>
      </c>
      <c r="CV59" s="2" t="s">
        <v>143</v>
      </c>
      <c r="CW59" s="2" t="s">
        <v>146</v>
      </c>
      <c r="CX59" s="2" t="s">
        <v>146</v>
      </c>
      <c r="CY59" s="2" t="s">
        <v>155</v>
      </c>
      <c r="CZ59" s="2" t="s">
        <v>155</v>
      </c>
      <c r="DA59" s="2" t="s">
        <v>146</v>
      </c>
      <c r="DB59" s="4"/>
      <c r="DC59" s="8"/>
      <c r="DD59" s="4">
        <v>2</v>
      </c>
      <c r="DE59" s="8">
        <v>56.16</v>
      </c>
      <c r="DF59" s="7">
        <v>-1</v>
      </c>
      <c r="DG59" s="7">
        <v>-1</v>
      </c>
      <c r="DH59" s="2" t="s">
        <v>153</v>
      </c>
      <c r="DI59" s="2" t="s">
        <v>143</v>
      </c>
      <c r="DJ59" s="2" t="s">
        <v>367</v>
      </c>
      <c r="DK59" s="2" t="s">
        <v>223</v>
      </c>
      <c r="DL59" s="2" t="s">
        <v>155</v>
      </c>
      <c r="DM59" s="2" t="s">
        <v>155</v>
      </c>
      <c r="DN59" s="2" t="s">
        <v>146</v>
      </c>
      <c r="DO59" s="4"/>
      <c r="DP59" s="8"/>
      <c r="DQ59" s="4"/>
      <c r="DR59" s="8"/>
      <c r="DS59" s="7"/>
      <c r="DT59" s="7"/>
      <c r="DU59" s="2" t="s">
        <v>153</v>
      </c>
      <c r="DV59" s="2" t="s">
        <v>143</v>
      </c>
      <c r="DW59" s="2" t="s">
        <v>555</v>
      </c>
      <c r="DX59" s="2" t="s">
        <v>385</v>
      </c>
      <c r="DY59" s="2" t="s">
        <v>155</v>
      </c>
      <c r="DZ59" s="2" t="s">
        <v>155</v>
      </c>
      <c r="EA59" s="2" t="s">
        <v>146</v>
      </c>
      <c r="EB59" s="4"/>
      <c r="EC59" s="8"/>
      <c r="ED59" s="4"/>
      <c r="EE59" s="8"/>
      <c r="EF59" s="7"/>
      <c r="EG59" s="7"/>
      <c r="EH59" s="2" t="s">
        <v>153</v>
      </c>
      <c r="EI59" s="2" t="s">
        <v>143</v>
      </c>
      <c r="EJ59" s="2" t="s">
        <v>162</v>
      </c>
      <c r="EK59" s="2" t="s">
        <v>369</v>
      </c>
      <c r="EL59" s="2" t="s">
        <v>340</v>
      </c>
      <c r="EM59" s="2" t="s">
        <v>155</v>
      </c>
      <c r="EN59" s="2" t="s">
        <v>146</v>
      </c>
      <c r="EO59" s="4"/>
      <c r="EP59" s="8"/>
      <c r="EQ59" s="4"/>
      <c r="ER59" s="8"/>
      <c r="ES59" s="7"/>
      <c r="ET59" s="7"/>
      <c r="EU59" s="2" t="s">
        <v>153</v>
      </c>
      <c r="EV59" s="2" t="s">
        <v>143</v>
      </c>
      <c r="EW59" s="2" t="s">
        <v>370</v>
      </c>
      <c r="EX59" s="2" t="s">
        <v>557</v>
      </c>
      <c r="EY59" s="2" t="s">
        <v>155</v>
      </c>
      <c r="EZ59" s="2" t="s">
        <v>155</v>
      </c>
      <c r="FA59" s="2" t="s">
        <v>146</v>
      </c>
      <c r="FB59" s="4"/>
      <c r="FC59" s="8"/>
      <c r="FD59" s="4"/>
      <c r="FE59" s="8"/>
      <c r="FF59" s="7"/>
      <c r="FG59" s="7"/>
      <c r="FH59" s="2" t="s">
        <v>529</v>
      </c>
      <c r="FI59" s="2" t="s">
        <v>143</v>
      </c>
      <c r="FJ59" s="2" t="s">
        <v>146</v>
      </c>
      <c r="FK59" s="2" t="s">
        <v>146</v>
      </c>
      <c r="FL59" s="2" t="s">
        <v>155</v>
      </c>
      <c r="FM59" s="2" t="s">
        <v>155</v>
      </c>
      <c r="FN59" s="2" t="s">
        <v>146</v>
      </c>
      <c r="FO59" s="4"/>
      <c r="FP59" s="8"/>
      <c r="FQ59" s="4"/>
      <c r="FR59" s="8"/>
      <c r="FS59" s="7"/>
      <c r="FT59" s="7"/>
      <c r="FU59" s="2" t="s">
        <v>146</v>
      </c>
      <c r="FV59" s="2" t="s">
        <v>146</v>
      </c>
      <c r="FW59" s="2" t="s">
        <v>146</v>
      </c>
      <c r="FX59" s="2" t="s">
        <v>146</v>
      </c>
      <c r="FY59" s="2" t="s">
        <v>146</v>
      </c>
      <c r="FZ59" s="2" t="s">
        <v>146</v>
      </c>
      <c r="GA59" s="2" t="s">
        <v>146</v>
      </c>
      <c r="GB59" s="4"/>
      <c r="GC59" s="8"/>
      <c r="GD59" s="4"/>
      <c r="GE59" s="8"/>
      <c r="GF59" s="7"/>
      <c r="GG59" s="7"/>
      <c r="GH59" s="2" t="s">
        <v>238</v>
      </c>
      <c r="GI59" s="2" t="s">
        <v>143</v>
      </c>
      <c r="GJ59" s="2" t="s">
        <v>146</v>
      </c>
      <c r="GK59" s="2" t="s">
        <v>146</v>
      </c>
      <c r="GL59" s="2" t="s">
        <v>155</v>
      </c>
      <c r="GM59" s="2" t="s">
        <v>155</v>
      </c>
      <c r="GN59" s="2" t="s">
        <v>146</v>
      </c>
      <c r="GO59" s="4"/>
      <c r="GP59" s="8"/>
      <c r="GQ59" s="4"/>
      <c r="GR59" s="8"/>
      <c r="GS59" s="7"/>
      <c r="GT59" s="7"/>
      <c r="GU59" s="2" t="s">
        <v>153</v>
      </c>
      <c r="GV59" s="2" t="s">
        <v>143</v>
      </c>
      <c r="GW59" s="2" t="s">
        <v>374</v>
      </c>
      <c r="GX59" s="2" t="s">
        <v>371</v>
      </c>
      <c r="GY59" s="2" t="s">
        <v>155</v>
      </c>
      <c r="GZ59" s="2" t="s">
        <v>155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146</v>
      </c>
      <c r="IV59" s="2" t="s">
        <v>146</v>
      </c>
      <c r="IW59" s="2" t="s">
        <v>146</v>
      </c>
      <c r="IX59" s="2" t="s">
        <v>146</v>
      </c>
      <c r="IY59" s="2" t="s">
        <v>146</v>
      </c>
      <c r="IZ59" s="2" t="s">
        <v>146</v>
      </c>
      <c r="JA59" s="2" t="s">
        <v>146</v>
      </c>
      <c r="JB59" s="4"/>
      <c r="JC59" s="8"/>
      <c r="JD59" s="4"/>
      <c r="JE59" s="8"/>
      <c r="JF59" s="7"/>
      <c r="JG59" s="7"/>
      <c r="JH59" s="2" t="s">
        <v>146</v>
      </c>
      <c r="JI59" s="2" t="s">
        <v>146</v>
      </c>
      <c r="JJ59" s="2" t="s">
        <v>146</v>
      </c>
      <c r="JK59" s="2" t="s">
        <v>146</v>
      </c>
      <c r="JL59" s="2" t="s">
        <v>146</v>
      </c>
      <c r="JM59" s="2" t="s">
        <v>146</v>
      </c>
      <c r="JN59" s="2" t="s">
        <v>146</v>
      </c>
      <c r="JO59" s="4"/>
      <c r="JP59" s="8"/>
      <c r="JQ59" s="4"/>
      <c r="JR59" s="8"/>
      <c r="JS59" s="7"/>
      <c r="JT59" s="7"/>
      <c r="JU59" s="2" t="s">
        <v>146</v>
      </c>
      <c r="JV59" s="2" t="s">
        <v>146</v>
      </c>
      <c r="JW59" s="2" t="s">
        <v>146</v>
      </c>
      <c r="JX59" s="2" t="s">
        <v>146</v>
      </c>
      <c r="JY59" s="2" t="s">
        <v>146</v>
      </c>
      <c r="JZ59" s="2" t="s">
        <v>146</v>
      </c>
      <c r="KA59" s="2" t="s">
        <v>146</v>
      </c>
      <c r="KB59" s="4"/>
      <c r="KC59" s="8"/>
      <c r="KD59" s="4"/>
      <c r="KE59" s="8"/>
      <c r="KF59" s="7"/>
      <c r="KG59" s="7"/>
      <c r="KH59" s="2" t="s">
        <v>153</v>
      </c>
      <c r="KI59" s="2" t="s">
        <v>143</v>
      </c>
      <c r="KJ59" s="2" t="s">
        <v>197</v>
      </c>
      <c r="KK59" s="2" t="s">
        <v>146</v>
      </c>
      <c r="KL59" s="2" t="s">
        <v>155</v>
      </c>
      <c r="KM59" s="2" t="s">
        <v>155</v>
      </c>
      <c r="KN59" s="2" t="s">
        <v>146</v>
      </c>
      <c r="KO59" s="4"/>
      <c r="KP59" s="8"/>
      <c r="KQ59" s="4"/>
      <c r="KR59" s="8"/>
      <c r="KS59" s="7"/>
      <c r="KT59" s="7"/>
      <c r="KU59" s="2" t="s">
        <v>146</v>
      </c>
      <c r="KV59" s="2" t="s">
        <v>146</v>
      </c>
      <c r="KW59" s="2" t="s">
        <v>146</v>
      </c>
      <c r="KX59" s="2" t="s">
        <v>146</v>
      </c>
      <c r="KY59" s="2" t="s">
        <v>146</v>
      </c>
      <c r="KZ59" s="2" t="s">
        <v>146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238</v>
      </c>
      <c r="OV59" s="2" t="s">
        <v>143</v>
      </c>
      <c r="OW59" s="2" t="s">
        <v>146</v>
      </c>
      <c r="OX59" s="2" t="s">
        <v>146</v>
      </c>
      <c r="OY59" s="2" t="s">
        <v>155</v>
      </c>
      <c r="OZ59" s="2" t="s">
        <v>155</v>
      </c>
      <c r="PA59" s="2" t="s">
        <v>146</v>
      </c>
      <c r="PB59" s="4">
        <v>96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</row>
    <row r="60">
      <c r="A60" s="2" t="s">
        <v>558</v>
      </c>
      <c r="B60" s="2" t="s">
        <v>135</v>
      </c>
      <c r="C60" s="2" t="s">
        <v>520</v>
      </c>
      <c r="D60" s="2" t="s">
        <v>358</v>
      </c>
      <c r="E60" s="2" t="s">
        <v>359</v>
      </c>
      <c r="F60" s="2" t="s">
        <v>559</v>
      </c>
      <c r="G60" s="2" t="s">
        <v>559</v>
      </c>
      <c r="H60" s="2" t="s">
        <v>559</v>
      </c>
      <c r="I60" s="2" t="s">
        <v>405</v>
      </c>
      <c r="J60" s="2" t="s">
        <v>432</v>
      </c>
      <c r="K60" s="2" t="s">
        <v>554</v>
      </c>
      <c r="L60" s="3">
        <v>21.66</v>
      </c>
      <c r="M60" s="3">
        <v>22.74</v>
      </c>
      <c r="N60" s="3">
        <v>69.99</v>
      </c>
      <c r="O60" s="2" t="s">
        <v>337</v>
      </c>
      <c r="P60" s="2" t="s">
        <v>525</v>
      </c>
      <c r="Q60" s="2" t="s">
        <v>145</v>
      </c>
      <c r="R60" s="2" t="s">
        <v>146</v>
      </c>
      <c r="S60" s="2" t="s">
        <v>146</v>
      </c>
      <c r="T60" s="2" t="s">
        <v>538</v>
      </c>
      <c r="U60" s="2" t="s">
        <v>146</v>
      </c>
      <c r="V60" s="2" t="s">
        <v>560</v>
      </c>
      <c r="W60" s="2" t="s">
        <v>236</v>
      </c>
      <c r="X60" s="2" t="s">
        <v>146</v>
      </c>
      <c r="Y60" s="2" t="s">
        <v>540</v>
      </c>
      <c r="Z60" s="4"/>
      <c r="AA60" s="4">
        <f>=ROUNDDOWN({0},0)</f>
      </c>
      <c r="AB60" s="5">
        <v>2</v>
      </c>
      <c r="AC60" s="2" t="s">
        <v>146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/>
      <c r="AQ60" s="8"/>
      <c r="AR60" s="4">
        <v>1</v>
      </c>
      <c r="AS60" s="8">
        <v>24.56</v>
      </c>
      <c r="AT60" s="7">
        <v>-1</v>
      </c>
      <c r="AU60" s="7">
        <v>-1</v>
      </c>
      <c r="AV60" s="4"/>
      <c r="AW60" s="8"/>
      <c r="AX60" s="4">
        <v>1</v>
      </c>
      <c r="AY60" s="8">
        <v>24.56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24.56</v>
      </c>
      <c r="BG60" s="7">
        <v>-1</v>
      </c>
      <c r="BH60" s="7">
        <v>-1</v>
      </c>
      <c r="BI60" s="7"/>
      <c r="BJ60" s="4"/>
      <c r="BK60" s="8"/>
      <c r="BL60" s="2" t="s">
        <v>19</v>
      </c>
      <c r="BM60" s="7"/>
      <c r="BN60" s="7"/>
      <c r="BO60" s="4"/>
      <c r="BP60" s="8"/>
      <c r="BQ60" s="4"/>
      <c r="BR60" s="8"/>
      <c r="BS60" s="7"/>
      <c r="BT60" s="7"/>
      <c r="BU60" s="2" t="s">
        <v>153</v>
      </c>
      <c r="BV60" s="2" t="s">
        <v>338</v>
      </c>
      <c r="BW60" s="2" t="s">
        <v>540</v>
      </c>
      <c r="BX60" s="2" t="s">
        <v>541</v>
      </c>
      <c r="BY60" s="2" t="s">
        <v>155</v>
      </c>
      <c r="BZ60" s="2" t="s">
        <v>155</v>
      </c>
      <c r="CA60" s="2" t="s">
        <v>146</v>
      </c>
      <c r="CB60" s="4"/>
      <c r="CC60" s="8"/>
      <c r="CD60" s="4"/>
      <c r="CE60" s="8"/>
      <c r="CF60" s="7"/>
      <c r="CG60" s="7"/>
      <c r="CH60" s="2" t="s">
        <v>153</v>
      </c>
      <c r="CI60" s="2" t="s">
        <v>338</v>
      </c>
      <c r="CJ60" s="2" t="s">
        <v>156</v>
      </c>
      <c r="CK60" s="2" t="s">
        <v>197</v>
      </c>
      <c r="CL60" s="2" t="s">
        <v>155</v>
      </c>
      <c r="CM60" s="2" t="s">
        <v>155</v>
      </c>
      <c r="CN60" s="2" t="s">
        <v>146</v>
      </c>
      <c r="CO60" s="4"/>
      <c r="CP60" s="8"/>
      <c r="CQ60" s="4"/>
      <c r="CR60" s="8"/>
      <c r="CS60" s="7"/>
      <c r="CT60" s="7"/>
      <c r="CU60" s="2" t="s">
        <v>238</v>
      </c>
      <c r="CV60" s="2" t="s">
        <v>338</v>
      </c>
      <c r="CW60" s="2" t="s">
        <v>146</v>
      </c>
      <c r="CX60" s="2" t="s">
        <v>146</v>
      </c>
      <c r="CY60" s="2" t="s">
        <v>155</v>
      </c>
      <c r="CZ60" s="2" t="s">
        <v>155</v>
      </c>
      <c r="DA60" s="2" t="s">
        <v>146</v>
      </c>
      <c r="DB60" s="4"/>
      <c r="DC60" s="8"/>
      <c r="DD60" s="4">
        <v>1</v>
      </c>
      <c r="DE60" s="8">
        <v>24.56</v>
      </c>
      <c r="DF60" s="7">
        <v>-1</v>
      </c>
      <c r="DG60" s="7">
        <v>-1</v>
      </c>
      <c r="DH60" s="2" t="s">
        <v>153</v>
      </c>
      <c r="DI60" s="2" t="s">
        <v>338</v>
      </c>
      <c r="DJ60" s="2" t="s">
        <v>367</v>
      </c>
      <c r="DK60" s="2" t="s">
        <v>543</v>
      </c>
      <c r="DL60" s="2" t="s">
        <v>155</v>
      </c>
      <c r="DM60" s="2" t="s">
        <v>155</v>
      </c>
      <c r="DN60" s="2" t="s">
        <v>146</v>
      </c>
      <c r="DO60" s="4"/>
      <c r="DP60" s="8"/>
      <c r="DQ60" s="4"/>
      <c r="DR60" s="8"/>
      <c r="DS60" s="7"/>
      <c r="DT60" s="7"/>
      <c r="DU60" s="2" t="s">
        <v>153</v>
      </c>
      <c r="DV60" s="2" t="s">
        <v>338</v>
      </c>
      <c r="DW60" s="2" t="s">
        <v>540</v>
      </c>
      <c r="DX60" s="2" t="s">
        <v>541</v>
      </c>
      <c r="DY60" s="2" t="s">
        <v>155</v>
      </c>
      <c r="DZ60" s="2" t="s">
        <v>155</v>
      </c>
      <c r="EA60" s="2" t="s">
        <v>146</v>
      </c>
      <c r="EB60" s="4"/>
      <c r="EC60" s="8"/>
      <c r="ED60" s="4"/>
      <c r="EE60" s="8"/>
      <c r="EF60" s="7"/>
      <c r="EG60" s="7"/>
      <c r="EH60" s="2" t="s">
        <v>153</v>
      </c>
      <c r="EI60" s="2" t="s">
        <v>338</v>
      </c>
      <c r="EJ60" s="2" t="s">
        <v>162</v>
      </c>
      <c r="EK60" s="2" t="s">
        <v>402</v>
      </c>
      <c r="EL60" s="2" t="s">
        <v>340</v>
      </c>
      <c r="EM60" s="2" t="s">
        <v>155</v>
      </c>
      <c r="EN60" s="2" t="s">
        <v>146</v>
      </c>
      <c r="EO60" s="4"/>
      <c r="EP60" s="8"/>
      <c r="EQ60" s="4"/>
      <c r="ER60" s="8"/>
      <c r="ES60" s="7"/>
      <c r="ET60" s="7"/>
      <c r="EU60" s="2" t="s">
        <v>153</v>
      </c>
      <c r="EV60" s="2" t="s">
        <v>338</v>
      </c>
      <c r="EW60" s="2" t="s">
        <v>370</v>
      </c>
      <c r="EX60" s="2" t="s">
        <v>320</v>
      </c>
      <c r="EY60" s="2" t="s">
        <v>155</v>
      </c>
      <c r="EZ60" s="2" t="s">
        <v>155</v>
      </c>
      <c r="FA60" s="2" t="s">
        <v>146</v>
      </c>
      <c r="FB60" s="4"/>
      <c r="FC60" s="8"/>
      <c r="FD60" s="4"/>
      <c r="FE60" s="8"/>
      <c r="FF60" s="7"/>
      <c r="FG60" s="7"/>
      <c r="FH60" s="2" t="s">
        <v>529</v>
      </c>
      <c r="FI60" s="2" t="s">
        <v>338</v>
      </c>
      <c r="FJ60" s="2" t="s">
        <v>146</v>
      </c>
      <c r="FK60" s="2" t="s">
        <v>146</v>
      </c>
      <c r="FL60" s="2" t="s">
        <v>155</v>
      </c>
      <c r="FM60" s="2" t="s">
        <v>155</v>
      </c>
      <c r="FN60" s="2" t="s">
        <v>146</v>
      </c>
      <c r="FO60" s="4"/>
      <c r="FP60" s="8"/>
      <c r="FQ60" s="4"/>
      <c r="FR60" s="8"/>
      <c r="FS60" s="7"/>
      <c r="FT60" s="7"/>
      <c r="FU60" s="2" t="s">
        <v>146</v>
      </c>
      <c r="FV60" s="2" t="s">
        <v>146</v>
      </c>
      <c r="FW60" s="2" t="s">
        <v>146</v>
      </c>
      <c r="FX60" s="2" t="s">
        <v>146</v>
      </c>
      <c r="FY60" s="2" t="s">
        <v>146</v>
      </c>
      <c r="FZ60" s="2" t="s">
        <v>146</v>
      </c>
      <c r="GA60" s="2" t="s">
        <v>146</v>
      </c>
      <c r="GB60" s="4"/>
      <c r="GC60" s="8"/>
      <c r="GD60" s="4"/>
      <c r="GE60" s="8"/>
      <c r="GF60" s="7"/>
      <c r="GG60" s="7"/>
      <c r="GH60" s="2" t="s">
        <v>238</v>
      </c>
      <c r="GI60" s="2" t="s">
        <v>338</v>
      </c>
      <c r="GJ60" s="2" t="s">
        <v>146</v>
      </c>
      <c r="GK60" s="2" t="s">
        <v>146</v>
      </c>
      <c r="GL60" s="2" t="s">
        <v>155</v>
      </c>
      <c r="GM60" s="2" t="s">
        <v>155</v>
      </c>
      <c r="GN60" s="2" t="s">
        <v>146</v>
      </c>
      <c r="GO60" s="4"/>
      <c r="GP60" s="8"/>
      <c r="GQ60" s="4"/>
      <c r="GR60" s="8"/>
      <c r="GS60" s="7"/>
      <c r="GT60" s="7"/>
      <c r="GU60" s="2" t="s">
        <v>153</v>
      </c>
      <c r="GV60" s="2" t="s">
        <v>338</v>
      </c>
      <c r="GW60" s="2" t="s">
        <v>374</v>
      </c>
      <c r="GX60" s="2" t="s">
        <v>493</v>
      </c>
      <c r="GY60" s="2" t="s">
        <v>155</v>
      </c>
      <c r="GZ60" s="2" t="s">
        <v>155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146</v>
      </c>
      <c r="IV60" s="2" t="s">
        <v>146</v>
      </c>
      <c r="IW60" s="2" t="s">
        <v>146</v>
      </c>
      <c r="IX60" s="2" t="s">
        <v>146</v>
      </c>
      <c r="IY60" s="2" t="s">
        <v>146</v>
      </c>
      <c r="IZ60" s="2" t="s">
        <v>146</v>
      </c>
      <c r="JA60" s="2" t="s">
        <v>146</v>
      </c>
      <c r="JB60" s="4"/>
      <c r="JC60" s="8"/>
      <c r="JD60" s="4"/>
      <c r="JE60" s="8"/>
      <c r="JF60" s="7"/>
      <c r="JG60" s="7"/>
      <c r="JH60" s="2" t="s">
        <v>146</v>
      </c>
      <c r="JI60" s="2" t="s">
        <v>146</v>
      </c>
      <c r="JJ60" s="2" t="s">
        <v>146</v>
      </c>
      <c r="JK60" s="2" t="s">
        <v>146</v>
      </c>
      <c r="JL60" s="2" t="s">
        <v>146</v>
      </c>
      <c r="JM60" s="2" t="s">
        <v>146</v>
      </c>
      <c r="JN60" s="2" t="s">
        <v>146</v>
      </c>
      <c r="JO60" s="4"/>
      <c r="JP60" s="8"/>
      <c r="JQ60" s="4"/>
      <c r="JR60" s="8"/>
      <c r="JS60" s="7"/>
      <c r="JT60" s="7"/>
      <c r="JU60" s="2" t="s">
        <v>146</v>
      </c>
      <c r="JV60" s="2" t="s">
        <v>146</v>
      </c>
      <c r="JW60" s="2" t="s">
        <v>146</v>
      </c>
      <c r="JX60" s="2" t="s">
        <v>146</v>
      </c>
      <c r="JY60" s="2" t="s">
        <v>146</v>
      </c>
      <c r="JZ60" s="2" t="s">
        <v>146</v>
      </c>
      <c r="KA60" s="2" t="s">
        <v>146</v>
      </c>
      <c r="KB60" s="4"/>
      <c r="KC60" s="8"/>
      <c r="KD60" s="4"/>
      <c r="KE60" s="8"/>
      <c r="KF60" s="7"/>
      <c r="KG60" s="7"/>
      <c r="KH60" s="2" t="s">
        <v>153</v>
      </c>
      <c r="KI60" s="2" t="s">
        <v>338</v>
      </c>
      <c r="KJ60" s="2" t="s">
        <v>197</v>
      </c>
      <c r="KK60" s="2" t="s">
        <v>146</v>
      </c>
      <c r="KL60" s="2" t="s">
        <v>155</v>
      </c>
      <c r="KM60" s="2" t="s">
        <v>155</v>
      </c>
      <c r="KN60" s="2" t="s">
        <v>146</v>
      </c>
      <c r="KO60" s="4"/>
      <c r="KP60" s="8"/>
      <c r="KQ60" s="4"/>
      <c r="KR60" s="8"/>
      <c r="KS60" s="7"/>
      <c r="KT60" s="7"/>
      <c r="KU60" s="2" t="s">
        <v>146</v>
      </c>
      <c r="KV60" s="2" t="s">
        <v>146</v>
      </c>
      <c r="KW60" s="2" t="s">
        <v>146</v>
      </c>
      <c r="KX60" s="2" t="s">
        <v>146</v>
      </c>
      <c r="KY60" s="2" t="s">
        <v>146</v>
      </c>
      <c r="KZ60" s="2" t="s">
        <v>146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146</v>
      </c>
      <c r="NI60" s="2" t="s">
        <v>146</v>
      </c>
      <c r="NJ60" s="2" t="s">
        <v>146</v>
      </c>
      <c r="NK60" s="2" t="s">
        <v>146</v>
      </c>
      <c r="NL60" s="2" t="s">
        <v>146</v>
      </c>
      <c r="NM60" s="2" t="s">
        <v>146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238</v>
      </c>
      <c r="OV60" s="2" t="s">
        <v>338</v>
      </c>
      <c r="OW60" s="2" t="s">
        <v>146</v>
      </c>
      <c r="OX60" s="2" t="s">
        <v>146</v>
      </c>
      <c r="OY60" s="2" t="s">
        <v>155</v>
      </c>
      <c r="OZ60" s="2" t="s">
        <v>155</v>
      </c>
      <c r="PA60" s="2" t="s">
        <v>146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</row>
    <row r="61">
      <c r="A61" s="2" t="s">
        <v>561</v>
      </c>
      <c r="B61" s="2" t="s">
        <v>135</v>
      </c>
      <c r="C61" s="2" t="s">
        <v>520</v>
      </c>
      <c r="D61" s="2" t="s">
        <v>484</v>
      </c>
      <c r="E61" s="2" t="s">
        <v>485</v>
      </c>
      <c r="F61" s="2" t="s">
        <v>562</v>
      </c>
      <c r="G61" s="2" t="s">
        <v>562</v>
      </c>
      <c r="H61" s="2" t="s">
        <v>562</v>
      </c>
      <c r="I61" s="2" t="s">
        <v>487</v>
      </c>
      <c r="J61" s="2" t="s">
        <v>488</v>
      </c>
      <c r="K61" s="2" t="s">
        <v>470</v>
      </c>
      <c r="L61" s="3">
        <v>21.66</v>
      </c>
      <c r="M61" s="3">
        <v>22.74</v>
      </c>
      <c r="N61" s="3">
        <v>69.99</v>
      </c>
      <c r="O61" s="2" t="s">
        <v>143</v>
      </c>
      <c r="P61" s="2" t="s">
        <v>525</v>
      </c>
      <c r="Q61" s="2" t="s">
        <v>145</v>
      </c>
      <c r="R61" s="2" t="s">
        <v>146</v>
      </c>
      <c r="S61" s="2" t="s">
        <v>146</v>
      </c>
      <c r="T61" s="2" t="s">
        <v>538</v>
      </c>
      <c r="U61" s="2" t="s">
        <v>146</v>
      </c>
      <c r="V61" s="2" t="s">
        <v>563</v>
      </c>
      <c r="W61" s="2" t="s">
        <v>564</v>
      </c>
      <c r="X61" s="2" t="s">
        <v>146</v>
      </c>
      <c r="Y61" s="2" t="s">
        <v>555</v>
      </c>
      <c r="Z61" s="4">
        <v>119</v>
      </c>
      <c r="AA61" s="4">
        <f>=ROUNDDOWN(119,0)</f>
      </c>
      <c r="AB61" s="5">
        <v>1</v>
      </c>
      <c r="AC61" s="2" t="s">
        <v>146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/>
      <c r="AQ61" s="8"/>
      <c r="AR61" s="4">
        <v>5</v>
      </c>
      <c r="AS61" s="8">
        <v>96.42</v>
      </c>
      <c r="AT61" s="7">
        <v>-1</v>
      </c>
      <c r="AU61" s="7">
        <v>-1</v>
      </c>
      <c r="AV61" s="4"/>
      <c r="AW61" s="8"/>
      <c r="AX61" s="4">
        <v>5</v>
      </c>
      <c r="AY61" s="8">
        <v>96.42</v>
      </c>
      <c r="AZ61" s="7">
        <v>-1</v>
      </c>
      <c r="BA61" s="7">
        <v>-1</v>
      </c>
      <c r="BB61" s="7"/>
      <c r="BC61" s="4" t="s">
        <v>146</v>
      </c>
      <c r="BD61" s="8" t="s">
        <v>146</v>
      </c>
      <c r="BE61" s="4">
        <v>7</v>
      </c>
      <c r="BF61" s="8">
        <v>145.54</v>
      </c>
      <c r="BG61" s="7" t="s">
        <v>146</v>
      </c>
      <c r="BH61" s="7" t="s">
        <v>146</v>
      </c>
      <c r="BI61" s="7"/>
      <c r="BJ61" s="4"/>
      <c r="BK61" s="8"/>
      <c r="BL61" s="2" t="s">
        <v>265</v>
      </c>
      <c r="BM61" s="7"/>
      <c r="BN61" s="7"/>
      <c r="BO61" s="4"/>
      <c r="BP61" s="8"/>
      <c r="BQ61" s="4"/>
      <c r="BR61" s="8"/>
      <c r="BS61" s="7"/>
      <c r="BT61" s="7"/>
      <c r="BU61" s="2" t="s">
        <v>153</v>
      </c>
      <c r="BV61" s="2" t="s">
        <v>143</v>
      </c>
      <c r="BW61" s="2" t="s">
        <v>555</v>
      </c>
      <c r="BX61" s="2" t="s">
        <v>541</v>
      </c>
      <c r="BY61" s="2" t="s">
        <v>155</v>
      </c>
      <c r="BZ61" s="2" t="s">
        <v>155</v>
      </c>
      <c r="CA61" s="2" t="s">
        <v>146</v>
      </c>
      <c r="CB61" s="4"/>
      <c r="CC61" s="8"/>
      <c r="CD61" s="4">
        <v>2</v>
      </c>
      <c r="CE61" s="8">
        <v>22.74</v>
      </c>
      <c r="CF61" s="7">
        <v>-1</v>
      </c>
      <c r="CG61" s="7">
        <v>-1</v>
      </c>
      <c r="CH61" s="2" t="s">
        <v>153</v>
      </c>
      <c r="CI61" s="2" t="s">
        <v>143</v>
      </c>
      <c r="CJ61" s="2" t="s">
        <v>156</v>
      </c>
      <c r="CK61" s="2" t="s">
        <v>549</v>
      </c>
      <c r="CL61" s="2" t="s">
        <v>155</v>
      </c>
      <c r="CM61" s="2" t="s">
        <v>155</v>
      </c>
      <c r="CN61" s="2" t="s">
        <v>146</v>
      </c>
      <c r="CO61" s="4"/>
      <c r="CP61" s="8"/>
      <c r="CQ61" s="4"/>
      <c r="CR61" s="8"/>
      <c r="CS61" s="7"/>
      <c r="CT61" s="7"/>
      <c r="CU61" s="2" t="s">
        <v>238</v>
      </c>
      <c r="CV61" s="2" t="s">
        <v>143</v>
      </c>
      <c r="CW61" s="2" t="s">
        <v>146</v>
      </c>
      <c r="CX61" s="2" t="s">
        <v>146</v>
      </c>
      <c r="CY61" s="2" t="s">
        <v>155</v>
      </c>
      <c r="CZ61" s="2" t="s">
        <v>155</v>
      </c>
      <c r="DA61" s="2" t="s">
        <v>146</v>
      </c>
      <c r="DB61" s="4"/>
      <c r="DC61" s="8"/>
      <c r="DD61" s="4">
        <v>3</v>
      </c>
      <c r="DE61" s="8">
        <v>73.68</v>
      </c>
      <c r="DF61" s="7">
        <v>-1</v>
      </c>
      <c r="DG61" s="7">
        <v>-1</v>
      </c>
      <c r="DH61" s="2" t="s">
        <v>153</v>
      </c>
      <c r="DI61" s="2" t="s">
        <v>143</v>
      </c>
      <c r="DJ61" s="2" t="s">
        <v>367</v>
      </c>
      <c r="DK61" s="2" t="s">
        <v>543</v>
      </c>
      <c r="DL61" s="2" t="s">
        <v>155</v>
      </c>
      <c r="DM61" s="2" t="s">
        <v>155</v>
      </c>
      <c r="DN61" s="2" t="s">
        <v>146</v>
      </c>
      <c r="DO61" s="4"/>
      <c r="DP61" s="8"/>
      <c r="DQ61" s="4"/>
      <c r="DR61" s="8"/>
      <c r="DS61" s="7"/>
      <c r="DT61" s="7"/>
      <c r="DU61" s="2" t="s">
        <v>153</v>
      </c>
      <c r="DV61" s="2" t="s">
        <v>143</v>
      </c>
      <c r="DW61" s="2" t="s">
        <v>555</v>
      </c>
      <c r="DX61" s="2" t="s">
        <v>540</v>
      </c>
      <c r="DY61" s="2" t="s">
        <v>155</v>
      </c>
      <c r="DZ61" s="2" t="s">
        <v>155</v>
      </c>
      <c r="EA61" s="2" t="s">
        <v>146</v>
      </c>
      <c r="EB61" s="4"/>
      <c r="EC61" s="8"/>
      <c r="ED61" s="4"/>
      <c r="EE61" s="8"/>
      <c r="EF61" s="7"/>
      <c r="EG61" s="7"/>
      <c r="EH61" s="2" t="s">
        <v>153</v>
      </c>
      <c r="EI61" s="2" t="s">
        <v>143</v>
      </c>
      <c r="EJ61" s="2" t="s">
        <v>162</v>
      </c>
      <c r="EK61" s="2" t="s">
        <v>369</v>
      </c>
      <c r="EL61" s="2" t="s">
        <v>340</v>
      </c>
      <c r="EM61" s="2" t="s">
        <v>155</v>
      </c>
      <c r="EN61" s="2" t="s">
        <v>146</v>
      </c>
      <c r="EO61" s="4"/>
      <c r="EP61" s="8"/>
      <c r="EQ61" s="4"/>
      <c r="ER61" s="8"/>
      <c r="ES61" s="7"/>
      <c r="ET61" s="7"/>
      <c r="EU61" s="2" t="s">
        <v>153</v>
      </c>
      <c r="EV61" s="2" t="s">
        <v>143</v>
      </c>
      <c r="EW61" s="2" t="s">
        <v>164</v>
      </c>
      <c r="EX61" s="2" t="s">
        <v>565</v>
      </c>
      <c r="EY61" s="2" t="s">
        <v>155</v>
      </c>
      <c r="EZ61" s="2" t="s">
        <v>155</v>
      </c>
      <c r="FA61" s="2" t="s">
        <v>146</v>
      </c>
      <c r="FB61" s="4"/>
      <c r="FC61" s="8"/>
      <c r="FD61" s="4"/>
      <c r="FE61" s="8"/>
      <c r="FF61" s="7"/>
      <c r="FG61" s="7"/>
      <c r="FH61" s="2" t="s">
        <v>529</v>
      </c>
      <c r="FI61" s="2" t="s">
        <v>143</v>
      </c>
      <c r="FJ61" s="2" t="s">
        <v>146</v>
      </c>
      <c r="FK61" s="2" t="s">
        <v>146</v>
      </c>
      <c r="FL61" s="2" t="s">
        <v>155</v>
      </c>
      <c r="FM61" s="2" t="s">
        <v>155</v>
      </c>
      <c r="FN61" s="2" t="s">
        <v>146</v>
      </c>
      <c r="FO61" s="4"/>
      <c r="FP61" s="8"/>
      <c r="FQ61" s="4"/>
      <c r="FR61" s="8"/>
      <c r="FS61" s="7"/>
      <c r="FT61" s="7"/>
      <c r="FU61" s="2" t="s">
        <v>146</v>
      </c>
      <c r="FV61" s="2" t="s">
        <v>146</v>
      </c>
      <c r="FW61" s="2" t="s">
        <v>146</v>
      </c>
      <c r="FX61" s="2" t="s">
        <v>146</v>
      </c>
      <c r="FY61" s="2" t="s">
        <v>146</v>
      </c>
      <c r="FZ61" s="2" t="s">
        <v>146</v>
      </c>
      <c r="GA61" s="2" t="s">
        <v>146</v>
      </c>
      <c r="GB61" s="4"/>
      <c r="GC61" s="8"/>
      <c r="GD61" s="4"/>
      <c r="GE61" s="8"/>
      <c r="GF61" s="7"/>
      <c r="GG61" s="7"/>
      <c r="GH61" s="2" t="s">
        <v>238</v>
      </c>
      <c r="GI61" s="2" t="s">
        <v>143</v>
      </c>
      <c r="GJ61" s="2" t="s">
        <v>146</v>
      </c>
      <c r="GK61" s="2" t="s">
        <v>146</v>
      </c>
      <c r="GL61" s="2" t="s">
        <v>155</v>
      </c>
      <c r="GM61" s="2" t="s">
        <v>155</v>
      </c>
      <c r="GN61" s="2" t="s">
        <v>146</v>
      </c>
      <c r="GO61" s="4"/>
      <c r="GP61" s="8"/>
      <c r="GQ61" s="4"/>
      <c r="GR61" s="8"/>
      <c r="GS61" s="7"/>
      <c r="GT61" s="7"/>
      <c r="GU61" s="2" t="s">
        <v>153</v>
      </c>
      <c r="GV61" s="2" t="s">
        <v>143</v>
      </c>
      <c r="GW61" s="2" t="s">
        <v>374</v>
      </c>
      <c r="GX61" s="2" t="s">
        <v>146</v>
      </c>
      <c r="GY61" s="2" t="s">
        <v>155</v>
      </c>
      <c r="GZ61" s="2" t="s">
        <v>155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146</v>
      </c>
      <c r="IV61" s="2" t="s">
        <v>146</v>
      </c>
      <c r="IW61" s="2" t="s">
        <v>146</v>
      </c>
      <c r="IX61" s="2" t="s">
        <v>146</v>
      </c>
      <c r="IY61" s="2" t="s">
        <v>146</v>
      </c>
      <c r="IZ61" s="2" t="s">
        <v>146</v>
      </c>
      <c r="JA61" s="2" t="s">
        <v>146</v>
      </c>
      <c r="JB61" s="4"/>
      <c r="JC61" s="8"/>
      <c r="JD61" s="4"/>
      <c r="JE61" s="8"/>
      <c r="JF61" s="7"/>
      <c r="JG61" s="7"/>
      <c r="JH61" s="2" t="s">
        <v>146</v>
      </c>
      <c r="JI61" s="2" t="s">
        <v>146</v>
      </c>
      <c r="JJ61" s="2" t="s">
        <v>146</v>
      </c>
      <c r="JK61" s="2" t="s">
        <v>146</v>
      </c>
      <c r="JL61" s="2" t="s">
        <v>146</v>
      </c>
      <c r="JM61" s="2" t="s">
        <v>146</v>
      </c>
      <c r="JN61" s="2" t="s">
        <v>146</v>
      </c>
      <c r="JO61" s="4"/>
      <c r="JP61" s="8"/>
      <c r="JQ61" s="4"/>
      <c r="JR61" s="8"/>
      <c r="JS61" s="7"/>
      <c r="JT61" s="7"/>
      <c r="JU61" s="2" t="s">
        <v>146</v>
      </c>
      <c r="JV61" s="2" t="s">
        <v>146</v>
      </c>
      <c r="JW61" s="2" t="s">
        <v>146</v>
      </c>
      <c r="JX61" s="2" t="s">
        <v>146</v>
      </c>
      <c r="JY61" s="2" t="s">
        <v>146</v>
      </c>
      <c r="JZ61" s="2" t="s">
        <v>146</v>
      </c>
      <c r="KA61" s="2" t="s">
        <v>146</v>
      </c>
      <c r="KB61" s="4"/>
      <c r="KC61" s="8"/>
      <c r="KD61" s="4"/>
      <c r="KE61" s="8"/>
      <c r="KF61" s="7"/>
      <c r="KG61" s="7"/>
      <c r="KH61" s="2" t="s">
        <v>153</v>
      </c>
      <c r="KI61" s="2" t="s">
        <v>143</v>
      </c>
      <c r="KJ61" s="2" t="s">
        <v>197</v>
      </c>
      <c r="KK61" s="2" t="s">
        <v>146</v>
      </c>
      <c r="KL61" s="2" t="s">
        <v>155</v>
      </c>
      <c r="KM61" s="2" t="s">
        <v>155</v>
      </c>
      <c r="KN61" s="2" t="s">
        <v>146</v>
      </c>
      <c r="KO61" s="4"/>
      <c r="KP61" s="8"/>
      <c r="KQ61" s="4"/>
      <c r="KR61" s="8"/>
      <c r="KS61" s="7"/>
      <c r="KT61" s="7"/>
      <c r="KU61" s="2" t="s">
        <v>146</v>
      </c>
      <c r="KV61" s="2" t="s">
        <v>146</v>
      </c>
      <c r="KW61" s="2" t="s">
        <v>146</v>
      </c>
      <c r="KX61" s="2" t="s">
        <v>146</v>
      </c>
      <c r="KY61" s="2" t="s">
        <v>146</v>
      </c>
      <c r="KZ61" s="2" t="s">
        <v>146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146</v>
      </c>
      <c r="NI61" s="2" t="s">
        <v>146</v>
      </c>
      <c r="NJ61" s="2" t="s">
        <v>146</v>
      </c>
      <c r="NK61" s="2" t="s">
        <v>146</v>
      </c>
      <c r="NL61" s="2" t="s">
        <v>146</v>
      </c>
      <c r="NM61" s="2" t="s">
        <v>146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238</v>
      </c>
      <c r="OV61" s="2" t="s">
        <v>143</v>
      </c>
      <c r="OW61" s="2" t="s">
        <v>146</v>
      </c>
      <c r="OX61" s="2" t="s">
        <v>146</v>
      </c>
      <c r="OY61" s="2" t="s">
        <v>155</v>
      </c>
      <c r="OZ61" s="2" t="s">
        <v>155</v>
      </c>
      <c r="PA61" s="2" t="s">
        <v>146</v>
      </c>
      <c r="PB61" s="4">
        <v>119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</row>
    <row r="62">
      <c r="A62" s="2" t="s">
        <v>566</v>
      </c>
      <c r="B62" s="2" t="s">
        <v>135</v>
      </c>
      <c r="C62" s="2" t="s">
        <v>520</v>
      </c>
      <c r="D62" s="2" t="s">
        <v>484</v>
      </c>
      <c r="E62" s="2" t="s">
        <v>485</v>
      </c>
      <c r="F62" s="2" t="s">
        <v>562</v>
      </c>
      <c r="G62" s="2" t="s">
        <v>562</v>
      </c>
      <c r="H62" s="2" t="s">
        <v>562</v>
      </c>
      <c r="I62" s="2" t="s">
        <v>487</v>
      </c>
      <c r="J62" s="2" t="s">
        <v>488</v>
      </c>
      <c r="K62" s="2" t="s">
        <v>547</v>
      </c>
      <c r="L62" s="3">
        <v>21.66</v>
      </c>
      <c r="M62" s="3">
        <v>22.74</v>
      </c>
      <c r="N62" s="3">
        <v>69.99</v>
      </c>
      <c r="O62" s="2" t="s">
        <v>567</v>
      </c>
      <c r="P62" s="2" t="s">
        <v>525</v>
      </c>
      <c r="Q62" s="2" t="s">
        <v>145</v>
      </c>
      <c r="R62" s="2" t="s">
        <v>146</v>
      </c>
      <c r="S62" s="2" t="s">
        <v>146</v>
      </c>
      <c r="T62" s="2" t="s">
        <v>538</v>
      </c>
      <c r="U62" s="2" t="s">
        <v>146</v>
      </c>
      <c r="V62" s="2" t="s">
        <v>563</v>
      </c>
      <c r="W62" s="2" t="s">
        <v>564</v>
      </c>
      <c r="X62" s="2" t="s">
        <v>146</v>
      </c>
      <c r="Y62" s="2" t="s">
        <v>555</v>
      </c>
      <c r="Z62" s="4"/>
      <c r="AA62" s="4">
        <f>=ROUNDDOWN({0},0)</f>
      </c>
      <c r="AB62" s="5">
        <v>3</v>
      </c>
      <c r="AC62" s="2" t="s">
        <v>146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2</v>
      </c>
      <c r="AS62" s="8">
        <v>49.12</v>
      </c>
      <c r="AT62" s="7">
        <v>-1</v>
      </c>
      <c r="AU62" s="7">
        <v>-1</v>
      </c>
      <c r="AV62" s="4"/>
      <c r="AW62" s="8"/>
      <c r="AX62" s="4">
        <v>2</v>
      </c>
      <c r="AY62" s="8">
        <v>49.12</v>
      </c>
      <c r="AZ62" s="7">
        <v>-1</v>
      </c>
      <c r="BA62" s="7">
        <v>-1</v>
      </c>
      <c r="BB62" s="7"/>
      <c r="BC62" s="4" t="s">
        <v>146</v>
      </c>
      <c r="BD62" s="8" t="s">
        <v>146</v>
      </c>
      <c r="BE62" s="4" t="s">
        <v>146</v>
      </c>
      <c r="BF62" s="8" t="s">
        <v>146</v>
      </c>
      <c r="BG62" s="7" t="s">
        <v>146</v>
      </c>
      <c r="BH62" s="7" t="s">
        <v>146</v>
      </c>
      <c r="BI62" s="7"/>
      <c r="BJ62" s="4"/>
      <c r="BK62" s="8"/>
      <c r="BL62" s="2" t="s">
        <v>19</v>
      </c>
      <c r="BM62" s="7"/>
      <c r="BN62" s="7"/>
      <c r="BO62" s="4"/>
      <c r="BP62" s="8"/>
      <c r="BQ62" s="4"/>
      <c r="BR62" s="8"/>
      <c r="BS62" s="7"/>
      <c r="BT62" s="7"/>
      <c r="BU62" s="2" t="s">
        <v>153</v>
      </c>
      <c r="BV62" s="2" t="s">
        <v>338</v>
      </c>
      <c r="BW62" s="2" t="s">
        <v>555</v>
      </c>
      <c r="BX62" s="2" t="s">
        <v>276</v>
      </c>
      <c r="BY62" s="2" t="s">
        <v>155</v>
      </c>
      <c r="BZ62" s="2" t="s">
        <v>155</v>
      </c>
      <c r="CA62" s="2" t="s">
        <v>146</v>
      </c>
      <c r="CB62" s="4"/>
      <c r="CC62" s="8"/>
      <c r="CD62" s="4"/>
      <c r="CE62" s="8"/>
      <c r="CF62" s="7"/>
      <c r="CG62" s="7"/>
      <c r="CH62" s="2" t="s">
        <v>153</v>
      </c>
      <c r="CI62" s="2" t="s">
        <v>338</v>
      </c>
      <c r="CJ62" s="2" t="s">
        <v>156</v>
      </c>
      <c r="CK62" s="2" t="s">
        <v>568</v>
      </c>
      <c r="CL62" s="2" t="s">
        <v>155</v>
      </c>
      <c r="CM62" s="2" t="s">
        <v>155</v>
      </c>
      <c r="CN62" s="2" t="s">
        <v>146</v>
      </c>
      <c r="CO62" s="4"/>
      <c r="CP62" s="8"/>
      <c r="CQ62" s="4"/>
      <c r="CR62" s="8"/>
      <c r="CS62" s="7"/>
      <c r="CT62" s="7"/>
      <c r="CU62" s="2" t="s">
        <v>238</v>
      </c>
      <c r="CV62" s="2" t="s">
        <v>338</v>
      </c>
      <c r="CW62" s="2" t="s">
        <v>146</v>
      </c>
      <c r="CX62" s="2" t="s">
        <v>146</v>
      </c>
      <c r="CY62" s="2" t="s">
        <v>155</v>
      </c>
      <c r="CZ62" s="2" t="s">
        <v>155</v>
      </c>
      <c r="DA62" s="2" t="s">
        <v>146</v>
      </c>
      <c r="DB62" s="4"/>
      <c r="DC62" s="8"/>
      <c r="DD62" s="4">
        <v>2</v>
      </c>
      <c r="DE62" s="8">
        <v>49.12</v>
      </c>
      <c r="DF62" s="7">
        <v>-1</v>
      </c>
      <c r="DG62" s="7">
        <v>-1</v>
      </c>
      <c r="DH62" s="2" t="s">
        <v>153</v>
      </c>
      <c r="DI62" s="2" t="s">
        <v>338</v>
      </c>
      <c r="DJ62" s="2" t="s">
        <v>367</v>
      </c>
      <c r="DK62" s="2" t="s">
        <v>569</v>
      </c>
      <c r="DL62" s="2" t="s">
        <v>155</v>
      </c>
      <c r="DM62" s="2" t="s">
        <v>155</v>
      </c>
      <c r="DN62" s="2" t="s">
        <v>146</v>
      </c>
      <c r="DO62" s="4"/>
      <c r="DP62" s="8"/>
      <c r="DQ62" s="4"/>
      <c r="DR62" s="8"/>
      <c r="DS62" s="7"/>
      <c r="DT62" s="7"/>
      <c r="DU62" s="2" t="s">
        <v>153</v>
      </c>
      <c r="DV62" s="2" t="s">
        <v>338</v>
      </c>
      <c r="DW62" s="2" t="s">
        <v>555</v>
      </c>
      <c r="DX62" s="2" t="s">
        <v>256</v>
      </c>
      <c r="DY62" s="2" t="s">
        <v>155</v>
      </c>
      <c r="DZ62" s="2" t="s">
        <v>155</v>
      </c>
      <c r="EA62" s="2" t="s">
        <v>146</v>
      </c>
      <c r="EB62" s="4"/>
      <c r="EC62" s="8"/>
      <c r="ED62" s="4"/>
      <c r="EE62" s="8"/>
      <c r="EF62" s="7"/>
      <c r="EG62" s="7"/>
      <c r="EH62" s="2" t="s">
        <v>153</v>
      </c>
      <c r="EI62" s="2" t="s">
        <v>338</v>
      </c>
      <c r="EJ62" s="2" t="s">
        <v>162</v>
      </c>
      <c r="EK62" s="2" t="s">
        <v>378</v>
      </c>
      <c r="EL62" s="2" t="s">
        <v>340</v>
      </c>
      <c r="EM62" s="2" t="s">
        <v>155</v>
      </c>
      <c r="EN62" s="2" t="s">
        <v>146</v>
      </c>
      <c r="EO62" s="4"/>
      <c r="EP62" s="8"/>
      <c r="EQ62" s="4"/>
      <c r="ER62" s="8"/>
      <c r="ES62" s="7"/>
      <c r="ET62" s="7"/>
      <c r="EU62" s="2" t="s">
        <v>153</v>
      </c>
      <c r="EV62" s="2" t="s">
        <v>338</v>
      </c>
      <c r="EW62" s="2" t="s">
        <v>164</v>
      </c>
      <c r="EX62" s="2" t="s">
        <v>570</v>
      </c>
      <c r="EY62" s="2" t="s">
        <v>155</v>
      </c>
      <c r="EZ62" s="2" t="s">
        <v>155</v>
      </c>
      <c r="FA62" s="2" t="s">
        <v>146</v>
      </c>
      <c r="FB62" s="4"/>
      <c r="FC62" s="8"/>
      <c r="FD62" s="4"/>
      <c r="FE62" s="8"/>
      <c r="FF62" s="7"/>
      <c r="FG62" s="7"/>
      <c r="FH62" s="2" t="s">
        <v>529</v>
      </c>
      <c r="FI62" s="2" t="s">
        <v>338</v>
      </c>
      <c r="FJ62" s="2" t="s">
        <v>146</v>
      </c>
      <c r="FK62" s="2" t="s">
        <v>146</v>
      </c>
      <c r="FL62" s="2" t="s">
        <v>155</v>
      </c>
      <c r="FM62" s="2" t="s">
        <v>155</v>
      </c>
      <c r="FN62" s="2" t="s">
        <v>146</v>
      </c>
      <c r="FO62" s="4"/>
      <c r="FP62" s="8"/>
      <c r="FQ62" s="4"/>
      <c r="FR62" s="8"/>
      <c r="FS62" s="7"/>
      <c r="FT62" s="7"/>
      <c r="FU62" s="2" t="s">
        <v>146</v>
      </c>
      <c r="FV62" s="2" t="s">
        <v>146</v>
      </c>
      <c r="FW62" s="2" t="s">
        <v>146</v>
      </c>
      <c r="FX62" s="2" t="s">
        <v>146</v>
      </c>
      <c r="FY62" s="2" t="s">
        <v>146</v>
      </c>
      <c r="FZ62" s="2" t="s">
        <v>146</v>
      </c>
      <c r="GA62" s="2" t="s">
        <v>146</v>
      </c>
      <c r="GB62" s="4"/>
      <c r="GC62" s="8"/>
      <c r="GD62" s="4"/>
      <c r="GE62" s="8"/>
      <c r="GF62" s="7"/>
      <c r="GG62" s="7"/>
      <c r="GH62" s="2" t="s">
        <v>238</v>
      </c>
      <c r="GI62" s="2" t="s">
        <v>338</v>
      </c>
      <c r="GJ62" s="2" t="s">
        <v>146</v>
      </c>
      <c r="GK62" s="2" t="s">
        <v>146</v>
      </c>
      <c r="GL62" s="2" t="s">
        <v>155</v>
      </c>
      <c r="GM62" s="2" t="s">
        <v>155</v>
      </c>
      <c r="GN62" s="2" t="s">
        <v>146</v>
      </c>
      <c r="GO62" s="4"/>
      <c r="GP62" s="8"/>
      <c r="GQ62" s="4"/>
      <c r="GR62" s="8"/>
      <c r="GS62" s="7"/>
      <c r="GT62" s="7"/>
      <c r="GU62" s="2" t="s">
        <v>153</v>
      </c>
      <c r="GV62" s="2" t="s">
        <v>338</v>
      </c>
      <c r="GW62" s="2" t="s">
        <v>374</v>
      </c>
      <c r="GX62" s="2" t="s">
        <v>146</v>
      </c>
      <c r="GY62" s="2" t="s">
        <v>155</v>
      </c>
      <c r="GZ62" s="2" t="s">
        <v>155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146</v>
      </c>
      <c r="IV62" s="2" t="s">
        <v>146</v>
      </c>
      <c r="IW62" s="2" t="s">
        <v>146</v>
      </c>
      <c r="IX62" s="2" t="s">
        <v>146</v>
      </c>
      <c r="IY62" s="2" t="s">
        <v>146</v>
      </c>
      <c r="IZ62" s="2" t="s">
        <v>146</v>
      </c>
      <c r="JA62" s="2" t="s">
        <v>146</v>
      </c>
      <c r="JB62" s="4"/>
      <c r="JC62" s="8"/>
      <c r="JD62" s="4"/>
      <c r="JE62" s="8"/>
      <c r="JF62" s="7"/>
      <c r="JG62" s="7"/>
      <c r="JH62" s="2" t="s">
        <v>146</v>
      </c>
      <c r="JI62" s="2" t="s">
        <v>146</v>
      </c>
      <c r="JJ62" s="2" t="s">
        <v>146</v>
      </c>
      <c r="JK62" s="2" t="s">
        <v>146</v>
      </c>
      <c r="JL62" s="2" t="s">
        <v>146</v>
      </c>
      <c r="JM62" s="2" t="s">
        <v>146</v>
      </c>
      <c r="JN62" s="2" t="s">
        <v>146</v>
      </c>
      <c r="JO62" s="4"/>
      <c r="JP62" s="8"/>
      <c r="JQ62" s="4"/>
      <c r="JR62" s="8"/>
      <c r="JS62" s="7"/>
      <c r="JT62" s="7"/>
      <c r="JU62" s="2" t="s">
        <v>146</v>
      </c>
      <c r="JV62" s="2" t="s">
        <v>146</v>
      </c>
      <c r="JW62" s="2" t="s">
        <v>146</v>
      </c>
      <c r="JX62" s="2" t="s">
        <v>146</v>
      </c>
      <c r="JY62" s="2" t="s">
        <v>146</v>
      </c>
      <c r="JZ62" s="2" t="s">
        <v>146</v>
      </c>
      <c r="KA62" s="2" t="s">
        <v>146</v>
      </c>
      <c r="KB62" s="4"/>
      <c r="KC62" s="8"/>
      <c r="KD62" s="4"/>
      <c r="KE62" s="8"/>
      <c r="KF62" s="7"/>
      <c r="KG62" s="7"/>
      <c r="KH62" s="2" t="s">
        <v>153</v>
      </c>
      <c r="KI62" s="2" t="s">
        <v>338</v>
      </c>
      <c r="KJ62" s="2" t="s">
        <v>197</v>
      </c>
      <c r="KK62" s="2" t="s">
        <v>146</v>
      </c>
      <c r="KL62" s="2" t="s">
        <v>155</v>
      </c>
      <c r="KM62" s="2" t="s">
        <v>155</v>
      </c>
      <c r="KN62" s="2" t="s">
        <v>146</v>
      </c>
      <c r="KO62" s="4"/>
      <c r="KP62" s="8"/>
      <c r="KQ62" s="4"/>
      <c r="KR62" s="8"/>
      <c r="KS62" s="7"/>
      <c r="KT62" s="7"/>
      <c r="KU62" s="2" t="s">
        <v>146</v>
      </c>
      <c r="KV62" s="2" t="s">
        <v>146</v>
      </c>
      <c r="KW62" s="2" t="s">
        <v>146</v>
      </c>
      <c r="KX62" s="2" t="s">
        <v>146</v>
      </c>
      <c r="KY62" s="2" t="s">
        <v>146</v>
      </c>
      <c r="KZ62" s="2" t="s">
        <v>146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238</v>
      </c>
      <c r="OV62" s="2" t="s">
        <v>338</v>
      </c>
      <c r="OW62" s="2" t="s">
        <v>146</v>
      </c>
      <c r="OX62" s="2" t="s">
        <v>146</v>
      </c>
      <c r="OY62" s="2" t="s">
        <v>155</v>
      </c>
      <c r="OZ62" s="2" t="s">
        <v>155</v>
      </c>
      <c r="PA62" s="2" t="s">
        <v>146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</row>
    <row r="63">
      <c r="A63" s="2" t="s">
        <v>571</v>
      </c>
      <c r="B63" s="2" t="s">
        <v>135</v>
      </c>
      <c r="C63" s="2" t="s">
        <v>520</v>
      </c>
      <c r="D63" s="2" t="s">
        <v>572</v>
      </c>
      <c r="E63" s="2" t="s">
        <v>573</v>
      </c>
      <c r="F63" s="2" t="s">
        <v>574</v>
      </c>
      <c r="G63" s="2" t="s">
        <v>574</v>
      </c>
      <c r="H63" s="2" t="s">
        <v>574</v>
      </c>
      <c r="I63" s="2" t="s">
        <v>575</v>
      </c>
      <c r="J63" s="2" t="s">
        <v>523</v>
      </c>
      <c r="K63" s="2" t="s">
        <v>576</v>
      </c>
      <c r="L63" s="3">
        <v>102.14</v>
      </c>
      <c r="M63" s="3">
        <v>107.25</v>
      </c>
      <c r="N63" s="3">
        <v>299.99</v>
      </c>
      <c r="O63" s="2" t="s">
        <v>567</v>
      </c>
      <c r="P63" s="2" t="s">
        <v>245</v>
      </c>
      <c r="Q63" s="2" t="s">
        <v>145</v>
      </c>
      <c r="R63" s="2" t="s">
        <v>146</v>
      </c>
      <c r="S63" s="2" t="s">
        <v>146</v>
      </c>
      <c r="T63" s="2" t="s">
        <v>526</v>
      </c>
      <c r="U63" s="2" t="s">
        <v>146</v>
      </c>
      <c r="V63" s="2" t="s">
        <v>577</v>
      </c>
      <c r="W63" s="2" t="s">
        <v>236</v>
      </c>
      <c r="X63" s="2" t="s">
        <v>146</v>
      </c>
      <c r="Y63" s="2" t="s">
        <v>303</v>
      </c>
      <c r="Z63" s="4"/>
      <c r="AA63" s="4">
        <f>=ROUNDDOWN({0},0)</f>
      </c>
      <c r="AB63" s="5">
        <v>1</v>
      </c>
      <c r="AC63" s="2" t="s">
        <v>146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/>
      <c r="AQ63" s="8"/>
      <c r="AR63" s="4">
        <v>1</v>
      </c>
      <c r="AS63" s="8">
        <v>60.06</v>
      </c>
      <c r="AT63" s="7">
        <v>-1</v>
      </c>
      <c r="AU63" s="7">
        <v>-1</v>
      </c>
      <c r="AV63" s="4" t="s">
        <v>146</v>
      </c>
      <c r="AW63" s="8" t="s">
        <v>146</v>
      </c>
      <c r="AX63" s="4">
        <v>3</v>
      </c>
      <c r="AY63" s="8">
        <v>203.06</v>
      </c>
      <c r="AZ63" s="7" t="s">
        <v>146</v>
      </c>
      <c r="BA63" s="7" t="s">
        <v>146</v>
      </c>
      <c r="BB63" s="7"/>
      <c r="BC63" s="4" t="s">
        <v>146</v>
      </c>
      <c r="BD63" s="8" t="s">
        <v>146</v>
      </c>
      <c r="BE63" s="4">
        <v>3</v>
      </c>
      <c r="BF63" s="8">
        <v>203.06</v>
      </c>
      <c r="BG63" s="7" t="s">
        <v>146</v>
      </c>
      <c r="BH63" s="7" t="s">
        <v>146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153</v>
      </c>
      <c r="BV63" s="2" t="s">
        <v>338</v>
      </c>
      <c r="BW63" s="2" t="s">
        <v>303</v>
      </c>
      <c r="BX63" s="2" t="s">
        <v>345</v>
      </c>
      <c r="BY63" s="2" t="s">
        <v>155</v>
      </c>
      <c r="BZ63" s="2" t="s">
        <v>155</v>
      </c>
      <c r="CA63" s="2" t="s">
        <v>146</v>
      </c>
      <c r="CB63" s="4"/>
      <c r="CC63" s="8"/>
      <c r="CD63" s="4"/>
      <c r="CE63" s="8"/>
      <c r="CF63" s="7"/>
      <c r="CG63" s="7"/>
      <c r="CH63" s="2" t="s">
        <v>153</v>
      </c>
      <c r="CI63" s="2" t="s">
        <v>338</v>
      </c>
      <c r="CJ63" s="2" t="s">
        <v>156</v>
      </c>
      <c r="CK63" s="2" t="s">
        <v>221</v>
      </c>
      <c r="CL63" s="2" t="s">
        <v>155</v>
      </c>
      <c r="CM63" s="2" t="s">
        <v>155</v>
      </c>
      <c r="CN63" s="2" t="s">
        <v>146</v>
      </c>
      <c r="CO63" s="4"/>
      <c r="CP63" s="8"/>
      <c r="CQ63" s="4"/>
      <c r="CR63" s="8"/>
      <c r="CS63" s="7"/>
      <c r="CT63" s="7"/>
      <c r="CU63" s="2" t="s">
        <v>238</v>
      </c>
      <c r="CV63" s="2" t="s">
        <v>338</v>
      </c>
      <c r="CW63" s="2" t="s">
        <v>146</v>
      </c>
      <c r="CX63" s="2" t="s">
        <v>146</v>
      </c>
      <c r="CY63" s="2" t="s">
        <v>155</v>
      </c>
      <c r="CZ63" s="2" t="s">
        <v>155</v>
      </c>
      <c r="DA63" s="2" t="s">
        <v>146</v>
      </c>
      <c r="DB63" s="4"/>
      <c r="DC63" s="8"/>
      <c r="DD63" s="4"/>
      <c r="DE63" s="8"/>
      <c r="DF63" s="7"/>
      <c r="DG63" s="7"/>
      <c r="DH63" s="2" t="s">
        <v>153</v>
      </c>
      <c r="DI63" s="2" t="s">
        <v>338</v>
      </c>
      <c r="DJ63" s="2" t="s">
        <v>367</v>
      </c>
      <c r="DK63" s="2" t="s">
        <v>578</v>
      </c>
      <c r="DL63" s="2" t="s">
        <v>155</v>
      </c>
      <c r="DM63" s="2" t="s">
        <v>155</v>
      </c>
      <c r="DN63" s="2" t="s">
        <v>146</v>
      </c>
      <c r="DO63" s="4"/>
      <c r="DP63" s="8"/>
      <c r="DQ63" s="4"/>
      <c r="DR63" s="8"/>
      <c r="DS63" s="7"/>
      <c r="DT63" s="7"/>
      <c r="DU63" s="2" t="s">
        <v>153</v>
      </c>
      <c r="DV63" s="2" t="s">
        <v>338</v>
      </c>
      <c r="DW63" s="2" t="s">
        <v>303</v>
      </c>
      <c r="DX63" s="2" t="s">
        <v>408</v>
      </c>
      <c r="DY63" s="2" t="s">
        <v>155</v>
      </c>
      <c r="DZ63" s="2" t="s">
        <v>155</v>
      </c>
      <c r="EA63" s="2" t="s">
        <v>146</v>
      </c>
      <c r="EB63" s="4"/>
      <c r="EC63" s="8"/>
      <c r="ED63" s="4">
        <v>1</v>
      </c>
      <c r="EE63" s="8">
        <v>60.06</v>
      </c>
      <c r="EF63" s="7">
        <v>-1</v>
      </c>
      <c r="EG63" s="7">
        <v>-1</v>
      </c>
      <c r="EH63" s="2" t="s">
        <v>153</v>
      </c>
      <c r="EI63" s="2" t="s">
        <v>338</v>
      </c>
      <c r="EJ63" s="2" t="s">
        <v>162</v>
      </c>
      <c r="EK63" s="2" t="s">
        <v>579</v>
      </c>
      <c r="EL63" s="2" t="s">
        <v>340</v>
      </c>
      <c r="EM63" s="2" t="s">
        <v>155</v>
      </c>
      <c r="EN63" s="2" t="s">
        <v>146</v>
      </c>
      <c r="EO63" s="4"/>
      <c r="EP63" s="8"/>
      <c r="EQ63" s="4"/>
      <c r="ER63" s="8"/>
      <c r="ES63" s="7"/>
      <c r="ET63" s="7"/>
      <c r="EU63" s="2" t="s">
        <v>153</v>
      </c>
      <c r="EV63" s="2" t="s">
        <v>338</v>
      </c>
      <c r="EW63" s="2" t="s">
        <v>164</v>
      </c>
      <c r="EX63" s="2" t="s">
        <v>580</v>
      </c>
      <c r="EY63" s="2" t="s">
        <v>155</v>
      </c>
      <c r="EZ63" s="2" t="s">
        <v>155</v>
      </c>
      <c r="FA63" s="2" t="s">
        <v>146</v>
      </c>
      <c r="FB63" s="4"/>
      <c r="FC63" s="8"/>
      <c r="FD63" s="4"/>
      <c r="FE63" s="8"/>
      <c r="FF63" s="7"/>
      <c r="FG63" s="7"/>
      <c r="FH63" s="2" t="s">
        <v>529</v>
      </c>
      <c r="FI63" s="2" t="s">
        <v>338</v>
      </c>
      <c r="FJ63" s="2" t="s">
        <v>146</v>
      </c>
      <c r="FK63" s="2" t="s">
        <v>146</v>
      </c>
      <c r="FL63" s="2" t="s">
        <v>155</v>
      </c>
      <c r="FM63" s="2" t="s">
        <v>155</v>
      </c>
      <c r="FN63" s="2" t="s">
        <v>146</v>
      </c>
      <c r="FO63" s="4"/>
      <c r="FP63" s="8"/>
      <c r="FQ63" s="4"/>
      <c r="FR63" s="8"/>
      <c r="FS63" s="7"/>
      <c r="FT63" s="7"/>
      <c r="FU63" s="2" t="s">
        <v>146</v>
      </c>
      <c r="FV63" s="2" t="s">
        <v>146</v>
      </c>
      <c r="FW63" s="2" t="s">
        <v>146</v>
      </c>
      <c r="FX63" s="2" t="s">
        <v>146</v>
      </c>
      <c r="FY63" s="2" t="s">
        <v>146</v>
      </c>
      <c r="FZ63" s="2" t="s">
        <v>146</v>
      </c>
      <c r="GA63" s="2" t="s">
        <v>146</v>
      </c>
      <c r="GB63" s="4"/>
      <c r="GC63" s="8"/>
      <c r="GD63" s="4"/>
      <c r="GE63" s="8"/>
      <c r="GF63" s="7"/>
      <c r="GG63" s="7"/>
      <c r="GH63" s="2" t="s">
        <v>238</v>
      </c>
      <c r="GI63" s="2" t="s">
        <v>338</v>
      </c>
      <c r="GJ63" s="2" t="s">
        <v>146</v>
      </c>
      <c r="GK63" s="2" t="s">
        <v>146</v>
      </c>
      <c r="GL63" s="2" t="s">
        <v>155</v>
      </c>
      <c r="GM63" s="2" t="s">
        <v>155</v>
      </c>
      <c r="GN63" s="2" t="s">
        <v>146</v>
      </c>
      <c r="GO63" s="4"/>
      <c r="GP63" s="8"/>
      <c r="GQ63" s="4"/>
      <c r="GR63" s="8"/>
      <c r="GS63" s="7"/>
      <c r="GT63" s="7"/>
      <c r="GU63" s="2" t="s">
        <v>153</v>
      </c>
      <c r="GV63" s="2" t="s">
        <v>338</v>
      </c>
      <c r="GW63" s="2" t="s">
        <v>171</v>
      </c>
      <c r="GX63" s="2" t="s">
        <v>146</v>
      </c>
      <c r="GY63" s="2" t="s">
        <v>155</v>
      </c>
      <c r="GZ63" s="2" t="s">
        <v>155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146</v>
      </c>
      <c r="IV63" s="2" t="s">
        <v>146</v>
      </c>
      <c r="IW63" s="2" t="s">
        <v>146</v>
      </c>
      <c r="IX63" s="2" t="s">
        <v>146</v>
      </c>
      <c r="IY63" s="2" t="s">
        <v>146</v>
      </c>
      <c r="IZ63" s="2" t="s">
        <v>146</v>
      </c>
      <c r="JA63" s="2" t="s">
        <v>146</v>
      </c>
      <c r="JB63" s="4"/>
      <c r="JC63" s="8"/>
      <c r="JD63" s="4"/>
      <c r="JE63" s="8"/>
      <c r="JF63" s="7"/>
      <c r="JG63" s="7"/>
      <c r="JH63" s="2" t="s">
        <v>146</v>
      </c>
      <c r="JI63" s="2" t="s">
        <v>146</v>
      </c>
      <c r="JJ63" s="2" t="s">
        <v>146</v>
      </c>
      <c r="JK63" s="2" t="s">
        <v>146</v>
      </c>
      <c r="JL63" s="2" t="s">
        <v>146</v>
      </c>
      <c r="JM63" s="2" t="s">
        <v>146</v>
      </c>
      <c r="JN63" s="2" t="s">
        <v>146</v>
      </c>
      <c r="JO63" s="4"/>
      <c r="JP63" s="8"/>
      <c r="JQ63" s="4"/>
      <c r="JR63" s="8"/>
      <c r="JS63" s="7"/>
      <c r="JT63" s="7"/>
      <c r="JU63" s="2" t="s">
        <v>146</v>
      </c>
      <c r="JV63" s="2" t="s">
        <v>146</v>
      </c>
      <c r="JW63" s="2" t="s">
        <v>146</v>
      </c>
      <c r="JX63" s="2" t="s">
        <v>146</v>
      </c>
      <c r="JY63" s="2" t="s">
        <v>146</v>
      </c>
      <c r="JZ63" s="2" t="s">
        <v>146</v>
      </c>
      <c r="KA63" s="2" t="s">
        <v>146</v>
      </c>
      <c r="KB63" s="4"/>
      <c r="KC63" s="8"/>
      <c r="KD63" s="4"/>
      <c r="KE63" s="8"/>
      <c r="KF63" s="7"/>
      <c r="KG63" s="7"/>
      <c r="KH63" s="2" t="s">
        <v>153</v>
      </c>
      <c r="KI63" s="2" t="s">
        <v>338</v>
      </c>
      <c r="KJ63" s="2" t="s">
        <v>197</v>
      </c>
      <c r="KK63" s="2" t="s">
        <v>146</v>
      </c>
      <c r="KL63" s="2" t="s">
        <v>155</v>
      </c>
      <c r="KM63" s="2" t="s">
        <v>155</v>
      </c>
      <c r="KN63" s="2" t="s">
        <v>146</v>
      </c>
      <c r="KO63" s="4"/>
      <c r="KP63" s="8"/>
      <c r="KQ63" s="4"/>
      <c r="KR63" s="8"/>
      <c r="KS63" s="7"/>
      <c r="KT63" s="7"/>
      <c r="KU63" s="2" t="s">
        <v>146</v>
      </c>
      <c r="KV63" s="2" t="s">
        <v>146</v>
      </c>
      <c r="KW63" s="2" t="s">
        <v>146</v>
      </c>
      <c r="KX63" s="2" t="s">
        <v>146</v>
      </c>
      <c r="KY63" s="2" t="s">
        <v>146</v>
      </c>
      <c r="KZ63" s="2" t="s">
        <v>146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146</v>
      </c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238</v>
      </c>
      <c r="OV63" s="2" t="s">
        <v>338</v>
      </c>
      <c r="OW63" s="2" t="s">
        <v>146</v>
      </c>
      <c r="OX63" s="2" t="s">
        <v>146</v>
      </c>
      <c r="OY63" s="2" t="s">
        <v>155</v>
      </c>
      <c r="OZ63" s="2" t="s">
        <v>155</v>
      </c>
      <c r="PA63" s="2" t="s">
        <v>146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</row>
    <row r="64">
      <c r="A64" s="2" t="s">
        <v>581</v>
      </c>
      <c r="B64" s="2" t="s">
        <v>135</v>
      </c>
      <c r="C64" s="2" t="s">
        <v>520</v>
      </c>
      <c r="D64" s="2" t="s">
        <v>572</v>
      </c>
      <c r="E64" s="2" t="s">
        <v>573</v>
      </c>
      <c r="F64" s="2" t="s">
        <v>574</v>
      </c>
      <c r="G64" s="2" t="s">
        <v>574</v>
      </c>
      <c r="H64" s="2" t="s">
        <v>574</v>
      </c>
      <c r="I64" s="2" t="s">
        <v>575</v>
      </c>
      <c r="J64" s="2" t="s">
        <v>531</v>
      </c>
      <c r="K64" s="2" t="s">
        <v>576</v>
      </c>
      <c r="L64" s="3">
        <v>136.19</v>
      </c>
      <c r="M64" s="3">
        <v>143</v>
      </c>
      <c r="N64" s="3">
        <v>399.99</v>
      </c>
      <c r="O64" s="2" t="s">
        <v>337</v>
      </c>
      <c r="P64" s="2" t="s">
        <v>245</v>
      </c>
      <c r="Q64" s="2" t="s">
        <v>145</v>
      </c>
      <c r="R64" s="2" t="s">
        <v>146</v>
      </c>
      <c r="S64" s="2" t="s">
        <v>146</v>
      </c>
      <c r="T64" s="2" t="s">
        <v>526</v>
      </c>
      <c r="U64" s="2" t="s">
        <v>146</v>
      </c>
      <c r="V64" s="2" t="s">
        <v>577</v>
      </c>
      <c r="W64" s="2" t="s">
        <v>236</v>
      </c>
      <c r="X64" s="2" t="s">
        <v>146</v>
      </c>
      <c r="Y64" s="2" t="s">
        <v>303</v>
      </c>
      <c r="Z64" s="4"/>
      <c r="AA64" s="4">
        <f>=ROUNDDOWN({0},0)</f>
      </c>
      <c r="AB64" s="5">
        <v>2</v>
      </c>
      <c r="AC64" s="2" t="s">
        <v>146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/>
      <c r="AQ64" s="8"/>
      <c r="AR64" s="4">
        <v>2</v>
      </c>
      <c r="AS64" s="8">
        <v>143</v>
      </c>
      <c r="AT64" s="7">
        <v>-1</v>
      </c>
      <c r="AU64" s="7">
        <v>-1</v>
      </c>
      <c r="AV64" s="4" t="s">
        <v>146</v>
      </c>
      <c r="AW64" s="8" t="s">
        <v>146</v>
      </c>
      <c r="AX64" s="4" t="s">
        <v>146</v>
      </c>
      <c r="AY64" s="8" t="s">
        <v>146</v>
      </c>
      <c r="AZ64" s="7" t="s">
        <v>146</v>
      </c>
      <c r="BA64" s="7" t="s">
        <v>146</v>
      </c>
      <c r="BB64" s="7"/>
      <c r="BC64" s="4" t="s">
        <v>146</v>
      </c>
      <c r="BD64" s="8" t="s">
        <v>146</v>
      </c>
      <c r="BE64" s="4" t="s">
        <v>146</v>
      </c>
      <c r="BF64" s="8" t="s">
        <v>146</v>
      </c>
      <c r="BG64" s="7" t="s">
        <v>146</v>
      </c>
      <c r="BH64" s="7" t="s">
        <v>146</v>
      </c>
      <c r="BI64" s="7"/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153</v>
      </c>
      <c r="BV64" s="2" t="s">
        <v>338</v>
      </c>
      <c r="BW64" s="2" t="s">
        <v>303</v>
      </c>
      <c r="BX64" s="2" t="s">
        <v>176</v>
      </c>
      <c r="BY64" s="2" t="s">
        <v>155</v>
      </c>
      <c r="BZ64" s="2" t="s">
        <v>155</v>
      </c>
      <c r="CA64" s="2" t="s">
        <v>146</v>
      </c>
      <c r="CB64" s="4"/>
      <c r="CC64" s="8"/>
      <c r="CD64" s="4">
        <v>2</v>
      </c>
      <c r="CE64" s="8">
        <v>143</v>
      </c>
      <c r="CF64" s="7">
        <v>-1</v>
      </c>
      <c r="CG64" s="7">
        <v>-1</v>
      </c>
      <c r="CH64" s="2" t="s">
        <v>153</v>
      </c>
      <c r="CI64" s="2" t="s">
        <v>338</v>
      </c>
      <c r="CJ64" s="2" t="s">
        <v>156</v>
      </c>
      <c r="CK64" s="2" t="s">
        <v>377</v>
      </c>
      <c r="CL64" s="2" t="s">
        <v>155</v>
      </c>
      <c r="CM64" s="2" t="s">
        <v>155</v>
      </c>
      <c r="CN64" s="2" t="s">
        <v>146</v>
      </c>
      <c r="CO64" s="4"/>
      <c r="CP64" s="8"/>
      <c r="CQ64" s="4"/>
      <c r="CR64" s="8"/>
      <c r="CS64" s="7"/>
      <c r="CT64" s="7"/>
      <c r="CU64" s="2" t="s">
        <v>238</v>
      </c>
      <c r="CV64" s="2" t="s">
        <v>338</v>
      </c>
      <c r="CW64" s="2" t="s">
        <v>146</v>
      </c>
      <c r="CX64" s="2" t="s">
        <v>146</v>
      </c>
      <c r="CY64" s="2" t="s">
        <v>155</v>
      </c>
      <c r="CZ64" s="2" t="s">
        <v>155</v>
      </c>
      <c r="DA64" s="2" t="s">
        <v>146</v>
      </c>
      <c r="DB64" s="4"/>
      <c r="DC64" s="8"/>
      <c r="DD64" s="4"/>
      <c r="DE64" s="8"/>
      <c r="DF64" s="7"/>
      <c r="DG64" s="7"/>
      <c r="DH64" s="2" t="s">
        <v>153</v>
      </c>
      <c r="DI64" s="2" t="s">
        <v>338</v>
      </c>
      <c r="DJ64" s="2" t="s">
        <v>367</v>
      </c>
      <c r="DK64" s="2" t="s">
        <v>440</v>
      </c>
      <c r="DL64" s="2" t="s">
        <v>155</v>
      </c>
      <c r="DM64" s="2" t="s">
        <v>155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338</v>
      </c>
      <c r="DW64" s="2" t="s">
        <v>303</v>
      </c>
      <c r="DX64" s="2" t="s">
        <v>385</v>
      </c>
      <c r="DY64" s="2" t="s">
        <v>155</v>
      </c>
      <c r="DZ64" s="2" t="s">
        <v>155</v>
      </c>
      <c r="EA64" s="2" t="s">
        <v>146</v>
      </c>
      <c r="EB64" s="4"/>
      <c r="EC64" s="8"/>
      <c r="ED64" s="4"/>
      <c r="EE64" s="8"/>
      <c r="EF64" s="7"/>
      <c r="EG64" s="7"/>
      <c r="EH64" s="2" t="s">
        <v>153</v>
      </c>
      <c r="EI64" s="2" t="s">
        <v>338</v>
      </c>
      <c r="EJ64" s="2" t="s">
        <v>162</v>
      </c>
      <c r="EK64" s="2" t="s">
        <v>319</v>
      </c>
      <c r="EL64" s="2" t="s">
        <v>340</v>
      </c>
      <c r="EM64" s="2" t="s">
        <v>155</v>
      </c>
      <c r="EN64" s="2" t="s">
        <v>146</v>
      </c>
      <c r="EO64" s="4"/>
      <c r="EP64" s="8"/>
      <c r="EQ64" s="4"/>
      <c r="ER64" s="8"/>
      <c r="ES64" s="7"/>
      <c r="ET64" s="7"/>
      <c r="EU64" s="2" t="s">
        <v>153</v>
      </c>
      <c r="EV64" s="2" t="s">
        <v>338</v>
      </c>
      <c r="EW64" s="2" t="s">
        <v>164</v>
      </c>
      <c r="EX64" s="2" t="s">
        <v>582</v>
      </c>
      <c r="EY64" s="2" t="s">
        <v>155</v>
      </c>
      <c r="EZ64" s="2" t="s">
        <v>155</v>
      </c>
      <c r="FA64" s="2" t="s">
        <v>146</v>
      </c>
      <c r="FB64" s="4"/>
      <c r="FC64" s="8"/>
      <c r="FD64" s="4"/>
      <c r="FE64" s="8"/>
      <c r="FF64" s="7"/>
      <c r="FG64" s="7"/>
      <c r="FH64" s="2" t="s">
        <v>529</v>
      </c>
      <c r="FI64" s="2" t="s">
        <v>338</v>
      </c>
      <c r="FJ64" s="2" t="s">
        <v>146</v>
      </c>
      <c r="FK64" s="2" t="s">
        <v>146</v>
      </c>
      <c r="FL64" s="2" t="s">
        <v>155</v>
      </c>
      <c r="FM64" s="2" t="s">
        <v>155</v>
      </c>
      <c r="FN64" s="2" t="s">
        <v>146</v>
      </c>
      <c r="FO64" s="4"/>
      <c r="FP64" s="8"/>
      <c r="FQ64" s="4"/>
      <c r="FR64" s="8"/>
      <c r="FS64" s="7"/>
      <c r="FT64" s="7"/>
      <c r="FU64" s="2" t="s">
        <v>146</v>
      </c>
      <c r="FV64" s="2" t="s">
        <v>146</v>
      </c>
      <c r="FW64" s="2" t="s">
        <v>146</v>
      </c>
      <c r="FX64" s="2" t="s">
        <v>146</v>
      </c>
      <c r="FY64" s="2" t="s">
        <v>146</v>
      </c>
      <c r="FZ64" s="2" t="s">
        <v>146</v>
      </c>
      <c r="GA64" s="2" t="s">
        <v>146</v>
      </c>
      <c r="GB64" s="4"/>
      <c r="GC64" s="8"/>
      <c r="GD64" s="4"/>
      <c r="GE64" s="8"/>
      <c r="GF64" s="7"/>
      <c r="GG64" s="7"/>
      <c r="GH64" s="2" t="s">
        <v>238</v>
      </c>
      <c r="GI64" s="2" t="s">
        <v>338</v>
      </c>
      <c r="GJ64" s="2" t="s">
        <v>146</v>
      </c>
      <c r="GK64" s="2" t="s">
        <v>146</v>
      </c>
      <c r="GL64" s="2" t="s">
        <v>155</v>
      </c>
      <c r="GM64" s="2" t="s">
        <v>155</v>
      </c>
      <c r="GN64" s="2" t="s">
        <v>146</v>
      </c>
      <c r="GO64" s="4"/>
      <c r="GP64" s="8"/>
      <c r="GQ64" s="4"/>
      <c r="GR64" s="8"/>
      <c r="GS64" s="7"/>
      <c r="GT64" s="7"/>
      <c r="GU64" s="2" t="s">
        <v>153</v>
      </c>
      <c r="GV64" s="2" t="s">
        <v>338</v>
      </c>
      <c r="GW64" s="2" t="s">
        <v>171</v>
      </c>
      <c r="GX64" s="2" t="s">
        <v>583</v>
      </c>
      <c r="GY64" s="2" t="s">
        <v>155</v>
      </c>
      <c r="GZ64" s="2" t="s">
        <v>155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146</v>
      </c>
      <c r="IV64" s="2" t="s">
        <v>146</v>
      </c>
      <c r="IW64" s="2" t="s">
        <v>146</v>
      </c>
      <c r="IX64" s="2" t="s">
        <v>146</v>
      </c>
      <c r="IY64" s="2" t="s">
        <v>146</v>
      </c>
      <c r="IZ64" s="2" t="s">
        <v>146</v>
      </c>
      <c r="JA64" s="2" t="s">
        <v>146</v>
      </c>
      <c r="JB64" s="4"/>
      <c r="JC64" s="8"/>
      <c r="JD64" s="4"/>
      <c r="JE64" s="8"/>
      <c r="JF64" s="7"/>
      <c r="JG64" s="7"/>
      <c r="JH64" s="2" t="s">
        <v>146</v>
      </c>
      <c r="JI64" s="2" t="s">
        <v>146</v>
      </c>
      <c r="JJ64" s="2" t="s">
        <v>146</v>
      </c>
      <c r="JK64" s="2" t="s">
        <v>146</v>
      </c>
      <c r="JL64" s="2" t="s">
        <v>146</v>
      </c>
      <c r="JM64" s="2" t="s">
        <v>146</v>
      </c>
      <c r="JN64" s="2" t="s">
        <v>146</v>
      </c>
      <c r="JO64" s="4"/>
      <c r="JP64" s="8"/>
      <c r="JQ64" s="4"/>
      <c r="JR64" s="8"/>
      <c r="JS64" s="7"/>
      <c r="JT64" s="7"/>
      <c r="JU64" s="2" t="s">
        <v>146</v>
      </c>
      <c r="JV64" s="2" t="s">
        <v>146</v>
      </c>
      <c r="JW64" s="2" t="s">
        <v>146</v>
      </c>
      <c r="JX64" s="2" t="s">
        <v>146</v>
      </c>
      <c r="JY64" s="2" t="s">
        <v>146</v>
      </c>
      <c r="JZ64" s="2" t="s">
        <v>146</v>
      </c>
      <c r="KA64" s="2" t="s">
        <v>146</v>
      </c>
      <c r="KB64" s="4"/>
      <c r="KC64" s="8"/>
      <c r="KD64" s="4"/>
      <c r="KE64" s="8"/>
      <c r="KF64" s="7"/>
      <c r="KG64" s="7"/>
      <c r="KH64" s="2" t="s">
        <v>153</v>
      </c>
      <c r="KI64" s="2" t="s">
        <v>338</v>
      </c>
      <c r="KJ64" s="2" t="s">
        <v>197</v>
      </c>
      <c r="KK64" s="2" t="s">
        <v>146</v>
      </c>
      <c r="KL64" s="2" t="s">
        <v>155</v>
      </c>
      <c r="KM64" s="2" t="s">
        <v>155</v>
      </c>
      <c r="KN64" s="2" t="s">
        <v>146</v>
      </c>
      <c r="KO64" s="4"/>
      <c r="KP64" s="8"/>
      <c r="KQ64" s="4"/>
      <c r="KR64" s="8"/>
      <c r="KS64" s="7"/>
      <c r="KT64" s="7"/>
      <c r="KU64" s="2" t="s">
        <v>146</v>
      </c>
      <c r="KV64" s="2" t="s">
        <v>146</v>
      </c>
      <c r="KW64" s="2" t="s">
        <v>146</v>
      </c>
      <c r="KX64" s="2" t="s">
        <v>146</v>
      </c>
      <c r="KY64" s="2" t="s">
        <v>146</v>
      </c>
      <c r="KZ64" s="2" t="s">
        <v>146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146</v>
      </c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238</v>
      </c>
      <c r="OV64" s="2" t="s">
        <v>338</v>
      </c>
      <c r="OW64" s="2" t="s">
        <v>146</v>
      </c>
      <c r="OX64" s="2" t="s">
        <v>146</v>
      </c>
      <c r="OY64" s="2" t="s">
        <v>155</v>
      </c>
      <c r="OZ64" s="2" t="s">
        <v>155</v>
      </c>
      <c r="PA64" s="2" t="s">
        <v>146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</row>
    <row r="65">
      <c r="A65" s="2" t="s">
        <v>584</v>
      </c>
      <c r="B65" s="2" t="s">
        <v>135</v>
      </c>
      <c r="C65" s="2" t="s">
        <v>520</v>
      </c>
      <c r="D65" s="2" t="s">
        <v>572</v>
      </c>
      <c r="E65" s="2" t="s">
        <v>573</v>
      </c>
      <c r="F65" s="2" t="s">
        <v>585</v>
      </c>
      <c r="G65" s="2" t="s">
        <v>585</v>
      </c>
      <c r="H65" s="2" t="s">
        <v>585</v>
      </c>
      <c r="I65" s="2" t="s">
        <v>575</v>
      </c>
      <c r="J65" s="2" t="s">
        <v>523</v>
      </c>
      <c r="K65" s="2" t="s">
        <v>586</v>
      </c>
      <c r="L65" s="3">
        <v>102.14</v>
      </c>
      <c r="M65" s="3">
        <v>107.25</v>
      </c>
      <c r="N65" s="3">
        <v>299.99</v>
      </c>
      <c r="O65" s="2" t="s">
        <v>337</v>
      </c>
      <c r="P65" s="2" t="s">
        <v>245</v>
      </c>
      <c r="Q65" s="2" t="s">
        <v>145</v>
      </c>
      <c r="R65" s="2" t="s">
        <v>146</v>
      </c>
      <c r="S65" s="2" t="s">
        <v>146</v>
      </c>
      <c r="T65" s="2" t="s">
        <v>146</v>
      </c>
      <c r="U65" s="2" t="s">
        <v>146</v>
      </c>
      <c r="V65" s="2" t="s">
        <v>587</v>
      </c>
      <c r="W65" s="2" t="s">
        <v>236</v>
      </c>
      <c r="X65" s="2" t="s">
        <v>146</v>
      </c>
      <c r="Y65" s="2" t="s">
        <v>303</v>
      </c>
      <c r="Z65" s="4"/>
      <c r="AA65" s="4">
        <f>=ROUNDDOWN({0},0)</f>
      </c>
      <c r="AB65" s="5">
        <v>1</v>
      </c>
      <c r="AC65" s="2" t="s">
        <v>146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/>
      <c r="AQ65" s="8"/>
      <c r="AR65" s="4">
        <v>6</v>
      </c>
      <c r="AS65" s="8">
        <v>360.36</v>
      </c>
      <c r="AT65" s="7">
        <v>-1</v>
      </c>
      <c r="AU65" s="7">
        <v>-1</v>
      </c>
      <c r="AV65" s="4" t="s">
        <v>146</v>
      </c>
      <c r="AW65" s="8" t="s">
        <v>146</v>
      </c>
      <c r="AX65" s="4">
        <v>15</v>
      </c>
      <c r="AY65" s="8">
        <v>1138.28</v>
      </c>
      <c r="AZ65" s="7" t="s">
        <v>146</v>
      </c>
      <c r="BA65" s="7" t="s">
        <v>146</v>
      </c>
      <c r="BB65" s="7"/>
      <c r="BC65" s="4" t="s">
        <v>146</v>
      </c>
      <c r="BD65" s="8" t="s">
        <v>146</v>
      </c>
      <c r="BE65" s="4">
        <v>15</v>
      </c>
      <c r="BF65" s="8">
        <v>1138.28</v>
      </c>
      <c r="BG65" s="7" t="s">
        <v>146</v>
      </c>
      <c r="BH65" s="7" t="s">
        <v>146</v>
      </c>
      <c r="BI65" s="7"/>
      <c r="BJ65" s="4"/>
      <c r="BK65" s="8"/>
      <c r="BL65" s="2" t="s">
        <v>21</v>
      </c>
      <c r="BM65" s="7"/>
      <c r="BN65" s="7"/>
      <c r="BO65" s="4"/>
      <c r="BP65" s="8"/>
      <c r="BQ65" s="4"/>
      <c r="BR65" s="8"/>
      <c r="BS65" s="7"/>
      <c r="BT65" s="7"/>
      <c r="BU65" s="2" t="s">
        <v>153</v>
      </c>
      <c r="BV65" s="2" t="s">
        <v>338</v>
      </c>
      <c r="BW65" s="2" t="s">
        <v>193</v>
      </c>
      <c r="BX65" s="2" t="s">
        <v>276</v>
      </c>
      <c r="BY65" s="2" t="s">
        <v>155</v>
      </c>
      <c r="BZ65" s="2" t="s">
        <v>155</v>
      </c>
      <c r="CA65" s="2" t="s">
        <v>146</v>
      </c>
      <c r="CB65" s="4"/>
      <c r="CC65" s="8"/>
      <c r="CD65" s="4"/>
      <c r="CE65" s="8"/>
      <c r="CF65" s="7"/>
      <c r="CG65" s="7"/>
      <c r="CH65" s="2" t="s">
        <v>153</v>
      </c>
      <c r="CI65" s="2" t="s">
        <v>338</v>
      </c>
      <c r="CJ65" s="2" t="s">
        <v>156</v>
      </c>
      <c r="CK65" s="2" t="s">
        <v>342</v>
      </c>
      <c r="CL65" s="2" t="s">
        <v>155</v>
      </c>
      <c r="CM65" s="2" t="s">
        <v>155</v>
      </c>
      <c r="CN65" s="2" t="s">
        <v>146</v>
      </c>
      <c r="CO65" s="4"/>
      <c r="CP65" s="8"/>
      <c r="CQ65" s="4"/>
      <c r="CR65" s="8"/>
      <c r="CS65" s="7"/>
      <c r="CT65" s="7"/>
      <c r="CU65" s="2" t="s">
        <v>238</v>
      </c>
      <c r="CV65" s="2" t="s">
        <v>338</v>
      </c>
      <c r="CW65" s="2" t="s">
        <v>146</v>
      </c>
      <c r="CX65" s="2" t="s">
        <v>146</v>
      </c>
      <c r="CY65" s="2" t="s">
        <v>155</v>
      </c>
      <c r="CZ65" s="2" t="s">
        <v>155</v>
      </c>
      <c r="DA65" s="2" t="s">
        <v>146</v>
      </c>
      <c r="DB65" s="4"/>
      <c r="DC65" s="8"/>
      <c r="DD65" s="4"/>
      <c r="DE65" s="8"/>
      <c r="DF65" s="7"/>
      <c r="DG65" s="7"/>
      <c r="DH65" s="2" t="s">
        <v>153</v>
      </c>
      <c r="DI65" s="2" t="s">
        <v>338</v>
      </c>
      <c r="DJ65" s="2" t="s">
        <v>367</v>
      </c>
      <c r="DK65" s="2" t="s">
        <v>588</v>
      </c>
      <c r="DL65" s="2" t="s">
        <v>155</v>
      </c>
      <c r="DM65" s="2" t="s">
        <v>155</v>
      </c>
      <c r="DN65" s="2" t="s">
        <v>146</v>
      </c>
      <c r="DO65" s="4"/>
      <c r="DP65" s="8"/>
      <c r="DQ65" s="4"/>
      <c r="DR65" s="8"/>
      <c r="DS65" s="7"/>
      <c r="DT65" s="7"/>
      <c r="DU65" s="2" t="s">
        <v>153</v>
      </c>
      <c r="DV65" s="2" t="s">
        <v>338</v>
      </c>
      <c r="DW65" s="2" t="s">
        <v>303</v>
      </c>
      <c r="DX65" s="2" t="s">
        <v>589</v>
      </c>
      <c r="DY65" s="2" t="s">
        <v>155</v>
      </c>
      <c r="DZ65" s="2" t="s">
        <v>155</v>
      </c>
      <c r="EA65" s="2" t="s">
        <v>146</v>
      </c>
      <c r="EB65" s="4"/>
      <c r="EC65" s="8"/>
      <c r="ED65" s="4">
        <v>6</v>
      </c>
      <c r="EE65" s="8">
        <v>360.36</v>
      </c>
      <c r="EF65" s="7">
        <v>-1</v>
      </c>
      <c r="EG65" s="7">
        <v>-1</v>
      </c>
      <c r="EH65" s="2" t="s">
        <v>153</v>
      </c>
      <c r="EI65" s="2" t="s">
        <v>338</v>
      </c>
      <c r="EJ65" s="2" t="s">
        <v>162</v>
      </c>
      <c r="EK65" s="2" t="s">
        <v>369</v>
      </c>
      <c r="EL65" s="2" t="s">
        <v>340</v>
      </c>
      <c r="EM65" s="2" t="s">
        <v>155</v>
      </c>
      <c r="EN65" s="2" t="s">
        <v>146</v>
      </c>
      <c r="EO65" s="4"/>
      <c r="EP65" s="8"/>
      <c r="EQ65" s="4"/>
      <c r="ER65" s="8"/>
      <c r="ES65" s="7"/>
      <c r="ET65" s="7"/>
      <c r="EU65" s="2" t="s">
        <v>153</v>
      </c>
      <c r="EV65" s="2" t="s">
        <v>338</v>
      </c>
      <c r="EW65" s="2" t="s">
        <v>164</v>
      </c>
      <c r="EX65" s="2" t="s">
        <v>590</v>
      </c>
      <c r="EY65" s="2" t="s">
        <v>155</v>
      </c>
      <c r="EZ65" s="2" t="s">
        <v>155</v>
      </c>
      <c r="FA65" s="2" t="s">
        <v>146</v>
      </c>
      <c r="FB65" s="4"/>
      <c r="FC65" s="8"/>
      <c r="FD65" s="4"/>
      <c r="FE65" s="8"/>
      <c r="FF65" s="7"/>
      <c r="FG65" s="7"/>
      <c r="FH65" s="2" t="s">
        <v>529</v>
      </c>
      <c r="FI65" s="2" t="s">
        <v>338</v>
      </c>
      <c r="FJ65" s="2" t="s">
        <v>146</v>
      </c>
      <c r="FK65" s="2" t="s">
        <v>146</v>
      </c>
      <c r="FL65" s="2" t="s">
        <v>155</v>
      </c>
      <c r="FM65" s="2" t="s">
        <v>155</v>
      </c>
      <c r="FN65" s="2" t="s">
        <v>146</v>
      </c>
      <c r="FO65" s="4"/>
      <c r="FP65" s="8"/>
      <c r="FQ65" s="4"/>
      <c r="FR65" s="8"/>
      <c r="FS65" s="7"/>
      <c r="FT65" s="7"/>
      <c r="FU65" s="2" t="s">
        <v>146</v>
      </c>
      <c r="FV65" s="2" t="s">
        <v>146</v>
      </c>
      <c r="FW65" s="2" t="s">
        <v>146</v>
      </c>
      <c r="FX65" s="2" t="s">
        <v>146</v>
      </c>
      <c r="FY65" s="2" t="s">
        <v>146</v>
      </c>
      <c r="FZ65" s="2" t="s">
        <v>146</v>
      </c>
      <c r="GA65" s="2" t="s">
        <v>146</v>
      </c>
      <c r="GB65" s="4"/>
      <c r="GC65" s="8"/>
      <c r="GD65" s="4"/>
      <c r="GE65" s="8"/>
      <c r="GF65" s="7"/>
      <c r="GG65" s="7"/>
      <c r="GH65" s="2" t="s">
        <v>238</v>
      </c>
      <c r="GI65" s="2" t="s">
        <v>338</v>
      </c>
      <c r="GJ65" s="2" t="s">
        <v>146</v>
      </c>
      <c r="GK65" s="2" t="s">
        <v>146</v>
      </c>
      <c r="GL65" s="2" t="s">
        <v>155</v>
      </c>
      <c r="GM65" s="2" t="s">
        <v>155</v>
      </c>
      <c r="GN65" s="2" t="s">
        <v>146</v>
      </c>
      <c r="GO65" s="4"/>
      <c r="GP65" s="8"/>
      <c r="GQ65" s="4"/>
      <c r="GR65" s="8"/>
      <c r="GS65" s="7"/>
      <c r="GT65" s="7"/>
      <c r="GU65" s="2" t="s">
        <v>153</v>
      </c>
      <c r="GV65" s="2" t="s">
        <v>338</v>
      </c>
      <c r="GW65" s="2" t="s">
        <v>171</v>
      </c>
      <c r="GX65" s="2" t="s">
        <v>146</v>
      </c>
      <c r="GY65" s="2" t="s">
        <v>155</v>
      </c>
      <c r="GZ65" s="2" t="s">
        <v>155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146</v>
      </c>
      <c r="IV65" s="2" t="s">
        <v>146</v>
      </c>
      <c r="IW65" s="2" t="s">
        <v>146</v>
      </c>
      <c r="IX65" s="2" t="s">
        <v>146</v>
      </c>
      <c r="IY65" s="2" t="s">
        <v>146</v>
      </c>
      <c r="IZ65" s="2" t="s">
        <v>146</v>
      </c>
      <c r="JA65" s="2" t="s">
        <v>146</v>
      </c>
      <c r="JB65" s="4"/>
      <c r="JC65" s="8"/>
      <c r="JD65" s="4"/>
      <c r="JE65" s="8"/>
      <c r="JF65" s="7"/>
      <c r="JG65" s="7"/>
      <c r="JH65" s="2" t="s">
        <v>146</v>
      </c>
      <c r="JI65" s="2" t="s">
        <v>146</v>
      </c>
      <c r="JJ65" s="2" t="s">
        <v>146</v>
      </c>
      <c r="JK65" s="2" t="s">
        <v>146</v>
      </c>
      <c r="JL65" s="2" t="s">
        <v>146</v>
      </c>
      <c r="JM65" s="2" t="s">
        <v>146</v>
      </c>
      <c r="JN65" s="2" t="s">
        <v>146</v>
      </c>
      <c r="JO65" s="4"/>
      <c r="JP65" s="8"/>
      <c r="JQ65" s="4"/>
      <c r="JR65" s="8"/>
      <c r="JS65" s="7"/>
      <c r="JT65" s="7"/>
      <c r="JU65" s="2" t="s">
        <v>146</v>
      </c>
      <c r="JV65" s="2" t="s">
        <v>146</v>
      </c>
      <c r="JW65" s="2" t="s">
        <v>146</v>
      </c>
      <c r="JX65" s="2" t="s">
        <v>146</v>
      </c>
      <c r="JY65" s="2" t="s">
        <v>146</v>
      </c>
      <c r="JZ65" s="2" t="s">
        <v>146</v>
      </c>
      <c r="KA65" s="2" t="s">
        <v>146</v>
      </c>
      <c r="KB65" s="4"/>
      <c r="KC65" s="8"/>
      <c r="KD65" s="4"/>
      <c r="KE65" s="8"/>
      <c r="KF65" s="7"/>
      <c r="KG65" s="7"/>
      <c r="KH65" s="2" t="s">
        <v>153</v>
      </c>
      <c r="KI65" s="2" t="s">
        <v>338</v>
      </c>
      <c r="KJ65" s="2" t="s">
        <v>197</v>
      </c>
      <c r="KK65" s="2" t="s">
        <v>146</v>
      </c>
      <c r="KL65" s="2" t="s">
        <v>155</v>
      </c>
      <c r="KM65" s="2" t="s">
        <v>155</v>
      </c>
      <c r="KN65" s="2" t="s">
        <v>146</v>
      </c>
      <c r="KO65" s="4"/>
      <c r="KP65" s="8"/>
      <c r="KQ65" s="4"/>
      <c r="KR65" s="8"/>
      <c r="KS65" s="7"/>
      <c r="KT65" s="7"/>
      <c r="KU65" s="2" t="s">
        <v>146</v>
      </c>
      <c r="KV65" s="2" t="s">
        <v>146</v>
      </c>
      <c r="KW65" s="2" t="s">
        <v>146</v>
      </c>
      <c r="KX65" s="2" t="s">
        <v>146</v>
      </c>
      <c r="KY65" s="2" t="s">
        <v>146</v>
      </c>
      <c r="KZ65" s="2" t="s">
        <v>146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146</v>
      </c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238</v>
      </c>
      <c r="OV65" s="2" t="s">
        <v>338</v>
      </c>
      <c r="OW65" s="2" t="s">
        <v>146</v>
      </c>
      <c r="OX65" s="2" t="s">
        <v>146</v>
      </c>
      <c r="OY65" s="2" t="s">
        <v>155</v>
      </c>
      <c r="OZ65" s="2" t="s">
        <v>155</v>
      </c>
      <c r="PA65" s="2" t="s">
        <v>146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</row>
    <row r="66">
      <c r="A66" s="2" t="s">
        <v>591</v>
      </c>
      <c r="B66" s="2" t="s">
        <v>135</v>
      </c>
      <c r="C66" s="2" t="s">
        <v>520</v>
      </c>
      <c r="D66" s="2" t="s">
        <v>572</v>
      </c>
      <c r="E66" s="2" t="s">
        <v>573</v>
      </c>
      <c r="F66" s="2" t="s">
        <v>585</v>
      </c>
      <c r="G66" s="2" t="s">
        <v>585</v>
      </c>
      <c r="H66" s="2" t="s">
        <v>585</v>
      </c>
      <c r="I66" s="2" t="s">
        <v>575</v>
      </c>
      <c r="J66" s="2" t="s">
        <v>531</v>
      </c>
      <c r="K66" s="2" t="s">
        <v>586</v>
      </c>
      <c r="L66" s="3">
        <v>136.19</v>
      </c>
      <c r="M66" s="3">
        <v>143</v>
      </c>
      <c r="N66" s="3">
        <v>399.99</v>
      </c>
      <c r="O66" s="2" t="s">
        <v>567</v>
      </c>
      <c r="P66" s="2" t="s">
        <v>245</v>
      </c>
      <c r="Q66" s="2" t="s">
        <v>145</v>
      </c>
      <c r="R66" s="2" t="s">
        <v>146</v>
      </c>
      <c r="S66" s="2" t="s">
        <v>146</v>
      </c>
      <c r="T66" s="2" t="s">
        <v>146</v>
      </c>
      <c r="U66" s="2" t="s">
        <v>146</v>
      </c>
      <c r="V66" s="2" t="s">
        <v>587</v>
      </c>
      <c r="W66" s="2" t="s">
        <v>236</v>
      </c>
      <c r="X66" s="2" t="s">
        <v>146</v>
      </c>
      <c r="Y66" s="2" t="s">
        <v>303</v>
      </c>
      <c r="Z66" s="4"/>
      <c r="AA66" s="4">
        <f>=ROUNDDOWN({0},0)</f>
      </c>
      <c r="AB66" s="5">
        <v>2</v>
      </c>
      <c r="AC66" s="2" t="s">
        <v>146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/>
      <c r="AQ66" s="8"/>
      <c r="AR66" s="4">
        <v>9</v>
      </c>
      <c r="AS66" s="8">
        <v>777.92</v>
      </c>
      <c r="AT66" s="7">
        <v>-1</v>
      </c>
      <c r="AU66" s="7">
        <v>-1</v>
      </c>
      <c r="AV66" s="4" t="s">
        <v>146</v>
      </c>
      <c r="AW66" s="8" t="s">
        <v>146</v>
      </c>
      <c r="AX66" s="4" t="s">
        <v>146</v>
      </c>
      <c r="AY66" s="8" t="s">
        <v>146</v>
      </c>
      <c r="AZ66" s="7" t="s">
        <v>146</v>
      </c>
      <c r="BA66" s="7" t="s">
        <v>146</v>
      </c>
      <c r="BB66" s="7"/>
      <c r="BC66" s="4" t="s">
        <v>146</v>
      </c>
      <c r="BD66" s="8" t="s">
        <v>146</v>
      </c>
      <c r="BE66" s="4" t="s">
        <v>146</v>
      </c>
      <c r="BF66" s="8" t="s">
        <v>146</v>
      </c>
      <c r="BG66" s="7" t="s">
        <v>146</v>
      </c>
      <c r="BH66" s="7" t="s">
        <v>146</v>
      </c>
      <c r="BI66" s="7"/>
      <c r="BJ66" s="4"/>
      <c r="BK66" s="8"/>
      <c r="BL66" s="2" t="s">
        <v>592</v>
      </c>
      <c r="BM66" s="7"/>
      <c r="BN66" s="7"/>
      <c r="BO66" s="4"/>
      <c r="BP66" s="8"/>
      <c r="BQ66" s="4"/>
      <c r="BR66" s="8"/>
      <c r="BS66" s="7"/>
      <c r="BT66" s="7"/>
      <c r="BU66" s="2" t="s">
        <v>153</v>
      </c>
      <c r="BV66" s="2" t="s">
        <v>338</v>
      </c>
      <c r="BW66" s="2" t="s">
        <v>303</v>
      </c>
      <c r="BX66" s="2" t="s">
        <v>176</v>
      </c>
      <c r="BY66" s="2" t="s">
        <v>155</v>
      </c>
      <c r="BZ66" s="2" t="s">
        <v>155</v>
      </c>
      <c r="CA66" s="2" t="s">
        <v>146</v>
      </c>
      <c r="CB66" s="4"/>
      <c r="CC66" s="8"/>
      <c r="CD66" s="4">
        <v>2</v>
      </c>
      <c r="CE66" s="8">
        <v>143</v>
      </c>
      <c r="CF66" s="7">
        <v>-1</v>
      </c>
      <c r="CG66" s="7">
        <v>-1</v>
      </c>
      <c r="CH66" s="2" t="s">
        <v>153</v>
      </c>
      <c r="CI66" s="2" t="s">
        <v>338</v>
      </c>
      <c r="CJ66" s="2" t="s">
        <v>156</v>
      </c>
      <c r="CK66" s="2" t="s">
        <v>189</v>
      </c>
      <c r="CL66" s="2" t="s">
        <v>155</v>
      </c>
      <c r="CM66" s="2" t="s">
        <v>155</v>
      </c>
      <c r="CN66" s="2" t="s">
        <v>146</v>
      </c>
      <c r="CO66" s="4"/>
      <c r="CP66" s="8"/>
      <c r="CQ66" s="4"/>
      <c r="CR66" s="8"/>
      <c r="CS66" s="7"/>
      <c r="CT66" s="7"/>
      <c r="CU66" s="2" t="s">
        <v>238</v>
      </c>
      <c r="CV66" s="2" t="s">
        <v>338</v>
      </c>
      <c r="CW66" s="2" t="s">
        <v>146</v>
      </c>
      <c r="CX66" s="2" t="s">
        <v>146</v>
      </c>
      <c r="CY66" s="2" t="s">
        <v>155</v>
      </c>
      <c r="CZ66" s="2" t="s">
        <v>155</v>
      </c>
      <c r="DA66" s="2" t="s">
        <v>146</v>
      </c>
      <c r="DB66" s="4"/>
      <c r="DC66" s="8"/>
      <c r="DD66" s="4">
        <v>1</v>
      </c>
      <c r="DE66" s="8">
        <v>154.44</v>
      </c>
      <c r="DF66" s="7">
        <v>-1</v>
      </c>
      <c r="DG66" s="7">
        <v>-1</v>
      </c>
      <c r="DH66" s="2" t="s">
        <v>153</v>
      </c>
      <c r="DI66" s="2" t="s">
        <v>338</v>
      </c>
      <c r="DJ66" s="2" t="s">
        <v>367</v>
      </c>
      <c r="DK66" s="2" t="s">
        <v>428</v>
      </c>
      <c r="DL66" s="2" t="s">
        <v>155</v>
      </c>
      <c r="DM66" s="2" t="s">
        <v>155</v>
      </c>
      <c r="DN66" s="2" t="s">
        <v>146</v>
      </c>
      <c r="DO66" s="4"/>
      <c r="DP66" s="8"/>
      <c r="DQ66" s="4"/>
      <c r="DR66" s="8"/>
      <c r="DS66" s="7"/>
      <c r="DT66" s="7"/>
      <c r="DU66" s="2" t="s">
        <v>153</v>
      </c>
      <c r="DV66" s="2" t="s">
        <v>338</v>
      </c>
      <c r="DW66" s="2" t="s">
        <v>303</v>
      </c>
      <c r="DX66" s="2" t="s">
        <v>256</v>
      </c>
      <c r="DY66" s="2" t="s">
        <v>155</v>
      </c>
      <c r="DZ66" s="2" t="s">
        <v>155</v>
      </c>
      <c r="EA66" s="2" t="s">
        <v>146</v>
      </c>
      <c r="EB66" s="4"/>
      <c r="EC66" s="8"/>
      <c r="ED66" s="4">
        <v>6</v>
      </c>
      <c r="EE66" s="8">
        <v>480.48</v>
      </c>
      <c r="EF66" s="7">
        <v>-1</v>
      </c>
      <c r="EG66" s="7">
        <v>-1</v>
      </c>
      <c r="EH66" s="2" t="s">
        <v>153</v>
      </c>
      <c r="EI66" s="2" t="s">
        <v>338</v>
      </c>
      <c r="EJ66" s="2" t="s">
        <v>162</v>
      </c>
      <c r="EK66" s="2" t="s">
        <v>378</v>
      </c>
      <c r="EL66" s="2" t="s">
        <v>340</v>
      </c>
      <c r="EM66" s="2" t="s">
        <v>155</v>
      </c>
      <c r="EN66" s="2" t="s">
        <v>146</v>
      </c>
      <c r="EO66" s="4"/>
      <c r="EP66" s="8"/>
      <c r="EQ66" s="4"/>
      <c r="ER66" s="8"/>
      <c r="ES66" s="7"/>
      <c r="ET66" s="7"/>
      <c r="EU66" s="2" t="s">
        <v>153</v>
      </c>
      <c r="EV66" s="2" t="s">
        <v>338</v>
      </c>
      <c r="EW66" s="2" t="s">
        <v>164</v>
      </c>
      <c r="EX66" s="2" t="s">
        <v>557</v>
      </c>
      <c r="EY66" s="2" t="s">
        <v>155</v>
      </c>
      <c r="EZ66" s="2" t="s">
        <v>155</v>
      </c>
      <c r="FA66" s="2" t="s">
        <v>146</v>
      </c>
      <c r="FB66" s="4"/>
      <c r="FC66" s="8"/>
      <c r="FD66" s="4"/>
      <c r="FE66" s="8"/>
      <c r="FF66" s="7"/>
      <c r="FG66" s="7"/>
      <c r="FH66" s="2" t="s">
        <v>529</v>
      </c>
      <c r="FI66" s="2" t="s">
        <v>338</v>
      </c>
      <c r="FJ66" s="2" t="s">
        <v>146</v>
      </c>
      <c r="FK66" s="2" t="s">
        <v>146</v>
      </c>
      <c r="FL66" s="2" t="s">
        <v>155</v>
      </c>
      <c r="FM66" s="2" t="s">
        <v>155</v>
      </c>
      <c r="FN66" s="2" t="s">
        <v>146</v>
      </c>
      <c r="FO66" s="4"/>
      <c r="FP66" s="8"/>
      <c r="FQ66" s="4"/>
      <c r="FR66" s="8"/>
      <c r="FS66" s="7"/>
      <c r="FT66" s="7"/>
      <c r="FU66" s="2" t="s">
        <v>146</v>
      </c>
      <c r="FV66" s="2" t="s">
        <v>146</v>
      </c>
      <c r="FW66" s="2" t="s">
        <v>146</v>
      </c>
      <c r="FX66" s="2" t="s">
        <v>146</v>
      </c>
      <c r="FY66" s="2" t="s">
        <v>146</v>
      </c>
      <c r="FZ66" s="2" t="s">
        <v>146</v>
      </c>
      <c r="GA66" s="2" t="s">
        <v>146</v>
      </c>
      <c r="GB66" s="4"/>
      <c r="GC66" s="8"/>
      <c r="GD66" s="4"/>
      <c r="GE66" s="8"/>
      <c r="GF66" s="7"/>
      <c r="GG66" s="7"/>
      <c r="GH66" s="2" t="s">
        <v>238</v>
      </c>
      <c r="GI66" s="2" t="s">
        <v>338</v>
      </c>
      <c r="GJ66" s="2" t="s">
        <v>146</v>
      </c>
      <c r="GK66" s="2" t="s">
        <v>146</v>
      </c>
      <c r="GL66" s="2" t="s">
        <v>155</v>
      </c>
      <c r="GM66" s="2" t="s">
        <v>155</v>
      </c>
      <c r="GN66" s="2" t="s">
        <v>146</v>
      </c>
      <c r="GO66" s="4"/>
      <c r="GP66" s="8"/>
      <c r="GQ66" s="4"/>
      <c r="GR66" s="8"/>
      <c r="GS66" s="7"/>
      <c r="GT66" s="7"/>
      <c r="GU66" s="2" t="s">
        <v>153</v>
      </c>
      <c r="GV66" s="2" t="s">
        <v>338</v>
      </c>
      <c r="GW66" s="2" t="s">
        <v>171</v>
      </c>
      <c r="GX66" s="2" t="s">
        <v>427</v>
      </c>
      <c r="GY66" s="2" t="s">
        <v>155</v>
      </c>
      <c r="GZ66" s="2" t="s">
        <v>155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146</v>
      </c>
      <c r="IV66" s="2" t="s">
        <v>146</v>
      </c>
      <c r="IW66" s="2" t="s">
        <v>146</v>
      </c>
      <c r="IX66" s="2" t="s">
        <v>146</v>
      </c>
      <c r="IY66" s="2" t="s">
        <v>146</v>
      </c>
      <c r="IZ66" s="2" t="s">
        <v>146</v>
      </c>
      <c r="JA66" s="2" t="s">
        <v>146</v>
      </c>
      <c r="JB66" s="4"/>
      <c r="JC66" s="8"/>
      <c r="JD66" s="4"/>
      <c r="JE66" s="8"/>
      <c r="JF66" s="7"/>
      <c r="JG66" s="7"/>
      <c r="JH66" s="2" t="s">
        <v>146</v>
      </c>
      <c r="JI66" s="2" t="s">
        <v>146</v>
      </c>
      <c r="JJ66" s="2" t="s">
        <v>146</v>
      </c>
      <c r="JK66" s="2" t="s">
        <v>146</v>
      </c>
      <c r="JL66" s="2" t="s">
        <v>146</v>
      </c>
      <c r="JM66" s="2" t="s">
        <v>146</v>
      </c>
      <c r="JN66" s="2" t="s">
        <v>146</v>
      </c>
      <c r="JO66" s="4"/>
      <c r="JP66" s="8"/>
      <c r="JQ66" s="4"/>
      <c r="JR66" s="8"/>
      <c r="JS66" s="7"/>
      <c r="JT66" s="7"/>
      <c r="JU66" s="2" t="s">
        <v>146</v>
      </c>
      <c r="JV66" s="2" t="s">
        <v>146</v>
      </c>
      <c r="JW66" s="2" t="s">
        <v>146</v>
      </c>
      <c r="JX66" s="2" t="s">
        <v>146</v>
      </c>
      <c r="JY66" s="2" t="s">
        <v>146</v>
      </c>
      <c r="JZ66" s="2" t="s">
        <v>146</v>
      </c>
      <c r="KA66" s="2" t="s">
        <v>146</v>
      </c>
      <c r="KB66" s="4"/>
      <c r="KC66" s="8"/>
      <c r="KD66" s="4"/>
      <c r="KE66" s="8"/>
      <c r="KF66" s="7"/>
      <c r="KG66" s="7"/>
      <c r="KH66" s="2" t="s">
        <v>153</v>
      </c>
      <c r="KI66" s="2" t="s">
        <v>338</v>
      </c>
      <c r="KJ66" s="2" t="s">
        <v>197</v>
      </c>
      <c r="KK66" s="2" t="s">
        <v>146</v>
      </c>
      <c r="KL66" s="2" t="s">
        <v>155</v>
      </c>
      <c r="KM66" s="2" t="s">
        <v>155</v>
      </c>
      <c r="KN66" s="2" t="s">
        <v>146</v>
      </c>
      <c r="KO66" s="4"/>
      <c r="KP66" s="8"/>
      <c r="KQ66" s="4"/>
      <c r="KR66" s="8"/>
      <c r="KS66" s="7"/>
      <c r="KT66" s="7"/>
      <c r="KU66" s="2" t="s">
        <v>146</v>
      </c>
      <c r="KV66" s="2" t="s">
        <v>146</v>
      </c>
      <c r="KW66" s="2" t="s">
        <v>146</v>
      </c>
      <c r="KX66" s="2" t="s">
        <v>146</v>
      </c>
      <c r="KY66" s="2" t="s">
        <v>146</v>
      </c>
      <c r="KZ66" s="2" t="s">
        <v>146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146</v>
      </c>
      <c r="NI66" s="2" t="s">
        <v>146</v>
      </c>
      <c r="NJ66" s="2" t="s">
        <v>146</v>
      </c>
      <c r="NK66" s="2" t="s">
        <v>146</v>
      </c>
      <c r="NL66" s="2" t="s">
        <v>146</v>
      </c>
      <c r="NM66" s="2" t="s">
        <v>146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238</v>
      </c>
      <c r="OV66" s="2" t="s">
        <v>338</v>
      </c>
      <c r="OW66" s="2" t="s">
        <v>146</v>
      </c>
      <c r="OX66" s="2" t="s">
        <v>146</v>
      </c>
      <c r="OY66" s="2" t="s">
        <v>155</v>
      </c>
      <c r="OZ66" s="2" t="s">
        <v>155</v>
      </c>
      <c r="PA66" s="2" t="s">
        <v>146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</row>
    <row r="67">
      <c r="A67" s="2" t="s">
        <v>593</v>
      </c>
      <c r="B67" s="2" t="s">
        <v>135</v>
      </c>
      <c r="C67" s="2" t="s">
        <v>520</v>
      </c>
      <c r="D67" s="2" t="s">
        <v>572</v>
      </c>
      <c r="E67" s="2" t="s">
        <v>573</v>
      </c>
      <c r="F67" s="2" t="s">
        <v>594</v>
      </c>
      <c r="G67" s="2" t="s">
        <v>594</v>
      </c>
      <c r="H67" s="2" t="s">
        <v>594</v>
      </c>
      <c r="I67" s="2" t="s">
        <v>595</v>
      </c>
      <c r="J67" s="2" t="s">
        <v>531</v>
      </c>
      <c r="K67" s="2" t="s">
        <v>596</v>
      </c>
      <c r="L67" s="3">
        <v>136.19</v>
      </c>
      <c r="M67" s="3">
        <v>143</v>
      </c>
      <c r="N67" s="3">
        <v>399.99</v>
      </c>
      <c r="O67" s="2" t="s">
        <v>143</v>
      </c>
      <c r="P67" s="2" t="s">
        <v>525</v>
      </c>
      <c r="Q67" s="2" t="s">
        <v>145</v>
      </c>
      <c r="R67" s="2" t="s">
        <v>146</v>
      </c>
      <c r="S67" s="2" t="s">
        <v>146</v>
      </c>
      <c r="T67" s="2" t="s">
        <v>597</v>
      </c>
      <c r="U67" s="2" t="s">
        <v>146</v>
      </c>
      <c r="V67" s="2" t="s">
        <v>407</v>
      </c>
      <c r="W67" s="2" t="s">
        <v>564</v>
      </c>
      <c r="X67" s="2" t="s">
        <v>146</v>
      </c>
      <c r="Y67" s="2" t="s">
        <v>555</v>
      </c>
      <c r="Z67" s="4"/>
      <c r="AA67" s="4">
        <f>=ROUNDDOWN({0},0)</f>
      </c>
      <c r="AB67" s="5">
        <v>1</v>
      </c>
      <c r="AC67" s="2" t="s">
        <v>146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/>
      <c r="AQ67" s="8"/>
      <c r="AR67" s="4">
        <v>3</v>
      </c>
      <c r="AS67" s="8">
        <v>231.66</v>
      </c>
      <c r="AT67" s="7">
        <v>-1</v>
      </c>
      <c r="AU67" s="7">
        <v>-1</v>
      </c>
      <c r="AV67" s="4"/>
      <c r="AW67" s="8"/>
      <c r="AX67" s="4">
        <v>3</v>
      </c>
      <c r="AY67" s="8">
        <v>231.66</v>
      </c>
      <c r="AZ67" s="7">
        <v>-1</v>
      </c>
      <c r="BA67" s="7">
        <v>-1</v>
      </c>
      <c r="BB67" s="7"/>
      <c r="BC67" s="4" t="s">
        <v>146</v>
      </c>
      <c r="BD67" s="8" t="s">
        <v>146</v>
      </c>
      <c r="BE67" s="4">
        <v>21</v>
      </c>
      <c r="BF67" s="8">
        <v>1571.6</v>
      </c>
      <c r="BG67" s="7" t="s">
        <v>146</v>
      </c>
      <c r="BH67" s="7" t="s">
        <v>146</v>
      </c>
      <c r="BI67" s="7"/>
      <c r="BJ67" s="4"/>
      <c r="BK67" s="8"/>
      <c r="BL67" s="2" t="s">
        <v>376</v>
      </c>
      <c r="BM67" s="7"/>
      <c r="BN67" s="7"/>
      <c r="BO67" s="4"/>
      <c r="BP67" s="8"/>
      <c r="BQ67" s="4"/>
      <c r="BR67" s="8"/>
      <c r="BS67" s="7"/>
      <c r="BT67" s="7"/>
      <c r="BU67" s="2" t="s">
        <v>153</v>
      </c>
      <c r="BV67" s="2" t="s">
        <v>143</v>
      </c>
      <c r="BW67" s="2" t="s">
        <v>555</v>
      </c>
      <c r="BX67" s="2" t="s">
        <v>540</v>
      </c>
      <c r="BY67" s="2" t="s">
        <v>155</v>
      </c>
      <c r="BZ67" s="2" t="s">
        <v>155</v>
      </c>
      <c r="CA67" s="2" t="s">
        <v>146</v>
      </c>
      <c r="CB67" s="4"/>
      <c r="CC67" s="8"/>
      <c r="CD67" s="4">
        <v>1</v>
      </c>
      <c r="CE67" s="8">
        <v>71.5</v>
      </c>
      <c r="CF67" s="7">
        <v>-1</v>
      </c>
      <c r="CG67" s="7">
        <v>-1</v>
      </c>
      <c r="CH67" s="2" t="s">
        <v>153</v>
      </c>
      <c r="CI67" s="2" t="s">
        <v>143</v>
      </c>
      <c r="CJ67" s="2" t="s">
        <v>598</v>
      </c>
      <c r="CK67" s="2" t="s">
        <v>408</v>
      </c>
      <c r="CL67" s="2" t="s">
        <v>155</v>
      </c>
      <c r="CM67" s="2" t="s">
        <v>155</v>
      </c>
      <c r="CN67" s="2" t="s">
        <v>146</v>
      </c>
      <c r="CO67" s="4"/>
      <c r="CP67" s="8"/>
      <c r="CQ67" s="4"/>
      <c r="CR67" s="8"/>
      <c r="CS67" s="7"/>
      <c r="CT67" s="7"/>
      <c r="CU67" s="2" t="s">
        <v>238</v>
      </c>
      <c r="CV67" s="2" t="s">
        <v>143</v>
      </c>
      <c r="CW67" s="2" t="s">
        <v>146</v>
      </c>
      <c r="CX67" s="2" t="s">
        <v>146</v>
      </c>
      <c r="CY67" s="2" t="s">
        <v>155</v>
      </c>
      <c r="CZ67" s="2" t="s">
        <v>155</v>
      </c>
      <c r="DA67" s="2" t="s">
        <v>146</v>
      </c>
      <c r="DB67" s="4"/>
      <c r="DC67" s="8"/>
      <c r="DD67" s="4"/>
      <c r="DE67" s="8"/>
      <c r="DF67" s="7"/>
      <c r="DG67" s="7"/>
      <c r="DH67" s="2" t="s">
        <v>153</v>
      </c>
      <c r="DI67" s="2" t="s">
        <v>143</v>
      </c>
      <c r="DJ67" s="2" t="s">
        <v>367</v>
      </c>
      <c r="DK67" s="2" t="s">
        <v>440</v>
      </c>
      <c r="DL67" s="2" t="s">
        <v>155</v>
      </c>
      <c r="DM67" s="2" t="s">
        <v>155</v>
      </c>
      <c r="DN67" s="2" t="s">
        <v>146</v>
      </c>
      <c r="DO67" s="4"/>
      <c r="DP67" s="8"/>
      <c r="DQ67" s="4"/>
      <c r="DR67" s="8"/>
      <c r="DS67" s="7"/>
      <c r="DT67" s="7"/>
      <c r="DU67" s="2" t="s">
        <v>153</v>
      </c>
      <c r="DV67" s="2" t="s">
        <v>338</v>
      </c>
      <c r="DW67" s="2" t="s">
        <v>555</v>
      </c>
      <c r="DX67" s="2" t="s">
        <v>385</v>
      </c>
      <c r="DY67" s="2" t="s">
        <v>155</v>
      </c>
      <c r="DZ67" s="2" t="s">
        <v>155</v>
      </c>
      <c r="EA67" s="2" t="s">
        <v>146</v>
      </c>
      <c r="EB67" s="4"/>
      <c r="EC67" s="8"/>
      <c r="ED67" s="4">
        <v>2</v>
      </c>
      <c r="EE67" s="8">
        <v>160.16</v>
      </c>
      <c r="EF67" s="7">
        <v>-1</v>
      </c>
      <c r="EG67" s="7">
        <v>-1</v>
      </c>
      <c r="EH67" s="2" t="s">
        <v>153</v>
      </c>
      <c r="EI67" s="2" t="s">
        <v>143</v>
      </c>
      <c r="EJ67" s="2" t="s">
        <v>162</v>
      </c>
      <c r="EK67" s="2" t="s">
        <v>209</v>
      </c>
      <c r="EL67" s="2" t="s">
        <v>340</v>
      </c>
      <c r="EM67" s="2" t="s">
        <v>155</v>
      </c>
      <c r="EN67" s="2" t="s">
        <v>146</v>
      </c>
      <c r="EO67" s="4"/>
      <c r="EP67" s="8"/>
      <c r="EQ67" s="4"/>
      <c r="ER67" s="8"/>
      <c r="ES67" s="7"/>
      <c r="ET67" s="7"/>
      <c r="EU67" s="2" t="s">
        <v>153</v>
      </c>
      <c r="EV67" s="2" t="s">
        <v>143</v>
      </c>
      <c r="EW67" s="2" t="s">
        <v>164</v>
      </c>
      <c r="EX67" s="2" t="s">
        <v>160</v>
      </c>
      <c r="EY67" s="2" t="s">
        <v>155</v>
      </c>
      <c r="EZ67" s="2" t="s">
        <v>155</v>
      </c>
      <c r="FA67" s="2" t="s">
        <v>146</v>
      </c>
      <c r="FB67" s="4"/>
      <c r="FC67" s="8"/>
      <c r="FD67" s="4"/>
      <c r="FE67" s="8"/>
      <c r="FF67" s="7"/>
      <c r="FG67" s="7"/>
      <c r="FH67" s="2" t="s">
        <v>529</v>
      </c>
      <c r="FI67" s="2" t="s">
        <v>143</v>
      </c>
      <c r="FJ67" s="2" t="s">
        <v>146</v>
      </c>
      <c r="FK67" s="2" t="s">
        <v>146</v>
      </c>
      <c r="FL67" s="2" t="s">
        <v>155</v>
      </c>
      <c r="FM67" s="2" t="s">
        <v>155</v>
      </c>
      <c r="FN67" s="2" t="s">
        <v>146</v>
      </c>
      <c r="FO67" s="4"/>
      <c r="FP67" s="8"/>
      <c r="FQ67" s="4"/>
      <c r="FR67" s="8"/>
      <c r="FS67" s="7"/>
      <c r="FT67" s="7"/>
      <c r="FU67" s="2" t="s">
        <v>146</v>
      </c>
      <c r="FV67" s="2" t="s">
        <v>146</v>
      </c>
      <c r="FW67" s="2" t="s">
        <v>146</v>
      </c>
      <c r="FX67" s="2" t="s">
        <v>146</v>
      </c>
      <c r="FY67" s="2" t="s">
        <v>146</v>
      </c>
      <c r="FZ67" s="2" t="s">
        <v>146</v>
      </c>
      <c r="GA67" s="2" t="s">
        <v>146</v>
      </c>
      <c r="GB67" s="4"/>
      <c r="GC67" s="8"/>
      <c r="GD67" s="4"/>
      <c r="GE67" s="8"/>
      <c r="GF67" s="7"/>
      <c r="GG67" s="7"/>
      <c r="GH67" s="2" t="s">
        <v>238</v>
      </c>
      <c r="GI67" s="2" t="s">
        <v>143</v>
      </c>
      <c r="GJ67" s="2" t="s">
        <v>146</v>
      </c>
      <c r="GK67" s="2" t="s">
        <v>146</v>
      </c>
      <c r="GL67" s="2" t="s">
        <v>155</v>
      </c>
      <c r="GM67" s="2" t="s">
        <v>155</v>
      </c>
      <c r="GN67" s="2" t="s">
        <v>146</v>
      </c>
      <c r="GO67" s="4"/>
      <c r="GP67" s="8"/>
      <c r="GQ67" s="4"/>
      <c r="GR67" s="8"/>
      <c r="GS67" s="7"/>
      <c r="GT67" s="7"/>
      <c r="GU67" s="2" t="s">
        <v>153</v>
      </c>
      <c r="GV67" s="2" t="s">
        <v>143</v>
      </c>
      <c r="GW67" s="2" t="s">
        <v>171</v>
      </c>
      <c r="GX67" s="2" t="s">
        <v>146</v>
      </c>
      <c r="GY67" s="2" t="s">
        <v>155</v>
      </c>
      <c r="GZ67" s="2" t="s">
        <v>155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146</v>
      </c>
      <c r="IV67" s="2" t="s">
        <v>146</v>
      </c>
      <c r="IW67" s="2" t="s">
        <v>146</v>
      </c>
      <c r="IX67" s="2" t="s">
        <v>146</v>
      </c>
      <c r="IY67" s="2" t="s">
        <v>146</v>
      </c>
      <c r="IZ67" s="2" t="s">
        <v>146</v>
      </c>
      <c r="JA67" s="2" t="s">
        <v>146</v>
      </c>
      <c r="JB67" s="4"/>
      <c r="JC67" s="8"/>
      <c r="JD67" s="4"/>
      <c r="JE67" s="8"/>
      <c r="JF67" s="7"/>
      <c r="JG67" s="7"/>
      <c r="JH67" s="2" t="s">
        <v>146</v>
      </c>
      <c r="JI67" s="2" t="s">
        <v>146</v>
      </c>
      <c r="JJ67" s="2" t="s">
        <v>146</v>
      </c>
      <c r="JK67" s="2" t="s">
        <v>146</v>
      </c>
      <c r="JL67" s="2" t="s">
        <v>146</v>
      </c>
      <c r="JM67" s="2" t="s">
        <v>146</v>
      </c>
      <c r="JN67" s="2" t="s">
        <v>146</v>
      </c>
      <c r="JO67" s="4"/>
      <c r="JP67" s="8"/>
      <c r="JQ67" s="4"/>
      <c r="JR67" s="8"/>
      <c r="JS67" s="7"/>
      <c r="JT67" s="7"/>
      <c r="JU67" s="2" t="s">
        <v>146</v>
      </c>
      <c r="JV67" s="2" t="s">
        <v>146</v>
      </c>
      <c r="JW67" s="2" t="s">
        <v>146</v>
      </c>
      <c r="JX67" s="2" t="s">
        <v>146</v>
      </c>
      <c r="JY67" s="2" t="s">
        <v>146</v>
      </c>
      <c r="JZ67" s="2" t="s">
        <v>146</v>
      </c>
      <c r="KA67" s="2" t="s">
        <v>146</v>
      </c>
      <c r="KB67" s="4"/>
      <c r="KC67" s="8"/>
      <c r="KD67" s="4"/>
      <c r="KE67" s="8"/>
      <c r="KF67" s="7"/>
      <c r="KG67" s="7"/>
      <c r="KH67" s="2" t="s">
        <v>153</v>
      </c>
      <c r="KI67" s="2" t="s">
        <v>143</v>
      </c>
      <c r="KJ67" s="2" t="s">
        <v>197</v>
      </c>
      <c r="KK67" s="2" t="s">
        <v>146</v>
      </c>
      <c r="KL67" s="2" t="s">
        <v>155</v>
      </c>
      <c r="KM67" s="2" t="s">
        <v>155</v>
      </c>
      <c r="KN67" s="2" t="s">
        <v>146</v>
      </c>
      <c r="KO67" s="4"/>
      <c r="KP67" s="8"/>
      <c r="KQ67" s="4"/>
      <c r="KR67" s="8"/>
      <c r="KS67" s="7"/>
      <c r="KT67" s="7"/>
      <c r="KU67" s="2" t="s">
        <v>146</v>
      </c>
      <c r="KV67" s="2" t="s">
        <v>146</v>
      </c>
      <c r="KW67" s="2" t="s">
        <v>146</v>
      </c>
      <c r="KX67" s="2" t="s">
        <v>146</v>
      </c>
      <c r="KY67" s="2" t="s">
        <v>146</v>
      </c>
      <c r="KZ67" s="2" t="s">
        <v>146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146</v>
      </c>
      <c r="NI67" s="2" t="s">
        <v>146</v>
      </c>
      <c r="NJ67" s="2" t="s">
        <v>146</v>
      </c>
      <c r="NK67" s="2" t="s">
        <v>146</v>
      </c>
      <c r="NL67" s="2" t="s">
        <v>146</v>
      </c>
      <c r="NM67" s="2" t="s">
        <v>146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238</v>
      </c>
      <c r="OV67" s="2" t="s">
        <v>143</v>
      </c>
      <c r="OW67" s="2" t="s">
        <v>146</v>
      </c>
      <c r="OX67" s="2" t="s">
        <v>146</v>
      </c>
      <c r="OY67" s="2" t="s">
        <v>155</v>
      </c>
      <c r="OZ67" s="2" t="s">
        <v>155</v>
      </c>
      <c r="PA67" s="2" t="s">
        <v>146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</row>
    <row r="68">
      <c r="A68" s="2" t="s">
        <v>599</v>
      </c>
      <c r="B68" s="2" t="s">
        <v>135</v>
      </c>
      <c r="C68" s="2" t="s">
        <v>520</v>
      </c>
      <c r="D68" s="2" t="s">
        <v>572</v>
      </c>
      <c r="E68" s="2" t="s">
        <v>573</v>
      </c>
      <c r="F68" s="2" t="s">
        <v>594</v>
      </c>
      <c r="G68" s="2" t="s">
        <v>594</v>
      </c>
      <c r="H68" s="2" t="s">
        <v>594</v>
      </c>
      <c r="I68" s="2" t="s">
        <v>600</v>
      </c>
      <c r="J68" s="2" t="s">
        <v>523</v>
      </c>
      <c r="K68" s="2" t="s">
        <v>547</v>
      </c>
      <c r="L68" s="3">
        <v>102.14</v>
      </c>
      <c r="M68" s="3">
        <v>107.25</v>
      </c>
      <c r="N68" s="3">
        <v>299.99</v>
      </c>
      <c r="O68" s="2" t="s">
        <v>337</v>
      </c>
      <c r="P68" s="2" t="s">
        <v>525</v>
      </c>
      <c r="Q68" s="2" t="s">
        <v>145</v>
      </c>
      <c r="R68" s="2" t="s">
        <v>146</v>
      </c>
      <c r="S68" s="2" t="s">
        <v>146</v>
      </c>
      <c r="T68" s="2" t="s">
        <v>597</v>
      </c>
      <c r="U68" s="2" t="s">
        <v>146</v>
      </c>
      <c r="V68" s="2" t="s">
        <v>407</v>
      </c>
      <c r="W68" s="2" t="s">
        <v>564</v>
      </c>
      <c r="X68" s="2" t="s">
        <v>146</v>
      </c>
      <c r="Y68" s="2" t="s">
        <v>555</v>
      </c>
      <c r="Z68" s="4"/>
      <c r="AA68" s="4">
        <f>=ROUNDDOWN({0},0)</f>
      </c>
      <c r="AB68" s="5">
        <v>1</v>
      </c>
      <c r="AC68" s="2" t="s">
        <v>146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/>
      <c r="AQ68" s="8"/>
      <c r="AR68" s="4">
        <v>12</v>
      </c>
      <c r="AS68" s="8">
        <v>793.68</v>
      </c>
      <c r="AT68" s="7">
        <v>-1</v>
      </c>
      <c r="AU68" s="7">
        <v>-1</v>
      </c>
      <c r="AV68" s="4" t="s">
        <v>146</v>
      </c>
      <c r="AW68" s="8" t="s">
        <v>146</v>
      </c>
      <c r="AX68" s="4">
        <v>18</v>
      </c>
      <c r="AY68" s="8">
        <v>1339.94</v>
      </c>
      <c r="AZ68" s="7" t="s">
        <v>146</v>
      </c>
      <c r="BA68" s="7" t="s">
        <v>146</v>
      </c>
      <c r="BB68" s="7"/>
      <c r="BC68" s="4" t="s">
        <v>146</v>
      </c>
      <c r="BD68" s="8" t="s">
        <v>146</v>
      </c>
      <c r="BE68" s="4" t="s">
        <v>146</v>
      </c>
      <c r="BF68" s="8" t="s">
        <v>146</v>
      </c>
      <c r="BG68" s="7" t="s">
        <v>146</v>
      </c>
      <c r="BH68" s="7" t="s">
        <v>146</v>
      </c>
      <c r="BI68" s="7"/>
      <c r="BJ68" s="4"/>
      <c r="BK68" s="8"/>
      <c r="BL68" s="2" t="s">
        <v>592</v>
      </c>
      <c r="BM68" s="7"/>
      <c r="BN68" s="7"/>
      <c r="BO68" s="4"/>
      <c r="BP68" s="8"/>
      <c r="BQ68" s="4"/>
      <c r="BR68" s="8"/>
      <c r="BS68" s="7"/>
      <c r="BT68" s="7"/>
      <c r="BU68" s="2" t="s">
        <v>153</v>
      </c>
      <c r="BV68" s="2" t="s">
        <v>338</v>
      </c>
      <c r="BW68" s="2" t="s">
        <v>555</v>
      </c>
      <c r="BX68" s="2" t="s">
        <v>601</v>
      </c>
      <c r="BY68" s="2" t="s">
        <v>155</v>
      </c>
      <c r="BZ68" s="2" t="s">
        <v>155</v>
      </c>
      <c r="CA68" s="2" t="s">
        <v>146</v>
      </c>
      <c r="CB68" s="4"/>
      <c r="CC68" s="8"/>
      <c r="CD68" s="4">
        <v>6</v>
      </c>
      <c r="CE68" s="8">
        <v>321.78</v>
      </c>
      <c r="CF68" s="7">
        <v>-1</v>
      </c>
      <c r="CG68" s="7">
        <v>-1</v>
      </c>
      <c r="CH68" s="2" t="s">
        <v>153</v>
      </c>
      <c r="CI68" s="2" t="s">
        <v>338</v>
      </c>
      <c r="CJ68" s="2" t="s">
        <v>598</v>
      </c>
      <c r="CK68" s="2" t="s">
        <v>345</v>
      </c>
      <c r="CL68" s="2" t="s">
        <v>155</v>
      </c>
      <c r="CM68" s="2" t="s">
        <v>155</v>
      </c>
      <c r="CN68" s="2" t="s">
        <v>146</v>
      </c>
      <c r="CO68" s="4"/>
      <c r="CP68" s="8"/>
      <c r="CQ68" s="4"/>
      <c r="CR68" s="8"/>
      <c r="CS68" s="7"/>
      <c r="CT68" s="7"/>
      <c r="CU68" s="2" t="s">
        <v>238</v>
      </c>
      <c r="CV68" s="2" t="s">
        <v>338</v>
      </c>
      <c r="CW68" s="2" t="s">
        <v>146</v>
      </c>
      <c r="CX68" s="2" t="s">
        <v>146</v>
      </c>
      <c r="CY68" s="2" t="s">
        <v>155</v>
      </c>
      <c r="CZ68" s="2" t="s">
        <v>155</v>
      </c>
      <c r="DA68" s="2" t="s">
        <v>146</v>
      </c>
      <c r="DB68" s="4"/>
      <c r="DC68" s="8"/>
      <c r="DD68" s="4">
        <v>2</v>
      </c>
      <c r="DE68" s="8">
        <v>231.66</v>
      </c>
      <c r="DF68" s="7">
        <v>-1</v>
      </c>
      <c r="DG68" s="7">
        <v>-1</v>
      </c>
      <c r="DH68" s="2" t="s">
        <v>153</v>
      </c>
      <c r="DI68" s="2" t="s">
        <v>338</v>
      </c>
      <c r="DJ68" s="2" t="s">
        <v>367</v>
      </c>
      <c r="DK68" s="2" t="s">
        <v>260</v>
      </c>
      <c r="DL68" s="2" t="s">
        <v>155</v>
      </c>
      <c r="DM68" s="2" t="s">
        <v>155</v>
      </c>
      <c r="DN68" s="2" t="s">
        <v>146</v>
      </c>
      <c r="DO68" s="4"/>
      <c r="DP68" s="8"/>
      <c r="DQ68" s="4"/>
      <c r="DR68" s="8"/>
      <c r="DS68" s="7"/>
      <c r="DT68" s="7"/>
      <c r="DU68" s="2" t="s">
        <v>153</v>
      </c>
      <c r="DV68" s="2" t="s">
        <v>338</v>
      </c>
      <c r="DW68" s="2" t="s">
        <v>555</v>
      </c>
      <c r="DX68" s="2" t="s">
        <v>602</v>
      </c>
      <c r="DY68" s="2" t="s">
        <v>155</v>
      </c>
      <c r="DZ68" s="2" t="s">
        <v>155</v>
      </c>
      <c r="EA68" s="2" t="s">
        <v>146</v>
      </c>
      <c r="EB68" s="4"/>
      <c r="EC68" s="8"/>
      <c r="ED68" s="4">
        <v>4</v>
      </c>
      <c r="EE68" s="8">
        <v>240.24</v>
      </c>
      <c r="EF68" s="7">
        <v>-1</v>
      </c>
      <c r="EG68" s="7">
        <v>-1</v>
      </c>
      <c r="EH68" s="2" t="s">
        <v>153</v>
      </c>
      <c r="EI68" s="2" t="s">
        <v>338</v>
      </c>
      <c r="EJ68" s="2" t="s">
        <v>162</v>
      </c>
      <c r="EK68" s="2" t="s">
        <v>402</v>
      </c>
      <c r="EL68" s="2" t="s">
        <v>340</v>
      </c>
      <c r="EM68" s="2" t="s">
        <v>155</v>
      </c>
      <c r="EN68" s="2" t="s">
        <v>146</v>
      </c>
      <c r="EO68" s="4"/>
      <c r="EP68" s="8"/>
      <c r="EQ68" s="4"/>
      <c r="ER68" s="8"/>
      <c r="ES68" s="7"/>
      <c r="ET68" s="7"/>
      <c r="EU68" s="2" t="s">
        <v>153</v>
      </c>
      <c r="EV68" s="2" t="s">
        <v>338</v>
      </c>
      <c r="EW68" s="2" t="s">
        <v>164</v>
      </c>
      <c r="EX68" s="2" t="s">
        <v>603</v>
      </c>
      <c r="EY68" s="2" t="s">
        <v>155</v>
      </c>
      <c r="EZ68" s="2" t="s">
        <v>155</v>
      </c>
      <c r="FA68" s="2" t="s">
        <v>146</v>
      </c>
      <c r="FB68" s="4"/>
      <c r="FC68" s="8"/>
      <c r="FD68" s="4"/>
      <c r="FE68" s="8"/>
      <c r="FF68" s="7"/>
      <c r="FG68" s="7"/>
      <c r="FH68" s="2" t="s">
        <v>529</v>
      </c>
      <c r="FI68" s="2" t="s">
        <v>338</v>
      </c>
      <c r="FJ68" s="2" t="s">
        <v>146</v>
      </c>
      <c r="FK68" s="2" t="s">
        <v>146</v>
      </c>
      <c r="FL68" s="2" t="s">
        <v>155</v>
      </c>
      <c r="FM68" s="2" t="s">
        <v>155</v>
      </c>
      <c r="FN68" s="2" t="s">
        <v>146</v>
      </c>
      <c r="FO68" s="4"/>
      <c r="FP68" s="8"/>
      <c r="FQ68" s="4"/>
      <c r="FR68" s="8"/>
      <c r="FS68" s="7"/>
      <c r="FT68" s="7"/>
      <c r="FU68" s="2" t="s">
        <v>146</v>
      </c>
      <c r="FV68" s="2" t="s">
        <v>146</v>
      </c>
      <c r="FW68" s="2" t="s">
        <v>146</v>
      </c>
      <c r="FX68" s="2" t="s">
        <v>146</v>
      </c>
      <c r="FY68" s="2" t="s">
        <v>146</v>
      </c>
      <c r="FZ68" s="2" t="s">
        <v>146</v>
      </c>
      <c r="GA68" s="2" t="s">
        <v>146</v>
      </c>
      <c r="GB68" s="4"/>
      <c r="GC68" s="8"/>
      <c r="GD68" s="4"/>
      <c r="GE68" s="8"/>
      <c r="GF68" s="7"/>
      <c r="GG68" s="7"/>
      <c r="GH68" s="2" t="s">
        <v>238</v>
      </c>
      <c r="GI68" s="2" t="s">
        <v>338</v>
      </c>
      <c r="GJ68" s="2" t="s">
        <v>146</v>
      </c>
      <c r="GK68" s="2" t="s">
        <v>146</v>
      </c>
      <c r="GL68" s="2" t="s">
        <v>155</v>
      </c>
      <c r="GM68" s="2" t="s">
        <v>155</v>
      </c>
      <c r="GN68" s="2" t="s">
        <v>146</v>
      </c>
      <c r="GO68" s="4"/>
      <c r="GP68" s="8"/>
      <c r="GQ68" s="4"/>
      <c r="GR68" s="8"/>
      <c r="GS68" s="7"/>
      <c r="GT68" s="7"/>
      <c r="GU68" s="2" t="s">
        <v>153</v>
      </c>
      <c r="GV68" s="2" t="s">
        <v>338</v>
      </c>
      <c r="GW68" s="2" t="s">
        <v>171</v>
      </c>
      <c r="GX68" s="2" t="s">
        <v>146</v>
      </c>
      <c r="GY68" s="2" t="s">
        <v>155</v>
      </c>
      <c r="GZ68" s="2" t="s">
        <v>155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146</v>
      </c>
      <c r="IV68" s="2" t="s">
        <v>146</v>
      </c>
      <c r="IW68" s="2" t="s">
        <v>146</v>
      </c>
      <c r="IX68" s="2" t="s">
        <v>146</v>
      </c>
      <c r="IY68" s="2" t="s">
        <v>146</v>
      </c>
      <c r="IZ68" s="2" t="s">
        <v>146</v>
      </c>
      <c r="JA68" s="2" t="s">
        <v>146</v>
      </c>
      <c r="JB68" s="4"/>
      <c r="JC68" s="8"/>
      <c r="JD68" s="4"/>
      <c r="JE68" s="8"/>
      <c r="JF68" s="7"/>
      <c r="JG68" s="7"/>
      <c r="JH68" s="2" t="s">
        <v>146</v>
      </c>
      <c r="JI68" s="2" t="s">
        <v>146</v>
      </c>
      <c r="JJ68" s="2" t="s">
        <v>146</v>
      </c>
      <c r="JK68" s="2" t="s">
        <v>146</v>
      </c>
      <c r="JL68" s="2" t="s">
        <v>146</v>
      </c>
      <c r="JM68" s="2" t="s">
        <v>146</v>
      </c>
      <c r="JN68" s="2" t="s">
        <v>146</v>
      </c>
      <c r="JO68" s="4"/>
      <c r="JP68" s="8"/>
      <c r="JQ68" s="4"/>
      <c r="JR68" s="8"/>
      <c r="JS68" s="7"/>
      <c r="JT68" s="7"/>
      <c r="JU68" s="2" t="s">
        <v>146</v>
      </c>
      <c r="JV68" s="2" t="s">
        <v>146</v>
      </c>
      <c r="JW68" s="2" t="s">
        <v>146</v>
      </c>
      <c r="JX68" s="2" t="s">
        <v>146</v>
      </c>
      <c r="JY68" s="2" t="s">
        <v>146</v>
      </c>
      <c r="JZ68" s="2" t="s">
        <v>146</v>
      </c>
      <c r="KA68" s="2" t="s">
        <v>146</v>
      </c>
      <c r="KB68" s="4"/>
      <c r="KC68" s="8"/>
      <c r="KD68" s="4"/>
      <c r="KE68" s="8"/>
      <c r="KF68" s="7"/>
      <c r="KG68" s="7"/>
      <c r="KH68" s="2" t="s">
        <v>153</v>
      </c>
      <c r="KI68" s="2" t="s">
        <v>338</v>
      </c>
      <c r="KJ68" s="2" t="s">
        <v>197</v>
      </c>
      <c r="KK68" s="2" t="s">
        <v>146</v>
      </c>
      <c r="KL68" s="2" t="s">
        <v>155</v>
      </c>
      <c r="KM68" s="2" t="s">
        <v>155</v>
      </c>
      <c r="KN68" s="2" t="s">
        <v>146</v>
      </c>
      <c r="KO68" s="4"/>
      <c r="KP68" s="8"/>
      <c r="KQ68" s="4"/>
      <c r="KR68" s="8"/>
      <c r="KS68" s="7"/>
      <c r="KT68" s="7"/>
      <c r="KU68" s="2" t="s">
        <v>146</v>
      </c>
      <c r="KV68" s="2" t="s">
        <v>146</v>
      </c>
      <c r="KW68" s="2" t="s">
        <v>146</v>
      </c>
      <c r="KX68" s="2" t="s">
        <v>146</v>
      </c>
      <c r="KY68" s="2" t="s">
        <v>146</v>
      </c>
      <c r="KZ68" s="2" t="s">
        <v>146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146</v>
      </c>
      <c r="NI68" s="2" t="s">
        <v>146</v>
      </c>
      <c r="NJ68" s="2" t="s">
        <v>146</v>
      </c>
      <c r="NK68" s="2" t="s">
        <v>146</v>
      </c>
      <c r="NL68" s="2" t="s">
        <v>146</v>
      </c>
      <c r="NM68" s="2" t="s">
        <v>146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238</v>
      </c>
      <c r="OV68" s="2" t="s">
        <v>338</v>
      </c>
      <c r="OW68" s="2" t="s">
        <v>146</v>
      </c>
      <c r="OX68" s="2" t="s">
        <v>146</v>
      </c>
      <c r="OY68" s="2" t="s">
        <v>155</v>
      </c>
      <c r="OZ68" s="2" t="s">
        <v>155</v>
      </c>
      <c r="PA68" s="2" t="s">
        <v>146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</row>
    <row r="69">
      <c r="A69" s="2" t="s">
        <v>604</v>
      </c>
      <c r="B69" s="2" t="s">
        <v>135</v>
      </c>
      <c r="C69" s="2" t="s">
        <v>520</v>
      </c>
      <c r="D69" s="2" t="s">
        <v>572</v>
      </c>
      <c r="E69" s="2" t="s">
        <v>573</v>
      </c>
      <c r="F69" s="2" t="s">
        <v>594</v>
      </c>
      <c r="G69" s="2" t="s">
        <v>594</v>
      </c>
      <c r="H69" s="2" t="s">
        <v>594</v>
      </c>
      <c r="I69" s="2" t="s">
        <v>600</v>
      </c>
      <c r="J69" s="2" t="s">
        <v>531</v>
      </c>
      <c r="K69" s="2" t="s">
        <v>547</v>
      </c>
      <c r="L69" s="3">
        <v>136.19</v>
      </c>
      <c r="M69" s="3">
        <v>143</v>
      </c>
      <c r="N69" s="3">
        <v>399.99</v>
      </c>
      <c r="O69" s="2" t="s">
        <v>567</v>
      </c>
      <c r="P69" s="2" t="s">
        <v>525</v>
      </c>
      <c r="Q69" s="2" t="s">
        <v>145</v>
      </c>
      <c r="R69" s="2" t="s">
        <v>146</v>
      </c>
      <c r="S69" s="2" t="s">
        <v>146</v>
      </c>
      <c r="T69" s="2" t="s">
        <v>597</v>
      </c>
      <c r="U69" s="2" t="s">
        <v>146</v>
      </c>
      <c r="V69" s="2" t="s">
        <v>407</v>
      </c>
      <c r="W69" s="2" t="s">
        <v>564</v>
      </c>
      <c r="X69" s="2" t="s">
        <v>146</v>
      </c>
      <c r="Y69" s="2" t="s">
        <v>555</v>
      </c>
      <c r="Z69" s="4"/>
      <c r="AA69" s="4">
        <f>=ROUNDDOWN({0},0)</f>
      </c>
      <c r="AB69" s="5">
        <v>2</v>
      </c>
      <c r="AC69" s="2" t="s">
        <v>146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/>
      <c r="AQ69" s="8"/>
      <c r="AR69" s="4">
        <v>6</v>
      </c>
      <c r="AS69" s="8">
        <v>546.26</v>
      </c>
      <c r="AT69" s="7">
        <v>-1</v>
      </c>
      <c r="AU69" s="7">
        <v>-1</v>
      </c>
      <c r="AV69" s="4" t="s">
        <v>146</v>
      </c>
      <c r="AW69" s="8" t="s">
        <v>146</v>
      </c>
      <c r="AX69" s="4" t="s">
        <v>146</v>
      </c>
      <c r="AY69" s="8" t="s">
        <v>146</v>
      </c>
      <c r="AZ69" s="7" t="s">
        <v>146</v>
      </c>
      <c r="BA69" s="7" t="s">
        <v>146</v>
      </c>
      <c r="BB69" s="7"/>
      <c r="BC69" s="4" t="s">
        <v>146</v>
      </c>
      <c r="BD69" s="8" t="s">
        <v>146</v>
      </c>
      <c r="BE69" s="4" t="s">
        <v>146</v>
      </c>
      <c r="BF69" s="8" t="s">
        <v>146</v>
      </c>
      <c r="BG69" s="7" t="s">
        <v>146</v>
      </c>
      <c r="BH69" s="7" t="s">
        <v>146</v>
      </c>
      <c r="BI69" s="7"/>
      <c r="BJ69" s="4"/>
      <c r="BK69" s="8"/>
      <c r="BL69" s="2" t="s">
        <v>592</v>
      </c>
      <c r="BM69" s="7"/>
      <c r="BN69" s="7"/>
      <c r="BO69" s="4"/>
      <c r="BP69" s="8"/>
      <c r="BQ69" s="4"/>
      <c r="BR69" s="8"/>
      <c r="BS69" s="7"/>
      <c r="BT69" s="7"/>
      <c r="BU69" s="2" t="s">
        <v>153</v>
      </c>
      <c r="BV69" s="2" t="s">
        <v>338</v>
      </c>
      <c r="BW69" s="2" t="s">
        <v>555</v>
      </c>
      <c r="BX69" s="2" t="s">
        <v>176</v>
      </c>
      <c r="BY69" s="2" t="s">
        <v>155</v>
      </c>
      <c r="BZ69" s="2" t="s">
        <v>155</v>
      </c>
      <c r="CA69" s="2" t="s">
        <v>146</v>
      </c>
      <c r="CB69" s="4"/>
      <c r="CC69" s="8"/>
      <c r="CD69" s="4">
        <v>1</v>
      </c>
      <c r="CE69" s="8">
        <v>71.5</v>
      </c>
      <c r="CF69" s="7">
        <v>-1</v>
      </c>
      <c r="CG69" s="7">
        <v>-1</v>
      </c>
      <c r="CH69" s="2" t="s">
        <v>153</v>
      </c>
      <c r="CI69" s="2" t="s">
        <v>338</v>
      </c>
      <c r="CJ69" s="2" t="s">
        <v>598</v>
      </c>
      <c r="CK69" s="2" t="s">
        <v>549</v>
      </c>
      <c r="CL69" s="2" t="s">
        <v>155</v>
      </c>
      <c r="CM69" s="2" t="s">
        <v>155</v>
      </c>
      <c r="CN69" s="2" t="s">
        <v>146</v>
      </c>
      <c r="CO69" s="4"/>
      <c r="CP69" s="8"/>
      <c r="CQ69" s="4"/>
      <c r="CR69" s="8"/>
      <c r="CS69" s="7"/>
      <c r="CT69" s="7"/>
      <c r="CU69" s="2" t="s">
        <v>238</v>
      </c>
      <c r="CV69" s="2" t="s">
        <v>338</v>
      </c>
      <c r="CW69" s="2" t="s">
        <v>146</v>
      </c>
      <c r="CX69" s="2" t="s">
        <v>146</v>
      </c>
      <c r="CY69" s="2" t="s">
        <v>155</v>
      </c>
      <c r="CZ69" s="2" t="s">
        <v>155</v>
      </c>
      <c r="DA69" s="2" t="s">
        <v>146</v>
      </c>
      <c r="DB69" s="4"/>
      <c r="DC69" s="8"/>
      <c r="DD69" s="4">
        <v>1</v>
      </c>
      <c r="DE69" s="8">
        <v>154.44</v>
      </c>
      <c r="DF69" s="7">
        <v>-1</v>
      </c>
      <c r="DG69" s="7">
        <v>-1</v>
      </c>
      <c r="DH69" s="2" t="s">
        <v>153</v>
      </c>
      <c r="DI69" s="2" t="s">
        <v>338</v>
      </c>
      <c r="DJ69" s="2" t="s">
        <v>367</v>
      </c>
      <c r="DK69" s="2" t="s">
        <v>582</v>
      </c>
      <c r="DL69" s="2" t="s">
        <v>155</v>
      </c>
      <c r="DM69" s="2" t="s">
        <v>155</v>
      </c>
      <c r="DN69" s="2" t="s">
        <v>146</v>
      </c>
      <c r="DO69" s="4"/>
      <c r="DP69" s="8"/>
      <c r="DQ69" s="4"/>
      <c r="DR69" s="8"/>
      <c r="DS69" s="7"/>
      <c r="DT69" s="7"/>
      <c r="DU69" s="2" t="s">
        <v>153</v>
      </c>
      <c r="DV69" s="2" t="s">
        <v>338</v>
      </c>
      <c r="DW69" s="2" t="s">
        <v>555</v>
      </c>
      <c r="DX69" s="2" t="s">
        <v>605</v>
      </c>
      <c r="DY69" s="2" t="s">
        <v>155</v>
      </c>
      <c r="DZ69" s="2" t="s">
        <v>155</v>
      </c>
      <c r="EA69" s="2" t="s">
        <v>146</v>
      </c>
      <c r="EB69" s="4"/>
      <c r="EC69" s="8"/>
      <c r="ED69" s="4">
        <v>4</v>
      </c>
      <c r="EE69" s="8">
        <v>320.32</v>
      </c>
      <c r="EF69" s="7">
        <v>-1</v>
      </c>
      <c r="EG69" s="7">
        <v>-1</v>
      </c>
      <c r="EH69" s="2" t="s">
        <v>153</v>
      </c>
      <c r="EI69" s="2" t="s">
        <v>338</v>
      </c>
      <c r="EJ69" s="2" t="s">
        <v>162</v>
      </c>
      <c r="EK69" s="2" t="s">
        <v>606</v>
      </c>
      <c r="EL69" s="2" t="s">
        <v>340</v>
      </c>
      <c r="EM69" s="2" t="s">
        <v>155</v>
      </c>
      <c r="EN69" s="2" t="s">
        <v>146</v>
      </c>
      <c r="EO69" s="4"/>
      <c r="EP69" s="8"/>
      <c r="EQ69" s="4"/>
      <c r="ER69" s="8"/>
      <c r="ES69" s="7"/>
      <c r="ET69" s="7"/>
      <c r="EU69" s="2" t="s">
        <v>153</v>
      </c>
      <c r="EV69" s="2" t="s">
        <v>338</v>
      </c>
      <c r="EW69" s="2" t="s">
        <v>164</v>
      </c>
      <c r="EX69" s="2" t="s">
        <v>411</v>
      </c>
      <c r="EY69" s="2" t="s">
        <v>155</v>
      </c>
      <c r="EZ69" s="2" t="s">
        <v>155</v>
      </c>
      <c r="FA69" s="2" t="s">
        <v>146</v>
      </c>
      <c r="FB69" s="4"/>
      <c r="FC69" s="8"/>
      <c r="FD69" s="4"/>
      <c r="FE69" s="8"/>
      <c r="FF69" s="7"/>
      <c r="FG69" s="7"/>
      <c r="FH69" s="2" t="s">
        <v>529</v>
      </c>
      <c r="FI69" s="2" t="s">
        <v>338</v>
      </c>
      <c r="FJ69" s="2" t="s">
        <v>146</v>
      </c>
      <c r="FK69" s="2" t="s">
        <v>146</v>
      </c>
      <c r="FL69" s="2" t="s">
        <v>155</v>
      </c>
      <c r="FM69" s="2" t="s">
        <v>155</v>
      </c>
      <c r="FN69" s="2" t="s">
        <v>146</v>
      </c>
      <c r="FO69" s="4"/>
      <c r="FP69" s="8"/>
      <c r="FQ69" s="4"/>
      <c r="FR69" s="8"/>
      <c r="FS69" s="7"/>
      <c r="FT69" s="7"/>
      <c r="FU69" s="2" t="s">
        <v>146</v>
      </c>
      <c r="FV69" s="2" t="s">
        <v>146</v>
      </c>
      <c r="FW69" s="2" t="s">
        <v>146</v>
      </c>
      <c r="FX69" s="2" t="s">
        <v>146</v>
      </c>
      <c r="FY69" s="2" t="s">
        <v>146</v>
      </c>
      <c r="FZ69" s="2" t="s">
        <v>146</v>
      </c>
      <c r="GA69" s="2" t="s">
        <v>146</v>
      </c>
      <c r="GB69" s="4"/>
      <c r="GC69" s="8"/>
      <c r="GD69" s="4"/>
      <c r="GE69" s="8"/>
      <c r="GF69" s="7"/>
      <c r="GG69" s="7"/>
      <c r="GH69" s="2" t="s">
        <v>238</v>
      </c>
      <c r="GI69" s="2" t="s">
        <v>338</v>
      </c>
      <c r="GJ69" s="2" t="s">
        <v>146</v>
      </c>
      <c r="GK69" s="2" t="s">
        <v>146</v>
      </c>
      <c r="GL69" s="2" t="s">
        <v>155</v>
      </c>
      <c r="GM69" s="2" t="s">
        <v>155</v>
      </c>
      <c r="GN69" s="2" t="s">
        <v>146</v>
      </c>
      <c r="GO69" s="4"/>
      <c r="GP69" s="8"/>
      <c r="GQ69" s="4"/>
      <c r="GR69" s="8"/>
      <c r="GS69" s="7"/>
      <c r="GT69" s="7"/>
      <c r="GU69" s="2" t="s">
        <v>153</v>
      </c>
      <c r="GV69" s="2" t="s">
        <v>338</v>
      </c>
      <c r="GW69" s="2" t="s">
        <v>171</v>
      </c>
      <c r="GX69" s="2" t="s">
        <v>146</v>
      </c>
      <c r="GY69" s="2" t="s">
        <v>155</v>
      </c>
      <c r="GZ69" s="2" t="s">
        <v>155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146</v>
      </c>
      <c r="IV69" s="2" t="s">
        <v>146</v>
      </c>
      <c r="IW69" s="2" t="s">
        <v>146</v>
      </c>
      <c r="IX69" s="2" t="s">
        <v>146</v>
      </c>
      <c r="IY69" s="2" t="s">
        <v>146</v>
      </c>
      <c r="IZ69" s="2" t="s">
        <v>146</v>
      </c>
      <c r="JA69" s="2" t="s">
        <v>146</v>
      </c>
      <c r="JB69" s="4"/>
      <c r="JC69" s="8"/>
      <c r="JD69" s="4"/>
      <c r="JE69" s="8"/>
      <c r="JF69" s="7"/>
      <c r="JG69" s="7"/>
      <c r="JH69" s="2" t="s">
        <v>146</v>
      </c>
      <c r="JI69" s="2" t="s">
        <v>146</v>
      </c>
      <c r="JJ69" s="2" t="s">
        <v>146</v>
      </c>
      <c r="JK69" s="2" t="s">
        <v>146</v>
      </c>
      <c r="JL69" s="2" t="s">
        <v>146</v>
      </c>
      <c r="JM69" s="2" t="s">
        <v>146</v>
      </c>
      <c r="JN69" s="2" t="s">
        <v>146</v>
      </c>
      <c r="JO69" s="4"/>
      <c r="JP69" s="8"/>
      <c r="JQ69" s="4"/>
      <c r="JR69" s="8"/>
      <c r="JS69" s="7"/>
      <c r="JT69" s="7"/>
      <c r="JU69" s="2" t="s">
        <v>146</v>
      </c>
      <c r="JV69" s="2" t="s">
        <v>146</v>
      </c>
      <c r="JW69" s="2" t="s">
        <v>146</v>
      </c>
      <c r="JX69" s="2" t="s">
        <v>146</v>
      </c>
      <c r="JY69" s="2" t="s">
        <v>146</v>
      </c>
      <c r="JZ69" s="2" t="s">
        <v>146</v>
      </c>
      <c r="KA69" s="2" t="s">
        <v>146</v>
      </c>
      <c r="KB69" s="4"/>
      <c r="KC69" s="8"/>
      <c r="KD69" s="4"/>
      <c r="KE69" s="8"/>
      <c r="KF69" s="7"/>
      <c r="KG69" s="7"/>
      <c r="KH69" s="2" t="s">
        <v>153</v>
      </c>
      <c r="KI69" s="2" t="s">
        <v>338</v>
      </c>
      <c r="KJ69" s="2" t="s">
        <v>197</v>
      </c>
      <c r="KK69" s="2" t="s">
        <v>146</v>
      </c>
      <c r="KL69" s="2" t="s">
        <v>155</v>
      </c>
      <c r="KM69" s="2" t="s">
        <v>155</v>
      </c>
      <c r="KN69" s="2" t="s">
        <v>146</v>
      </c>
      <c r="KO69" s="4"/>
      <c r="KP69" s="8"/>
      <c r="KQ69" s="4"/>
      <c r="KR69" s="8"/>
      <c r="KS69" s="7"/>
      <c r="KT69" s="7"/>
      <c r="KU69" s="2" t="s">
        <v>146</v>
      </c>
      <c r="KV69" s="2" t="s">
        <v>146</v>
      </c>
      <c r="KW69" s="2" t="s">
        <v>146</v>
      </c>
      <c r="KX69" s="2" t="s">
        <v>146</v>
      </c>
      <c r="KY69" s="2" t="s">
        <v>146</v>
      </c>
      <c r="KZ69" s="2" t="s">
        <v>146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146</v>
      </c>
      <c r="NI69" s="2" t="s">
        <v>146</v>
      </c>
      <c r="NJ69" s="2" t="s">
        <v>146</v>
      </c>
      <c r="NK69" s="2" t="s">
        <v>146</v>
      </c>
      <c r="NL69" s="2" t="s">
        <v>146</v>
      </c>
      <c r="NM69" s="2" t="s">
        <v>146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238</v>
      </c>
      <c r="OV69" s="2" t="s">
        <v>338</v>
      </c>
      <c r="OW69" s="2" t="s">
        <v>146</v>
      </c>
      <c r="OX69" s="2" t="s">
        <v>146</v>
      </c>
      <c r="OY69" s="2" t="s">
        <v>155</v>
      </c>
      <c r="OZ69" s="2" t="s">
        <v>155</v>
      </c>
      <c r="PA69" s="2" t="s">
        <v>146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</row>
    <row r="70">
      <c r="A70" s="2" t="s">
        <v>607</v>
      </c>
      <c r="B70" s="2" t="s">
        <v>135</v>
      </c>
      <c r="C70" s="2" t="s">
        <v>608</v>
      </c>
      <c r="D70" s="2" t="s">
        <v>572</v>
      </c>
      <c r="E70" s="2" t="s">
        <v>573</v>
      </c>
      <c r="F70" s="2" t="s">
        <v>609</v>
      </c>
      <c r="G70" s="2" t="s">
        <v>609</v>
      </c>
      <c r="H70" s="2" t="s">
        <v>609</v>
      </c>
      <c r="I70" s="2" t="s">
        <v>575</v>
      </c>
      <c r="J70" s="2" t="s">
        <v>523</v>
      </c>
      <c r="K70" s="2" t="s">
        <v>610</v>
      </c>
      <c r="L70" s="3">
        <v>68.09</v>
      </c>
      <c r="M70" s="3">
        <v>71.49</v>
      </c>
      <c r="N70" s="3">
        <v>199.99</v>
      </c>
      <c r="O70" s="2" t="s">
        <v>143</v>
      </c>
      <c r="P70" s="2" t="s">
        <v>525</v>
      </c>
      <c r="Q70" s="2" t="s">
        <v>145</v>
      </c>
      <c r="R70" s="2" t="s">
        <v>146</v>
      </c>
      <c r="S70" s="2" t="s">
        <v>146</v>
      </c>
      <c r="T70" s="2" t="s">
        <v>526</v>
      </c>
      <c r="U70" s="2" t="s">
        <v>146</v>
      </c>
      <c r="V70" s="2" t="s">
        <v>407</v>
      </c>
      <c r="W70" s="2" t="s">
        <v>564</v>
      </c>
      <c r="X70" s="2" t="s">
        <v>146</v>
      </c>
      <c r="Y70" s="2" t="s">
        <v>611</v>
      </c>
      <c r="Z70" s="4">
        <v>10</v>
      </c>
      <c r="AA70" s="4">
        <f>=ROUNDDOWN(3.125,0)</f>
      </c>
      <c r="AB70" s="5">
        <v>3.2</v>
      </c>
      <c r="AC70" s="2" t="s">
        <v>146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>
        <v>2</v>
      </c>
      <c r="AQ70" s="8">
        <v>139.41</v>
      </c>
      <c r="AR70" s="4"/>
      <c r="AS70" s="8"/>
      <c r="AT70" s="7"/>
      <c r="AU70" s="7"/>
      <c r="AV70" s="4">
        <v>2</v>
      </c>
      <c r="AW70" s="8">
        <v>139.41</v>
      </c>
      <c r="AX70" s="4">
        <v>4</v>
      </c>
      <c r="AY70" s="8">
        <v>200.2</v>
      </c>
      <c r="AZ70" s="7">
        <v>-0.5</v>
      </c>
      <c r="BA70" s="7">
        <v>-0.3036</v>
      </c>
      <c r="BB70" s="7">
        <v>1</v>
      </c>
      <c r="BC70" s="4">
        <v>2</v>
      </c>
      <c r="BD70" s="8">
        <v>139.41</v>
      </c>
      <c r="BE70" s="4">
        <v>4</v>
      </c>
      <c r="BF70" s="8">
        <v>200.2</v>
      </c>
      <c r="BG70" s="7">
        <v>-0.5</v>
      </c>
      <c r="BH70" s="7">
        <v>-0.3036</v>
      </c>
      <c r="BI70" s="7">
        <v>1</v>
      </c>
      <c r="BJ70" s="4">
        <v>2</v>
      </c>
      <c r="BK70" s="8">
        <v>139.41</v>
      </c>
      <c r="BL70" s="2" t="s">
        <v>612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153</v>
      </c>
      <c r="BV70" s="2" t="s">
        <v>143</v>
      </c>
      <c r="BW70" s="2" t="s">
        <v>613</v>
      </c>
      <c r="BX70" s="2" t="s">
        <v>534</v>
      </c>
      <c r="BY70" s="2" t="s">
        <v>155</v>
      </c>
      <c r="BZ70" s="2" t="s">
        <v>155</v>
      </c>
      <c r="CA70" s="2" t="s">
        <v>146</v>
      </c>
      <c r="CB70" s="4"/>
      <c r="CC70" s="8"/>
      <c r="CD70" s="4"/>
      <c r="CE70" s="8"/>
      <c r="CF70" s="7"/>
      <c r="CG70" s="7"/>
      <c r="CH70" s="2" t="s">
        <v>153</v>
      </c>
      <c r="CI70" s="2" t="s">
        <v>143</v>
      </c>
      <c r="CJ70" s="2" t="s">
        <v>156</v>
      </c>
      <c r="CK70" s="2" t="s">
        <v>614</v>
      </c>
      <c r="CL70" s="2" t="s">
        <v>155</v>
      </c>
      <c r="CM70" s="2" t="s">
        <v>155</v>
      </c>
      <c r="CN70" s="2" t="s">
        <v>146</v>
      </c>
      <c r="CO70" s="4"/>
      <c r="CP70" s="8"/>
      <c r="CQ70" s="4"/>
      <c r="CR70" s="8"/>
      <c r="CS70" s="7"/>
      <c r="CT70" s="7"/>
      <c r="CU70" s="2" t="s">
        <v>238</v>
      </c>
      <c r="CV70" s="2" t="s">
        <v>143</v>
      </c>
      <c r="CW70" s="2" t="s">
        <v>146</v>
      </c>
      <c r="CX70" s="2" t="s">
        <v>146</v>
      </c>
      <c r="CY70" s="2" t="s">
        <v>155</v>
      </c>
      <c r="CZ70" s="2" t="s">
        <v>155</v>
      </c>
      <c r="DA70" s="2" t="s">
        <v>146</v>
      </c>
      <c r="DB70" s="4"/>
      <c r="DC70" s="8"/>
      <c r="DD70" s="4"/>
      <c r="DE70" s="8"/>
      <c r="DF70" s="7"/>
      <c r="DG70" s="7"/>
      <c r="DH70" s="2" t="s">
        <v>153</v>
      </c>
      <c r="DI70" s="2" t="s">
        <v>330</v>
      </c>
      <c r="DJ70" s="2" t="s">
        <v>367</v>
      </c>
      <c r="DK70" s="2" t="s">
        <v>292</v>
      </c>
      <c r="DL70" s="2" t="s">
        <v>155</v>
      </c>
      <c r="DM70" s="2" t="s">
        <v>155</v>
      </c>
      <c r="DN70" s="2" t="s">
        <v>146</v>
      </c>
      <c r="DO70" s="4">
        <v>1</v>
      </c>
      <c r="DP70" s="8">
        <v>64.34</v>
      </c>
      <c r="DQ70" s="4"/>
      <c r="DR70" s="8"/>
      <c r="DS70" s="7"/>
      <c r="DT70" s="7"/>
      <c r="DU70" s="2" t="s">
        <v>153</v>
      </c>
      <c r="DV70" s="2" t="s">
        <v>143</v>
      </c>
      <c r="DW70" s="2" t="s">
        <v>611</v>
      </c>
      <c r="DX70" s="2" t="s">
        <v>193</v>
      </c>
      <c r="DY70" s="2" t="s">
        <v>155</v>
      </c>
      <c r="DZ70" s="2" t="s">
        <v>155</v>
      </c>
      <c r="EA70" s="2" t="s">
        <v>146</v>
      </c>
      <c r="EB70" s="4"/>
      <c r="EC70" s="8"/>
      <c r="ED70" s="4"/>
      <c r="EE70" s="8"/>
      <c r="EF70" s="7"/>
      <c r="EG70" s="7"/>
      <c r="EH70" s="2" t="s">
        <v>153</v>
      </c>
      <c r="EI70" s="2" t="s">
        <v>143</v>
      </c>
      <c r="EJ70" s="2" t="s">
        <v>162</v>
      </c>
      <c r="EK70" s="2" t="s">
        <v>579</v>
      </c>
      <c r="EL70" s="2" t="s">
        <v>340</v>
      </c>
      <c r="EM70" s="2" t="s">
        <v>155</v>
      </c>
      <c r="EN70" s="2" t="s">
        <v>146</v>
      </c>
      <c r="EO70" s="4">
        <v>1</v>
      </c>
      <c r="EP70" s="8">
        <v>75.07</v>
      </c>
      <c r="EQ70" s="4"/>
      <c r="ER70" s="8"/>
      <c r="ES70" s="7"/>
      <c r="ET70" s="7"/>
      <c r="EU70" s="2" t="s">
        <v>153</v>
      </c>
      <c r="EV70" s="2" t="s">
        <v>143</v>
      </c>
      <c r="EW70" s="2" t="s">
        <v>164</v>
      </c>
      <c r="EX70" s="2" t="s">
        <v>434</v>
      </c>
      <c r="EY70" s="2" t="s">
        <v>155</v>
      </c>
      <c r="EZ70" s="2" t="s">
        <v>155</v>
      </c>
      <c r="FA70" s="2" t="s">
        <v>146</v>
      </c>
      <c r="FB70" s="4"/>
      <c r="FC70" s="8"/>
      <c r="FD70" s="4"/>
      <c r="FE70" s="8"/>
      <c r="FF70" s="7"/>
      <c r="FG70" s="7"/>
      <c r="FH70" s="2" t="s">
        <v>529</v>
      </c>
      <c r="FI70" s="2" t="s">
        <v>143</v>
      </c>
      <c r="FJ70" s="2" t="s">
        <v>146</v>
      </c>
      <c r="FK70" s="2" t="s">
        <v>146</v>
      </c>
      <c r="FL70" s="2" t="s">
        <v>155</v>
      </c>
      <c r="FM70" s="2" t="s">
        <v>155</v>
      </c>
      <c r="FN70" s="2" t="s">
        <v>146</v>
      </c>
      <c r="FO70" s="4"/>
      <c r="FP70" s="8"/>
      <c r="FQ70" s="4"/>
      <c r="FR70" s="8"/>
      <c r="FS70" s="7"/>
      <c r="FT70" s="7"/>
      <c r="FU70" s="2" t="s">
        <v>146</v>
      </c>
      <c r="FV70" s="2" t="s">
        <v>146</v>
      </c>
      <c r="FW70" s="2" t="s">
        <v>146</v>
      </c>
      <c r="FX70" s="2" t="s">
        <v>146</v>
      </c>
      <c r="FY70" s="2" t="s">
        <v>146</v>
      </c>
      <c r="FZ70" s="2" t="s">
        <v>146</v>
      </c>
      <c r="GA70" s="2" t="s">
        <v>146</v>
      </c>
      <c r="GB70" s="4"/>
      <c r="GC70" s="8"/>
      <c r="GD70" s="4"/>
      <c r="GE70" s="8"/>
      <c r="GF70" s="7"/>
      <c r="GG70" s="7"/>
      <c r="GH70" s="2" t="s">
        <v>238</v>
      </c>
      <c r="GI70" s="2" t="s">
        <v>143</v>
      </c>
      <c r="GJ70" s="2" t="s">
        <v>146</v>
      </c>
      <c r="GK70" s="2" t="s">
        <v>146</v>
      </c>
      <c r="GL70" s="2" t="s">
        <v>155</v>
      </c>
      <c r="GM70" s="2" t="s">
        <v>155</v>
      </c>
      <c r="GN70" s="2" t="s">
        <v>146</v>
      </c>
      <c r="GO70" s="4"/>
      <c r="GP70" s="8"/>
      <c r="GQ70" s="4"/>
      <c r="GR70" s="8"/>
      <c r="GS70" s="7"/>
      <c r="GT70" s="7"/>
      <c r="GU70" s="2" t="s">
        <v>153</v>
      </c>
      <c r="GV70" s="2" t="s">
        <v>143</v>
      </c>
      <c r="GW70" s="2" t="s">
        <v>171</v>
      </c>
      <c r="GX70" s="2" t="s">
        <v>146</v>
      </c>
      <c r="GY70" s="2" t="s">
        <v>155</v>
      </c>
      <c r="GZ70" s="2" t="s">
        <v>155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146</v>
      </c>
      <c r="IV70" s="2" t="s">
        <v>146</v>
      </c>
      <c r="IW70" s="2" t="s">
        <v>146</v>
      </c>
      <c r="IX70" s="2" t="s">
        <v>146</v>
      </c>
      <c r="IY70" s="2" t="s">
        <v>146</v>
      </c>
      <c r="IZ70" s="2" t="s">
        <v>146</v>
      </c>
      <c r="JA70" s="2" t="s">
        <v>146</v>
      </c>
      <c r="JB70" s="4"/>
      <c r="JC70" s="8"/>
      <c r="JD70" s="4"/>
      <c r="JE70" s="8"/>
      <c r="JF70" s="7"/>
      <c r="JG70" s="7"/>
      <c r="JH70" s="2" t="s">
        <v>146</v>
      </c>
      <c r="JI70" s="2" t="s">
        <v>146</v>
      </c>
      <c r="JJ70" s="2" t="s">
        <v>146</v>
      </c>
      <c r="JK70" s="2" t="s">
        <v>146</v>
      </c>
      <c r="JL70" s="2" t="s">
        <v>146</v>
      </c>
      <c r="JM70" s="2" t="s">
        <v>146</v>
      </c>
      <c r="JN70" s="2" t="s">
        <v>146</v>
      </c>
      <c r="JO70" s="4"/>
      <c r="JP70" s="8"/>
      <c r="JQ70" s="4"/>
      <c r="JR70" s="8"/>
      <c r="JS70" s="7"/>
      <c r="JT70" s="7"/>
      <c r="JU70" s="2" t="s">
        <v>146</v>
      </c>
      <c r="JV70" s="2" t="s">
        <v>146</v>
      </c>
      <c r="JW70" s="2" t="s">
        <v>146</v>
      </c>
      <c r="JX70" s="2" t="s">
        <v>146</v>
      </c>
      <c r="JY70" s="2" t="s">
        <v>146</v>
      </c>
      <c r="JZ70" s="2" t="s">
        <v>146</v>
      </c>
      <c r="KA70" s="2" t="s">
        <v>146</v>
      </c>
      <c r="KB70" s="4"/>
      <c r="KC70" s="8"/>
      <c r="KD70" s="4"/>
      <c r="KE70" s="8"/>
      <c r="KF70" s="7"/>
      <c r="KG70" s="7"/>
      <c r="KH70" s="2" t="s">
        <v>153</v>
      </c>
      <c r="KI70" s="2" t="s">
        <v>143</v>
      </c>
      <c r="KJ70" s="2" t="s">
        <v>197</v>
      </c>
      <c r="KK70" s="2" t="s">
        <v>146</v>
      </c>
      <c r="KL70" s="2" t="s">
        <v>155</v>
      </c>
      <c r="KM70" s="2" t="s">
        <v>155</v>
      </c>
      <c r="KN70" s="2" t="s">
        <v>146</v>
      </c>
      <c r="KO70" s="4"/>
      <c r="KP70" s="8"/>
      <c r="KQ70" s="4"/>
      <c r="KR70" s="8"/>
      <c r="KS70" s="7"/>
      <c r="KT70" s="7"/>
      <c r="KU70" s="2" t="s">
        <v>146</v>
      </c>
      <c r="KV70" s="2" t="s">
        <v>146</v>
      </c>
      <c r="KW70" s="2" t="s">
        <v>146</v>
      </c>
      <c r="KX70" s="2" t="s">
        <v>146</v>
      </c>
      <c r="KY70" s="2" t="s">
        <v>146</v>
      </c>
      <c r="KZ70" s="2" t="s">
        <v>146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238</v>
      </c>
      <c r="OV70" s="2" t="s">
        <v>143</v>
      </c>
      <c r="OW70" s="2" t="s">
        <v>146</v>
      </c>
      <c r="OX70" s="2" t="s">
        <v>146</v>
      </c>
      <c r="OY70" s="2" t="s">
        <v>155</v>
      </c>
      <c r="OZ70" s="2" t="s">
        <v>155</v>
      </c>
      <c r="PA70" s="2" t="s">
        <v>146</v>
      </c>
      <c r="PB70" s="4">
        <v>10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</row>
    <row r="71">
      <c r="A71" s="2" t="s">
        <v>615</v>
      </c>
      <c r="B71" s="2" t="s">
        <v>135</v>
      </c>
      <c r="C71" s="2" t="s">
        <v>608</v>
      </c>
      <c r="D71" s="2" t="s">
        <v>572</v>
      </c>
      <c r="E71" s="2" t="s">
        <v>573</v>
      </c>
      <c r="F71" s="2" t="s">
        <v>609</v>
      </c>
      <c r="G71" s="2" t="s">
        <v>609</v>
      </c>
      <c r="H71" s="2" t="s">
        <v>609</v>
      </c>
      <c r="I71" s="2" t="s">
        <v>575</v>
      </c>
      <c r="J71" s="2" t="s">
        <v>531</v>
      </c>
      <c r="K71" s="2" t="s">
        <v>610</v>
      </c>
      <c r="L71" s="3">
        <v>85.12</v>
      </c>
      <c r="M71" s="3">
        <v>89.38</v>
      </c>
      <c r="N71" s="3">
        <v>249.99</v>
      </c>
      <c r="O71" s="2" t="s">
        <v>143</v>
      </c>
      <c r="P71" s="2" t="s">
        <v>525</v>
      </c>
      <c r="Q71" s="2" t="s">
        <v>145</v>
      </c>
      <c r="R71" s="2" t="s">
        <v>146</v>
      </c>
      <c r="S71" s="2" t="s">
        <v>146</v>
      </c>
      <c r="T71" s="2" t="s">
        <v>526</v>
      </c>
      <c r="U71" s="2" t="s">
        <v>146</v>
      </c>
      <c r="V71" s="2" t="s">
        <v>407</v>
      </c>
      <c r="W71" s="2" t="s">
        <v>564</v>
      </c>
      <c r="X71" s="2" t="s">
        <v>146</v>
      </c>
      <c r="Y71" s="2" t="s">
        <v>611</v>
      </c>
      <c r="Z71" s="4"/>
      <c r="AA71" s="4">
        <f>=ROUNDDOWN({0},0)</f>
      </c>
      <c r="AB71" s="5">
        <v>3</v>
      </c>
      <c r="AC71" s="2" t="s">
        <v>146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/>
      <c r="AQ71" s="8"/>
      <c r="AR71" s="4">
        <v>4</v>
      </c>
      <c r="AS71" s="8">
        <v>200.2</v>
      </c>
      <c r="AT71" s="7">
        <v>-1</v>
      </c>
      <c r="AU71" s="7">
        <v>-1</v>
      </c>
      <c r="AV71" s="4" t="s">
        <v>146</v>
      </c>
      <c r="AW71" s="8" t="s">
        <v>146</v>
      </c>
      <c r="AX71" s="4" t="s">
        <v>146</v>
      </c>
      <c r="AY71" s="8" t="s">
        <v>146</v>
      </c>
      <c r="AZ71" s="7" t="s">
        <v>146</v>
      </c>
      <c r="BA71" s="7" t="s">
        <v>146</v>
      </c>
      <c r="BB71" s="7"/>
      <c r="BC71" s="4" t="s">
        <v>146</v>
      </c>
      <c r="BD71" s="8" t="s">
        <v>146</v>
      </c>
      <c r="BE71" s="4" t="s">
        <v>146</v>
      </c>
      <c r="BF71" s="8" t="s">
        <v>146</v>
      </c>
      <c r="BG71" s="7" t="s">
        <v>146</v>
      </c>
      <c r="BH71" s="7" t="s">
        <v>146</v>
      </c>
      <c r="BI71" s="7" t="s">
        <v>146</v>
      </c>
      <c r="BJ71" s="4"/>
      <c r="BK71" s="8"/>
      <c r="BL71" s="2" t="s">
        <v>21</v>
      </c>
      <c r="BM71" s="7"/>
      <c r="BN71" s="7"/>
      <c r="BO71" s="4"/>
      <c r="BP71" s="8"/>
      <c r="BQ71" s="4"/>
      <c r="BR71" s="8"/>
      <c r="BS71" s="7"/>
      <c r="BT71" s="7"/>
      <c r="BU71" s="2" t="s">
        <v>153</v>
      </c>
      <c r="BV71" s="2" t="s">
        <v>143</v>
      </c>
      <c r="BW71" s="2" t="s">
        <v>613</v>
      </c>
      <c r="BX71" s="2" t="s">
        <v>176</v>
      </c>
      <c r="BY71" s="2" t="s">
        <v>155</v>
      </c>
      <c r="BZ71" s="2" t="s">
        <v>155</v>
      </c>
      <c r="CA71" s="2" t="s">
        <v>146</v>
      </c>
      <c r="CB71" s="4"/>
      <c r="CC71" s="8"/>
      <c r="CD71" s="4"/>
      <c r="CE71" s="8"/>
      <c r="CF71" s="7"/>
      <c r="CG71" s="7"/>
      <c r="CH71" s="2" t="s">
        <v>153</v>
      </c>
      <c r="CI71" s="2" t="s">
        <v>338</v>
      </c>
      <c r="CJ71" s="2" t="s">
        <v>156</v>
      </c>
      <c r="CK71" s="2" t="s">
        <v>172</v>
      </c>
      <c r="CL71" s="2" t="s">
        <v>155</v>
      </c>
      <c r="CM71" s="2" t="s">
        <v>155</v>
      </c>
      <c r="CN71" s="2" t="s">
        <v>146</v>
      </c>
      <c r="CO71" s="4"/>
      <c r="CP71" s="8"/>
      <c r="CQ71" s="4"/>
      <c r="CR71" s="8"/>
      <c r="CS71" s="7"/>
      <c r="CT71" s="7"/>
      <c r="CU71" s="2" t="s">
        <v>238</v>
      </c>
      <c r="CV71" s="2" t="s">
        <v>338</v>
      </c>
      <c r="CW71" s="2" t="s">
        <v>146</v>
      </c>
      <c r="CX71" s="2" t="s">
        <v>146</v>
      </c>
      <c r="CY71" s="2" t="s">
        <v>155</v>
      </c>
      <c r="CZ71" s="2" t="s">
        <v>155</v>
      </c>
      <c r="DA71" s="2" t="s">
        <v>146</v>
      </c>
      <c r="DB71" s="4"/>
      <c r="DC71" s="8"/>
      <c r="DD71" s="4"/>
      <c r="DE71" s="8"/>
      <c r="DF71" s="7"/>
      <c r="DG71" s="7"/>
      <c r="DH71" s="2" t="s">
        <v>153</v>
      </c>
      <c r="DI71" s="2" t="s">
        <v>338</v>
      </c>
      <c r="DJ71" s="2" t="s">
        <v>367</v>
      </c>
      <c r="DK71" s="2" t="s">
        <v>292</v>
      </c>
      <c r="DL71" s="2" t="s">
        <v>155</v>
      </c>
      <c r="DM71" s="2" t="s">
        <v>155</v>
      </c>
      <c r="DN71" s="2" t="s">
        <v>146</v>
      </c>
      <c r="DO71" s="4"/>
      <c r="DP71" s="8"/>
      <c r="DQ71" s="4"/>
      <c r="DR71" s="8"/>
      <c r="DS71" s="7"/>
      <c r="DT71" s="7"/>
      <c r="DU71" s="2" t="s">
        <v>153</v>
      </c>
      <c r="DV71" s="2" t="s">
        <v>338</v>
      </c>
      <c r="DW71" s="2" t="s">
        <v>611</v>
      </c>
      <c r="DX71" s="2" t="s">
        <v>303</v>
      </c>
      <c r="DY71" s="2" t="s">
        <v>155</v>
      </c>
      <c r="DZ71" s="2" t="s">
        <v>155</v>
      </c>
      <c r="EA71" s="2" t="s">
        <v>146</v>
      </c>
      <c r="EB71" s="4"/>
      <c r="EC71" s="8"/>
      <c r="ED71" s="4">
        <v>4</v>
      </c>
      <c r="EE71" s="8">
        <v>200.2</v>
      </c>
      <c r="EF71" s="7">
        <v>-1</v>
      </c>
      <c r="EG71" s="7">
        <v>-1</v>
      </c>
      <c r="EH71" s="2" t="s">
        <v>153</v>
      </c>
      <c r="EI71" s="2" t="s">
        <v>338</v>
      </c>
      <c r="EJ71" s="2" t="s">
        <v>162</v>
      </c>
      <c r="EK71" s="2" t="s">
        <v>378</v>
      </c>
      <c r="EL71" s="2" t="s">
        <v>340</v>
      </c>
      <c r="EM71" s="2" t="s">
        <v>155</v>
      </c>
      <c r="EN71" s="2" t="s">
        <v>146</v>
      </c>
      <c r="EO71" s="4"/>
      <c r="EP71" s="8"/>
      <c r="EQ71" s="4"/>
      <c r="ER71" s="8"/>
      <c r="ES71" s="7"/>
      <c r="ET71" s="7"/>
      <c r="EU71" s="2" t="s">
        <v>153</v>
      </c>
      <c r="EV71" s="2" t="s">
        <v>338</v>
      </c>
      <c r="EW71" s="2" t="s">
        <v>164</v>
      </c>
      <c r="EX71" s="2" t="s">
        <v>616</v>
      </c>
      <c r="EY71" s="2" t="s">
        <v>155</v>
      </c>
      <c r="EZ71" s="2" t="s">
        <v>155</v>
      </c>
      <c r="FA71" s="2" t="s">
        <v>146</v>
      </c>
      <c r="FB71" s="4"/>
      <c r="FC71" s="8"/>
      <c r="FD71" s="4"/>
      <c r="FE71" s="8"/>
      <c r="FF71" s="7"/>
      <c r="FG71" s="7"/>
      <c r="FH71" s="2" t="s">
        <v>529</v>
      </c>
      <c r="FI71" s="2" t="s">
        <v>338</v>
      </c>
      <c r="FJ71" s="2" t="s">
        <v>146</v>
      </c>
      <c r="FK71" s="2" t="s">
        <v>146</v>
      </c>
      <c r="FL71" s="2" t="s">
        <v>155</v>
      </c>
      <c r="FM71" s="2" t="s">
        <v>155</v>
      </c>
      <c r="FN71" s="2" t="s">
        <v>146</v>
      </c>
      <c r="FO71" s="4"/>
      <c r="FP71" s="8"/>
      <c r="FQ71" s="4"/>
      <c r="FR71" s="8"/>
      <c r="FS71" s="7"/>
      <c r="FT71" s="7"/>
      <c r="FU71" s="2" t="s">
        <v>146</v>
      </c>
      <c r="FV71" s="2" t="s">
        <v>146</v>
      </c>
      <c r="FW71" s="2" t="s">
        <v>146</v>
      </c>
      <c r="FX71" s="2" t="s">
        <v>146</v>
      </c>
      <c r="FY71" s="2" t="s">
        <v>146</v>
      </c>
      <c r="FZ71" s="2" t="s">
        <v>146</v>
      </c>
      <c r="GA71" s="2" t="s">
        <v>146</v>
      </c>
      <c r="GB71" s="4"/>
      <c r="GC71" s="8"/>
      <c r="GD71" s="4"/>
      <c r="GE71" s="8"/>
      <c r="GF71" s="7"/>
      <c r="GG71" s="7"/>
      <c r="GH71" s="2" t="s">
        <v>238</v>
      </c>
      <c r="GI71" s="2" t="s">
        <v>338</v>
      </c>
      <c r="GJ71" s="2" t="s">
        <v>146</v>
      </c>
      <c r="GK71" s="2" t="s">
        <v>146</v>
      </c>
      <c r="GL71" s="2" t="s">
        <v>155</v>
      </c>
      <c r="GM71" s="2" t="s">
        <v>155</v>
      </c>
      <c r="GN71" s="2" t="s">
        <v>146</v>
      </c>
      <c r="GO71" s="4"/>
      <c r="GP71" s="8"/>
      <c r="GQ71" s="4"/>
      <c r="GR71" s="8"/>
      <c r="GS71" s="7"/>
      <c r="GT71" s="7"/>
      <c r="GU71" s="2" t="s">
        <v>153</v>
      </c>
      <c r="GV71" s="2" t="s">
        <v>338</v>
      </c>
      <c r="GW71" s="2" t="s">
        <v>171</v>
      </c>
      <c r="GX71" s="2" t="s">
        <v>146</v>
      </c>
      <c r="GY71" s="2" t="s">
        <v>155</v>
      </c>
      <c r="GZ71" s="2" t="s">
        <v>155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146</v>
      </c>
      <c r="IV71" s="2" t="s">
        <v>146</v>
      </c>
      <c r="IW71" s="2" t="s">
        <v>146</v>
      </c>
      <c r="IX71" s="2" t="s">
        <v>146</v>
      </c>
      <c r="IY71" s="2" t="s">
        <v>146</v>
      </c>
      <c r="IZ71" s="2" t="s">
        <v>146</v>
      </c>
      <c r="JA71" s="2" t="s">
        <v>146</v>
      </c>
      <c r="JB71" s="4"/>
      <c r="JC71" s="8"/>
      <c r="JD71" s="4"/>
      <c r="JE71" s="8"/>
      <c r="JF71" s="7"/>
      <c r="JG71" s="7"/>
      <c r="JH71" s="2" t="s">
        <v>146</v>
      </c>
      <c r="JI71" s="2" t="s">
        <v>146</v>
      </c>
      <c r="JJ71" s="2" t="s">
        <v>146</v>
      </c>
      <c r="JK71" s="2" t="s">
        <v>146</v>
      </c>
      <c r="JL71" s="2" t="s">
        <v>146</v>
      </c>
      <c r="JM71" s="2" t="s">
        <v>146</v>
      </c>
      <c r="JN71" s="2" t="s">
        <v>146</v>
      </c>
      <c r="JO71" s="4"/>
      <c r="JP71" s="8"/>
      <c r="JQ71" s="4"/>
      <c r="JR71" s="8"/>
      <c r="JS71" s="7"/>
      <c r="JT71" s="7"/>
      <c r="JU71" s="2" t="s">
        <v>146</v>
      </c>
      <c r="JV71" s="2" t="s">
        <v>146</v>
      </c>
      <c r="JW71" s="2" t="s">
        <v>146</v>
      </c>
      <c r="JX71" s="2" t="s">
        <v>146</v>
      </c>
      <c r="JY71" s="2" t="s">
        <v>146</v>
      </c>
      <c r="JZ71" s="2" t="s">
        <v>146</v>
      </c>
      <c r="KA71" s="2" t="s">
        <v>146</v>
      </c>
      <c r="KB71" s="4"/>
      <c r="KC71" s="8"/>
      <c r="KD71" s="4"/>
      <c r="KE71" s="8"/>
      <c r="KF71" s="7"/>
      <c r="KG71" s="7"/>
      <c r="KH71" s="2" t="s">
        <v>153</v>
      </c>
      <c r="KI71" s="2" t="s">
        <v>338</v>
      </c>
      <c r="KJ71" s="2" t="s">
        <v>197</v>
      </c>
      <c r="KK71" s="2" t="s">
        <v>146</v>
      </c>
      <c r="KL71" s="2" t="s">
        <v>155</v>
      </c>
      <c r="KM71" s="2" t="s">
        <v>155</v>
      </c>
      <c r="KN71" s="2" t="s">
        <v>146</v>
      </c>
      <c r="KO71" s="4"/>
      <c r="KP71" s="8"/>
      <c r="KQ71" s="4"/>
      <c r="KR71" s="8"/>
      <c r="KS71" s="7"/>
      <c r="KT71" s="7"/>
      <c r="KU71" s="2" t="s">
        <v>146</v>
      </c>
      <c r="KV71" s="2" t="s">
        <v>146</v>
      </c>
      <c r="KW71" s="2" t="s">
        <v>146</v>
      </c>
      <c r="KX71" s="2" t="s">
        <v>146</v>
      </c>
      <c r="KY71" s="2" t="s">
        <v>146</v>
      </c>
      <c r="KZ71" s="2" t="s">
        <v>146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146</v>
      </c>
      <c r="NI71" s="2" t="s">
        <v>146</v>
      </c>
      <c r="NJ71" s="2" t="s">
        <v>146</v>
      </c>
      <c r="NK71" s="2" t="s">
        <v>146</v>
      </c>
      <c r="NL71" s="2" t="s">
        <v>146</v>
      </c>
      <c r="NM71" s="2" t="s">
        <v>146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238</v>
      </c>
      <c r="OV71" s="2" t="s">
        <v>338</v>
      </c>
      <c r="OW71" s="2" t="s">
        <v>146</v>
      </c>
      <c r="OX71" s="2" t="s">
        <v>146</v>
      </c>
      <c r="OY71" s="2" t="s">
        <v>155</v>
      </c>
      <c r="OZ71" s="2" t="s">
        <v>155</v>
      </c>
      <c r="PA71" s="2" t="s">
        <v>146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</row>
    <row r="72">
      <c r="A72" s="2" t="s">
        <v>617</v>
      </c>
      <c r="B72" s="2" t="s">
        <v>135</v>
      </c>
      <c r="C72" s="2" t="s">
        <v>608</v>
      </c>
      <c r="D72" s="2" t="s">
        <v>572</v>
      </c>
      <c r="E72" s="2" t="s">
        <v>573</v>
      </c>
      <c r="F72" s="2" t="s">
        <v>618</v>
      </c>
      <c r="G72" s="2" t="s">
        <v>618</v>
      </c>
      <c r="H72" s="2" t="s">
        <v>618</v>
      </c>
      <c r="I72" s="2" t="s">
        <v>575</v>
      </c>
      <c r="J72" s="2" t="s">
        <v>523</v>
      </c>
      <c r="K72" s="2" t="s">
        <v>619</v>
      </c>
      <c r="L72" s="3">
        <v>68.09</v>
      </c>
      <c r="M72" s="3">
        <v>71.49</v>
      </c>
      <c r="N72" s="3">
        <v>199.99</v>
      </c>
      <c r="O72" s="2" t="s">
        <v>143</v>
      </c>
      <c r="P72" s="2" t="s">
        <v>245</v>
      </c>
      <c r="Q72" s="2" t="s">
        <v>145</v>
      </c>
      <c r="R72" s="2" t="s">
        <v>146</v>
      </c>
      <c r="S72" s="2" t="s">
        <v>146</v>
      </c>
      <c r="T72" s="2" t="s">
        <v>526</v>
      </c>
      <c r="U72" s="2" t="s">
        <v>146</v>
      </c>
      <c r="V72" s="2" t="s">
        <v>620</v>
      </c>
      <c r="W72" s="2" t="s">
        <v>564</v>
      </c>
      <c r="X72" s="2" t="s">
        <v>146</v>
      </c>
      <c r="Y72" s="2" t="s">
        <v>555</v>
      </c>
      <c r="Z72" s="4">
        <v>39</v>
      </c>
      <c r="AA72" s="4">
        <f>=ROUNDDOWN(9.75,0)</f>
      </c>
      <c r="AB72" s="5">
        <v>4</v>
      </c>
      <c r="AC72" s="2" t="s">
        <v>146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>
        <v>1</v>
      </c>
      <c r="AQ72" s="8">
        <v>24.02</v>
      </c>
      <c r="AR72" s="4">
        <v>5</v>
      </c>
      <c r="AS72" s="8">
        <v>237.37</v>
      </c>
      <c r="AT72" s="7">
        <v>-0.8</v>
      </c>
      <c r="AU72" s="7">
        <v>-0.8988</v>
      </c>
      <c r="AV72" s="4">
        <v>1</v>
      </c>
      <c r="AW72" s="8">
        <v>24.02</v>
      </c>
      <c r="AX72" s="4">
        <v>9</v>
      </c>
      <c r="AY72" s="8">
        <v>437.57</v>
      </c>
      <c r="AZ72" s="7">
        <v>-0.8889</v>
      </c>
      <c r="BA72" s="7">
        <v>-0.9451</v>
      </c>
      <c r="BB72" s="7">
        <v>1</v>
      </c>
      <c r="BC72" s="4">
        <v>1</v>
      </c>
      <c r="BD72" s="8">
        <v>24.02</v>
      </c>
      <c r="BE72" s="4">
        <v>9</v>
      </c>
      <c r="BF72" s="8">
        <v>437.57</v>
      </c>
      <c r="BG72" s="7">
        <v>-0.8889</v>
      </c>
      <c r="BH72" s="7">
        <v>-0.9451</v>
      </c>
      <c r="BI72" s="7">
        <v>1</v>
      </c>
      <c r="BJ72" s="4">
        <v>1</v>
      </c>
      <c r="BK72" s="8">
        <v>24.02</v>
      </c>
      <c r="BL72" s="2" t="s">
        <v>621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153</v>
      </c>
      <c r="BV72" s="2" t="s">
        <v>143</v>
      </c>
      <c r="BW72" s="2" t="s">
        <v>555</v>
      </c>
      <c r="BX72" s="2" t="s">
        <v>622</v>
      </c>
      <c r="BY72" s="2" t="s">
        <v>155</v>
      </c>
      <c r="BZ72" s="2" t="s">
        <v>155</v>
      </c>
      <c r="CA72" s="2" t="s">
        <v>146</v>
      </c>
      <c r="CB72" s="4"/>
      <c r="CC72" s="8"/>
      <c r="CD72" s="4"/>
      <c r="CE72" s="8"/>
      <c r="CF72" s="7"/>
      <c r="CG72" s="7"/>
      <c r="CH72" s="2" t="s">
        <v>153</v>
      </c>
      <c r="CI72" s="2" t="s">
        <v>143</v>
      </c>
      <c r="CJ72" s="2" t="s">
        <v>156</v>
      </c>
      <c r="CK72" s="2" t="s">
        <v>623</v>
      </c>
      <c r="CL72" s="2" t="s">
        <v>155</v>
      </c>
      <c r="CM72" s="2" t="s">
        <v>155</v>
      </c>
      <c r="CN72" s="2" t="s">
        <v>146</v>
      </c>
      <c r="CO72" s="4"/>
      <c r="CP72" s="8"/>
      <c r="CQ72" s="4"/>
      <c r="CR72" s="8"/>
      <c r="CS72" s="7"/>
      <c r="CT72" s="7"/>
      <c r="CU72" s="2" t="s">
        <v>238</v>
      </c>
      <c r="CV72" s="2" t="s">
        <v>143</v>
      </c>
      <c r="CW72" s="2" t="s">
        <v>146</v>
      </c>
      <c r="CX72" s="2" t="s">
        <v>146</v>
      </c>
      <c r="CY72" s="2" t="s">
        <v>155</v>
      </c>
      <c r="CZ72" s="2" t="s">
        <v>155</v>
      </c>
      <c r="DA72" s="2" t="s">
        <v>146</v>
      </c>
      <c r="DB72" s="4"/>
      <c r="DC72" s="8"/>
      <c r="DD72" s="4">
        <v>1</v>
      </c>
      <c r="DE72" s="8">
        <v>77.21</v>
      </c>
      <c r="DF72" s="7">
        <v>-1</v>
      </c>
      <c r="DG72" s="7">
        <v>-1</v>
      </c>
      <c r="DH72" s="2" t="s">
        <v>153</v>
      </c>
      <c r="DI72" s="2" t="s">
        <v>143</v>
      </c>
      <c r="DJ72" s="2" t="s">
        <v>367</v>
      </c>
      <c r="DK72" s="2" t="s">
        <v>624</v>
      </c>
      <c r="DL72" s="2" t="s">
        <v>155</v>
      </c>
      <c r="DM72" s="2" t="s">
        <v>155</v>
      </c>
      <c r="DN72" s="2" t="s">
        <v>146</v>
      </c>
      <c r="DO72" s="4"/>
      <c r="DP72" s="8"/>
      <c r="DQ72" s="4"/>
      <c r="DR72" s="8"/>
      <c r="DS72" s="7"/>
      <c r="DT72" s="7"/>
      <c r="DU72" s="2" t="s">
        <v>153</v>
      </c>
      <c r="DV72" s="2" t="s">
        <v>143</v>
      </c>
      <c r="DW72" s="2" t="s">
        <v>555</v>
      </c>
      <c r="DX72" s="2" t="s">
        <v>385</v>
      </c>
      <c r="DY72" s="2" t="s">
        <v>155</v>
      </c>
      <c r="DZ72" s="2" t="s">
        <v>155</v>
      </c>
      <c r="EA72" s="2" t="s">
        <v>146</v>
      </c>
      <c r="EB72" s="4">
        <v>1</v>
      </c>
      <c r="EC72" s="8">
        <v>24.02</v>
      </c>
      <c r="ED72" s="4">
        <v>4</v>
      </c>
      <c r="EE72" s="8">
        <v>160.16</v>
      </c>
      <c r="EF72" s="7">
        <v>-0.75</v>
      </c>
      <c r="EG72" s="7">
        <v>-0.85</v>
      </c>
      <c r="EH72" s="2" t="s">
        <v>153</v>
      </c>
      <c r="EI72" s="2" t="s">
        <v>143</v>
      </c>
      <c r="EJ72" s="2" t="s">
        <v>162</v>
      </c>
      <c r="EK72" s="2" t="s">
        <v>625</v>
      </c>
      <c r="EL72" s="2" t="s">
        <v>340</v>
      </c>
      <c r="EM72" s="2" t="s">
        <v>155</v>
      </c>
      <c r="EN72" s="2" t="s">
        <v>146</v>
      </c>
      <c r="EO72" s="4"/>
      <c r="EP72" s="8"/>
      <c r="EQ72" s="4"/>
      <c r="ER72" s="8"/>
      <c r="ES72" s="7"/>
      <c r="ET72" s="7"/>
      <c r="EU72" s="2" t="s">
        <v>153</v>
      </c>
      <c r="EV72" s="2" t="s">
        <v>143</v>
      </c>
      <c r="EW72" s="2" t="s">
        <v>164</v>
      </c>
      <c r="EX72" s="2" t="s">
        <v>200</v>
      </c>
      <c r="EY72" s="2" t="s">
        <v>155</v>
      </c>
      <c r="EZ72" s="2" t="s">
        <v>155</v>
      </c>
      <c r="FA72" s="2" t="s">
        <v>146</v>
      </c>
      <c r="FB72" s="4"/>
      <c r="FC72" s="8"/>
      <c r="FD72" s="4"/>
      <c r="FE72" s="8"/>
      <c r="FF72" s="7"/>
      <c r="FG72" s="7"/>
      <c r="FH72" s="2" t="s">
        <v>529</v>
      </c>
      <c r="FI72" s="2" t="s">
        <v>143</v>
      </c>
      <c r="FJ72" s="2" t="s">
        <v>146</v>
      </c>
      <c r="FK72" s="2" t="s">
        <v>146</v>
      </c>
      <c r="FL72" s="2" t="s">
        <v>155</v>
      </c>
      <c r="FM72" s="2" t="s">
        <v>155</v>
      </c>
      <c r="FN72" s="2" t="s">
        <v>146</v>
      </c>
      <c r="FO72" s="4"/>
      <c r="FP72" s="8"/>
      <c r="FQ72" s="4"/>
      <c r="FR72" s="8"/>
      <c r="FS72" s="7"/>
      <c r="FT72" s="7"/>
      <c r="FU72" s="2" t="s">
        <v>146</v>
      </c>
      <c r="FV72" s="2" t="s">
        <v>146</v>
      </c>
      <c r="FW72" s="2" t="s">
        <v>146</v>
      </c>
      <c r="FX72" s="2" t="s">
        <v>146</v>
      </c>
      <c r="FY72" s="2" t="s">
        <v>146</v>
      </c>
      <c r="FZ72" s="2" t="s">
        <v>146</v>
      </c>
      <c r="GA72" s="2" t="s">
        <v>146</v>
      </c>
      <c r="GB72" s="4"/>
      <c r="GC72" s="8"/>
      <c r="GD72" s="4"/>
      <c r="GE72" s="8"/>
      <c r="GF72" s="7"/>
      <c r="GG72" s="7"/>
      <c r="GH72" s="2" t="s">
        <v>238</v>
      </c>
      <c r="GI72" s="2" t="s">
        <v>143</v>
      </c>
      <c r="GJ72" s="2" t="s">
        <v>146</v>
      </c>
      <c r="GK72" s="2" t="s">
        <v>146</v>
      </c>
      <c r="GL72" s="2" t="s">
        <v>155</v>
      </c>
      <c r="GM72" s="2" t="s">
        <v>155</v>
      </c>
      <c r="GN72" s="2" t="s">
        <v>146</v>
      </c>
      <c r="GO72" s="4"/>
      <c r="GP72" s="8"/>
      <c r="GQ72" s="4"/>
      <c r="GR72" s="8"/>
      <c r="GS72" s="7"/>
      <c r="GT72" s="7"/>
      <c r="GU72" s="2" t="s">
        <v>153</v>
      </c>
      <c r="GV72" s="2" t="s">
        <v>143</v>
      </c>
      <c r="GW72" s="2" t="s">
        <v>171</v>
      </c>
      <c r="GX72" s="2" t="s">
        <v>146</v>
      </c>
      <c r="GY72" s="2" t="s">
        <v>155</v>
      </c>
      <c r="GZ72" s="2" t="s">
        <v>155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146</v>
      </c>
      <c r="IV72" s="2" t="s">
        <v>146</v>
      </c>
      <c r="IW72" s="2" t="s">
        <v>146</v>
      </c>
      <c r="IX72" s="2" t="s">
        <v>146</v>
      </c>
      <c r="IY72" s="2" t="s">
        <v>146</v>
      </c>
      <c r="IZ72" s="2" t="s">
        <v>146</v>
      </c>
      <c r="JA72" s="2" t="s">
        <v>146</v>
      </c>
      <c r="JB72" s="4"/>
      <c r="JC72" s="8"/>
      <c r="JD72" s="4"/>
      <c r="JE72" s="8"/>
      <c r="JF72" s="7"/>
      <c r="JG72" s="7"/>
      <c r="JH72" s="2" t="s">
        <v>146</v>
      </c>
      <c r="JI72" s="2" t="s">
        <v>146</v>
      </c>
      <c r="JJ72" s="2" t="s">
        <v>146</v>
      </c>
      <c r="JK72" s="2" t="s">
        <v>146</v>
      </c>
      <c r="JL72" s="2" t="s">
        <v>146</v>
      </c>
      <c r="JM72" s="2" t="s">
        <v>146</v>
      </c>
      <c r="JN72" s="2" t="s">
        <v>146</v>
      </c>
      <c r="JO72" s="4"/>
      <c r="JP72" s="8"/>
      <c r="JQ72" s="4"/>
      <c r="JR72" s="8"/>
      <c r="JS72" s="7"/>
      <c r="JT72" s="7"/>
      <c r="JU72" s="2" t="s">
        <v>146</v>
      </c>
      <c r="JV72" s="2" t="s">
        <v>146</v>
      </c>
      <c r="JW72" s="2" t="s">
        <v>146</v>
      </c>
      <c r="JX72" s="2" t="s">
        <v>146</v>
      </c>
      <c r="JY72" s="2" t="s">
        <v>146</v>
      </c>
      <c r="JZ72" s="2" t="s">
        <v>146</v>
      </c>
      <c r="KA72" s="2" t="s">
        <v>146</v>
      </c>
      <c r="KB72" s="4"/>
      <c r="KC72" s="8"/>
      <c r="KD72" s="4"/>
      <c r="KE72" s="8"/>
      <c r="KF72" s="7"/>
      <c r="KG72" s="7"/>
      <c r="KH72" s="2" t="s">
        <v>153</v>
      </c>
      <c r="KI72" s="2" t="s">
        <v>143</v>
      </c>
      <c r="KJ72" s="2" t="s">
        <v>197</v>
      </c>
      <c r="KK72" s="2" t="s">
        <v>626</v>
      </c>
      <c r="KL72" s="2" t="s">
        <v>155</v>
      </c>
      <c r="KM72" s="2" t="s">
        <v>155</v>
      </c>
      <c r="KN72" s="2" t="s">
        <v>146</v>
      </c>
      <c r="KO72" s="4"/>
      <c r="KP72" s="8"/>
      <c r="KQ72" s="4"/>
      <c r="KR72" s="8"/>
      <c r="KS72" s="7"/>
      <c r="KT72" s="7"/>
      <c r="KU72" s="2" t="s">
        <v>146</v>
      </c>
      <c r="KV72" s="2" t="s">
        <v>146</v>
      </c>
      <c r="KW72" s="2" t="s">
        <v>146</v>
      </c>
      <c r="KX72" s="2" t="s">
        <v>146</v>
      </c>
      <c r="KY72" s="2" t="s">
        <v>146</v>
      </c>
      <c r="KZ72" s="2" t="s">
        <v>146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146</v>
      </c>
      <c r="NI72" s="2" t="s">
        <v>146</v>
      </c>
      <c r="NJ72" s="2" t="s">
        <v>146</v>
      </c>
      <c r="NK72" s="2" t="s">
        <v>146</v>
      </c>
      <c r="NL72" s="2" t="s">
        <v>146</v>
      </c>
      <c r="NM72" s="2" t="s">
        <v>146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238</v>
      </c>
      <c r="OV72" s="2" t="s">
        <v>143</v>
      </c>
      <c r="OW72" s="2" t="s">
        <v>146</v>
      </c>
      <c r="OX72" s="2" t="s">
        <v>146</v>
      </c>
      <c r="OY72" s="2" t="s">
        <v>155</v>
      </c>
      <c r="OZ72" s="2" t="s">
        <v>155</v>
      </c>
      <c r="PA72" s="2" t="s">
        <v>146</v>
      </c>
      <c r="PB72" s="4">
        <v>39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</row>
    <row r="73">
      <c r="A73" s="2" t="s">
        <v>627</v>
      </c>
      <c r="B73" s="2" t="s">
        <v>135</v>
      </c>
      <c r="C73" s="2" t="s">
        <v>608</v>
      </c>
      <c r="D73" s="2" t="s">
        <v>572</v>
      </c>
      <c r="E73" s="2" t="s">
        <v>573</v>
      </c>
      <c r="F73" s="2" t="s">
        <v>618</v>
      </c>
      <c r="G73" s="2" t="s">
        <v>618</v>
      </c>
      <c r="H73" s="2" t="s">
        <v>618</v>
      </c>
      <c r="I73" s="2" t="s">
        <v>575</v>
      </c>
      <c r="J73" s="2" t="s">
        <v>531</v>
      </c>
      <c r="K73" s="2" t="s">
        <v>619</v>
      </c>
      <c r="L73" s="3">
        <v>85.12</v>
      </c>
      <c r="M73" s="3">
        <v>89.38</v>
      </c>
      <c r="N73" s="3">
        <v>249.99</v>
      </c>
      <c r="O73" s="2" t="s">
        <v>143</v>
      </c>
      <c r="P73" s="2" t="s">
        <v>245</v>
      </c>
      <c r="Q73" s="2" t="s">
        <v>145</v>
      </c>
      <c r="R73" s="2" t="s">
        <v>146</v>
      </c>
      <c r="S73" s="2" t="s">
        <v>146</v>
      </c>
      <c r="T73" s="2" t="s">
        <v>526</v>
      </c>
      <c r="U73" s="2" t="s">
        <v>146</v>
      </c>
      <c r="V73" s="2" t="s">
        <v>620</v>
      </c>
      <c r="W73" s="2" t="s">
        <v>564</v>
      </c>
      <c r="X73" s="2" t="s">
        <v>146</v>
      </c>
      <c r="Y73" s="2" t="s">
        <v>555</v>
      </c>
      <c r="Z73" s="4"/>
      <c r="AA73" s="4">
        <f>=ROUNDDOWN({0},0)</f>
      </c>
      <c r="AB73" s="5">
        <v>2</v>
      </c>
      <c r="AC73" s="2" t="s">
        <v>146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>
        <v>4</v>
      </c>
      <c r="AS73" s="8">
        <v>200.2</v>
      </c>
      <c r="AT73" s="7">
        <v>-1</v>
      </c>
      <c r="AU73" s="7">
        <v>-1</v>
      </c>
      <c r="AV73" s="4" t="s">
        <v>146</v>
      </c>
      <c r="AW73" s="8" t="s">
        <v>146</v>
      </c>
      <c r="AX73" s="4" t="s">
        <v>146</v>
      </c>
      <c r="AY73" s="8" t="s">
        <v>146</v>
      </c>
      <c r="AZ73" s="7" t="s">
        <v>146</v>
      </c>
      <c r="BA73" s="7" t="s">
        <v>146</v>
      </c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 t="s">
        <v>146</v>
      </c>
      <c r="BJ73" s="4"/>
      <c r="BK73" s="8"/>
      <c r="BL73" s="2" t="s">
        <v>21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143</v>
      </c>
      <c r="BW73" s="2" t="s">
        <v>555</v>
      </c>
      <c r="BX73" s="2" t="s">
        <v>176</v>
      </c>
      <c r="BY73" s="2" t="s">
        <v>155</v>
      </c>
      <c r="BZ73" s="2" t="s">
        <v>155</v>
      </c>
      <c r="CA73" s="2" t="s">
        <v>146</v>
      </c>
      <c r="CB73" s="4"/>
      <c r="CC73" s="8"/>
      <c r="CD73" s="4"/>
      <c r="CE73" s="8"/>
      <c r="CF73" s="7"/>
      <c r="CG73" s="7"/>
      <c r="CH73" s="2" t="s">
        <v>153</v>
      </c>
      <c r="CI73" s="2" t="s">
        <v>338</v>
      </c>
      <c r="CJ73" s="2" t="s">
        <v>156</v>
      </c>
      <c r="CK73" s="2" t="s">
        <v>623</v>
      </c>
      <c r="CL73" s="2" t="s">
        <v>155</v>
      </c>
      <c r="CM73" s="2" t="s">
        <v>155</v>
      </c>
      <c r="CN73" s="2" t="s">
        <v>146</v>
      </c>
      <c r="CO73" s="4"/>
      <c r="CP73" s="8"/>
      <c r="CQ73" s="4"/>
      <c r="CR73" s="8"/>
      <c r="CS73" s="7"/>
      <c r="CT73" s="7"/>
      <c r="CU73" s="2" t="s">
        <v>238</v>
      </c>
      <c r="CV73" s="2" t="s">
        <v>338</v>
      </c>
      <c r="CW73" s="2" t="s">
        <v>146</v>
      </c>
      <c r="CX73" s="2" t="s">
        <v>146</v>
      </c>
      <c r="CY73" s="2" t="s">
        <v>155</v>
      </c>
      <c r="CZ73" s="2" t="s">
        <v>155</v>
      </c>
      <c r="DA73" s="2" t="s">
        <v>146</v>
      </c>
      <c r="DB73" s="4"/>
      <c r="DC73" s="8"/>
      <c r="DD73" s="4"/>
      <c r="DE73" s="8"/>
      <c r="DF73" s="7"/>
      <c r="DG73" s="7"/>
      <c r="DH73" s="2" t="s">
        <v>153</v>
      </c>
      <c r="DI73" s="2" t="s">
        <v>338</v>
      </c>
      <c r="DJ73" s="2" t="s">
        <v>367</v>
      </c>
      <c r="DK73" s="2" t="s">
        <v>289</v>
      </c>
      <c r="DL73" s="2" t="s">
        <v>155</v>
      </c>
      <c r="DM73" s="2" t="s">
        <v>155</v>
      </c>
      <c r="DN73" s="2" t="s">
        <v>146</v>
      </c>
      <c r="DO73" s="4"/>
      <c r="DP73" s="8"/>
      <c r="DQ73" s="4"/>
      <c r="DR73" s="8"/>
      <c r="DS73" s="7"/>
      <c r="DT73" s="7"/>
      <c r="DU73" s="2" t="s">
        <v>153</v>
      </c>
      <c r="DV73" s="2" t="s">
        <v>338</v>
      </c>
      <c r="DW73" s="2" t="s">
        <v>555</v>
      </c>
      <c r="DX73" s="2" t="s">
        <v>628</v>
      </c>
      <c r="DY73" s="2" t="s">
        <v>155</v>
      </c>
      <c r="DZ73" s="2" t="s">
        <v>155</v>
      </c>
      <c r="EA73" s="2" t="s">
        <v>146</v>
      </c>
      <c r="EB73" s="4"/>
      <c r="EC73" s="8"/>
      <c r="ED73" s="4">
        <v>4</v>
      </c>
      <c r="EE73" s="8">
        <v>200.2</v>
      </c>
      <c r="EF73" s="7">
        <v>-1</v>
      </c>
      <c r="EG73" s="7">
        <v>-1</v>
      </c>
      <c r="EH73" s="2" t="s">
        <v>153</v>
      </c>
      <c r="EI73" s="2" t="s">
        <v>338</v>
      </c>
      <c r="EJ73" s="2" t="s">
        <v>162</v>
      </c>
      <c r="EK73" s="2" t="s">
        <v>319</v>
      </c>
      <c r="EL73" s="2" t="s">
        <v>340</v>
      </c>
      <c r="EM73" s="2" t="s">
        <v>155</v>
      </c>
      <c r="EN73" s="2" t="s">
        <v>146</v>
      </c>
      <c r="EO73" s="4"/>
      <c r="EP73" s="8"/>
      <c r="EQ73" s="4"/>
      <c r="ER73" s="8"/>
      <c r="ES73" s="7"/>
      <c r="ET73" s="7"/>
      <c r="EU73" s="2" t="s">
        <v>153</v>
      </c>
      <c r="EV73" s="2" t="s">
        <v>338</v>
      </c>
      <c r="EW73" s="2" t="s">
        <v>164</v>
      </c>
      <c r="EX73" s="2" t="s">
        <v>310</v>
      </c>
      <c r="EY73" s="2" t="s">
        <v>155</v>
      </c>
      <c r="EZ73" s="2" t="s">
        <v>155</v>
      </c>
      <c r="FA73" s="2" t="s">
        <v>146</v>
      </c>
      <c r="FB73" s="4"/>
      <c r="FC73" s="8"/>
      <c r="FD73" s="4"/>
      <c r="FE73" s="8"/>
      <c r="FF73" s="7"/>
      <c r="FG73" s="7"/>
      <c r="FH73" s="2" t="s">
        <v>529</v>
      </c>
      <c r="FI73" s="2" t="s">
        <v>338</v>
      </c>
      <c r="FJ73" s="2" t="s">
        <v>146</v>
      </c>
      <c r="FK73" s="2" t="s">
        <v>146</v>
      </c>
      <c r="FL73" s="2" t="s">
        <v>155</v>
      </c>
      <c r="FM73" s="2" t="s">
        <v>155</v>
      </c>
      <c r="FN73" s="2" t="s">
        <v>146</v>
      </c>
      <c r="FO73" s="4"/>
      <c r="FP73" s="8"/>
      <c r="FQ73" s="4"/>
      <c r="FR73" s="8"/>
      <c r="FS73" s="7"/>
      <c r="FT73" s="7"/>
      <c r="FU73" s="2" t="s">
        <v>146</v>
      </c>
      <c r="FV73" s="2" t="s">
        <v>146</v>
      </c>
      <c r="FW73" s="2" t="s">
        <v>146</v>
      </c>
      <c r="FX73" s="2" t="s">
        <v>146</v>
      </c>
      <c r="FY73" s="2" t="s">
        <v>146</v>
      </c>
      <c r="FZ73" s="2" t="s">
        <v>146</v>
      </c>
      <c r="GA73" s="2" t="s">
        <v>146</v>
      </c>
      <c r="GB73" s="4"/>
      <c r="GC73" s="8"/>
      <c r="GD73" s="4"/>
      <c r="GE73" s="8"/>
      <c r="GF73" s="7"/>
      <c r="GG73" s="7"/>
      <c r="GH73" s="2" t="s">
        <v>238</v>
      </c>
      <c r="GI73" s="2" t="s">
        <v>338</v>
      </c>
      <c r="GJ73" s="2" t="s">
        <v>146</v>
      </c>
      <c r="GK73" s="2" t="s">
        <v>146</v>
      </c>
      <c r="GL73" s="2" t="s">
        <v>155</v>
      </c>
      <c r="GM73" s="2" t="s">
        <v>155</v>
      </c>
      <c r="GN73" s="2" t="s">
        <v>146</v>
      </c>
      <c r="GO73" s="4"/>
      <c r="GP73" s="8"/>
      <c r="GQ73" s="4"/>
      <c r="GR73" s="8"/>
      <c r="GS73" s="7"/>
      <c r="GT73" s="7"/>
      <c r="GU73" s="2" t="s">
        <v>153</v>
      </c>
      <c r="GV73" s="2" t="s">
        <v>338</v>
      </c>
      <c r="GW73" s="2" t="s">
        <v>171</v>
      </c>
      <c r="GX73" s="2" t="s">
        <v>146</v>
      </c>
      <c r="GY73" s="2" t="s">
        <v>155</v>
      </c>
      <c r="GZ73" s="2" t="s">
        <v>155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146</v>
      </c>
      <c r="IV73" s="2" t="s">
        <v>146</v>
      </c>
      <c r="IW73" s="2" t="s">
        <v>146</v>
      </c>
      <c r="IX73" s="2" t="s">
        <v>146</v>
      </c>
      <c r="IY73" s="2" t="s">
        <v>146</v>
      </c>
      <c r="IZ73" s="2" t="s">
        <v>146</v>
      </c>
      <c r="JA73" s="2" t="s">
        <v>146</v>
      </c>
      <c r="JB73" s="4"/>
      <c r="JC73" s="8"/>
      <c r="JD73" s="4"/>
      <c r="JE73" s="8"/>
      <c r="JF73" s="7"/>
      <c r="JG73" s="7"/>
      <c r="JH73" s="2" t="s">
        <v>146</v>
      </c>
      <c r="JI73" s="2" t="s">
        <v>146</v>
      </c>
      <c r="JJ73" s="2" t="s">
        <v>146</v>
      </c>
      <c r="JK73" s="2" t="s">
        <v>146</v>
      </c>
      <c r="JL73" s="2" t="s">
        <v>146</v>
      </c>
      <c r="JM73" s="2" t="s">
        <v>146</v>
      </c>
      <c r="JN73" s="2" t="s">
        <v>146</v>
      </c>
      <c r="JO73" s="4"/>
      <c r="JP73" s="8"/>
      <c r="JQ73" s="4"/>
      <c r="JR73" s="8"/>
      <c r="JS73" s="7"/>
      <c r="JT73" s="7"/>
      <c r="JU73" s="2" t="s">
        <v>146</v>
      </c>
      <c r="JV73" s="2" t="s">
        <v>146</v>
      </c>
      <c r="JW73" s="2" t="s">
        <v>146</v>
      </c>
      <c r="JX73" s="2" t="s">
        <v>146</v>
      </c>
      <c r="JY73" s="2" t="s">
        <v>146</v>
      </c>
      <c r="JZ73" s="2" t="s">
        <v>146</v>
      </c>
      <c r="KA73" s="2" t="s">
        <v>146</v>
      </c>
      <c r="KB73" s="4"/>
      <c r="KC73" s="8"/>
      <c r="KD73" s="4"/>
      <c r="KE73" s="8"/>
      <c r="KF73" s="7"/>
      <c r="KG73" s="7"/>
      <c r="KH73" s="2" t="s">
        <v>153</v>
      </c>
      <c r="KI73" s="2" t="s">
        <v>338</v>
      </c>
      <c r="KJ73" s="2" t="s">
        <v>197</v>
      </c>
      <c r="KK73" s="2" t="s">
        <v>629</v>
      </c>
      <c r="KL73" s="2" t="s">
        <v>155</v>
      </c>
      <c r="KM73" s="2" t="s">
        <v>155</v>
      </c>
      <c r="KN73" s="2" t="s">
        <v>146</v>
      </c>
      <c r="KO73" s="4"/>
      <c r="KP73" s="8"/>
      <c r="KQ73" s="4"/>
      <c r="KR73" s="8"/>
      <c r="KS73" s="7"/>
      <c r="KT73" s="7"/>
      <c r="KU73" s="2" t="s">
        <v>146</v>
      </c>
      <c r="KV73" s="2" t="s">
        <v>146</v>
      </c>
      <c r="KW73" s="2" t="s">
        <v>146</v>
      </c>
      <c r="KX73" s="2" t="s">
        <v>146</v>
      </c>
      <c r="KY73" s="2" t="s">
        <v>146</v>
      </c>
      <c r="KZ73" s="2" t="s">
        <v>146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146</v>
      </c>
      <c r="NI73" s="2" t="s">
        <v>146</v>
      </c>
      <c r="NJ73" s="2" t="s">
        <v>146</v>
      </c>
      <c r="NK73" s="2" t="s">
        <v>146</v>
      </c>
      <c r="NL73" s="2" t="s">
        <v>146</v>
      </c>
      <c r="NM73" s="2" t="s">
        <v>146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238</v>
      </c>
      <c r="OV73" s="2" t="s">
        <v>338</v>
      </c>
      <c r="OW73" s="2" t="s">
        <v>146</v>
      </c>
      <c r="OX73" s="2" t="s">
        <v>146</v>
      </c>
      <c r="OY73" s="2" t="s">
        <v>155</v>
      </c>
      <c r="OZ73" s="2" t="s">
        <v>155</v>
      </c>
      <c r="PA73" s="2" t="s">
        <v>146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</row>
    <row r="74">
      <c r="A74" s="2" t="s">
        <v>630</v>
      </c>
      <c r="B74" s="2" t="s">
        <v>135</v>
      </c>
      <c r="C74" s="2" t="s">
        <v>608</v>
      </c>
      <c r="D74" s="2" t="s">
        <v>572</v>
      </c>
      <c r="E74" s="2" t="s">
        <v>573</v>
      </c>
      <c r="F74" s="2" t="s">
        <v>631</v>
      </c>
      <c r="G74" s="2" t="s">
        <v>631</v>
      </c>
      <c r="H74" s="2" t="s">
        <v>631</v>
      </c>
      <c r="I74" s="2" t="s">
        <v>575</v>
      </c>
      <c r="J74" s="2" t="s">
        <v>523</v>
      </c>
      <c r="K74" s="2" t="s">
        <v>632</v>
      </c>
      <c r="L74" s="3">
        <v>68.09</v>
      </c>
      <c r="M74" s="3">
        <v>71.49</v>
      </c>
      <c r="N74" s="3">
        <v>199.99</v>
      </c>
      <c r="O74" s="2" t="s">
        <v>143</v>
      </c>
      <c r="P74" s="2" t="s">
        <v>525</v>
      </c>
      <c r="Q74" s="2" t="s">
        <v>145</v>
      </c>
      <c r="R74" s="2" t="s">
        <v>146</v>
      </c>
      <c r="S74" s="2" t="s">
        <v>146</v>
      </c>
      <c r="T74" s="2" t="s">
        <v>526</v>
      </c>
      <c r="U74" s="2" t="s">
        <v>146</v>
      </c>
      <c r="V74" s="2" t="s">
        <v>407</v>
      </c>
      <c r="W74" s="2" t="s">
        <v>564</v>
      </c>
      <c r="X74" s="2" t="s">
        <v>146</v>
      </c>
      <c r="Y74" s="2" t="s">
        <v>161</v>
      </c>
      <c r="Z74" s="4">
        <v>168</v>
      </c>
      <c r="AA74" s="4">
        <f>=ROUNDDOWN(168,0)</f>
      </c>
      <c r="AB74" s="5">
        <v>1</v>
      </c>
      <c r="AC74" s="2" t="s">
        <v>146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/>
      <c r="AQ74" s="8"/>
      <c r="AR74" s="4">
        <v>2</v>
      </c>
      <c r="AS74" s="8">
        <v>117.25</v>
      </c>
      <c r="AT74" s="7">
        <v>-1</v>
      </c>
      <c r="AU74" s="7">
        <v>-1</v>
      </c>
      <c r="AV74" s="4" t="s">
        <v>146</v>
      </c>
      <c r="AW74" s="8" t="s">
        <v>146</v>
      </c>
      <c r="AX74" s="4">
        <v>3</v>
      </c>
      <c r="AY74" s="8">
        <v>220.37</v>
      </c>
      <c r="AZ74" s="7" t="s">
        <v>146</v>
      </c>
      <c r="BA74" s="7" t="s">
        <v>146</v>
      </c>
      <c r="BB74" s="7"/>
      <c r="BC74" s="4" t="s">
        <v>146</v>
      </c>
      <c r="BD74" s="8" t="s">
        <v>146</v>
      </c>
      <c r="BE74" s="4">
        <v>3</v>
      </c>
      <c r="BF74" s="8">
        <v>220.37</v>
      </c>
      <c r="BG74" s="7" t="s">
        <v>146</v>
      </c>
      <c r="BH74" s="7" t="s">
        <v>146</v>
      </c>
      <c r="BI74" s="7"/>
      <c r="BJ74" s="4"/>
      <c r="BK74" s="8"/>
      <c r="BL74" s="2" t="s">
        <v>621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143</v>
      </c>
      <c r="BW74" s="2" t="s">
        <v>161</v>
      </c>
      <c r="BX74" s="2" t="s">
        <v>633</v>
      </c>
      <c r="BY74" s="2" t="s">
        <v>155</v>
      </c>
      <c r="BZ74" s="2" t="s">
        <v>155</v>
      </c>
      <c r="CA74" s="2" t="s">
        <v>146</v>
      </c>
      <c r="CB74" s="4"/>
      <c r="CC74" s="8"/>
      <c r="CD74" s="4"/>
      <c r="CE74" s="8"/>
      <c r="CF74" s="7"/>
      <c r="CG74" s="7"/>
      <c r="CH74" s="2" t="s">
        <v>153</v>
      </c>
      <c r="CI74" s="2" t="s">
        <v>143</v>
      </c>
      <c r="CJ74" s="2" t="s">
        <v>156</v>
      </c>
      <c r="CK74" s="2" t="s">
        <v>345</v>
      </c>
      <c r="CL74" s="2" t="s">
        <v>155</v>
      </c>
      <c r="CM74" s="2" t="s">
        <v>155</v>
      </c>
      <c r="CN74" s="2" t="s">
        <v>146</v>
      </c>
      <c r="CO74" s="4"/>
      <c r="CP74" s="8"/>
      <c r="CQ74" s="4"/>
      <c r="CR74" s="8"/>
      <c r="CS74" s="7"/>
      <c r="CT74" s="7"/>
      <c r="CU74" s="2" t="s">
        <v>238</v>
      </c>
      <c r="CV74" s="2" t="s">
        <v>143</v>
      </c>
      <c r="CW74" s="2" t="s">
        <v>146</v>
      </c>
      <c r="CX74" s="2" t="s">
        <v>146</v>
      </c>
      <c r="CY74" s="2" t="s">
        <v>155</v>
      </c>
      <c r="CZ74" s="2" t="s">
        <v>155</v>
      </c>
      <c r="DA74" s="2" t="s">
        <v>146</v>
      </c>
      <c r="DB74" s="4"/>
      <c r="DC74" s="8"/>
      <c r="DD74" s="4">
        <v>1</v>
      </c>
      <c r="DE74" s="8">
        <v>77.21</v>
      </c>
      <c r="DF74" s="7">
        <v>-1</v>
      </c>
      <c r="DG74" s="7">
        <v>-1</v>
      </c>
      <c r="DH74" s="2" t="s">
        <v>153</v>
      </c>
      <c r="DI74" s="2" t="s">
        <v>143</v>
      </c>
      <c r="DJ74" s="2" t="s">
        <v>367</v>
      </c>
      <c r="DK74" s="2" t="s">
        <v>179</v>
      </c>
      <c r="DL74" s="2" t="s">
        <v>155</v>
      </c>
      <c r="DM74" s="2" t="s">
        <v>155</v>
      </c>
      <c r="DN74" s="2" t="s">
        <v>146</v>
      </c>
      <c r="DO74" s="4"/>
      <c r="DP74" s="8"/>
      <c r="DQ74" s="4"/>
      <c r="DR74" s="8"/>
      <c r="DS74" s="7"/>
      <c r="DT74" s="7"/>
      <c r="DU74" s="2" t="s">
        <v>153</v>
      </c>
      <c r="DV74" s="2" t="s">
        <v>143</v>
      </c>
      <c r="DW74" s="2" t="s">
        <v>634</v>
      </c>
      <c r="DX74" s="2" t="s">
        <v>635</v>
      </c>
      <c r="DY74" s="2" t="s">
        <v>155</v>
      </c>
      <c r="DZ74" s="2" t="s">
        <v>155</v>
      </c>
      <c r="EA74" s="2" t="s">
        <v>146</v>
      </c>
      <c r="EB74" s="4"/>
      <c r="EC74" s="8"/>
      <c r="ED74" s="4">
        <v>1</v>
      </c>
      <c r="EE74" s="8">
        <v>40.04</v>
      </c>
      <c r="EF74" s="7">
        <v>-1</v>
      </c>
      <c r="EG74" s="7">
        <v>-1</v>
      </c>
      <c r="EH74" s="2" t="s">
        <v>153</v>
      </c>
      <c r="EI74" s="2" t="s">
        <v>143</v>
      </c>
      <c r="EJ74" s="2" t="s">
        <v>162</v>
      </c>
      <c r="EK74" s="2" t="s">
        <v>402</v>
      </c>
      <c r="EL74" s="2" t="s">
        <v>340</v>
      </c>
      <c r="EM74" s="2" t="s">
        <v>155</v>
      </c>
      <c r="EN74" s="2" t="s">
        <v>146</v>
      </c>
      <c r="EO74" s="4"/>
      <c r="EP74" s="8"/>
      <c r="EQ74" s="4"/>
      <c r="ER74" s="8"/>
      <c r="ES74" s="7"/>
      <c r="ET74" s="7"/>
      <c r="EU74" s="2" t="s">
        <v>153</v>
      </c>
      <c r="EV74" s="2" t="s">
        <v>143</v>
      </c>
      <c r="EW74" s="2" t="s">
        <v>164</v>
      </c>
      <c r="EX74" s="2" t="s">
        <v>636</v>
      </c>
      <c r="EY74" s="2" t="s">
        <v>155</v>
      </c>
      <c r="EZ74" s="2" t="s">
        <v>155</v>
      </c>
      <c r="FA74" s="2" t="s">
        <v>146</v>
      </c>
      <c r="FB74" s="4"/>
      <c r="FC74" s="8"/>
      <c r="FD74" s="4"/>
      <c r="FE74" s="8"/>
      <c r="FF74" s="7"/>
      <c r="FG74" s="7"/>
      <c r="FH74" s="2" t="s">
        <v>529</v>
      </c>
      <c r="FI74" s="2" t="s">
        <v>143</v>
      </c>
      <c r="FJ74" s="2" t="s">
        <v>146</v>
      </c>
      <c r="FK74" s="2" t="s">
        <v>146</v>
      </c>
      <c r="FL74" s="2" t="s">
        <v>155</v>
      </c>
      <c r="FM74" s="2" t="s">
        <v>155</v>
      </c>
      <c r="FN74" s="2" t="s">
        <v>146</v>
      </c>
      <c r="FO74" s="4"/>
      <c r="FP74" s="8"/>
      <c r="FQ74" s="4"/>
      <c r="FR74" s="8"/>
      <c r="FS74" s="7"/>
      <c r="FT74" s="7"/>
      <c r="FU74" s="2" t="s">
        <v>146</v>
      </c>
      <c r="FV74" s="2" t="s">
        <v>146</v>
      </c>
      <c r="FW74" s="2" t="s">
        <v>146</v>
      </c>
      <c r="FX74" s="2" t="s">
        <v>146</v>
      </c>
      <c r="FY74" s="2" t="s">
        <v>146</v>
      </c>
      <c r="FZ74" s="2" t="s">
        <v>146</v>
      </c>
      <c r="GA74" s="2" t="s">
        <v>146</v>
      </c>
      <c r="GB74" s="4"/>
      <c r="GC74" s="8"/>
      <c r="GD74" s="4"/>
      <c r="GE74" s="8"/>
      <c r="GF74" s="7"/>
      <c r="GG74" s="7"/>
      <c r="GH74" s="2" t="s">
        <v>238</v>
      </c>
      <c r="GI74" s="2" t="s">
        <v>143</v>
      </c>
      <c r="GJ74" s="2" t="s">
        <v>146</v>
      </c>
      <c r="GK74" s="2" t="s">
        <v>146</v>
      </c>
      <c r="GL74" s="2" t="s">
        <v>155</v>
      </c>
      <c r="GM74" s="2" t="s">
        <v>155</v>
      </c>
      <c r="GN74" s="2" t="s">
        <v>146</v>
      </c>
      <c r="GO74" s="4"/>
      <c r="GP74" s="8"/>
      <c r="GQ74" s="4"/>
      <c r="GR74" s="8"/>
      <c r="GS74" s="7"/>
      <c r="GT74" s="7"/>
      <c r="GU74" s="2" t="s">
        <v>153</v>
      </c>
      <c r="GV74" s="2" t="s">
        <v>143</v>
      </c>
      <c r="GW74" s="2" t="s">
        <v>171</v>
      </c>
      <c r="GX74" s="2" t="s">
        <v>146</v>
      </c>
      <c r="GY74" s="2" t="s">
        <v>155</v>
      </c>
      <c r="GZ74" s="2" t="s">
        <v>155</v>
      </c>
      <c r="HA74" s="2" t="s">
        <v>146</v>
      </c>
      <c r="HB74" s="4"/>
      <c r="HC74" s="8"/>
      <c r="HD74" s="4"/>
      <c r="HE74" s="8"/>
      <c r="HF74" s="7"/>
      <c r="HG74" s="7"/>
      <c r="HH74" s="2" t="s">
        <v>146</v>
      </c>
      <c r="HI74" s="2" t="s">
        <v>146</v>
      </c>
      <c r="HJ74" s="2" t="s">
        <v>146</v>
      </c>
      <c r="HK74" s="2" t="s">
        <v>146</v>
      </c>
      <c r="HL74" s="2" t="s">
        <v>146</v>
      </c>
      <c r="HM74" s="2" t="s">
        <v>146</v>
      </c>
      <c r="HN74" s="2" t="s">
        <v>146</v>
      </c>
      <c r="HO74" s="4"/>
      <c r="HP74" s="8"/>
      <c r="HQ74" s="4"/>
      <c r="HR74" s="8"/>
      <c r="HS74" s="7"/>
      <c r="HT74" s="7"/>
      <c r="HU74" s="2" t="s">
        <v>146</v>
      </c>
      <c r="HV74" s="2" t="s">
        <v>146</v>
      </c>
      <c r="HW74" s="2" t="s">
        <v>146</v>
      </c>
      <c r="HX74" s="2" t="s">
        <v>146</v>
      </c>
      <c r="HY74" s="2" t="s">
        <v>146</v>
      </c>
      <c r="HZ74" s="2" t="s">
        <v>146</v>
      </c>
      <c r="IA74" s="2" t="s">
        <v>146</v>
      </c>
      <c r="IB74" s="4"/>
      <c r="IC74" s="8"/>
      <c r="ID74" s="4"/>
      <c r="IE74" s="8"/>
      <c r="IF74" s="7"/>
      <c r="IG74" s="7"/>
      <c r="IH74" s="2" t="s">
        <v>146</v>
      </c>
      <c r="II74" s="2" t="s">
        <v>146</v>
      </c>
      <c r="IJ74" s="2" t="s">
        <v>146</v>
      </c>
      <c r="IK74" s="2" t="s">
        <v>146</v>
      </c>
      <c r="IL74" s="2" t="s">
        <v>146</v>
      </c>
      <c r="IM74" s="2" t="s">
        <v>146</v>
      </c>
      <c r="IN74" s="2" t="s">
        <v>146</v>
      </c>
      <c r="IO74" s="4"/>
      <c r="IP74" s="8"/>
      <c r="IQ74" s="4"/>
      <c r="IR74" s="8"/>
      <c r="IS74" s="7"/>
      <c r="IT74" s="7"/>
      <c r="IU74" s="2" t="s">
        <v>146</v>
      </c>
      <c r="IV74" s="2" t="s">
        <v>146</v>
      </c>
      <c r="IW74" s="2" t="s">
        <v>146</v>
      </c>
      <c r="IX74" s="2" t="s">
        <v>146</v>
      </c>
      <c r="IY74" s="2" t="s">
        <v>146</v>
      </c>
      <c r="IZ74" s="2" t="s">
        <v>146</v>
      </c>
      <c r="JA74" s="2" t="s">
        <v>146</v>
      </c>
      <c r="JB74" s="4"/>
      <c r="JC74" s="8"/>
      <c r="JD74" s="4"/>
      <c r="JE74" s="8"/>
      <c r="JF74" s="7"/>
      <c r="JG74" s="7"/>
      <c r="JH74" s="2" t="s">
        <v>146</v>
      </c>
      <c r="JI74" s="2" t="s">
        <v>146</v>
      </c>
      <c r="JJ74" s="2" t="s">
        <v>146</v>
      </c>
      <c r="JK74" s="2" t="s">
        <v>146</v>
      </c>
      <c r="JL74" s="2" t="s">
        <v>146</v>
      </c>
      <c r="JM74" s="2" t="s">
        <v>146</v>
      </c>
      <c r="JN74" s="2" t="s">
        <v>146</v>
      </c>
      <c r="JO74" s="4"/>
      <c r="JP74" s="8"/>
      <c r="JQ74" s="4"/>
      <c r="JR74" s="8"/>
      <c r="JS74" s="7"/>
      <c r="JT74" s="7"/>
      <c r="JU74" s="2" t="s">
        <v>146</v>
      </c>
      <c r="JV74" s="2" t="s">
        <v>146</v>
      </c>
      <c r="JW74" s="2" t="s">
        <v>146</v>
      </c>
      <c r="JX74" s="2" t="s">
        <v>146</v>
      </c>
      <c r="JY74" s="2" t="s">
        <v>146</v>
      </c>
      <c r="JZ74" s="2" t="s">
        <v>146</v>
      </c>
      <c r="KA74" s="2" t="s">
        <v>146</v>
      </c>
      <c r="KB74" s="4"/>
      <c r="KC74" s="8"/>
      <c r="KD74" s="4"/>
      <c r="KE74" s="8"/>
      <c r="KF74" s="7"/>
      <c r="KG74" s="7"/>
      <c r="KH74" s="2" t="s">
        <v>153</v>
      </c>
      <c r="KI74" s="2" t="s">
        <v>143</v>
      </c>
      <c r="KJ74" s="2" t="s">
        <v>197</v>
      </c>
      <c r="KK74" s="2" t="s">
        <v>637</v>
      </c>
      <c r="KL74" s="2" t="s">
        <v>155</v>
      </c>
      <c r="KM74" s="2" t="s">
        <v>155</v>
      </c>
      <c r="KN74" s="2" t="s">
        <v>146</v>
      </c>
      <c r="KO74" s="4"/>
      <c r="KP74" s="8"/>
      <c r="KQ74" s="4"/>
      <c r="KR74" s="8"/>
      <c r="KS74" s="7"/>
      <c r="KT74" s="7"/>
      <c r="KU74" s="2" t="s">
        <v>146</v>
      </c>
      <c r="KV74" s="2" t="s">
        <v>146</v>
      </c>
      <c r="KW74" s="2" t="s">
        <v>146</v>
      </c>
      <c r="KX74" s="2" t="s">
        <v>146</v>
      </c>
      <c r="KY74" s="2" t="s">
        <v>146</v>
      </c>
      <c r="KZ74" s="2" t="s">
        <v>146</v>
      </c>
      <c r="LA74" s="2" t="s">
        <v>146</v>
      </c>
      <c r="LB74" s="4"/>
      <c r="LC74" s="8"/>
      <c r="LD74" s="4"/>
      <c r="LE74" s="8"/>
      <c r="LF74" s="7"/>
      <c r="LG74" s="7"/>
      <c r="LH74" s="2" t="s">
        <v>146</v>
      </c>
      <c r="LI74" s="2" t="s">
        <v>146</v>
      </c>
      <c r="LJ74" s="2" t="s">
        <v>146</v>
      </c>
      <c r="LK74" s="2" t="s">
        <v>146</v>
      </c>
      <c r="LL74" s="2" t="s">
        <v>146</v>
      </c>
      <c r="LM74" s="2" t="s">
        <v>146</v>
      </c>
      <c r="LN74" s="2" t="s">
        <v>146</v>
      </c>
      <c r="LO74" s="4"/>
      <c r="LP74" s="8"/>
      <c r="LQ74" s="4"/>
      <c r="LR74" s="8"/>
      <c r="LS74" s="7"/>
      <c r="LT74" s="7"/>
      <c r="LU74" s="2" t="s">
        <v>146</v>
      </c>
      <c r="LV74" s="2" t="s">
        <v>146</v>
      </c>
      <c r="LW74" s="2" t="s">
        <v>146</v>
      </c>
      <c r="LX74" s="2" t="s">
        <v>146</v>
      </c>
      <c r="LY74" s="2" t="s">
        <v>146</v>
      </c>
      <c r="LZ74" s="2" t="s">
        <v>146</v>
      </c>
      <c r="MA74" s="2" t="s">
        <v>146</v>
      </c>
      <c r="MB74" s="4"/>
      <c r="MC74" s="8"/>
      <c r="MD74" s="4"/>
      <c r="ME74" s="8"/>
      <c r="MF74" s="7"/>
      <c r="MG74" s="7"/>
      <c r="MH74" s="2" t="s">
        <v>146</v>
      </c>
      <c r="MI74" s="2" t="s">
        <v>146</v>
      </c>
      <c r="MJ74" s="2" t="s">
        <v>146</v>
      </c>
      <c r="MK74" s="2" t="s">
        <v>146</v>
      </c>
      <c r="ML74" s="2" t="s">
        <v>146</v>
      </c>
      <c r="MM74" s="2" t="s">
        <v>146</v>
      </c>
      <c r="MN74" s="2" t="s">
        <v>146</v>
      </c>
      <c r="MO74" s="4"/>
      <c r="MP74" s="8"/>
      <c r="MQ74" s="4"/>
      <c r="MR74" s="8"/>
      <c r="MS74" s="7"/>
      <c r="MT74" s="7"/>
      <c r="MU74" s="2" t="s">
        <v>146</v>
      </c>
      <c r="MV74" s="2" t="s">
        <v>146</v>
      </c>
      <c r="MW74" s="2" t="s">
        <v>146</v>
      </c>
      <c r="MX74" s="2" t="s">
        <v>146</v>
      </c>
      <c r="MY74" s="2" t="s">
        <v>146</v>
      </c>
      <c r="MZ74" s="2" t="s">
        <v>146</v>
      </c>
      <c r="NA74" s="2" t="s">
        <v>146</v>
      </c>
      <c r="NB74" s="4"/>
      <c r="NC74" s="8"/>
      <c r="ND74" s="4"/>
      <c r="NE74" s="8"/>
      <c r="NF74" s="7"/>
      <c r="NG74" s="7"/>
      <c r="NH74" s="2" t="s">
        <v>146</v>
      </c>
      <c r="NI74" s="2" t="s">
        <v>146</v>
      </c>
      <c r="NJ74" s="2" t="s">
        <v>146</v>
      </c>
      <c r="NK74" s="2" t="s">
        <v>146</v>
      </c>
      <c r="NL74" s="2" t="s">
        <v>146</v>
      </c>
      <c r="NM74" s="2" t="s">
        <v>146</v>
      </c>
      <c r="NN74" s="2" t="s">
        <v>146</v>
      </c>
      <c r="NO74" s="4"/>
      <c r="NP74" s="8"/>
      <c r="NQ74" s="4"/>
      <c r="NR74" s="8"/>
      <c r="NS74" s="7"/>
      <c r="NT74" s="7"/>
      <c r="NU74" s="2" t="s">
        <v>146</v>
      </c>
      <c r="NV74" s="2" t="s">
        <v>146</v>
      </c>
      <c r="NW74" s="2" t="s">
        <v>146</v>
      </c>
      <c r="NX74" s="2" t="s">
        <v>146</v>
      </c>
      <c r="NY74" s="2" t="s">
        <v>146</v>
      </c>
      <c r="NZ74" s="2" t="s">
        <v>146</v>
      </c>
      <c r="OA74" s="2" t="s">
        <v>146</v>
      </c>
      <c r="OB74" s="4"/>
      <c r="OC74" s="8"/>
      <c r="OD74" s="4"/>
      <c r="OE74" s="8"/>
      <c r="OF74" s="7"/>
      <c r="OG74" s="7"/>
      <c r="OH74" s="2" t="s">
        <v>146</v>
      </c>
      <c r="OI74" s="2" t="s">
        <v>146</v>
      </c>
      <c r="OJ74" s="2" t="s">
        <v>146</v>
      </c>
      <c r="OK74" s="2" t="s">
        <v>146</v>
      </c>
      <c r="OL74" s="2" t="s">
        <v>146</v>
      </c>
      <c r="OM74" s="2" t="s">
        <v>146</v>
      </c>
      <c r="ON74" s="2" t="s">
        <v>146</v>
      </c>
      <c r="OO74" s="4"/>
      <c r="OP74" s="8"/>
      <c r="OQ74" s="4"/>
      <c r="OR74" s="8"/>
      <c r="OS74" s="7"/>
      <c r="OT74" s="7"/>
      <c r="OU74" s="2" t="s">
        <v>238</v>
      </c>
      <c r="OV74" s="2" t="s">
        <v>143</v>
      </c>
      <c r="OW74" s="2" t="s">
        <v>146</v>
      </c>
      <c r="OX74" s="2" t="s">
        <v>146</v>
      </c>
      <c r="OY74" s="2" t="s">
        <v>155</v>
      </c>
      <c r="OZ74" s="2" t="s">
        <v>155</v>
      </c>
      <c r="PA74" s="2" t="s">
        <v>146</v>
      </c>
      <c r="PB74" s="4">
        <v>168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</row>
    <row r="75">
      <c r="A75" s="2" t="s">
        <v>638</v>
      </c>
      <c r="B75" s="2" t="s">
        <v>135</v>
      </c>
      <c r="C75" s="2" t="s">
        <v>608</v>
      </c>
      <c r="D75" s="2" t="s">
        <v>572</v>
      </c>
      <c r="E75" s="2" t="s">
        <v>573</v>
      </c>
      <c r="F75" s="2" t="s">
        <v>631</v>
      </c>
      <c r="G75" s="2" t="s">
        <v>631</v>
      </c>
      <c r="H75" s="2" t="s">
        <v>631</v>
      </c>
      <c r="I75" s="2" t="s">
        <v>575</v>
      </c>
      <c r="J75" s="2" t="s">
        <v>531</v>
      </c>
      <c r="K75" s="2" t="s">
        <v>632</v>
      </c>
      <c r="L75" s="3">
        <v>85.12</v>
      </c>
      <c r="M75" s="3">
        <v>89.38</v>
      </c>
      <c r="N75" s="3">
        <v>249.99</v>
      </c>
      <c r="O75" s="2" t="s">
        <v>143</v>
      </c>
      <c r="P75" s="2" t="s">
        <v>525</v>
      </c>
      <c r="Q75" s="2" t="s">
        <v>145</v>
      </c>
      <c r="R75" s="2" t="s">
        <v>146</v>
      </c>
      <c r="S75" s="2" t="s">
        <v>146</v>
      </c>
      <c r="T75" s="2" t="s">
        <v>526</v>
      </c>
      <c r="U75" s="2" t="s">
        <v>146</v>
      </c>
      <c r="V75" s="2" t="s">
        <v>407</v>
      </c>
      <c r="W75" s="2" t="s">
        <v>564</v>
      </c>
      <c r="X75" s="2" t="s">
        <v>146</v>
      </c>
      <c r="Y75" s="2" t="s">
        <v>161</v>
      </c>
      <c r="Z75" s="4">
        <v>19</v>
      </c>
      <c r="AA75" s="4">
        <f>=ROUNDDOWN(19,0)</f>
      </c>
      <c r="AB75" s="5">
        <v>1</v>
      </c>
      <c r="AC75" s="2" t="s">
        <v>146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146</v>
      </c>
      <c r="AM75" s="4"/>
      <c r="AN75" s="4"/>
      <c r="AO75" s="7"/>
      <c r="AP75" s="4"/>
      <c r="AQ75" s="8"/>
      <c r="AR75" s="4">
        <v>1</v>
      </c>
      <c r="AS75" s="8">
        <v>103.12</v>
      </c>
      <c r="AT75" s="7">
        <v>-1</v>
      </c>
      <c r="AU75" s="7">
        <v>-1</v>
      </c>
      <c r="AV75" s="4" t="s">
        <v>146</v>
      </c>
      <c r="AW75" s="8" t="s">
        <v>146</v>
      </c>
      <c r="AX75" s="4" t="s">
        <v>146</v>
      </c>
      <c r="AY75" s="8" t="s">
        <v>146</v>
      </c>
      <c r="AZ75" s="7" t="s">
        <v>146</v>
      </c>
      <c r="BA75" s="7" t="s">
        <v>146</v>
      </c>
      <c r="BB75" s="7"/>
      <c r="BC75" s="4" t="s">
        <v>146</v>
      </c>
      <c r="BD75" s="8" t="s">
        <v>146</v>
      </c>
      <c r="BE75" s="4" t="s">
        <v>146</v>
      </c>
      <c r="BF75" s="8" t="s">
        <v>146</v>
      </c>
      <c r="BG75" s="7" t="s">
        <v>146</v>
      </c>
      <c r="BH75" s="7" t="s">
        <v>146</v>
      </c>
      <c r="BI75" s="7"/>
      <c r="BJ75" s="4"/>
      <c r="BK75" s="8"/>
      <c r="BL75" s="2" t="s">
        <v>20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143</v>
      </c>
      <c r="BW75" s="2" t="s">
        <v>161</v>
      </c>
      <c r="BX75" s="2" t="s">
        <v>639</v>
      </c>
      <c r="BY75" s="2" t="s">
        <v>155</v>
      </c>
      <c r="BZ75" s="2" t="s">
        <v>155</v>
      </c>
      <c r="CA75" s="2" t="s">
        <v>146</v>
      </c>
      <c r="CB75" s="4"/>
      <c r="CC75" s="8"/>
      <c r="CD75" s="4"/>
      <c r="CE75" s="8"/>
      <c r="CF75" s="7"/>
      <c r="CG75" s="7"/>
      <c r="CH75" s="2" t="s">
        <v>153</v>
      </c>
      <c r="CI75" s="2" t="s">
        <v>143</v>
      </c>
      <c r="CJ75" s="2" t="s">
        <v>156</v>
      </c>
      <c r="CK75" s="2" t="s">
        <v>377</v>
      </c>
      <c r="CL75" s="2" t="s">
        <v>155</v>
      </c>
      <c r="CM75" s="2" t="s">
        <v>155</v>
      </c>
      <c r="CN75" s="2" t="s">
        <v>146</v>
      </c>
      <c r="CO75" s="4"/>
      <c r="CP75" s="8"/>
      <c r="CQ75" s="4"/>
      <c r="CR75" s="8"/>
      <c r="CS75" s="7"/>
      <c r="CT75" s="7"/>
      <c r="CU75" s="2" t="s">
        <v>238</v>
      </c>
      <c r="CV75" s="2" t="s">
        <v>143</v>
      </c>
      <c r="CW75" s="2" t="s">
        <v>146</v>
      </c>
      <c r="CX75" s="2" t="s">
        <v>146</v>
      </c>
      <c r="CY75" s="2" t="s">
        <v>155</v>
      </c>
      <c r="CZ75" s="2" t="s">
        <v>155</v>
      </c>
      <c r="DA75" s="2" t="s">
        <v>146</v>
      </c>
      <c r="DB75" s="4"/>
      <c r="DC75" s="8"/>
      <c r="DD75" s="4"/>
      <c r="DE75" s="8"/>
      <c r="DF75" s="7"/>
      <c r="DG75" s="7"/>
      <c r="DH75" s="2" t="s">
        <v>153</v>
      </c>
      <c r="DI75" s="2" t="s">
        <v>143</v>
      </c>
      <c r="DJ75" s="2" t="s">
        <v>367</v>
      </c>
      <c r="DK75" s="2" t="s">
        <v>414</v>
      </c>
      <c r="DL75" s="2" t="s">
        <v>155</v>
      </c>
      <c r="DM75" s="2" t="s">
        <v>155</v>
      </c>
      <c r="DN75" s="2" t="s">
        <v>146</v>
      </c>
      <c r="DO75" s="4"/>
      <c r="DP75" s="8"/>
      <c r="DQ75" s="4">
        <v>1</v>
      </c>
      <c r="DR75" s="8">
        <v>103.12</v>
      </c>
      <c r="DS75" s="7">
        <v>-1</v>
      </c>
      <c r="DT75" s="7">
        <v>-1</v>
      </c>
      <c r="DU75" s="2" t="s">
        <v>153</v>
      </c>
      <c r="DV75" s="2" t="s">
        <v>143</v>
      </c>
      <c r="DW75" s="2" t="s">
        <v>161</v>
      </c>
      <c r="DX75" s="2" t="s">
        <v>635</v>
      </c>
      <c r="DY75" s="2" t="s">
        <v>155</v>
      </c>
      <c r="DZ75" s="2" t="s">
        <v>155</v>
      </c>
      <c r="EA75" s="2" t="s">
        <v>146</v>
      </c>
      <c r="EB75" s="4"/>
      <c r="EC75" s="8"/>
      <c r="ED75" s="4"/>
      <c r="EE75" s="8"/>
      <c r="EF75" s="7"/>
      <c r="EG75" s="7"/>
      <c r="EH75" s="2" t="s">
        <v>153</v>
      </c>
      <c r="EI75" s="2" t="s">
        <v>143</v>
      </c>
      <c r="EJ75" s="2" t="s">
        <v>162</v>
      </c>
      <c r="EK75" s="2" t="s">
        <v>579</v>
      </c>
      <c r="EL75" s="2" t="s">
        <v>340</v>
      </c>
      <c r="EM75" s="2" t="s">
        <v>155</v>
      </c>
      <c r="EN75" s="2" t="s">
        <v>146</v>
      </c>
      <c r="EO75" s="4"/>
      <c r="EP75" s="8"/>
      <c r="EQ75" s="4"/>
      <c r="ER75" s="8"/>
      <c r="ES75" s="7"/>
      <c r="ET75" s="7"/>
      <c r="EU75" s="2" t="s">
        <v>153</v>
      </c>
      <c r="EV75" s="2" t="s">
        <v>143</v>
      </c>
      <c r="EW75" s="2" t="s">
        <v>164</v>
      </c>
      <c r="EX75" s="2" t="s">
        <v>225</v>
      </c>
      <c r="EY75" s="2" t="s">
        <v>155</v>
      </c>
      <c r="EZ75" s="2" t="s">
        <v>155</v>
      </c>
      <c r="FA75" s="2" t="s">
        <v>146</v>
      </c>
      <c r="FB75" s="4"/>
      <c r="FC75" s="8"/>
      <c r="FD75" s="4"/>
      <c r="FE75" s="8"/>
      <c r="FF75" s="7"/>
      <c r="FG75" s="7"/>
      <c r="FH75" s="2" t="s">
        <v>529</v>
      </c>
      <c r="FI75" s="2" t="s">
        <v>143</v>
      </c>
      <c r="FJ75" s="2" t="s">
        <v>146</v>
      </c>
      <c r="FK75" s="2" t="s">
        <v>146</v>
      </c>
      <c r="FL75" s="2" t="s">
        <v>155</v>
      </c>
      <c r="FM75" s="2" t="s">
        <v>155</v>
      </c>
      <c r="FN75" s="2" t="s">
        <v>146</v>
      </c>
      <c r="FO75" s="4"/>
      <c r="FP75" s="8"/>
      <c r="FQ75" s="4"/>
      <c r="FR75" s="8"/>
      <c r="FS75" s="7"/>
      <c r="FT75" s="7"/>
      <c r="FU75" s="2" t="s">
        <v>146</v>
      </c>
      <c r="FV75" s="2" t="s">
        <v>146</v>
      </c>
      <c r="FW75" s="2" t="s">
        <v>146</v>
      </c>
      <c r="FX75" s="2" t="s">
        <v>146</v>
      </c>
      <c r="FY75" s="2" t="s">
        <v>146</v>
      </c>
      <c r="FZ75" s="2" t="s">
        <v>146</v>
      </c>
      <c r="GA75" s="2" t="s">
        <v>146</v>
      </c>
      <c r="GB75" s="4"/>
      <c r="GC75" s="8"/>
      <c r="GD75" s="4"/>
      <c r="GE75" s="8"/>
      <c r="GF75" s="7"/>
      <c r="GG75" s="7"/>
      <c r="GH75" s="2" t="s">
        <v>238</v>
      </c>
      <c r="GI75" s="2" t="s">
        <v>143</v>
      </c>
      <c r="GJ75" s="2" t="s">
        <v>146</v>
      </c>
      <c r="GK75" s="2" t="s">
        <v>146</v>
      </c>
      <c r="GL75" s="2" t="s">
        <v>155</v>
      </c>
      <c r="GM75" s="2" t="s">
        <v>155</v>
      </c>
      <c r="GN75" s="2" t="s">
        <v>146</v>
      </c>
      <c r="GO75" s="4"/>
      <c r="GP75" s="8"/>
      <c r="GQ75" s="4"/>
      <c r="GR75" s="8"/>
      <c r="GS75" s="7"/>
      <c r="GT75" s="7"/>
      <c r="GU75" s="2" t="s">
        <v>153</v>
      </c>
      <c r="GV75" s="2" t="s">
        <v>143</v>
      </c>
      <c r="GW75" s="2" t="s">
        <v>171</v>
      </c>
      <c r="GX75" s="2" t="s">
        <v>146</v>
      </c>
      <c r="GY75" s="2" t="s">
        <v>155</v>
      </c>
      <c r="GZ75" s="2" t="s">
        <v>155</v>
      </c>
      <c r="HA75" s="2" t="s">
        <v>146</v>
      </c>
      <c r="HB75" s="4"/>
      <c r="HC75" s="8"/>
      <c r="HD75" s="4"/>
      <c r="HE75" s="8"/>
      <c r="HF75" s="7"/>
      <c r="HG75" s="7"/>
      <c r="HH75" s="2" t="s">
        <v>146</v>
      </c>
      <c r="HI75" s="2" t="s">
        <v>146</v>
      </c>
      <c r="HJ75" s="2" t="s">
        <v>146</v>
      </c>
      <c r="HK75" s="2" t="s">
        <v>146</v>
      </c>
      <c r="HL75" s="2" t="s">
        <v>146</v>
      </c>
      <c r="HM75" s="2" t="s">
        <v>146</v>
      </c>
      <c r="HN75" s="2" t="s">
        <v>146</v>
      </c>
      <c r="HO75" s="4"/>
      <c r="HP75" s="8"/>
      <c r="HQ75" s="4"/>
      <c r="HR75" s="8"/>
      <c r="HS75" s="7"/>
      <c r="HT75" s="7"/>
      <c r="HU75" s="2" t="s">
        <v>146</v>
      </c>
      <c r="HV75" s="2" t="s">
        <v>146</v>
      </c>
      <c r="HW75" s="2" t="s">
        <v>146</v>
      </c>
      <c r="HX75" s="2" t="s">
        <v>146</v>
      </c>
      <c r="HY75" s="2" t="s">
        <v>146</v>
      </c>
      <c r="HZ75" s="2" t="s">
        <v>146</v>
      </c>
      <c r="IA75" s="2" t="s">
        <v>146</v>
      </c>
      <c r="IB75" s="4"/>
      <c r="IC75" s="8"/>
      <c r="ID75" s="4"/>
      <c r="IE75" s="8"/>
      <c r="IF75" s="7"/>
      <c r="IG75" s="7"/>
      <c r="IH75" s="2" t="s">
        <v>146</v>
      </c>
      <c r="II75" s="2" t="s">
        <v>146</v>
      </c>
      <c r="IJ75" s="2" t="s">
        <v>146</v>
      </c>
      <c r="IK75" s="2" t="s">
        <v>146</v>
      </c>
      <c r="IL75" s="2" t="s">
        <v>146</v>
      </c>
      <c r="IM75" s="2" t="s">
        <v>146</v>
      </c>
      <c r="IN75" s="2" t="s">
        <v>146</v>
      </c>
      <c r="IO75" s="4"/>
      <c r="IP75" s="8"/>
      <c r="IQ75" s="4"/>
      <c r="IR75" s="8"/>
      <c r="IS75" s="7"/>
      <c r="IT75" s="7"/>
      <c r="IU75" s="2" t="s">
        <v>146</v>
      </c>
      <c r="IV75" s="2" t="s">
        <v>146</v>
      </c>
      <c r="IW75" s="2" t="s">
        <v>146</v>
      </c>
      <c r="IX75" s="2" t="s">
        <v>146</v>
      </c>
      <c r="IY75" s="2" t="s">
        <v>146</v>
      </c>
      <c r="IZ75" s="2" t="s">
        <v>146</v>
      </c>
      <c r="JA75" s="2" t="s">
        <v>146</v>
      </c>
      <c r="JB75" s="4"/>
      <c r="JC75" s="8"/>
      <c r="JD75" s="4"/>
      <c r="JE75" s="8"/>
      <c r="JF75" s="7"/>
      <c r="JG75" s="7"/>
      <c r="JH75" s="2" t="s">
        <v>146</v>
      </c>
      <c r="JI75" s="2" t="s">
        <v>146</v>
      </c>
      <c r="JJ75" s="2" t="s">
        <v>146</v>
      </c>
      <c r="JK75" s="2" t="s">
        <v>146</v>
      </c>
      <c r="JL75" s="2" t="s">
        <v>146</v>
      </c>
      <c r="JM75" s="2" t="s">
        <v>146</v>
      </c>
      <c r="JN75" s="2" t="s">
        <v>146</v>
      </c>
      <c r="JO75" s="4"/>
      <c r="JP75" s="8"/>
      <c r="JQ75" s="4"/>
      <c r="JR75" s="8"/>
      <c r="JS75" s="7"/>
      <c r="JT75" s="7"/>
      <c r="JU75" s="2" t="s">
        <v>146</v>
      </c>
      <c r="JV75" s="2" t="s">
        <v>146</v>
      </c>
      <c r="JW75" s="2" t="s">
        <v>146</v>
      </c>
      <c r="JX75" s="2" t="s">
        <v>146</v>
      </c>
      <c r="JY75" s="2" t="s">
        <v>146</v>
      </c>
      <c r="JZ75" s="2" t="s">
        <v>146</v>
      </c>
      <c r="KA75" s="2" t="s">
        <v>146</v>
      </c>
      <c r="KB75" s="4"/>
      <c r="KC75" s="8"/>
      <c r="KD75" s="4"/>
      <c r="KE75" s="8"/>
      <c r="KF75" s="7"/>
      <c r="KG75" s="7"/>
      <c r="KH75" s="2" t="s">
        <v>153</v>
      </c>
      <c r="KI75" s="2" t="s">
        <v>143</v>
      </c>
      <c r="KJ75" s="2" t="s">
        <v>197</v>
      </c>
      <c r="KK75" s="2" t="s">
        <v>146</v>
      </c>
      <c r="KL75" s="2" t="s">
        <v>155</v>
      </c>
      <c r="KM75" s="2" t="s">
        <v>155</v>
      </c>
      <c r="KN75" s="2" t="s">
        <v>146</v>
      </c>
      <c r="KO75" s="4"/>
      <c r="KP75" s="8"/>
      <c r="KQ75" s="4"/>
      <c r="KR75" s="8"/>
      <c r="KS75" s="7"/>
      <c r="KT75" s="7"/>
      <c r="KU75" s="2" t="s">
        <v>146</v>
      </c>
      <c r="KV75" s="2" t="s">
        <v>146</v>
      </c>
      <c r="KW75" s="2" t="s">
        <v>146</v>
      </c>
      <c r="KX75" s="2" t="s">
        <v>146</v>
      </c>
      <c r="KY75" s="2" t="s">
        <v>146</v>
      </c>
      <c r="KZ75" s="2" t="s">
        <v>146</v>
      </c>
      <c r="LA75" s="2" t="s">
        <v>146</v>
      </c>
      <c r="LB75" s="4"/>
      <c r="LC75" s="8"/>
      <c r="LD75" s="4"/>
      <c r="LE75" s="8"/>
      <c r="LF75" s="7"/>
      <c r="LG75" s="7"/>
      <c r="LH75" s="2" t="s">
        <v>146</v>
      </c>
      <c r="LI75" s="2" t="s">
        <v>146</v>
      </c>
      <c r="LJ75" s="2" t="s">
        <v>146</v>
      </c>
      <c r="LK75" s="2" t="s">
        <v>146</v>
      </c>
      <c r="LL75" s="2" t="s">
        <v>146</v>
      </c>
      <c r="LM75" s="2" t="s">
        <v>146</v>
      </c>
      <c r="LN75" s="2" t="s">
        <v>146</v>
      </c>
      <c r="LO75" s="4"/>
      <c r="LP75" s="8"/>
      <c r="LQ75" s="4"/>
      <c r="LR75" s="8"/>
      <c r="LS75" s="7"/>
      <c r="LT75" s="7"/>
      <c r="LU75" s="2" t="s">
        <v>146</v>
      </c>
      <c r="LV75" s="2" t="s">
        <v>146</v>
      </c>
      <c r="LW75" s="2" t="s">
        <v>146</v>
      </c>
      <c r="LX75" s="2" t="s">
        <v>146</v>
      </c>
      <c r="LY75" s="2" t="s">
        <v>146</v>
      </c>
      <c r="LZ75" s="2" t="s">
        <v>146</v>
      </c>
      <c r="MA75" s="2" t="s">
        <v>146</v>
      </c>
      <c r="MB75" s="4"/>
      <c r="MC75" s="8"/>
      <c r="MD75" s="4"/>
      <c r="ME75" s="8"/>
      <c r="MF75" s="7"/>
      <c r="MG75" s="7"/>
      <c r="MH75" s="2" t="s">
        <v>146</v>
      </c>
      <c r="MI75" s="2" t="s">
        <v>146</v>
      </c>
      <c r="MJ75" s="2" t="s">
        <v>146</v>
      </c>
      <c r="MK75" s="2" t="s">
        <v>146</v>
      </c>
      <c r="ML75" s="2" t="s">
        <v>146</v>
      </c>
      <c r="MM75" s="2" t="s">
        <v>146</v>
      </c>
      <c r="MN75" s="2" t="s">
        <v>146</v>
      </c>
      <c r="MO75" s="4"/>
      <c r="MP75" s="8"/>
      <c r="MQ75" s="4"/>
      <c r="MR75" s="8"/>
      <c r="MS75" s="7"/>
      <c r="MT75" s="7"/>
      <c r="MU75" s="2" t="s">
        <v>146</v>
      </c>
      <c r="MV75" s="2" t="s">
        <v>146</v>
      </c>
      <c r="MW75" s="2" t="s">
        <v>146</v>
      </c>
      <c r="MX75" s="2" t="s">
        <v>146</v>
      </c>
      <c r="MY75" s="2" t="s">
        <v>146</v>
      </c>
      <c r="MZ75" s="2" t="s">
        <v>146</v>
      </c>
      <c r="NA75" s="2" t="s">
        <v>146</v>
      </c>
      <c r="NB75" s="4"/>
      <c r="NC75" s="8"/>
      <c r="ND75" s="4"/>
      <c r="NE75" s="8"/>
      <c r="NF75" s="7"/>
      <c r="NG75" s="7"/>
      <c r="NH75" s="2" t="s">
        <v>146</v>
      </c>
      <c r="NI75" s="2" t="s">
        <v>146</v>
      </c>
      <c r="NJ75" s="2" t="s">
        <v>146</v>
      </c>
      <c r="NK75" s="2" t="s">
        <v>146</v>
      </c>
      <c r="NL75" s="2" t="s">
        <v>146</v>
      </c>
      <c r="NM75" s="2" t="s">
        <v>146</v>
      </c>
      <c r="NN75" s="2" t="s">
        <v>146</v>
      </c>
      <c r="NO75" s="4"/>
      <c r="NP75" s="8"/>
      <c r="NQ75" s="4"/>
      <c r="NR75" s="8"/>
      <c r="NS75" s="7"/>
      <c r="NT75" s="7"/>
      <c r="NU75" s="2" t="s">
        <v>146</v>
      </c>
      <c r="NV75" s="2" t="s">
        <v>146</v>
      </c>
      <c r="NW75" s="2" t="s">
        <v>146</v>
      </c>
      <c r="NX75" s="2" t="s">
        <v>146</v>
      </c>
      <c r="NY75" s="2" t="s">
        <v>146</v>
      </c>
      <c r="NZ75" s="2" t="s">
        <v>146</v>
      </c>
      <c r="OA75" s="2" t="s">
        <v>146</v>
      </c>
      <c r="OB75" s="4"/>
      <c r="OC75" s="8"/>
      <c r="OD75" s="4"/>
      <c r="OE75" s="8"/>
      <c r="OF75" s="7"/>
      <c r="OG75" s="7"/>
      <c r="OH75" s="2" t="s">
        <v>146</v>
      </c>
      <c r="OI75" s="2" t="s">
        <v>146</v>
      </c>
      <c r="OJ75" s="2" t="s">
        <v>146</v>
      </c>
      <c r="OK75" s="2" t="s">
        <v>146</v>
      </c>
      <c r="OL75" s="2" t="s">
        <v>146</v>
      </c>
      <c r="OM75" s="2" t="s">
        <v>146</v>
      </c>
      <c r="ON75" s="2" t="s">
        <v>146</v>
      </c>
      <c r="OO75" s="4"/>
      <c r="OP75" s="8"/>
      <c r="OQ75" s="4"/>
      <c r="OR75" s="8"/>
      <c r="OS75" s="7"/>
      <c r="OT75" s="7"/>
      <c r="OU75" s="2" t="s">
        <v>238</v>
      </c>
      <c r="OV75" s="2" t="s">
        <v>143</v>
      </c>
      <c r="OW75" s="2" t="s">
        <v>146</v>
      </c>
      <c r="OX75" s="2" t="s">
        <v>146</v>
      </c>
      <c r="OY75" s="2" t="s">
        <v>155</v>
      </c>
      <c r="OZ75" s="2" t="s">
        <v>155</v>
      </c>
      <c r="PA75" s="2" t="s">
        <v>146</v>
      </c>
      <c r="PB75" s="4">
        <v>19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</row>
    <row r="76">
      <c r="A76" s="2" t="s">
        <v>640</v>
      </c>
      <c r="B76" s="2" t="s">
        <v>135</v>
      </c>
      <c r="C76" s="2" t="s">
        <v>608</v>
      </c>
      <c r="D76" s="2" t="s">
        <v>452</v>
      </c>
      <c r="E76" s="2" t="s">
        <v>453</v>
      </c>
      <c r="F76" s="2" t="s">
        <v>641</v>
      </c>
      <c r="G76" s="2" t="s">
        <v>641</v>
      </c>
      <c r="H76" s="2" t="s">
        <v>641</v>
      </c>
      <c r="I76" s="2" t="s">
        <v>642</v>
      </c>
      <c r="J76" s="2" t="s">
        <v>523</v>
      </c>
      <c r="K76" s="2" t="s">
        <v>643</v>
      </c>
      <c r="L76" s="3">
        <v>68.09</v>
      </c>
      <c r="M76" s="3">
        <v>71.49</v>
      </c>
      <c r="N76" s="3">
        <v>199.99</v>
      </c>
      <c r="O76" s="2" t="s">
        <v>143</v>
      </c>
      <c r="P76" s="2" t="s">
        <v>525</v>
      </c>
      <c r="Q76" s="2" t="s">
        <v>145</v>
      </c>
      <c r="R76" s="2" t="s">
        <v>146</v>
      </c>
      <c r="S76" s="2" t="s">
        <v>146</v>
      </c>
      <c r="T76" s="2" t="s">
        <v>526</v>
      </c>
      <c r="U76" s="2" t="s">
        <v>146</v>
      </c>
      <c r="V76" s="2" t="s">
        <v>407</v>
      </c>
      <c r="W76" s="2" t="s">
        <v>564</v>
      </c>
      <c r="X76" s="2" t="s">
        <v>146</v>
      </c>
      <c r="Y76" s="2" t="s">
        <v>611</v>
      </c>
      <c r="Z76" s="4">
        <v>19</v>
      </c>
      <c r="AA76" s="4">
        <f>=ROUNDDOWN(17.2727272727273,0)</f>
      </c>
      <c r="AB76" s="5">
        <v>1.1</v>
      </c>
      <c r="AC76" s="2" t="s">
        <v>146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146</v>
      </c>
      <c r="AM76" s="4"/>
      <c r="AN76" s="4"/>
      <c r="AO76" s="7"/>
      <c r="AP76" s="4">
        <v>2</v>
      </c>
      <c r="AQ76" s="8">
        <v>157.28</v>
      </c>
      <c r="AR76" s="4"/>
      <c r="AS76" s="8"/>
      <c r="AT76" s="7"/>
      <c r="AU76" s="7"/>
      <c r="AV76" s="4">
        <v>2</v>
      </c>
      <c r="AW76" s="8">
        <v>157.28</v>
      </c>
      <c r="AX76" s="4">
        <v>3</v>
      </c>
      <c r="AY76" s="8">
        <v>235.06</v>
      </c>
      <c r="AZ76" s="7">
        <v>-0.3333</v>
      </c>
      <c r="BA76" s="7">
        <v>-0.3309</v>
      </c>
      <c r="BB76" s="7">
        <v>1</v>
      </c>
      <c r="BC76" s="4">
        <v>2</v>
      </c>
      <c r="BD76" s="8">
        <v>157.28</v>
      </c>
      <c r="BE76" s="4">
        <v>6</v>
      </c>
      <c r="BF76" s="8">
        <v>429</v>
      </c>
      <c r="BG76" s="7">
        <v>-0.6667</v>
      </c>
      <c r="BH76" s="7">
        <v>-0.6334</v>
      </c>
      <c r="BI76" s="7">
        <v>1</v>
      </c>
      <c r="BJ76" s="4">
        <v>2</v>
      </c>
      <c r="BK76" s="8">
        <v>157.28</v>
      </c>
      <c r="BL76" s="2" t="s">
        <v>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153</v>
      </c>
      <c r="BV76" s="2" t="s">
        <v>143</v>
      </c>
      <c r="BW76" s="2" t="s">
        <v>611</v>
      </c>
      <c r="BX76" s="2" t="s">
        <v>172</v>
      </c>
      <c r="BY76" s="2" t="s">
        <v>155</v>
      </c>
      <c r="BZ76" s="2" t="s">
        <v>155</v>
      </c>
      <c r="CA76" s="2" t="s">
        <v>146</v>
      </c>
      <c r="CB76" s="4"/>
      <c r="CC76" s="8"/>
      <c r="CD76" s="4"/>
      <c r="CE76" s="8"/>
      <c r="CF76" s="7"/>
      <c r="CG76" s="7"/>
      <c r="CH76" s="2" t="s">
        <v>153</v>
      </c>
      <c r="CI76" s="2" t="s">
        <v>143</v>
      </c>
      <c r="CJ76" s="2" t="s">
        <v>156</v>
      </c>
      <c r="CK76" s="2" t="s">
        <v>495</v>
      </c>
      <c r="CL76" s="2" t="s">
        <v>155</v>
      </c>
      <c r="CM76" s="2" t="s">
        <v>155</v>
      </c>
      <c r="CN76" s="2" t="s">
        <v>146</v>
      </c>
      <c r="CO76" s="4"/>
      <c r="CP76" s="8"/>
      <c r="CQ76" s="4"/>
      <c r="CR76" s="8"/>
      <c r="CS76" s="7"/>
      <c r="CT76" s="7"/>
      <c r="CU76" s="2" t="s">
        <v>153</v>
      </c>
      <c r="CV76" s="2" t="s">
        <v>143</v>
      </c>
      <c r="CW76" s="2" t="s">
        <v>146</v>
      </c>
      <c r="CX76" s="2" t="s">
        <v>473</v>
      </c>
      <c r="CY76" s="2" t="s">
        <v>155</v>
      </c>
      <c r="CZ76" s="2" t="s">
        <v>155</v>
      </c>
      <c r="DA76" s="2" t="s">
        <v>146</v>
      </c>
      <c r="DB76" s="4"/>
      <c r="DC76" s="8"/>
      <c r="DD76" s="4"/>
      <c r="DE76" s="8"/>
      <c r="DF76" s="7"/>
      <c r="DG76" s="7"/>
      <c r="DH76" s="2" t="s">
        <v>153</v>
      </c>
      <c r="DI76" s="2" t="s">
        <v>143</v>
      </c>
      <c r="DJ76" s="2" t="s">
        <v>459</v>
      </c>
      <c r="DK76" s="2" t="s">
        <v>582</v>
      </c>
      <c r="DL76" s="2" t="s">
        <v>155</v>
      </c>
      <c r="DM76" s="2" t="s">
        <v>155</v>
      </c>
      <c r="DN76" s="2" t="s">
        <v>146</v>
      </c>
      <c r="DO76" s="4">
        <v>2</v>
      </c>
      <c r="DP76" s="8">
        <v>157.28</v>
      </c>
      <c r="DQ76" s="4"/>
      <c r="DR76" s="8"/>
      <c r="DS76" s="7"/>
      <c r="DT76" s="7"/>
      <c r="DU76" s="2" t="s">
        <v>153</v>
      </c>
      <c r="DV76" s="2" t="s">
        <v>143</v>
      </c>
      <c r="DW76" s="2" t="s">
        <v>611</v>
      </c>
      <c r="DX76" s="2" t="s">
        <v>150</v>
      </c>
      <c r="DY76" s="2" t="s">
        <v>155</v>
      </c>
      <c r="DZ76" s="2" t="s">
        <v>155</v>
      </c>
      <c r="EA76" s="2" t="s">
        <v>146</v>
      </c>
      <c r="EB76" s="4"/>
      <c r="EC76" s="8"/>
      <c r="ED76" s="4"/>
      <c r="EE76" s="8"/>
      <c r="EF76" s="7"/>
      <c r="EG76" s="7"/>
      <c r="EH76" s="2" t="s">
        <v>153</v>
      </c>
      <c r="EI76" s="2" t="s">
        <v>143</v>
      </c>
      <c r="EJ76" s="2" t="s">
        <v>162</v>
      </c>
      <c r="EK76" s="2" t="s">
        <v>378</v>
      </c>
      <c r="EL76" s="2" t="s">
        <v>340</v>
      </c>
      <c r="EM76" s="2" t="s">
        <v>155</v>
      </c>
      <c r="EN76" s="2" t="s">
        <v>146</v>
      </c>
      <c r="EO76" s="4"/>
      <c r="EP76" s="8"/>
      <c r="EQ76" s="4"/>
      <c r="ER76" s="8"/>
      <c r="ES76" s="7"/>
      <c r="ET76" s="7"/>
      <c r="EU76" s="2" t="s">
        <v>153</v>
      </c>
      <c r="EV76" s="2" t="s">
        <v>143</v>
      </c>
      <c r="EW76" s="2" t="s">
        <v>164</v>
      </c>
      <c r="EX76" s="2" t="s">
        <v>221</v>
      </c>
      <c r="EY76" s="2" t="s">
        <v>155</v>
      </c>
      <c r="EZ76" s="2" t="s">
        <v>155</v>
      </c>
      <c r="FA76" s="2" t="s">
        <v>146</v>
      </c>
      <c r="FB76" s="4"/>
      <c r="FC76" s="8"/>
      <c r="FD76" s="4"/>
      <c r="FE76" s="8"/>
      <c r="FF76" s="7"/>
      <c r="FG76" s="7"/>
      <c r="FH76" s="2" t="s">
        <v>529</v>
      </c>
      <c r="FI76" s="2" t="s">
        <v>143</v>
      </c>
      <c r="FJ76" s="2" t="s">
        <v>146</v>
      </c>
      <c r="FK76" s="2" t="s">
        <v>146</v>
      </c>
      <c r="FL76" s="2" t="s">
        <v>155</v>
      </c>
      <c r="FM76" s="2" t="s">
        <v>155</v>
      </c>
      <c r="FN76" s="2" t="s">
        <v>146</v>
      </c>
      <c r="FO76" s="4"/>
      <c r="FP76" s="8"/>
      <c r="FQ76" s="4"/>
      <c r="FR76" s="8"/>
      <c r="FS76" s="7"/>
      <c r="FT76" s="7"/>
      <c r="FU76" s="2" t="s">
        <v>146</v>
      </c>
      <c r="FV76" s="2" t="s">
        <v>146</v>
      </c>
      <c r="FW76" s="2" t="s">
        <v>146</v>
      </c>
      <c r="FX76" s="2" t="s">
        <v>146</v>
      </c>
      <c r="FY76" s="2" t="s">
        <v>146</v>
      </c>
      <c r="FZ76" s="2" t="s">
        <v>146</v>
      </c>
      <c r="GA76" s="2" t="s">
        <v>146</v>
      </c>
      <c r="GB76" s="4"/>
      <c r="GC76" s="8"/>
      <c r="GD76" s="4"/>
      <c r="GE76" s="8"/>
      <c r="GF76" s="7"/>
      <c r="GG76" s="7"/>
      <c r="GH76" s="2" t="s">
        <v>238</v>
      </c>
      <c r="GI76" s="2" t="s">
        <v>143</v>
      </c>
      <c r="GJ76" s="2" t="s">
        <v>146</v>
      </c>
      <c r="GK76" s="2" t="s">
        <v>146</v>
      </c>
      <c r="GL76" s="2" t="s">
        <v>155</v>
      </c>
      <c r="GM76" s="2" t="s">
        <v>155</v>
      </c>
      <c r="GN76" s="2" t="s">
        <v>146</v>
      </c>
      <c r="GO76" s="4"/>
      <c r="GP76" s="8"/>
      <c r="GQ76" s="4"/>
      <c r="GR76" s="8"/>
      <c r="GS76" s="7"/>
      <c r="GT76" s="7"/>
      <c r="GU76" s="2" t="s">
        <v>153</v>
      </c>
      <c r="GV76" s="2" t="s">
        <v>143</v>
      </c>
      <c r="GW76" s="2" t="s">
        <v>171</v>
      </c>
      <c r="GX76" s="2" t="s">
        <v>644</v>
      </c>
      <c r="GY76" s="2" t="s">
        <v>155</v>
      </c>
      <c r="GZ76" s="2" t="s">
        <v>155</v>
      </c>
      <c r="HA76" s="2" t="s">
        <v>146</v>
      </c>
      <c r="HB76" s="4"/>
      <c r="HC76" s="8"/>
      <c r="HD76" s="4"/>
      <c r="HE76" s="8"/>
      <c r="HF76" s="7"/>
      <c r="HG76" s="7"/>
      <c r="HH76" s="2" t="s">
        <v>146</v>
      </c>
      <c r="HI76" s="2" t="s">
        <v>146</v>
      </c>
      <c r="HJ76" s="2" t="s">
        <v>146</v>
      </c>
      <c r="HK76" s="2" t="s">
        <v>146</v>
      </c>
      <c r="HL76" s="2" t="s">
        <v>146</v>
      </c>
      <c r="HM76" s="2" t="s">
        <v>146</v>
      </c>
      <c r="HN76" s="2" t="s">
        <v>146</v>
      </c>
      <c r="HO76" s="4"/>
      <c r="HP76" s="8"/>
      <c r="HQ76" s="4"/>
      <c r="HR76" s="8"/>
      <c r="HS76" s="7"/>
      <c r="HT76" s="7"/>
      <c r="HU76" s="2" t="s">
        <v>146</v>
      </c>
      <c r="HV76" s="2" t="s">
        <v>146</v>
      </c>
      <c r="HW76" s="2" t="s">
        <v>146</v>
      </c>
      <c r="HX76" s="2" t="s">
        <v>146</v>
      </c>
      <c r="HY76" s="2" t="s">
        <v>146</v>
      </c>
      <c r="HZ76" s="2" t="s">
        <v>146</v>
      </c>
      <c r="IA76" s="2" t="s">
        <v>146</v>
      </c>
      <c r="IB76" s="4"/>
      <c r="IC76" s="8"/>
      <c r="ID76" s="4"/>
      <c r="IE76" s="8"/>
      <c r="IF76" s="7"/>
      <c r="IG76" s="7"/>
      <c r="IH76" s="2" t="s">
        <v>146</v>
      </c>
      <c r="II76" s="2" t="s">
        <v>146</v>
      </c>
      <c r="IJ76" s="2" t="s">
        <v>146</v>
      </c>
      <c r="IK76" s="2" t="s">
        <v>146</v>
      </c>
      <c r="IL76" s="2" t="s">
        <v>146</v>
      </c>
      <c r="IM76" s="2" t="s">
        <v>146</v>
      </c>
      <c r="IN76" s="2" t="s">
        <v>146</v>
      </c>
      <c r="IO76" s="4"/>
      <c r="IP76" s="8"/>
      <c r="IQ76" s="4"/>
      <c r="IR76" s="8"/>
      <c r="IS76" s="7"/>
      <c r="IT76" s="7"/>
      <c r="IU76" s="2" t="s">
        <v>146</v>
      </c>
      <c r="IV76" s="2" t="s">
        <v>146</v>
      </c>
      <c r="IW76" s="2" t="s">
        <v>146</v>
      </c>
      <c r="IX76" s="2" t="s">
        <v>146</v>
      </c>
      <c r="IY76" s="2" t="s">
        <v>146</v>
      </c>
      <c r="IZ76" s="2" t="s">
        <v>146</v>
      </c>
      <c r="JA76" s="2" t="s">
        <v>146</v>
      </c>
      <c r="JB76" s="4"/>
      <c r="JC76" s="8"/>
      <c r="JD76" s="4"/>
      <c r="JE76" s="8"/>
      <c r="JF76" s="7"/>
      <c r="JG76" s="7"/>
      <c r="JH76" s="2" t="s">
        <v>146</v>
      </c>
      <c r="JI76" s="2" t="s">
        <v>146</v>
      </c>
      <c r="JJ76" s="2" t="s">
        <v>146</v>
      </c>
      <c r="JK76" s="2" t="s">
        <v>146</v>
      </c>
      <c r="JL76" s="2" t="s">
        <v>146</v>
      </c>
      <c r="JM76" s="2" t="s">
        <v>146</v>
      </c>
      <c r="JN76" s="2" t="s">
        <v>146</v>
      </c>
      <c r="JO76" s="4"/>
      <c r="JP76" s="8"/>
      <c r="JQ76" s="4"/>
      <c r="JR76" s="8"/>
      <c r="JS76" s="7"/>
      <c r="JT76" s="7"/>
      <c r="JU76" s="2" t="s">
        <v>146</v>
      </c>
      <c r="JV76" s="2" t="s">
        <v>146</v>
      </c>
      <c r="JW76" s="2" t="s">
        <v>146</v>
      </c>
      <c r="JX76" s="2" t="s">
        <v>146</v>
      </c>
      <c r="JY76" s="2" t="s">
        <v>146</v>
      </c>
      <c r="JZ76" s="2" t="s">
        <v>146</v>
      </c>
      <c r="KA76" s="2" t="s">
        <v>146</v>
      </c>
      <c r="KB76" s="4"/>
      <c r="KC76" s="8"/>
      <c r="KD76" s="4"/>
      <c r="KE76" s="8"/>
      <c r="KF76" s="7"/>
      <c r="KG76" s="7"/>
      <c r="KH76" s="2" t="s">
        <v>153</v>
      </c>
      <c r="KI76" s="2" t="s">
        <v>143</v>
      </c>
      <c r="KJ76" s="2" t="s">
        <v>172</v>
      </c>
      <c r="KK76" s="2" t="s">
        <v>146</v>
      </c>
      <c r="KL76" s="2" t="s">
        <v>155</v>
      </c>
      <c r="KM76" s="2" t="s">
        <v>155</v>
      </c>
      <c r="KN76" s="2" t="s">
        <v>146</v>
      </c>
      <c r="KO76" s="4"/>
      <c r="KP76" s="8"/>
      <c r="KQ76" s="4"/>
      <c r="KR76" s="8"/>
      <c r="KS76" s="7"/>
      <c r="KT76" s="7"/>
      <c r="KU76" s="2" t="s">
        <v>146</v>
      </c>
      <c r="KV76" s="2" t="s">
        <v>146</v>
      </c>
      <c r="KW76" s="2" t="s">
        <v>146</v>
      </c>
      <c r="KX76" s="2" t="s">
        <v>146</v>
      </c>
      <c r="KY76" s="2" t="s">
        <v>146</v>
      </c>
      <c r="KZ76" s="2" t="s">
        <v>146</v>
      </c>
      <c r="LA76" s="2" t="s">
        <v>146</v>
      </c>
      <c r="LB76" s="4"/>
      <c r="LC76" s="8"/>
      <c r="LD76" s="4"/>
      <c r="LE76" s="8"/>
      <c r="LF76" s="7"/>
      <c r="LG76" s="7"/>
      <c r="LH76" s="2" t="s">
        <v>146</v>
      </c>
      <c r="LI76" s="2" t="s">
        <v>146</v>
      </c>
      <c r="LJ76" s="2" t="s">
        <v>146</v>
      </c>
      <c r="LK76" s="2" t="s">
        <v>146</v>
      </c>
      <c r="LL76" s="2" t="s">
        <v>146</v>
      </c>
      <c r="LM76" s="2" t="s">
        <v>146</v>
      </c>
      <c r="LN76" s="2" t="s">
        <v>146</v>
      </c>
      <c r="LO76" s="4"/>
      <c r="LP76" s="8"/>
      <c r="LQ76" s="4"/>
      <c r="LR76" s="8"/>
      <c r="LS76" s="7"/>
      <c r="LT76" s="7"/>
      <c r="LU76" s="2" t="s">
        <v>146</v>
      </c>
      <c r="LV76" s="2" t="s">
        <v>146</v>
      </c>
      <c r="LW76" s="2" t="s">
        <v>146</v>
      </c>
      <c r="LX76" s="2" t="s">
        <v>146</v>
      </c>
      <c r="LY76" s="2" t="s">
        <v>146</v>
      </c>
      <c r="LZ76" s="2" t="s">
        <v>146</v>
      </c>
      <c r="MA76" s="2" t="s">
        <v>146</v>
      </c>
      <c r="MB76" s="4"/>
      <c r="MC76" s="8"/>
      <c r="MD76" s="4"/>
      <c r="ME76" s="8"/>
      <c r="MF76" s="7"/>
      <c r="MG76" s="7"/>
      <c r="MH76" s="2" t="s">
        <v>146</v>
      </c>
      <c r="MI76" s="2" t="s">
        <v>146</v>
      </c>
      <c r="MJ76" s="2" t="s">
        <v>146</v>
      </c>
      <c r="MK76" s="2" t="s">
        <v>146</v>
      </c>
      <c r="ML76" s="2" t="s">
        <v>146</v>
      </c>
      <c r="MM76" s="2" t="s">
        <v>146</v>
      </c>
      <c r="MN76" s="2" t="s">
        <v>146</v>
      </c>
      <c r="MO76" s="4"/>
      <c r="MP76" s="8"/>
      <c r="MQ76" s="4"/>
      <c r="MR76" s="8"/>
      <c r="MS76" s="7"/>
      <c r="MT76" s="7"/>
      <c r="MU76" s="2" t="s">
        <v>146</v>
      </c>
      <c r="MV76" s="2" t="s">
        <v>146</v>
      </c>
      <c r="MW76" s="2" t="s">
        <v>146</v>
      </c>
      <c r="MX76" s="2" t="s">
        <v>146</v>
      </c>
      <c r="MY76" s="2" t="s">
        <v>146</v>
      </c>
      <c r="MZ76" s="2" t="s">
        <v>146</v>
      </c>
      <c r="NA76" s="2" t="s">
        <v>146</v>
      </c>
      <c r="NB76" s="4"/>
      <c r="NC76" s="8"/>
      <c r="ND76" s="4"/>
      <c r="NE76" s="8"/>
      <c r="NF76" s="7"/>
      <c r="NG76" s="7"/>
      <c r="NH76" s="2" t="s">
        <v>146</v>
      </c>
      <c r="NI76" s="2" t="s">
        <v>146</v>
      </c>
      <c r="NJ76" s="2" t="s">
        <v>146</v>
      </c>
      <c r="NK76" s="2" t="s">
        <v>146</v>
      </c>
      <c r="NL76" s="2" t="s">
        <v>146</v>
      </c>
      <c r="NM76" s="2" t="s">
        <v>146</v>
      </c>
      <c r="NN76" s="2" t="s">
        <v>146</v>
      </c>
      <c r="NO76" s="4"/>
      <c r="NP76" s="8"/>
      <c r="NQ76" s="4"/>
      <c r="NR76" s="8"/>
      <c r="NS76" s="7"/>
      <c r="NT76" s="7"/>
      <c r="NU76" s="2" t="s">
        <v>146</v>
      </c>
      <c r="NV76" s="2" t="s">
        <v>146</v>
      </c>
      <c r="NW76" s="2" t="s">
        <v>146</v>
      </c>
      <c r="NX76" s="2" t="s">
        <v>146</v>
      </c>
      <c r="NY76" s="2" t="s">
        <v>146</v>
      </c>
      <c r="NZ76" s="2" t="s">
        <v>146</v>
      </c>
      <c r="OA76" s="2" t="s">
        <v>146</v>
      </c>
      <c r="OB76" s="4"/>
      <c r="OC76" s="8"/>
      <c r="OD76" s="4"/>
      <c r="OE76" s="8"/>
      <c r="OF76" s="7"/>
      <c r="OG76" s="7"/>
      <c r="OH76" s="2" t="s">
        <v>146</v>
      </c>
      <c r="OI76" s="2" t="s">
        <v>146</v>
      </c>
      <c r="OJ76" s="2" t="s">
        <v>146</v>
      </c>
      <c r="OK76" s="2" t="s">
        <v>146</v>
      </c>
      <c r="OL76" s="2" t="s">
        <v>146</v>
      </c>
      <c r="OM76" s="2" t="s">
        <v>146</v>
      </c>
      <c r="ON76" s="2" t="s">
        <v>146</v>
      </c>
      <c r="OO76" s="4"/>
      <c r="OP76" s="8"/>
      <c r="OQ76" s="4"/>
      <c r="OR76" s="8"/>
      <c r="OS76" s="7"/>
      <c r="OT76" s="7"/>
      <c r="OU76" s="2" t="s">
        <v>238</v>
      </c>
      <c r="OV76" s="2" t="s">
        <v>143</v>
      </c>
      <c r="OW76" s="2" t="s">
        <v>146</v>
      </c>
      <c r="OX76" s="2" t="s">
        <v>146</v>
      </c>
      <c r="OY76" s="2" t="s">
        <v>155</v>
      </c>
      <c r="OZ76" s="2" t="s">
        <v>155</v>
      </c>
      <c r="PA76" s="2" t="s">
        <v>146</v>
      </c>
      <c r="PB76" s="4">
        <v>19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</row>
    <row r="77">
      <c r="A77" s="2" t="s">
        <v>645</v>
      </c>
      <c r="B77" s="2" t="s">
        <v>135</v>
      </c>
      <c r="C77" s="2" t="s">
        <v>608</v>
      </c>
      <c r="D77" s="2" t="s">
        <v>452</v>
      </c>
      <c r="E77" s="2" t="s">
        <v>453</v>
      </c>
      <c r="F77" s="2" t="s">
        <v>641</v>
      </c>
      <c r="G77" s="2" t="s">
        <v>641</v>
      </c>
      <c r="H77" s="2" t="s">
        <v>641</v>
      </c>
      <c r="I77" s="2" t="s">
        <v>642</v>
      </c>
      <c r="J77" s="2" t="s">
        <v>531</v>
      </c>
      <c r="K77" s="2" t="s">
        <v>643</v>
      </c>
      <c r="L77" s="3">
        <v>85.12</v>
      </c>
      <c r="M77" s="3">
        <v>89.38</v>
      </c>
      <c r="N77" s="3">
        <v>249.99</v>
      </c>
      <c r="O77" s="2" t="s">
        <v>337</v>
      </c>
      <c r="P77" s="2" t="s">
        <v>525</v>
      </c>
      <c r="Q77" s="2" t="s">
        <v>145</v>
      </c>
      <c r="R77" s="2" t="s">
        <v>146</v>
      </c>
      <c r="S77" s="2" t="s">
        <v>146</v>
      </c>
      <c r="T77" s="2" t="s">
        <v>526</v>
      </c>
      <c r="U77" s="2" t="s">
        <v>146</v>
      </c>
      <c r="V77" s="2" t="s">
        <v>407</v>
      </c>
      <c r="W77" s="2" t="s">
        <v>564</v>
      </c>
      <c r="X77" s="2" t="s">
        <v>146</v>
      </c>
      <c r="Y77" s="2" t="s">
        <v>611</v>
      </c>
      <c r="Z77" s="4"/>
      <c r="AA77" s="4">
        <f>=ROUNDDOWN({0},0)</f>
      </c>
      <c r="AB77" s="5"/>
      <c r="AC77" s="2" t="s">
        <v>146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146</v>
      </c>
      <c r="AM77" s="4"/>
      <c r="AN77" s="4"/>
      <c r="AO77" s="7"/>
      <c r="AP77" s="4"/>
      <c r="AQ77" s="8"/>
      <c r="AR77" s="4">
        <v>3</v>
      </c>
      <c r="AS77" s="8">
        <v>235.06</v>
      </c>
      <c r="AT77" s="7">
        <v>-1</v>
      </c>
      <c r="AU77" s="7">
        <v>-1</v>
      </c>
      <c r="AV77" s="4" t="s">
        <v>146</v>
      </c>
      <c r="AW77" s="8" t="s">
        <v>146</v>
      </c>
      <c r="AX77" s="4" t="s">
        <v>146</v>
      </c>
      <c r="AY77" s="8" t="s">
        <v>146</v>
      </c>
      <c r="AZ77" s="7" t="s">
        <v>146</v>
      </c>
      <c r="BA77" s="7" t="s">
        <v>146</v>
      </c>
      <c r="BB77" s="7"/>
      <c r="BC77" s="4" t="s">
        <v>146</v>
      </c>
      <c r="BD77" s="8" t="s">
        <v>146</v>
      </c>
      <c r="BE77" s="4" t="s">
        <v>146</v>
      </c>
      <c r="BF77" s="8" t="s">
        <v>146</v>
      </c>
      <c r="BG77" s="7" t="s">
        <v>146</v>
      </c>
      <c r="BH77" s="7" t="s">
        <v>146</v>
      </c>
      <c r="BI77" s="7" t="s">
        <v>146</v>
      </c>
      <c r="BJ77" s="4"/>
      <c r="BK77" s="8"/>
      <c r="BL77" s="2" t="s">
        <v>286</v>
      </c>
      <c r="BM77" s="7"/>
      <c r="BN77" s="7"/>
      <c r="BO77" s="4"/>
      <c r="BP77" s="8"/>
      <c r="BQ77" s="4"/>
      <c r="BR77" s="8"/>
      <c r="BS77" s="7"/>
      <c r="BT77" s="7"/>
      <c r="BU77" s="2" t="s">
        <v>153</v>
      </c>
      <c r="BV77" s="2" t="s">
        <v>338</v>
      </c>
      <c r="BW77" s="2" t="s">
        <v>611</v>
      </c>
      <c r="BX77" s="2" t="s">
        <v>146</v>
      </c>
      <c r="BY77" s="2" t="s">
        <v>155</v>
      </c>
      <c r="BZ77" s="2" t="s">
        <v>155</v>
      </c>
      <c r="CA77" s="2" t="s">
        <v>146</v>
      </c>
      <c r="CB77" s="4"/>
      <c r="CC77" s="8"/>
      <c r="CD77" s="4">
        <v>1</v>
      </c>
      <c r="CE77" s="8">
        <v>44.69</v>
      </c>
      <c r="CF77" s="7">
        <v>-1</v>
      </c>
      <c r="CG77" s="7">
        <v>-1</v>
      </c>
      <c r="CH77" s="2" t="s">
        <v>153</v>
      </c>
      <c r="CI77" s="2" t="s">
        <v>338</v>
      </c>
      <c r="CJ77" s="2" t="s">
        <v>156</v>
      </c>
      <c r="CK77" s="2" t="s">
        <v>491</v>
      </c>
      <c r="CL77" s="2" t="s">
        <v>155</v>
      </c>
      <c r="CM77" s="2" t="s">
        <v>155</v>
      </c>
      <c r="CN77" s="2" t="s">
        <v>146</v>
      </c>
      <c r="CO77" s="4"/>
      <c r="CP77" s="8"/>
      <c r="CQ77" s="4"/>
      <c r="CR77" s="8"/>
      <c r="CS77" s="7"/>
      <c r="CT77" s="7"/>
      <c r="CU77" s="2" t="s">
        <v>153</v>
      </c>
      <c r="CV77" s="2" t="s">
        <v>338</v>
      </c>
      <c r="CW77" s="2" t="s">
        <v>146</v>
      </c>
      <c r="CX77" s="2" t="s">
        <v>646</v>
      </c>
      <c r="CY77" s="2" t="s">
        <v>155</v>
      </c>
      <c r="CZ77" s="2" t="s">
        <v>155</v>
      </c>
      <c r="DA77" s="2" t="s">
        <v>146</v>
      </c>
      <c r="DB77" s="4"/>
      <c r="DC77" s="8"/>
      <c r="DD77" s="4">
        <v>1</v>
      </c>
      <c r="DE77" s="8">
        <v>96.53</v>
      </c>
      <c r="DF77" s="7">
        <v>-1</v>
      </c>
      <c r="DG77" s="7">
        <v>-1</v>
      </c>
      <c r="DH77" s="2" t="s">
        <v>153</v>
      </c>
      <c r="DI77" s="2" t="s">
        <v>338</v>
      </c>
      <c r="DJ77" s="2" t="s">
        <v>459</v>
      </c>
      <c r="DK77" s="2" t="s">
        <v>225</v>
      </c>
      <c r="DL77" s="2" t="s">
        <v>155</v>
      </c>
      <c r="DM77" s="2" t="s">
        <v>155</v>
      </c>
      <c r="DN77" s="2" t="s">
        <v>146</v>
      </c>
      <c r="DO77" s="4"/>
      <c r="DP77" s="8"/>
      <c r="DQ77" s="4"/>
      <c r="DR77" s="8"/>
      <c r="DS77" s="7"/>
      <c r="DT77" s="7"/>
      <c r="DU77" s="2" t="s">
        <v>153</v>
      </c>
      <c r="DV77" s="2" t="s">
        <v>338</v>
      </c>
      <c r="DW77" s="2" t="s">
        <v>611</v>
      </c>
      <c r="DX77" s="2" t="s">
        <v>534</v>
      </c>
      <c r="DY77" s="2" t="s">
        <v>155</v>
      </c>
      <c r="DZ77" s="2" t="s">
        <v>155</v>
      </c>
      <c r="EA77" s="2" t="s">
        <v>146</v>
      </c>
      <c r="EB77" s="4"/>
      <c r="EC77" s="8"/>
      <c r="ED77" s="4"/>
      <c r="EE77" s="8"/>
      <c r="EF77" s="7"/>
      <c r="EG77" s="7"/>
      <c r="EH77" s="2" t="s">
        <v>153</v>
      </c>
      <c r="EI77" s="2" t="s">
        <v>338</v>
      </c>
      <c r="EJ77" s="2" t="s">
        <v>162</v>
      </c>
      <c r="EK77" s="2" t="s">
        <v>369</v>
      </c>
      <c r="EL77" s="2" t="s">
        <v>340</v>
      </c>
      <c r="EM77" s="2" t="s">
        <v>155</v>
      </c>
      <c r="EN77" s="2" t="s">
        <v>146</v>
      </c>
      <c r="EO77" s="4"/>
      <c r="EP77" s="8"/>
      <c r="EQ77" s="4">
        <v>1</v>
      </c>
      <c r="ER77" s="8">
        <v>93.84</v>
      </c>
      <c r="ES77" s="7">
        <v>-1</v>
      </c>
      <c r="ET77" s="7">
        <v>-1</v>
      </c>
      <c r="EU77" s="2" t="s">
        <v>153</v>
      </c>
      <c r="EV77" s="2" t="s">
        <v>338</v>
      </c>
      <c r="EW77" s="2" t="s">
        <v>164</v>
      </c>
      <c r="EX77" s="2" t="s">
        <v>367</v>
      </c>
      <c r="EY77" s="2" t="s">
        <v>155</v>
      </c>
      <c r="EZ77" s="2" t="s">
        <v>155</v>
      </c>
      <c r="FA77" s="2" t="s">
        <v>146</v>
      </c>
      <c r="FB77" s="4"/>
      <c r="FC77" s="8"/>
      <c r="FD77" s="4"/>
      <c r="FE77" s="8"/>
      <c r="FF77" s="7"/>
      <c r="FG77" s="7"/>
      <c r="FH77" s="2" t="s">
        <v>529</v>
      </c>
      <c r="FI77" s="2" t="s">
        <v>338</v>
      </c>
      <c r="FJ77" s="2" t="s">
        <v>146</v>
      </c>
      <c r="FK77" s="2" t="s">
        <v>146</v>
      </c>
      <c r="FL77" s="2" t="s">
        <v>155</v>
      </c>
      <c r="FM77" s="2" t="s">
        <v>155</v>
      </c>
      <c r="FN77" s="2" t="s">
        <v>146</v>
      </c>
      <c r="FO77" s="4"/>
      <c r="FP77" s="8"/>
      <c r="FQ77" s="4"/>
      <c r="FR77" s="8"/>
      <c r="FS77" s="7"/>
      <c r="FT77" s="7"/>
      <c r="FU77" s="2" t="s">
        <v>146</v>
      </c>
      <c r="FV77" s="2" t="s">
        <v>146</v>
      </c>
      <c r="FW77" s="2" t="s">
        <v>146</v>
      </c>
      <c r="FX77" s="2" t="s">
        <v>146</v>
      </c>
      <c r="FY77" s="2" t="s">
        <v>146</v>
      </c>
      <c r="FZ77" s="2" t="s">
        <v>146</v>
      </c>
      <c r="GA77" s="2" t="s">
        <v>146</v>
      </c>
      <c r="GB77" s="4"/>
      <c r="GC77" s="8"/>
      <c r="GD77" s="4"/>
      <c r="GE77" s="8"/>
      <c r="GF77" s="7"/>
      <c r="GG77" s="7"/>
      <c r="GH77" s="2" t="s">
        <v>238</v>
      </c>
      <c r="GI77" s="2" t="s">
        <v>338</v>
      </c>
      <c r="GJ77" s="2" t="s">
        <v>146</v>
      </c>
      <c r="GK77" s="2" t="s">
        <v>146</v>
      </c>
      <c r="GL77" s="2" t="s">
        <v>155</v>
      </c>
      <c r="GM77" s="2" t="s">
        <v>155</v>
      </c>
      <c r="GN77" s="2" t="s">
        <v>146</v>
      </c>
      <c r="GO77" s="4"/>
      <c r="GP77" s="8"/>
      <c r="GQ77" s="4"/>
      <c r="GR77" s="8"/>
      <c r="GS77" s="7"/>
      <c r="GT77" s="7"/>
      <c r="GU77" s="2" t="s">
        <v>153</v>
      </c>
      <c r="GV77" s="2" t="s">
        <v>338</v>
      </c>
      <c r="GW77" s="2" t="s">
        <v>171</v>
      </c>
      <c r="GX77" s="2" t="s">
        <v>580</v>
      </c>
      <c r="GY77" s="2" t="s">
        <v>155</v>
      </c>
      <c r="GZ77" s="2" t="s">
        <v>155</v>
      </c>
      <c r="HA77" s="2" t="s">
        <v>146</v>
      </c>
      <c r="HB77" s="4"/>
      <c r="HC77" s="8"/>
      <c r="HD77" s="4"/>
      <c r="HE77" s="8"/>
      <c r="HF77" s="7"/>
      <c r="HG77" s="7"/>
      <c r="HH77" s="2" t="s">
        <v>146</v>
      </c>
      <c r="HI77" s="2" t="s">
        <v>146</v>
      </c>
      <c r="HJ77" s="2" t="s">
        <v>146</v>
      </c>
      <c r="HK77" s="2" t="s">
        <v>146</v>
      </c>
      <c r="HL77" s="2" t="s">
        <v>146</v>
      </c>
      <c r="HM77" s="2" t="s">
        <v>146</v>
      </c>
      <c r="HN77" s="2" t="s">
        <v>146</v>
      </c>
      <c r="HO77" s="4"/>
      <c r="HP77" s="8"/>
      <c r="HQ77" s="4"/>
      <c r="HR77" s="8"/>
      <c r="HS77" s="7"/>
      <c r="HT77" s="7"/>
      <c r="HU77" s="2" t="s">
        <v>146</v>
      </c>
      <c r="HV77" s="2" t="s">
        <v>146</v>
      </c>
      <c r="HW77" s="2" t="s">
        <v>146</v>
      </c>
      <c r="HX77" s="2" t="s">
        <v>146</v>
      </c>
      <c r="HY77" s="2" t="s">
        <v>146</v>
      </c>
      <c r="HZ77" s="2" t="s">
        <v>146</v>
      </c>
      <c r="IA77" s="2" t="s">
        <v>146</v>
      </c>
      <c r="IB77" s="4"/>
      <c r="IC77" s="8"/>
      <c r="ID77" s="4"/>
      <c r="IE77" s="8"/>
      <c r="IF77" s="7"/>
      <c r="IG77" s="7"/>
      <c r="IH77" s="2" t="s">
        <v>146</v>
      </c>
      <c r="II77" s="2" t="s">
        <v>146</v>
      </c>
      <c r="IJ77" s="2" t="s">
        <v>146</v>
      </c>
      <c r="IK77" s="2" t="s">
        <v>146</v>
      </c>
      <c r="IL77" s="2" t="s">
        <v>146</v>
      </c>
      <c r="IM77" s="2" t="s">
        <v>146</v>
      </c>
      <c r="IN77" s="2" t="s">
        <v>146</v>
      </c>
      <c r="IO77" s="4"/>
      <c r="IP77" s="8"/>
      <c r="IQ77" s="4"/>
      <c r="IR77" s="8"/>
      <c r="IS77" s="7"/>
      <c r="IT77" s="7"/>
      <c r="IU77" s="2" t="s">
        <v>146</v>
      </c>
      <c r="IV77" s="2" t="s">
        <v>146</v>
      </c>
      <c r="IW77" s="2" t="s">
        <v>146</v>
      </c>
      <c r="IX77" s="2" t="s">
        <v>146</v>
      </c>
      <c r="IY77" s="2" t="s">
        <v>146</v>
      </c>
      <c r="IZ77" s="2" t="s">
        <v>146</v>
      </c>
      <c r="JA77" s="2" t="s">
        <v>146</v>
      </c>
      <c r="JB77" s="4"/>
      <c r="JC77" s="8"/>
      <c r="JD77" s="4"/>
      <c r="JE77" s="8"/>
      <c r="JF77" s="7"/>
      <c r="JG77" s="7"/>
      <c r="JH77" s="2" t="s">
        <v>146</v>
      </c>
      <c r="JI77" s="2" t="s">
        <v>146</v>
      </c>
      <c r="JJ77" s="2" t="s">
        <v>146</v>
      </c>
      <c r="JK77" s="2" t="s">
        <v>146</v>
      </c>
      <c r="JL77" s="2" t="s">
        <v>146</v>
      </c>
      <c r="JM77" s="2" t="s">
        <v>146</v>
      </c>
      <c r="JN77" s="2" t="s">
        <v>146</v>
      </c>
      <c r="JO77" s="4"/>
      <c r="JP77" s="8"/>
      <c r="JQ77" s="4"/>
      <c r="JR77" s="8"/>
      <c r="JS77" s="7"/>
      <c r="JT77" s="7"/>
      <c r="JU77" s="2" t="s">
        <v>146</v>
      </c>
      <c r="JV77" s="2" t="s">
        <v>146</v>
      </c>
      <c r="JW77" s="2" t="s">
        <v>146</v>
      </c>
      <c r="JX77" s="2" t="s">
        <v>146</v>
      </c>
      <c r="JY77" s="2" t="s">
        <v>146</v>
      </c>
      <c r="JZ77" s="2" t="s">
        <v>146</v>
      </c>
      <c r="KA77" s="2" t="s">
        <v>146</v>
      </c>
      <c r="KB77" s="4"/>
      <c r="KC77" s="8"/>
      <c r="KD77" s="4"/>
      <c r="KE77" s="8"/>
      <c r="KF77" s="7"/>
      <c r="KG77" s="7"/>
      <c r="KH77" s="2" t="s">
        <v>153</v>
      </c>
      <c r="KI77" s="2" t="s">
        <v>338</v>
      </c>
      <c r="KJ77" s="2" t="s">
        <v>172</v>
      </c>
      <c r="KK77" s="2" t="s">
        <v>146</v>
      </c>
      <c r="KL77" s="2" t="s">
        <v>155</v>
      </c>
      <c r="KM77" s="2" t="s">
        <v>155</v>
      </c>
      <c r="KN77" s="2" t="s">
        <v>146</v>
      </c>
      <c r="KO77" s="4"/>
      <c r="KP77" s="8"/>
      <c r="KQ77" s="4"/>
      <c r="KR77" s="8"/>
      <c r="KS77" s="7"/>
      <c r="KT77" s="7"/>
      <c r="KU77" s="2" t="s">
        <v>146</v>
      </c>
      <c r="KV77" s="2" t="s">
        <v>146</v>
      </c>
      <c r="KW77" s="2" t="s">
        <v>146</v>
      </c>
      <c r="KX77" s="2" t="s">
        <v>146</v>
      </c>
      <c r="KY77" s="2" t="s">
        <v>146</v>
      </c>
      <c r="KZ77" s="2" t="s">
        <v>146</v>
      </c>
      <c r="LA77" s="2" t="s">
        <v>146</v>
      </c>
      <c r="LB77" s="4"/>
      <c r="LC77" s="8"/>
      <c r="LD77" s="4"/>
      <c r="LE77" s="8"/>
      <c r="LF77" s="7"/>
      <c r="LG77" s="7"/>
      <c r="LH77" s="2" t="s">
        <v>146</v>
      </c>
      <c r="LI77" s="2" t="s">
        <v>146</v>
      </c>
      <c r="LJ77" s="2" t="s">
        <v>146</v>
      </c>
      <c r="LK77" s="2" t="s">
        <v>146</v>
      </c>
      <c r="LL77" s="2" t="s">
        <v>146</v>
      </c>
      <c r="LM77" s="2" t="s">
        <v>146</v>
      </c>
      <c r="LN77" s="2" t="s">
        <v>146</v>
      </c>
      <c r="LO77" s="4"/>
      <c r="LP77" s="8"/>
      <c r="LQ77" s="4"/>
      <c r="LR77" s="8"/>
      <c r="LS77" s="7"/>
      <c r="LT77" s="7"/>
      <c r="LU77" s="2" t="s">
        <v>146</v>
      </c>
      <c r="LV77" s="2" t="s">
        <v>146</v>
      </c>
      <c r="LW77" s="2" t="s">
        <v>146</v>
      </c>
      <c r="LX77" s="2" t="s">
        <v>146</v>
      </c>
      <c r="LY77" s="2" t="s">
        <v>146</v>
      </c>
      <c r="LZ77" s="2" t="s">
        <v>146</v>
      </c>
      <c r="MA77" s="2" t="s">
        <v>146</v>
      </c>
      <c r="MB77" s="4"/>
      <c r="MC77" s="8"/>
      <c r="MD77" s="4"/>
      <c r="ME77" s="8"/>
      <c r="MF77" s="7"/>
      <c r="MG77" s="7"/>
      <c r="MH77" s="2" t="s">
        <v>146</v>
      </c>
      <c r="MI77" s="2" t="s">
        <v>146</v>
      </c>
      <c r="MJ77" s="2" t="s">
        <v>146</v>
      </c>
      <c r="MK77" s="2" t="s">
        <v>146</v>
      </c>
      <c r="ML77" s="2" t="s">
        <v>146</v>
      </c>
      <c r="MM77" s="2" t="s">
        <v>146</v>
      </c>
      <c r="MN77" s="2" t="s">
        <v>146</v>
      </c>
      <c r="MO77" s="4"/>
      <c r="MP77" s="8"/>
      <c r="MQ77" s="4"/>
      <c r="MR77" s="8"/>
      <c r="MS77" s="7"/>
      <c r="MT77" s="7"/>
      <c r="MU77" s="2" t="s">
        <v>146</v>
      </c>
      <c r="MV77" s="2" t="s">
        <v>146</v>
      </c>
      <c r="MW77" s="2" t="s">
        <v>146</v>
      </c>
      <c r="MX77" s="2" t="s">
        <v>146</v>
      </c>
      <c r="MY77" s="2" t="s">
        <v>146</v>
      </c>
      <c r="MZ77" s="2" t="s">
        <v>146</v>
      </c>
      <c r="NA77" s="2" t="s">
        <v>146</v>
      </c>
      <c r="NB77" s="4"/>
      <c r="NC77" s="8"/>
      <c r="ND77" s="4"/>
      <c r="NE77" s="8"/>
      <c r="NF77" s="7"/>
      <c r="NG77" s="7"/>
      <c r="NH77" s="2" t="s">
        <v>146</v>
      </c>
      <c r="NI77" s="2" t="s">
        <v>146</v>
      </c>
      <c r="NJ77" s="2" t="s">
        <v>146</v>
      </c>
      <c r="NK77" s="2" t="s">
        <v>146</v>
      </c>
      <c r="NL77" s="2" t="s">
        <v>146</v>
      </c>
      <c r="NM77" s="2" t="s">
        <v>146</v>
      </c>
      <c r="NN77" s="2" t="s">
        <v>146</v>
      </c>
      <c r="NO77" s="4"/>
      <c r="NP77" s="8"/>
      <c r="NQ77" s="4"/>
      <c r="NR77" s="8"/>
      <c r="NS77" s="7"/>
      <c r="NT77" s="7"/>
      <c r="NU77" s="2" t="s">
        <v>146</v>
      </c>
      <c r="NV77" s="2" t="s">
        <v>146</v>
      </c>
      <c r="NW77" s="2" t="s">
        <v>146</v>
      </c>
      <c r="NX77" s="2" t="s">
        <v>146</v>
      </c>
      <c r="NY77" s="2" t="s">
        <v>146</v>
      </c>
      <c r="NZ77" s="2" t="s">
        <v>146</v>
      </c>
      <c r="OA77" s="2" t="s">
        <v>146</v>
      </c>
      <c r="OB77" s="4"/>
      <c r="OC77" s="8"/>
      <c r="OD77" s="4"/>
      <c r="OE77" s="8"/>
      <c r="OF77" s="7"/>
      <c r="OG77" s="7"/>
      <c r="OH77" s="2" t="s">
        <v>146</v>
      </c>
      <c r="OI77" s="2" t="s">
        <v>146</v>
      </c>
      <c r="OJ77" s="2" t="s">
        <v>146</v>
      </c>
      <c r="OK77" s="2" t="s">
        <v>146</v>
      </c>
      <c r="OL77" s="2" t="s">
        <v>146</v>
      </c>
      <c r="OM77" s="2" t="s">
        <v>146</v>
      </c>
      <c r="ON77" s="2" t="s">
        <v>146</v>
      </c>
      <c r="OO77" s="4"/>
      <c r="OP77" s="8"/>
      <c r="OQ77" s="4"/>
      <c r="OR77" s="8"/>
      <c r="OS77" s="7"/>
      <c r="OT77" s="7"/>
      <c r="OU77" s="2" t="s">
        <v>238</v>
      </c>
      <c r="OV77" s="2" t="s">
        <v>338</v>
      </c>
      <c r="OW77" s="2" t="s">
        <v>146</v>
      </c>
      <c r="OX77" s="2" t="s">
        <v>146</v>
      </c>
      <c r="OY77" s="2" t="s">
        <v>155</v>
      </c>
      <c r="OZ77" s="2" t="s">
        <v>155</v>
      </c>
      <c r="PA77" s="2" t="s">
        <v>146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</row>
    <row r="78">
      <c r="A78" s="2" t="s">
        <v>647</v>
      </c>
      <c r="B78" s="2" t="s">
        <v>135</v>
      </c>
      <c r="C78" s="2" t="s">
        <v>608</v>
      </c>
      <c r="D78" s="2" t="s">
        <v>452</v>
      </c>
      <c r="E78" s="2" t="s">
        <v>453</v>
      </c>
      <c r="F78" s="2" t="s">
        <v>641</v>
      </c>
      <c r="G78" s="2" t="s">
        <v>641</v>
      </c>
      <c r="H78" s="2" t="s">
        <v>641</v>
      </c>
      <c r="I78" s="2" t="s">
        <v>648</v>
      </c>
      <c r="J78" s="2" t="s">
        <v>523</v>
      </c>
      <c r="K78" s="2" t="s">
        <v>576</v>
      </c>
      <c r="L78" s="3">
        <v>68.09</v>
      </c>
      <c r="M78" s="3">
        <v>71.49</v>
      </c>
      <c r="N78" s="3">
        <v>199.99</v>
      </c>
      <c r="O78" s="2" t="s">
        <v>143</v>
      </c>
      <c r="P78" s="2" t="s">
        <v>525</v>
      </c>
      <c r="Q78" s="2" t="s">
        <v>145</v>
      </c>
      <c r="R78" s="2" t="s">
        <v>146</v>
      </c>
      <c r="S78" s="2" t="s">
        <v>146</v>
      </c>
      <c r="T78" s="2" t="s">
        <v>526</v>
      </c>
      <c r="U78" s="2" t="s">
        <v>146</v>
      </c>
      <c r="V78" s="2" t="s">
        <v>407</v>
      </c>
      <c r="W78" s="2" t="s">
        <v>564</v>
      </c>
      <c r="X78" s="2" t="s">
        <v>146</v>
      </c>
      <c r="Y78" s="2" t="s">
        <v>611</v>
      </c>
      <c r="Z78" s="4">
        <v>23</v>
      </c>
      <c r="AA78" s="4">
        <f>=ROUNDDOWN(23,0)</f>
      </c>
      <c r="AB78" s="5">
        <v>1</v>
      </c>
      <c r="AC78" s="2" t="s">
        <v>146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146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146</v>
      </c>
      <c r="AW78" s="8" t="s">
        <v>146</v>
      </c>
      <c r="AX78" s="4">
        <v>3</v>
      </c>
      <c r="AY78" s="8">
        <v>193.94</v>
      </c>
      <c r="AZ78" s="7" t="s">
        <v>146</v>
      </c>
      <c r="BA78" s="7" t="s">
        <v>146</v>
      </c>
      <c r="BB78" s="7"/>
      <c r="BC78" s="4" t="s">
        <v>146</v>
      </c>
      <c r="BD78" s="8" t="s">
        <v>146</v>
      </c>
      <c r="BE78" s="4" t="s">
        <v>146</v>
      </c>
      <c r="BF78" s="8" t="s">
        <v>146</v>
      </c>
      <c r="BG78" s="7" t="s">
        <v>146</v>
      </c>
      <c r="BH78" s="7" t="s">
        <v>146</v>
      </c>
      <c r="BI78" s="7" t="s">
        <v>146</v>
      </c>
      <c r="BJ78" s="4"/>
      <c r="BK78" s="8"/>
      <c r="BL78" s="2" t="s">
        <v>146</v>
      </c>
      <c r="BM78" s="7"/>
      <c r="BN78" s="7"/>
      <c r="BO78" s="4"/>
      <c r="BP78" s="8"/>
      <c r="BQ78" s="4"/>
      <c r="BR78" s="8"/>
      <c r="BS78" s="7"/>
      <c r="BT78" s="7"/>
      <c r="BU78" s="2" t="s">
        <v>153</v>
      </c>
      <c r="BV78" s="2" t="s">
        <v>143</v>
      </c>
      <c r="BW78" s="2" t="s">
        <v>611</v>
      </c>
      <c r="BX78" s="2" t="s">
        <v>534</v>
      </c>
      <c r="BY78" s="2" t="s">
        <v>155</v>
      </c>
      <c r="BZ78" s="2" t="s">
        <v>155</v>
      </c>
      <c r="CA78" s="2" t="s">
        <v>146</v>
      </c>
      <c r="CB78" s="4"/>
      <c r="CC78" s="8"/>
      <c r="CD78" s="4"/>
      <c r="CE78" s="8"/>
      <c r="CF78" s="7"/>
      <c r="CG78" s="7"/>
      <c r="CH78" s="2" t="s">
        <v>153</v>
      </c>
      <c r="CI78" s="2" t="s">
        <v>143</v>
      </c>
      <c r="CJ78" s="2" t="s">
        <v>156</v>
      </c>
      <c r="CK78" s="2" t="s">
        <v>649</v>
      </c>
      <c r="CL78" s="2" t="s">
        <v>155</v>
      </c>
      <c r="CM78" s="2" t="s">
        <v>155</v>
      </c>
      <c r="CN78" s="2" t="s">
        <v>146</v>
      </c>
      <c r="CO78" s="4"/>
      <c r="CP78" s="8"/>
      <c r="CQ78" s="4"/>
      <c r="CR78" s="8"/>
      <c r="CS78" s="7"/>
      <c r="CT78" s="7"/>
      <c r="CU78" s="2" t="s">
        <v>153</v>
      </c>
      <c r="CV78" s="2" t="s">
        <v>143</v>
      </c>
      <c r="CW78" s="2" t="s">
        <v>146</v>
      </c>
      <c r="CX78" s="2" t="s">
        <v>480</v>
      </c>
      <c r="CY78" s="2" t="s">
        <v>155</v>
      </c>
      <c r="CZ78" s="2" t="s">
        <v>155</v>
      </c>
      <c r="DA78" s="2" t="s">
        <v>146</v>
      </c>
      <c r="DB78" s="4"/>
      <c r="DC78" s="8"/>
      <c r="DD78" s="4"/>
      <c r="DE78" s="8"/>
      <c r="DF78" s="7"/>
      <c r="DG78" s="7"/>
      <c r="DH78" s="2" t="s">
        <v>153</v>
      </c>
      <c r="DI78" s="2" t="s">
        <v>143</v>
      </c>
      <c r="DJ78" s="2" t="s">
        <v>459</v>
      </c>
      <c r="DK78" s="2" t="s">
        <v>650</v>
      </c>
      <c r="DL78" s="2" t="s">
        <v>155</v>
      </c>
      <c r="DM78" s="2" t="s">
        <v>155</v>
      </c>
      <c r="DN78" s="2" t="s">
        <v>146</v>
      </c>
      <c r="DO78" s="4"/>
      <c r="DP78" s="8"/>
      <c r="DQ78" s="4"/>
      <c r="DR78" s="8"/>
      <c r="DS78" s="7"/>
      <c r="DT78" s="7"/>
      <c r="DU78" s="2" t="s">
        <v>153</v>
      </c>
      <c r="DV78" s="2" t="s">
        <v>143</v>
      </c>
      <c r="DW78" s="2" t="s">
        <v>611</v>
      </c>
      <c r="DX78" s="2" t="s">
        <v>385</v>
      </c>
      <c r="DY78" s="2" t="s">
        <v>155</v>
      </c>
      <c r="DZ78" s="2" t="s">
        <v>155</v>
      </c>
      <c r="EA78" s="2" t="s">
        <v>146</v>
      </c>
      <c r="EB78" s="4"/>
      <c r="EC78" s="8"/>
      <c r="ED78" s="4"/>
      <c r="EE78" s="8"/>
      <c r="EF78" s="7"/>
      <c r="EG78" s="7"/>
      <c r="EH78" s="2" t="s">
        <v>153</v>
      </c>
      <c r="EI78" s="2" t="s">
        <v>143</v>
      </c>
      <c r="EJ78" s="2" t="s">
        <v>162</v>
      </c>
      <c r="EK78" s="2" t="s">
        <v>348</v>
      </c>
      <c r="EL78" s="2" t="s">
        <v>340</v>
      </c>
      <c r="EM78" s="2" t="s">
        <v>155</v>
      </c>
      <c r="EN78" s="2" t="s">
        <v>146</v>
      </c>
      <c r="EO78" s="4"/>
      <c r="EP78" s="8"/>
      <c r="EQ78" s="4"/>
      <c r="ER78" s="8"/>
      <c r="ES78" s="7"/>
      <c r="ET78" s="7"/>
      <c r="EU78" s="2" t="s">
        <v>153</v>
      </c>
      <c r="EV78" s="2" t="s">
        <v>143</v>
      </c>
      <c r="EW78" s="2" t="s">
        <v>164</v>
      </c>
      <c r="EX78" s="2" t="s">
        <v>411</v>
      </c>
      <c r="EY78" s="2" t="s">
        <v>155</v>
      </c>
      <c r="EZ78" s="2" t="s">
        <v>155</v>
      </c>
      <c r="FA78" s="2" t="s">
        <v>146</v>
      </c>
      <c r="FB78" s="4"/>
      <c r="FC78" s="8"/>
      <c r="FD78" s="4"/>
      <c r="FE78" s="8"/>
      <c r="FF78" s="7"/>
      <c r="FG78" s="7"/>
      <c r="FH78" s="2" t="s">
        <v>529</v>
      </c>
      <c r="FI78" s="2" t="s">
        <v>143</v>
      </c>
      <c r="FJ78" s="2" t="s">
        <v>146</v>
      </c>
      <c r="FK78" s="2" t="s">
        <v>146</v>
      </c>
      <c r="FL78" s="2" t="s">
        <v>155</v>
      </c>
      <c r="FM78" s="2" t="s">
        <v>155</v>
      </c>
      <c r="FN78" s="2" t="s">
        <v>146</v>
      </c>
      <c r="FO78" s="4"/>
      <c r="FP78" s="8"/>
      <c r="FQ78" s="4"/>
      <c r="FR78" s="8"/>
      <c r="FS78" s="7"/>
      <c r="FT78" s="7"/>
      <c r="FU78" s="2" t="s">
        <v>146</v>
      </c>
      <c r="FV78" s="2" t="s">
        <v>146</v>
      </c>
      <c r="FW78" s="2" t="s">
        <v>146</v>
      </c>
      <c r="FX78" s="2" t="s">
        <v>146</v>
      </c>
      <c r="FY78" s="2" t="s">
        <v>146</v>
      </c>
      <c r="FZ78" s="2" t="s">
        <v>146</v>
      </c>
      <c r="GA78" s="2" t="s">
        <v>146</v>
      </c>
      <c r="GB78" s="4"/>
      <c r="GC78" s="8"/>
      <c r="GD78" s="4"/>
      <c r="GE78" s="8"/>
      <c r="GF78" s="7"/>
      <c r="GG78" s="7"/>
      <c r="GH78" s="2" t="s">
        <v>238</v>
      </c>
      <c r="GI78" s="2" t="s">
        <v>143</v>
      </c>
      <c r="GJ78" s="2" t="s">
        <v>146</v>
      </c>
      <c r="GK78" s="2" t="s">
        <v>146</v>
      </c>
      <c r="GL78" s="2" t="s">
        <v>155</v>
      </c>
      <c r="GM78" s="2" t="s">
        <v>155</v>
      </c>
      <c r="GN78" s="2" t="s">
        <v>146</v>
      </c>
      <c r="GO78" s="4"/>
      <c r="GP78" s="8"/>
      <c r="GQ78" s="4"/>
      <c r="GR78" s="8"/>
      <c r="GS78" s="7"/>
      <c r="GT78" s="7"/>
      <c r="GU78" s="2" t="s">
        <v>153</v>
      </c>
      <c r="GV78" s="2" t="s">
        <v>143</v>
      </c>
      <c r="GW78" s="2" t="s">
        <v>171</v>
      </c>
      <c r="GX78" s="2" t="s">
        <v>146</v>
      </c>
      <c r="GY78" s="2" t="s">
        <v>155</v>
      </c>
      <c r="GZ78" s="2" t="s">
        <v>155</v>
      </c>
      <c r="HA78" s="2" t="s">
        <v>146</v>
      </c>
      <c r="HB78" s="4"/>
      <c r="HC78" s="8"/>
      <c r="HD78" s="4"/>
      <c r="HE78" s="8"/>
      <c r="HF78" s="7"/>
      <c r="HG78" s="7"/>
      <c r="HH78" s="2" t="s">
        <v>146</v>
      </c>
      <c r="HI78" s="2" t="s">
        <v>146</v>
      </c>
      <c r="HJ78" s="2" t="s">
        <v>146</v>
      </c>
      <c r="HK78" s="2" t="s">
        <v>146</v>
      </c>
      <c r="HL78" s="2" t="s">
        <v>146</v>
      </c>
      <c r="HM78" s="2" t="s">
        <v>146</v>
      </c>
      <c r="HN78" s="2" t="s">
        <v>146</v>
      </c>
      <c r="HO78" s="4"/>
      <c r="HP78" s="8"/>
      <c r="HQ78" s="4"/>
      <c r="HR78" s="8"/>
      <c r="HS78" s="7"/>
      <c r="HT78" s="7"/>
      <c r="HU78" s="2" t="s">
        <v>146</v>
      </c>
      <c r="HV78" s="2" t="s">
        <v>146</v>
      </c>
      <c r="HW78" s="2" t="s">
        <v>146</v>
      </c>
      <c r="HX78" s="2" t="s">
        <v>146</v>
      </c>
      <c r="HY78" s="2" t="s">
        <v>146</v>
      </c>
      <c r="HZ78" s="2" t="s">
        <v>146</v>
      </c>
      <c r="IA78" s="2" t="s">
        <v>146</v>
      </c>
      <c r="IB78" s="4"/>
      <c r="IC78" s="8"/>
      <c r="ID78" s="4"/>
      <c r="IE78" s="8"/>
      <c r="IF78" s="7"/>
      <c r="IG78" s="7"/>
      <c r="IH78" s="2" t="s">
        <v>146</v>
      </c>
      <c r="II78" s="2" t="s">
        <v>146</v>
      </c>
      <c r="IJ78" s="2" t="s">
        <v>146</v>
      </c>
      <c r="IK78" s="2" t="s">
        <v>146</v>
      </c>
      <c r="IL78" s="2" t="s">
        <v>146</v>
      </c>
      <c r="IM78" s="2" t="s">
        <v>146</v>
      </c>
      <c r="IN78" s="2" t="s">
        <v>146</v>
      </c>
      <c r="IO78" s="4"/>
      <c r="IP78" s="8"/>
      <c r="IQ78" s="4"/>
      <c r="IR78" s="8"/>
      <c r="IS78" s="7"/>
      <c r="IT78" s="7"/>
      <c r="IU78" s="2" t="s">
        <v>146</v>
      </c>
      <c r="IV78" s="2" t="s">
        <v>146</v>
      </c>
      <c r="IW78" s="2" t="s">
        <v>146</v>
      </c>
      <c r="IX78" s="2" t="s">
        <v>146</v>
      </c>
      <c r="IY78" s="2" t="s">
        <v>146</v>
      </c>
      <c r="IZ78" s="2" t="s">
        <v>146</v>
      </c>
      <c r="JA78" s="2" t="s">
        <v>146</v>
      </c>
      <c r="JB78" s="4"/>
      <c r="JC78" s="8"/>
      <c r="JD78" s="4"/>
      <c r="JE78" s="8"/>
      <c r="JF78" s="7"/>
      <c r="JG78" s="7"/>
      <c r="JH78" s="2" t="s">
        <v>146</v>
      </c>
      <c r="JI78" s="2" t="s">
        <v>146</v>
      </c>
      <c r="JJ78" s="2" t="s">
        <v>146</v>
      </c>
      <c r="JK78" s="2" t="s">
        <v>146</v>
      </c>
      <c r="JL78" s="2" t="s">
        <v>146</v>
      </c>
      <c r="JM78" s="2" t="s">
        <v>146</v>
      </c>
      <c r="JN78" s="2" t="s">
        <v>146</v>
      </c>
      <c r="JO78" s="4"/>
      <c r="JP78" s="8"/>
      <c r="JQ78" s="4"/>
      <c r="JR78" s="8"/>
      <c r="JS78" s="7"/>
      <c r="JT78" s="7"/>
      <c r="JU78" s="2" t="s">
        <v>146</v>
      </c>
      <c r="JV78" s="2" t="s">
        <v>146</v>
      </c>
      <c r="JW78" s="2" t="s">
        <v>146</v>
      </c>
      <c r="JX78" s="2" t="s">
        <v>146</v>
      </c>
      <c r="JY78" s="2" t="s">
        <v>146</v>
      </c>
      <c r="JZ78" s="2" t="s">
        <v>146</v>
      </c>
      <c r="KA78" s="2" t="s">
        <v>146</v>
      </c>
      <c r="KB78" s="4"/>
      <c r="KC78" s="8"/>
      <c r="KD78" s="4"/>
      <c r="KE78" s="8"/>
      <c r="KF78" s="7"/>
      <c r="KG78" s="7"/>
      <c r="KH78" s="2" t="s">
        <v>153</v>
      </c>
      <c r="KI78" s="2" t="s">
        <v>143</v>
      </c>
      <c r="KJ78" s="2" t="s">
        <v>172</v>
      </c>
      <c r="KK78" s="2" t="s">
        <v>146</v>
      </c>
      <c r="KL78" s="2" t="s">
        <v>155</v>
      </c>
      <c r="KM78" s="2" t="s">
        <v>155</v>
      </c>
      <c r="KN78" s="2" t="s">
        <v>146</v>
      </c>
      <c r="KO78" s="4"/>
      <c r="KP78" s="8"/>
      <c r="KQ78" s="4"/>
      <c r="KR78" s="8"/>
      <c r="KS78" s="7"/>
      <c r="KT78" s="7"/>
      <c r="KU78" s="2" t="s">
        <v>146</v>
      </c>
      <c r="KV78" s="2" t="s">
        <v>146</v>
      </c>
      <c r="KW78" s="2" t="s">
        <v>146</v>
      </c>
      <c r="KX78" s="2" t="s">
        <v>146</v>
      </c>
      <c r="KY78" s="2" t="s">
        <v>146</v>
      </c>
      <c r="KZ78" s="2" t="s">
        <v>146</v>
      </c>
      <c r="LA78" s="2" t="s">
        <v>146</v>
      </c>
      <c r="LB78" s="4"/>
      <c r="LC78" s="8"/>
      <c r="LD78" s="4"/>
      <c r="LE78" s="8"/>
      <c r="LF78" s="7"/>
      <c r="LG78" s="7"/>
      <c r="LH78" s="2" t="s">
        <v>146</v>
      </c>
      <c r="LI78" s="2" t="s">
        <v>146</v>
      </c>
      <c r="LJ78" s="2" t="s">
        <v>146</v>
      </c>
      <c r="LK78" s="2" t="s">
        <v>146</v>
      </c>
      <c r="LL78" s="2" t="s">
        <v>146</v>
      </c>
      <c r="LM78" s="2" t="s">
        <v>146</v>
      </c>
      <c r="LN78" s="2" t="s">
        <v>146</v>
      </c>
      <c r="LO78" s="4"/>
      <c r="LP78" s="8"/>
      <c r="LQ78" s="4"/>
      <c r="LR78" s="8"/>
      <c r="LS78" s="7"/>
      <c r="LT78" s="7"/>
      <c r="LU78" s="2" t="s">
        <v>146</v>
      </c>
      <c r="LV78" s="2" t="s">
        <v>146</v>
      </c>
      <c r="LW78" s="2" t="s">
        <v>146</v>
      </c>
      <c r="LX78" s="2" t="s">
        <v>146</v>
      </c>
      <c r="LY78" s="2" t="s">
        <v>146</v>
      </c>
      <c r="LZ78" s="2" t="s">
        <v>146</v>
      </c>
      <c r="MA78" s="2" t="s">
        <v>146</v>
      </c>
      <c r="MB78" s="4"/>
      <c r="MC78" s="8"/>
      <c r="MD78" s="4"/>
      <c r="ME78" s="8"/>
      <c r="MF78" s="7"/>
      <c r="MG78" s="7"/>
      <c r="MH78" s="2" t="s">
        <v>146</v>
      </c>
      <c r="MI78" s="2" t="s">
        <v>146</v>
      </c>
      <c r="MJ78" s="2" t="s">
        <v>146</v>
      </c>
      <c r="MK78" s="2" t="s">
        <v>146</v>
      </c>
      <c r="ML78" s="2" t="s">
        <v>146</v>
      </c>
      <c r="MM78" s="2" t="s">
        <v>146</v>
      </c>
      <c r="MN78" s="2" t="s">
        <v>146</v>
      </c>
      <c r="MO78" s="4"/>
      <c r="MP78" s="8"/>
      <c r="MQ78" s="4"/>
      <c r="MR78" s="8"/>
      <c r="MS78" s="7"/>
      <c r="MT78" s="7"/>
      <c r="MU78" s="2" t="s">
        <v>146</v>
      </c>
      <c r="MV78" s="2" t="s">
        <v>146</v>
      </c>
      <c r="MW78" s="2" t="s">
        <v>146</v>
      </c>
      <c r="MX78" s="2" t="s">
        <v>146</v>
      </c>
      <c r="MY78" s="2" t="s">
        <v>146</v>
      </c>
      <c r="MZ78" s="2" t="s">
        <v>146</v>
      </c>
      <c r="NA78" s="2" t="s">
        <v>146</v>
      </c>
      <c r="NB78" s="4"/>
      <c r="NC78" s="8"/>
      <c r="ND78" s="4"/>
      <c r="NE78" s="8"/>
      <c r="NF78" s="7"/>
      <c r="NG78" s="7"/>
      <c r="NH78" s="2" t="s">
        <v>146</v>
      </c>
      <c r="NI78" s="2" t="s">
        <v>146</v>
      </c>
      <c r="NJ78" s="2" t="s">
        <v>146</v>
      </c>
      <c r="NK78" s="2" t="s">
        <v>146</v>
      </c>
      <c r="NL78" s="2" t="s">
        <v>146</v>
      </c>
      <c r="NM78" s="2" t="s">
        <v>146</v>
      </c>
      <c r="NN78" s="2" t="s">
        <v>146</v>
      </c>
      <c r="NO78" s="4"/>
      <c r="NP78" s="8"/>
      <c r="NQ78" s="4"/>
      <c r="NR78" s="8"/>
      <c r="NS78" s="7"/>
      <c r="NT78" s="7"/>
      <c r="NU78" s="2" t="s">
        <v>146</v>
      </c>
      <c r="NV78" s="2" t="s">
        <v>146</v>
      </c>
      <c r="NW78" s="2" t="s">
        <v>146</v>
      </c>
      <c r="NX78" s="2" t="s">
        <v>146</v>
      </c>
      <c r="NY78" s="2" t="s">
        <v>146</v>
      </c>
      <c r="NZ78" s="2" t="s">
        <v>146</v>
      </c>
      <c r="OA78" s="2" t="s">
        <v>146</v>
      </c>
      <c r="OB78" s="4"/>
      <c r="OC78" s="8"/>
      <c r="OD78" s="4"/>
      <c r="OE78" s="8"/>
      <c r="OF78" s="7"/>
      <c r="OG78" s="7"/>
      <c r="OH78" s="2" t="s">
        <v>146</v>
      </c>
      <c r="OI78" s="2" t="s">
        <v>146</v>
      </c>
      <c r="OJ78" s="2" t="s">
        <v>146</v>
      </c>
      <c r="OK78" s="2" t="s">
        <v>146</v>
      </c>
      <c r="OL78" s="2" t="s">
        <v>146</v>
      </c>
      <c r="OM78" s="2" t="s">
        <v>146</v>
      </c>
      <c r="ON78" s="2" t="s">
        <v>146</v>
      </c>
      <c r="OO78" s="4"/>
      <c r="OP78" s="8"/>
      <c r="OQ78" s="4"/>
      <c r="OR78" s="8"/>
      <c r="OS78" s="7"/>
      <c r="OT78" s="7"/>
      <c r="OU78" s="2" t="s">
        <v>238</v>
      </c>
      <c r="OV78" s="2" t="s">
        <v>143</v>
      </c>
      <c r="OW78" s="2" t="s">
        <v>146</v>
      </c>
      <c r="OX78" s="2" t="s">
        <v>146</v>
      </c>
      <c r="OY78" s="2" t="s">
        <v>155</v>
      </c>
      <c r="OZ78" s="2" t="s">
        <v>155</v>
      </c>
      <c r="PA78" s="2" t="s">
        <v>146</v>
      </c>
      <c r="PB78" s="4">
        <v>23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</row>
    <row r="79">
      <c r="A79" s="2" t="s">
        <v>651</v>
      </c>
      <c r="B79" s="2" t="s">
        <v>135</v>
      </c>
      <c r="C79" s="2" t="s">
        <v>608</v>
      </c>
      <c r="D79" s="2" t="s">
        <v>452</v>
      </c>
      <c r="E79" s="2" t="s">
        <v>453</v>
      </c>
      <c r="F79" s="2" t="s">
        <v>641</v>
      </c>
      <c r="G79" s="2" t="s">
        <v>641</v>
      </c>
      <c r="H79" s="2" t="s">
        <v>641</v>
      </c>
      <c r="I79" s="2" t="s">
        <v>648</v>
      </c>
      <c r="J79" s="2" t="s">
        <v>531</v>
      </c>
      <c r="K79" s="2" t="s">
        <v>576</v>
      </c>
      <c r="L79" s="3">
        <v>85.12</v>
      </c>
      <c r="M79" s="3">
        <v>89.38</v>
      </c>
      <c r="N79" s="3">
        <v>249.99</v>
      </c>
      <c r="O79" s="2" t="s">
        <v>567</v>
      </c>
      <c r="P79" s="2" t="s">
        <v>525</v>
      </c>
      <c r="Q79" s="2" t="s">
        <v>145</v>
      </c>
      <c r="R79" s="2" t="s">
        <v>146</v>
      </c>
      <c r="S79" s="2" t="s">
        <v>146</v>
      </c>
      <c r="T79" s="2" t="s">
        <v>526</v>
      </c>
      <c r="U79" s="2" t="s">
        <v>146</v>
      </c>
      <c r="V79" s="2" t="s">
        <v>407</v>
      </c>
      <c r="W79" s="2" t="s">
        <v>652</v>
      </c>
      <c r="X79" s="2" t="s">
        <v>146</v>
      </c>
      <c r="Y79" s="2" t="s">
        <v>611</v>
      </c>
      <c r="Z79" s="4"/>
      <c r="AA79" s="4">
        <f>=ROUNDDOWN({0},0)</f>
      </c>
      <c r="AB79" s="5">
        <v>2</v>
      </c>
      <c r="AC79" s="2" t="s">
        <v>146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146</v>
      </c>
      <c r="AM79" s="4"/>
      <c r="AN79" s="4"/>
      <c r="AO79" s="7"/>
      <c r="AP79" s="4"/>
      <c r="AQ79" s="8"/>
      <c r="AR79" s="4">
        <v>3</v>
      </c>
      <c r="AS79" s="8">
        <v>193.94</v>
      </c>
      <c r="AT79" s="7">
        <v>-1</v>
      </c>
      <c r="AU79" s="7">
        <v>-1</v>
      </c>
      <c r="AV79" s="4" t="s">
        <v>146</v>
      </c>
      <c r="AW79" s="8" t="s">
        <v>146</v>
      </c>
      <c r="AX79" s="4" t="s">
        <v>146</v>
      </c>
      <c r="AY79" s="8" t="s">
        <v>146</v>
      </c>
      <c r="AZ79" s="7" t="s">
        <v>146</v>
      </c>
      <c r="BA79" s="7" t="s">
        <v>146</v>
      </c>
      <c r="BB79" s="7"/>
      <c r="BC79" s="4" t="s">
        <v>146</v>
      </c>
      <c r="BD79" s="8" t="s">
        <v>146</v>
      </c>
      <c r="BE79" s="4" t="s">
        <v>146</v>
      </c>
      <c r="BF79" s="8" t="s">
        <v>146</v>
      </c>
      <c r="BG79" s="7" t="s">
        <v>146</v>
      </c>
      <c r="BH79" s="7" t="s">
        <v>146</v>
      </c>
      <c r="BI79" s="7" t="s">
        <v>146</v>
      </c>
      <c r="BJ79" s="4"/>
      <c r="BK79" s="8"/>
      <c r="BL79" s="2" t="s">
        <v>653</v>
      </c>
      <c r="BM79" s="7"/>
      <c r="BN79" s="7"/>
      <c r="BO79" s="4"/>
      <c r="BP79" s="8"/>
      <c r="BQ79" s="4"/>
      <c r="BR79" s="8"/>
      <c r="BS79" s="7"/>
      <c r="BT79" s="7"/>
      <c r="BU79" s="2" t="s">
        <v>153</v>
      </c>
      <c r="BV79" s="2" t="s">
        <v>338</v>
      </c>
      <c r="BW79" s="2" t="s">
        <v>611</v>
      </c>
      <c r="BX79" s="2" t="s">
        <v>188</v>
      </c>
      <c r="BY79" s="2" t="s">
        <v>155</v>
      </c>
      <c r="BZ79" s="2" t="s">
        <v>155</v>
      </c>
      <c r="CA79" s="2" t="s">
        <v>146</v>
      </c>
      <c r="CB79" s="4"/>
      <c r="CC79" s="8"/>
      <c r="CD79" s="4"/>
      <c r="CE79" s="8"/>
      <c r="CF79" s="7"/>
      <c r="CG79" s="7"/>
      <c r="CH79" s="2" t="s">
        <v>153</v>
      </c>
      <c r="CI79" s="2" t="s">
        <v>338</v>
      </c>
      <c r="CJ79" s="2" t="s">
        <v>156</v>
      </c>
      <c r="CK79" s="2" t="s">
        <v>157</v>
      </c>
      <c r="CL79" s="2" t="s">
        <v>155</v>
      </c>
      <c r="CM79" s="2" t="s">
        <v>155</v>
      </c>
      <c r="CN79" s="2" t="s">
        <v>146</v>
      </c>
      <c r="CO79" s="4"/>
      <c r="CP79" s="8"/>
      <c r="CQ79" s="4"/>
      <c r="CR79" s="8"/>
      <c r="CS79" s="7"/>
      <c r="CT79" s="7"/>
      <c r="CU79" s="2" t="s">
        <v>153</v>
      </c>
      <c r="CV79" s="2" t="s">
        <v>338</v>
      </c>
      <c r="CW79" s="2" t="s">
        <v>146</v>
      </c>
      <c r="CX79" s="2" t="s">
        <v>654</v>
      </c>
      <c r="CY79" s="2" t="s">
        <v>155</v>
      </c>
      <c r="CZ79" s="2" t="s">
        <v>155</v>
      </c>
      <c r="DA79" s="2" t="s">
        <v>146</v>
      </c>
      <c r="DB79" s="4"/>
      <c r="DC79" s="8"/>
      <c r="DD79" s="4"/>
      <c r="DE79" s="8"/>
      <c r="DF79" s="7"/>
      <c r="DG79" s="7"/>
      <c r="DH79" s="2" t="s">
        <v>153</v>
      </c>
      <c r="DI79" s="2" t="s">
        <v>338</v>
      </c>
      <c r="DJ79" s="2" t="s">
        <v>459</v>
      </c>
      <c r="DK79" s="2" t="s">
        <v>369</v>
      </c>
      <c r="DL79" s="2" t="s">
        <v>155</v>
      </c>
      <c r="DM79" s="2" t="s">
        <v>155</v>
      </c>
      <c r="DN79" s="2" t="s">
        <v>146</v>
      </c>
      <c r="DO79" s="4"/>
      <c r="DP79" s="8"/>
      <c r="DQ79" s="4"/>
      <c r="DR79" s="8"/>
      <c r="DS79" s="7"/>
      <c r="DT79" s="7"/>
      <c r="DU79" s="2" t="s">
        <v>153</v>
      </c>
      <c r="DV79" s="2" t="s">
        <v>338</v>
      </c>
      <c r="DW79" s="2" t="s">
        <v>611</v>
      </c>
      <c r="DX79" s="2" t="s">
        <v>534</v>
      </c>
      <c r="DY79" s="2" t="s">
        <v>155</v>
      </c>
      <c r="DZ79" s="2" t="s">
        <v>155</v>
      </c>
      <c r="EA79" s="2" t="s">
        <v>146</v>
      </c>
      <c r="EB79" s="4"/>
      <c r="EC79" s="8"/>
      <c r="ED79" s="4">
        <v>2</v>
      </c>
      <c r="EE79" s="8">
        <v>100.1</v>
      </c>
      <c r="EF79" s="7">
        <v>-1</v>
      </c>
      <c r="EG79" s="7">
        <v>-1</v>
      </c>
      <c r="EH79" s="2" t="s">
        <v>153</v>
      </c>
      <c r="EI79" s="2" t="s">
        <v>338</v>
      </c>
      <c r="EJ79" s="2" t="s">
        <v>162</v>
      </c>
      <c r="EK79" s="2" t="s">
        <v>348</v>
      </c>
      <c r="EL79" s="2" t="s">
        <v>340</v>
      </c>
      <c r="EM79" s="2" t="s">
        <v>155</v>
      </c>
      <c r="EN79" s="2" t="s">
        <v>146</v>
      </c>
      <c r="EO79" s="4"/>
      <c r="EP79" s="8"/>
      <c r="EQ79" s="4">
        <v>1</v>
      </c>
      <c r="ER79" s="8">
        <v>93.84</v>
      </c>
      <c r="ES79" s="7">
        <v>-1</v>
      </c>
      <c r="ET79" s="7">
        <v>-1</v>
      </c>
      <c r="EU79" s="2" t="s">
        <v>153</v>
      </c>
      <c r="EV79" s="2" t="s">
        <v>338</v>
      </c>
      <c r="EW79" s="2" t="s">
        <v>164</v>
      </c>
      <c r="EX79" s="2" t="s">
        <v>290</v>
      </c>
      <c r="EY79" s="2" t="s">
        <v>155</v>
      </c>
      <c r="EZ79" s="2" t="s">
        <v>155</v>
      </c>
      <c r="FA79" s="2" t="s">
        <v>146</v>
      </c>
      <c r="FB79" s="4"/>
      <c r="FC79" s="8"/>
      <c r="FD79" s="4"/>
      <c r="FE79" s="8"/>
      <c r="FF79" s="7"/>
      <c r="FG79" s="7"/>
      <c r="FH79" s="2" t="s">
        <v>529</v>
      </c>
      <c r="FI79" s="2" t="s">
        <v>338</v>
      </c>
      <c r="FJ79" s="2" t="s">
        <v>146</v>
      </c>
      <c r="FK79" s="2" t="s">
        <v>146</v>
      </c>
      <c r="FL79" s="2" t="s">
        <v>155</v>
      </c>
      <c r="FM79" s="2" t="s">
        <v>155</v>
      </c>
      <c r="FN79" s="2" t="s">
        <v>146</v>
      </c>
      <c r="FO79" s="4"/>
      <c r="FP79" s="8"/>
      <c r="FQ79" s="4"/>
      <c r="FR79" s="8"/>
      <c r="FS79" s="7"/>
      <c r="FT79" s="7"/>
      <c r="FU79" s="2" t="s">
        <v>146</v>
      </c>
      <c r="FV79" s="2" t="s">
        <v>146</v>
      </c>
      <c r="FW79" s="2" t="s">
        <v>146</v>
      </c>
      <c r="FX79" s="2" t="s">
        <v>146</v>
      </c>
      <c r="FY79" s="2" t="s">
        <v>146</v>
      </c>
      <c r="FZ79" s="2" t="s">
        <v>146</v>
      </c>
      <c r="GA79" s="2" t="s">
        <v>146</v>
      </c>
      <c r="GB79" s="4"/>
      <c r="GC79" s="8"/>
      <c r="GD79" s="4"/>
      <c r="GE79" s="8"/>
      <c r="GF79" s="7"/>
      <c r="GG79" s="7"/>
      <c r="GH79" s="2" t="s">
        <v>238</v>
      </c>
      <c r="GI79" s="2" t="s">
        <v>338</v>
      </c>
      <c r="GJ79" s="2" t="s">
        <v>146</v>
      </c>
      <c r="GK79" s="2" t="s">
        <v>146</v>
      </c>
      <c r="GL79" s="2" t="s">
        <v>155</v>
      </c>
      <c r="GM79" s="2" t="s">
        <v>155</v>
      </c>
      <c r="GN79" s="2" t="s">
        <v>146</v>
      </c>
      <c r="GO79" s="4"/>
      <c r="GP79" s="8"/>
      <c r="GQ79" s="4"/>
      <c r="GR79" s="8"/>
      <c r="GS79" s="7"/>
      <c r="GT79" s="7"/>
      <c r="GU79" s="2" t="s">
        <v>153</v>
      </c>
      <c r="GV79" s="2" t="s">
        <v>338</v>
      </c>
      <c r="GW79" s="2" t="s">
        <v>171</v>
      </c>
      <c r="GX79" s="2" t="s">
        <v>146</v>
      </c>
      <c r="GY79" s="2" t="s">
        <v>155</v>
      </c>
      <c r="GZ79" s="2" t="s">
        <v>155</v>
      </c>
      <c r="HA79" s="2" t="s">
        <v>146</v>
      </c>
      <c r="HB79" s="4"/>
      <c r="HC79" s="8"/>
      <c r="HD79" s="4"/>
      <c r="HE79" s="8"/>
      <c r="HF79" s="7"/>
      <c r="HG79" s="7"/>
      <c r="HH79" s="2" t="s">
        <v>146</v>
      </c>
      <c r="HI79" s="2" t="s">
        <v>146</v>
      </c>
      <c r="HJ79" s="2" t="s">
        <v>146</v>
      </c>
      <c r="HK79" s="2" t="s">
        <v>146</v>
      </c>
      <c r="HL79" s="2" t="s">
        <v>146</v>
      </c>
      <c r="HM79" s="2" t="s">
        <v>146</v>
      </c>
      <c r="HN79" s="2" t="s">
        <v>146</v>
      </c>
      <c r="HO79" s="4"/>
      <c r="HP79" s="8"/>
      <c r="HQ79" s="4"/>
      <c r="HR79" s="8"/>
      <c r="HS79" s="7"/>
      <c r="HT79" s="7"/>
      <c r="HU79" s="2" t="s">
        <v>146</v>
      </c>
      <c r="HV79" s="2" t="s">
        <v>146</v>
      </c>
      <c r="HW79" s="2" t="s">
        <v>146</v>
      </c>
      <c r="HX79" s="2" t="s">
        <v>146</v>
      </c>
      <c r="HY79" s="2" t="s">
        <v>146</v>
      </c>
      <c r="HZ79" s="2" t="s">
        <v>146</v>
      </c>
      <c r="IA79" s="2" t="s">
        <v>146</v>
      </c>
      <c r="IB79" s="4"/>
      <c r="IC79" s="8"/>
      <c r="ID79" s="4"/>
      <c r="IE79" s="8"/>
      <c r="IF79" s="7"/>
      <c r="IG79" s="7"/>
      <c r="IH79" s="2" t="s">
        <v>146</v>
      </c>
      <c r="II79" s="2" t="s">
        <v>146</v>
      </c>
      <c r="IJ79" s="2" t="s">
        <v>146</v>
      </c>
      <c r="IK79" s="2" t="s">
        <v>146</v>
      </c>
      <c r="IL79" s="2" t="s">
        <v>146</v>
      </c>
      <c r="IM79" s="2" t="s">
        <v>146</v>
      </c>
      <c r="IN79" s="2" t="s">
        <v>146</v>
      </c>
      <c r="IO79" s="4"/>
      <c r="IP79" s="8"/>
      <c r="IQ79" s="4"/>
      <c r="IR79" s="8"/>
      <c r="IS79" s="7"/>
      <c r="IT79" s="7"/>
      <c r="IU79" s="2" t="s">
        <v>146</v>
      </c>
      <c r="IV79" s="2" t="s">
        <v>146</v>
      </c>
      <c r="IW79" s="2" t="s">
        <v>146</v>
      </c>
      <c r="IX79" s="2" t="s">
        <v>146</v>
      </c>
      <c r="IY79" s="2" t="s">
        <v>146</v>
      </c>
      <c r="IZ79" s="2" t="s">
        <v>146</v>
      </c>
      <c r="JA79" s="2" t="s">
        <v>146</v>
      </c>
      <c r="JB79" s="4"/>
      <c r="JC79" s="8"/>
      <c r="JD79" s="4"/>
      <c r="JE79" s="8"/>
      <c r="JF79" s="7"/>
      <c r="JG79" s="7"/>
      <c r="JH79" s="2" t="s">
        <v>146</v>
      </c>
      <c r="JI79" s="2" t="s">
        <v>146</v>
      </c>
      <c r="JJ79" s="2" t="s">
        <v>146</v>
      </c>
      <c r="JK79" s="2" t="s">
        <v>146</v>
      </c>
      <c r="JL79" s="2" t="s">
        <v>146</v>
      </c>
      <c r="JM79" s="2" t="s">
        <v>146</v>
      </c>
      <c r="JN79" s="2" t="s">
        <v>146</v>
      </c>
      <c r="JO79" s="4"/>
      <c r="JP79" s="8"/>
      <c r="JQ79" s="4"/>
      <c r="JR79" s="8"/>
      <c r="JS79" s="7"/>
      <c r="JT79" s="7"/>
      <c r="JU79" s="2" t="s">
        <v>146</v>
      </c>
      <c r="JV79" s="2" t="s">
        <v>146</v>
      </c>
      <c r="JW79" s="2" t="s">
        <v>146</v>
      </c>
      <c r="JX79" s="2" t="s">
        <v>146</v>
      </c>
      <c r="JY79" s="2" t="s">
        <v>146</v>
      </c>
      <c r="JZ79" s="2" t="s">
        <v>146</v>
      </c>
      <c r="KA79" s="2" t="s">
        <v>146</v>
      </c>
      <c r="KB79" s="4"/>
      <c r="KC79" s="8"/>
      <c r="KD79" s="4"/>
      <c r="KE79" s="8"/>
      <c r="KF79" s="7"/>
      <c r="KG79" s="7"/>
      <c r="KH79" s="2" t="s">
        <v>153</v>
      </c>
      <c r="KI79" s="2" t="s">
        <v>338</v>
      </c>
      <c r="KJ79" s="2" t="s">
        <v>172</v>
      </c>
      <c r="KK79" s="2" t="s">
        <v>146</v>
      </c>
      <c r="KL79" s="2" t="s">
        <v>155</v>
      </c>
      <c r="KM79" s="2" t="s">
        <v>155</v>
      </c>
      <c r="KN79" s="2" t="s">
        <v>146</v>
      </c>
      <c r="KO79" s="4"/>
      <c r="KP79" s="8"/>
      <c r="KQ79" s="4"/>
      <c r="KR79" s="8"/>
      <c r="KS79" s="7"/>
      <c r="KT79" s="7"/>
      <c r="KU79" s="2" t="s">
        <v>146</v>
      </c>
      <c r="KV79" s="2" t="s">
        <v>146</v>
      </c>
      <c r="KW79" s="2" t="s">
        <v>146</v>
      </c>
      <c r="KX79" s="2" t="s">
        <v>146</v>
      </c>
      <c r="KY79" s="2" t="s">
        <v>146</v>
      </c>
      <c r="KZ79" s="2" t="s">
        <v>146</v>
      </c>
      <c r="LA79" s="2" t="s">
        <v>146</v>
      </c>
      <c r="LB79" s="4"/>
      <c r="LC79" s="8"/>
      <c r="LD79" s="4"/>
      <c r="LE79" s="8"/>
      <c r="LF79" s="7"/>
      <c r="LG79" s="7"/>
      <c r="LH79" s="2" t="s">
        <v>146</v>
      </c>
      <c r="LI79" s="2" t="s">
        <v>146</v>
      </c>
      <c r="LJ79" s="2" t="s">
        <v>146</v>
      </c>
      <c r="LK79" s="2" t="s">
        <v>146</v>
      </c>
      <c r="LL79" s="2" t="s">
        <v>146</v>
      </c>
      <c r="LM79" s="2" t="s">
        <v>146</v>
      </c>
      <c r="LN79" s="2" t="s">
        <v>146</v>
      </c>
      <c r="LO79" s="4"/>
      <c r="LP79" s="8"/>
      <c r="LQ79" s="4"/>
      <c r="LR79" s="8"/>
      <c r="LS79" s="7"/>
      <c r="LT79" s="7"/>
      <c r="LU79" s="2" t="s">
        <v>146</v>
      </c>
      <c r="LV79" s="2" t="s">
        <v>146</v>
      </c>
      <c r="LW79" s="2" t="s">
        <v>146</v>
      </c>
      <c r="LX79" s="2" t="s">
        <v>146</v>
      </c>
      <c r="LY79" s="2" t="s">
        <v>146</v>
      </c>
      <c r="LZ79" s="2" t="s">
        <v>146</v>
      </c>
      <c r="MA79" s="2" t="s">
        <v>146</v>
      </c>
      <c r="MB79" s="4"/>
      <c r="MC79" s="8"/>
      <c r="MD79" s="4"/>
      <c r="ME79" s="8"/>
      <c r="MF79" s="7"/>
      <c r="MG79" s="7"/>
      <c r="MH79" s="2" t="s">
        <v>146</v>
      </c>
      <c r="MI79" s="2" t="s">
        <v>146</v>
      </c>
      <c r="MJ79" s="2" t="s">
        <v>146</v>
      </c>
      <c r="MK79" s="2" t="s">
        <v>146</v>
      </c>
      <c r="ML79" s="2" t="s">
        <v>146</v>
      </c>
      <c r="MM79" s="2" t="s">
        <v>146</v>
      </c>
      <c r="MN79" s="2" t="s">
        <v>146</v>
      </c>
      <c r="MO79" s="4"/>
      <c r="MP79" s="8"/>
      <c r="MQ79" s="4"/>
      <c r="MR79" s="8"/>
      <c r="MS79" s="7"/>
      <c r="MT79" s="7"/>
      <c r="MU79" s="2" t="s">
        <v>146</v>
      </c>
      <c r="MV79" s="2" t="s">
        <v>146</v>
      </c>
      <c r="MW79" s="2" t="s">
        <v>146</v>
      </c>
      <c r="MX79" s="2" t="s">
        <v>146</v>
      </c>
      <c r="MY79" s="2" t="s">
        <v>146</v>
      </c>
      <c r="MZ79" s="2" t="s">
        <v>146</v>
      </c>
      <c r="NA79" s="2" t="s">
        <v>146</v>
      </c>
      <c r="NB79" s="4"/>
      <c r="NC79" s="8"/>
      <c r="ND79" s="4"/>
      <c r="NE79" s="8"/>
      <c r="NF79" s="7"/>
      <c r="NG79" s="7"/>
      <c r="NH79" s="2" t="s">
        <v>146</v>
      </c>
      <c r="NI79" s="2" t="s">
        <v>146</v>
      </c>
      <c r="NJ79" s="2" t="s">
        <v>146</v>
      </c>
      <c r="NK79" s="2" t="s">
        <v>146</v>
      </c>
      <c r="NL79" s="2" t="s">
        <v>146</v>
      </c>
      <c r="NM79" s="2" t="s">
        <v>146</v>
      </c>
      <c r="NN79" s="2" t="s">
        <v>146</v>
      </c>
      <c r="NO79" s="4"/>
      <c r="NP79" s="8"/>
      <c r="NQ79" s="4"/>
      <c r="NR79" s="8"/>
      <c r="NS79" s="7"/>
      <c r="NT79" s="7"/>
      <c r="NU79" s="2" t="s">
        <v>146</v>
      </c>
      <c r="NV79" s="2" t="s">
        <v>146</v>
      </c>
      <c r="NW79" s="2" t="s">
        <v>146</v>
      </c>
      <c r="NX79" s="2" t="s">
        <v>146</v>
      </c>
      <c r="NY79" s="2" t="s">
        <v>146</v>
      </c>
      <c r="NZ79" s="2" t="s">
        <v>146</v>
      </c>
      <c r="OA79" s="2" t="s">
        <v>146</v>
      </c>
      <c r="OB79" s="4"/>
      <c r="OC79" s="8"/>
      <c r="OD79" s="4"/>
      <c r="OE79" s="8"/>
      <c r="OF79" s="7"/>
      <c r="OG79" s="7"/>
      <c r="OH79" s="2" t="s">
        <v>146</v>
      </c>
      <c r="OI79" s="2" t="s">
        <v>146</v>
      </c>
      <c r="OJ79" s="2" t="s">
        <v>146</v>
      </c>
      <c r="OK79" s="2" t="s">
        <v>146</v>
      </c>
      <c r="OL79" s="2" t="s">
        <v>146</v>
      </c>
      <c r="OM79" s="2" t="s">
        <v>146</v>
      </c>
      <c r="ON79" s="2" t="s">
        <v>146</v>
      </c>
      <c r="OO79" s="4"/>
      <c r="OP79" s="8"/>
      <c r="OQ79" s="4"/>
      <c r="OR79" s="8"/>
      <c r="OS79" s="7"/>
      <c r="OT79" s="7"/>
      <c r="OU79" s="2" t="s">
        <v>238</v>
      </c>
      <c r="OV79" s="2" t="s">
        <v>338</v>
      </c>
      <c r="OW79" s="2" t="s">
        <v>146</v>
      </c>
      <c r="OX79" s="2" t="s">
        <v>146</v>
      </c>
      <c r="OY79" s="2" t="s">
        <v>155</v>
      </c>
      <c r="OZ79" s="2" t="s">
        <v>155</v>
      </c>
      <c r="PA79" s="2" t="s">
        <v>146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</row>
    <row r="80">
      <c r="A80" s="16" t="s">
        <v>655</v>
      </c>
      <c r="B80" s="9" t="s">
        <v>146</v>
      </c>
      <c r="C80" s="9" t="s">
        <v>146</v>
      </c>
      <c r="D80" s="9" t="s">
        <v>146</v>
      </c>
      <c r="E80" s="9" t="s">
        <v>146</v>
      </c>
      <c r="F80" s="9" t="s">
        <v>146</v>
      </c>
      <c r="G80" s="9" t="s">
        <v>146</v>
      </c>
      <c r="H80" s="9" t="s">
        <v>146</v>
      </c>
      <c r="I80" s="9" t="s">
        <v>146</v>
      </c>
      <c r="J80" s="9" t="s">
        <v>146</v>
      </c>
      <c r="K80" s="9" t="s">
        <v>146</v>
      </c>
      <c r="L80" s="10"/>
      <c r="M80" s="10"/>
      <c r="N80" s="10"/>
      <c r="O80" s="9" t="s">
        <v>146</v>
      </c>
      <c r="P80" s="9" t="s">
        <v>146</v>
      </c>
      <c r="Q80" s="9" t="s">
        <v>146</v>
      </c>
      <c r="R80" s="9" t="s">
        <v>146</v>
      </c>
      <c r="S80" s="9" t="s">
        <v>146</v>
      </c>
      <c r="T80" s="9" t="s">
        <v>146</v>
      </c>
      <c r="U80" s="9" t="s">
        <v>146</v>
      </c>
      <c r="V80" s="9" t="s">
        <v>146</v>
      </c>
      <c r="W80" s="9" t="s">
        <v>146</v>
      </c>
      <c r="X80" s="9" t="s">
        <v>146</v>
      </c>
      <c r="Y80" s="9" t="s">
        <v>146</v>
      </c>
      <c r="Z80" s="11">
        <v>3294</v>
      </c>
      <c r="AA80" s="11">
        <f>=ROUNDDOWN({0},0)</f>
      </c>
      <c r="AB80" s="12">
        <v>287.1</v>
      </c>
      <c r="AC80" s="9" t="s">
        <v>146</v>
      </c>
      <c r="AD80" s="11"/>
      <c r="AE80" s="11">
        <v>6770</v>
      </c>
      <c r="AF80" s="13"/>
      <c r="AG80" s="13"/>
      <c r="AH80" s="14"/>
      <c r="AI80" s="11"/>
      <c r="AJ80" s="11">
        <f>=ROUNDDOWN({0},0)</f>
      </c>
      <c r="AK80" s="12"/>
      <c r="AL80" s="9" t="s">
        <v>146</v>
      </c>
      <c r="AM80" s="11"/>
      <c r="AN80" s="11"/>
      <c r="AO80" s="14"/>
      <c r="AP80" s="11">
        <v>110</v>
      </c>
      <c r="AQ80" s="15">
        <v>12387.44</v>
      </c>
      <c r="AR80" s="11">
        <v>155</v>
      </c>
      <c r="AS80" s="15">
        <v>16846.24</v>
      </c>
      <c r="AT80" s="14">
        <v>-0.2903</v>
      </c>
      <c r="AU80" s="14">
        <v>-0.2647</v>
      </c>
      <c r="AV80" s="11">
        <v>110</v>
      </c>
      <c r="AW80" s="15">
        <v>12387.44</v>
      </c>
      <c r="AX80" s="11">
        <v>155</v>
      </c>
      <c r="AY80" s="15">
        <v>16846.24</v>
      </c>
      <c r="AZ80" s="14">
        <v>-0.2903</v>
      </c>
      <c r="BA80" s="14">
        <v>-0.2647</v>
      </c>
      <c r="BB80" s="14"/>
      <c r="BC80" s="11">
        <v>110</v>
      </c>
      <c r="BD80" s="15">
        <v>12387.44</v>
      </c>
      <c r="BE80" s="11">
        <v>155</v>
      </c>
      <c r="BF80" s="15">
        <v>16846.24</v>
      </c>
      <c r="BG80" s="14">
        <v>-0.2903</v>
      </c>
      <c r="BH80" s="14">
        <v>-0.2647</v>
      </c>
      <c r="BI80" s="14"/>
      <c r="BJ80" s="11"/>
      <c r="BK80" s="15"/>
      <c r="BL80" s="9" t="s">
        <v>146</v>
      </c>
      <c r="BM80" s="14"/>
      <c r="BN80" s="14"/>
      <c r="BO80" s="11">
        <v>29</v>
      </c>
      <c r="BP80" s="15">
        <v>3797.61</v>
      </c>
      <c r="BQ80" s="11">
        <v>4</v>
      </c>
      <c r="BR80" s="15">
        <v>271.96</v>
      </c>
      <c r="BS80" s="14">
        <v>6.25</v>
      </c>
      <c r="BT80" s="14">
        <v>12.9639</v>
      </c>
      <c r="BU80" s="9" t="s">
        <v>146</v>
      </c>
      <c r="BV80" s="9" t="s">
        <v>146</v>
      </c>
      <c r="BW80" s="9" t="s">
        <v>146</v>
      </c>
      <c r="BX80" s="9" t="s">
        <v>146</v>
      </c>
      <c r="BY80" s="9" t="s">
        <v>146</v>
      </c>
      <c r="BZ80" s="9" t="s">
        <v>146</v>
      </c>
      <c r="CA80" s="9" t="s">
        <v>146</v>
      </c>
      <c r="CB80" s="11">
        <v>35</v>
      </c>
      <c r="CC80" s="15">
        <v>3075.58</v>
      </c>
      <c r="CD80" s="11">
        <v>32</v>
      </c>
      <c r="CE80" s="15">
        <v>3091</v>
      </c>
      <c r="CF80" s="14">
        <v>0.0938</v>
      </c>
      <c r="CG80" s="14">
        <v>-0.005</v>
      </c>
      <c r="CH80" s="9" t="s">
        <v>146</v>
      </c>
      <c r="CI80" s="9" t="s">
        <v>146</v>
      </c>
      <c r="CJ80" s="9" t="s">
        <v>146</v>
      </c>
      <c r="CK80" s="9" t="s">
        <v>146</v>
      </c>
      <c r="CL80" s="9" t="s">
        <v>146</v>
      </c>
      <c r="CM80" s="9" t="s">
        <v>146</v>
      </c>
      <c r="CN80" s="9" t="s">
        <v>146</v>
      </c>
      <c r="CO80" s="11">
        <v>11</v>
      </c>
      <c r="CP80" s="15">
        <v>1828.38</v>
      </c>
      <c r="CQ80" s="11">
        <v>11</v>
      </c>
      <c r="CR80" s="15">
        <v>2505.8</v>
      </c>
      <c r="CS80" s="14"/>
      <c r="CT80" s="14">
        <v>-0.2703</v>
      </c>
      <c r="CU80" s="9" t="s">
        <v>146</v>
      </c>
      <c r="CV80" s="9" t="s">
        <v>146</v>
      </c>
      <c r="CW80" s="9" t="s">
        <v>146</v>
      </c>
      <c r="CX80" s="9" t="s">
        <v>146</v>
      </c>
      <c r="CY80" s="9" t="s">
        <v>146</v>
      </c>
      <c r="CZ80" s="9" t="s">
        <v>146</v>
      </c>
      <c r="DA80" s="9" t="s">
        <v>146</v>
      </c>
      <c r="DB80" s="11">
        <v>9</v>
      </c>
      <c r="DC80" s="15">
        <v>1507.33</v>
      </c>
      <c r="DD80" s="11">
        <v>32</v>
      </c>
      <c r="DE80" s="15">
        <v>3729.19</v>
      </c>
      <c r="DF80" s="14">
        <v>-0.7188</v>
      </c>
      <c r="DG80" s="14">
        <v>-0.5958</v>
      </c>
      <c r="DH80" s="9" t="s">
        <v>146</v>
      </c>
      <c r="DI80" s="9" t="s">
        <v>146</v>
      </c>
      <c r="DJ80" s="9" t="s">
        <v>146</v>
      </c>
      <c r="DK80" s="9" t="s">
        <v>146</v>
      </c>
      <c r="DL80" s="9" t="s">
        <v>146</v>
      </c>
      <c r="DM80" s="9" t="s">
        <v>146</v>
      </c>
      <c r="DN80" s="9" t="s">
        <v>146</v>
      </c>
      <c r="DO80" s="11">
        <v>7</v>
      </c>
      <c r="DP80" s="15">
        <v>795.47</v>
      </c>
      <c r="DQ80" s="11">
        <v>2</v>
      </c>
      <c r="DR80" s="15">
        <v>350.61</v>
      </c>
      <c r="DS80" s="14">
        <v>2.5</v>
      </c>
      <c r="DT80" s="14">
        <v>1.2688</v>
      </c>
      <c r="DU80" s="9" t="s">
        <v>146</v>
      </c>
      <c r="DV80" s="9" t="s">
        <v>146</v>
      </c>
      <c r="DW80" s="9" t="s">
        <v>146</v>
      </c>
      <c r="DX80" s="9" t="s">
        <v>146</v>
      </c>
      <c r="DY80" s="9" t="s">
        <v>146</v>
      </c>
      <c r="DZ80" s="9" t="s">
        <v>146</v>
      </c>
      <c r="EA80" s="9" t="s">
        <v>146</v>
      </c>
      <c r="EB80" s="11">
        <v>9</v>
      </c>
      <c r="EC80" s="15">
        <v>539.13</v>
      </c>
      <c r="ED80" s="11">
        <v>51</v>
      </c>
      <c r="EE80" s="15">
        <v>4253.28</v>
      </c>
      <c r="EF80" s="14">
        <v>-0.8235</v>
      </c>
      <c r="EG80" s="14">
        <v>-0.8732</v>
      </c>
      <c r="EH80" s="9" t="s">
        <v>146</v>
      </c>
      <c r="EI80" s="9" t="s">
        <v>146</v>
      </c>
      <c r="EJ80" s="9" t="s">
        <v>146</v>
      </c>
      <c r="EK80" s="9" t="s">
        <v>146</v>
      </c>
      <c r="EL80" s="9" t="s">
        <v>146</v>
      </c>
      <c r="EM80" s="9" t="s">
        <v>146</v>
      </c>
      <c r="EN80" s="9" t="s">
        <v>146</v>
      </c>
      <c r="EO80" s="11">
        <v>6</v>
      </c>
      <c r="EP80" s="15">
        <v>416.31</v>
      </c>
      <c r="EQ80" s="11">
        <v>18</v>
      </c>
      <c r="ER80" s="15">
        <v>2286.3</v>
      </c>
      <c r="ES80" s="14">
        <v>-0.6667</v>
      </c>
      <c r="ET80" s="14">
        <v>-0.8179</v>
      </c>
      <c r="EU80" s="9" t="s">
        <v>146</v>
      </c>
      <c r="EV80" s="9" t="s">
        <v>146</v>
      </c>
      <c r="EW80" s="9" t="s">
        <v>146</v>
      </c>
      <c r="EX80" s="9" t="s">
        <v>146</v>
      </c>
      <c r="EY80" s="9" t="s">
        <v>146</v>
      </c>
      <c r="EZ80" s="9" t="s">
        <v>146</v>
      </c>
      <c r="FA80" s="9" t="s">
        <v>146</v>
      </c>
      <c r="FB80" s="11">
        <v>2</v>
      </c>
      <c r="FC80" s="15">
        <v>150.93</v>
      </c>
      <c r="FD80" s="11">
        <v>1</v>
      </c>
      <c r="FE80" s="15">
        <v>231.65</v>
      </c>
      <c r="FF80" s="14">
        <v>1</v>
      </c>
      <c r="FG80" s="14">
        <v>-0.3485</v>
      </c>
      <c r="FH80" s="9" t="s">
        <v>146</v>
      </c>
      <c r="FI80" s="9" t="s">
        <v>146</v>
      </c>
      <c r="FJ80" s="9" t="s">
        <v>146</v>
      </c>
      <c r="FK80" s="9" t="s">
        <v>146</v>
      </c>
      <c r="FL80" s="9" t="s">
        <v>146</v>
      </c>
      <c r="FM80" s="9" t="s">
        <v>146</v>
      </c>
      <c r="FN80" s="9" t="s">
        <v>146</v>
      </c>
      <c r="FO80" s="11">
        <v>1</v>
      </c>
      <c r="FP80" s="15">
        <v>141.57</v>
      </c>
      <c r="FQ80" s="11"/>
      <c r="FR80" s="15"/>
      <c r="FS80" s="14"/>
      <c r="FT80" s="14"/>
      <c r="FU80" s="9" t="s">
        <v>146</v>
      </c>
      <c r="FV80" s="9" t="s">
        <v>146</v>
      </c>
      <c r="FW80" s="9" t="s">
        <v>146</v>
      </c>
      <c r="FX80" s="9" t="s">
        <v>146</v>
      </c>
      <c r="FY80" s="9" t="s">
        <v>146</v>
      </c>
      <c r="FZ80" s="9" t="s">
        <v>146</v>
      </c>
      <c r="GA80" s="9" t="s">
        <v>146</v>
      </c>
      <c r="GB80" s="11">
        <v>1</v>
      </c>
      <c r="GC80" s="15">
        <v>135.13</v>
      </c>
      <c r="GD80" s="11">
        <v>3</v>
      </c>
      <c r="GE80" s="15">
        <v>81.9</v>
      </c>
      <c r="GF80" s="14">
        <v>-0.6667</v>
      </c>
      <c r="GG80" s="14">
        <v>0.6499</v>
      </c>
      <c r="GH80" s="9" t="s">
        <v>146</v>
      </c>
      <c r="GI80" s="9" t="s">
        <v>146</v>
      </c>
      <c r="GJ80" s="9" t="s">
        <v>146</v>
      </c>
      <c r="GK80" s="9" t="s">
        <v>146</v>
      </c>
      <c r="GL80" s="9" t="s">
        <v>146</v>
      </c>
      <c r="GM80" s="9" t="s">
        <v>146</v>
      </c>
      <c r="GN80" s="9" t="s">
        <v>146</v>
      </c>
      <c r="GO80" s="11"/>
      <c r="GP80" s="15"/>
      <c r="GQ80" s="11">
        <v>1</v>
      </c>
      <c r="GR80" s="15">
        <v>44.55</v>
      </c>
      <c r="GS80" s="14">
        <v>-1</v>
      </c>
      <c r="GT80" s="14">
        <v>-1</v>
      </c>
      <c r="GU80" s="9" t="s">
        <v>146</v>
      </c>
      <c r="GV80" s="9" t="s">
        <v>146</v>
      </c>
      <c r="GW80" s="9" t="s">
        <v>146</v>
      </c>
      <c r="GX80" s="9" t="s">
        <v>146</v>
      </c>
      <c r="GY80" s="9" t="s">
        <v>146</v>
      </c>
      <c r="GZ80" s="9" t="s">
        <v>146</v>
      </c>
      <c r="HA80" s="9" t="s">
        <v>146</v>
      </c>
      <c r="HB80" s="11"/>
      <c r="HC80" s="15"/>
      <c r="HD80" s="11"/>
      <c r="HE80" s="15"/>
      <c r="HF80" s="14"/>
      <c r="HG80" s="14"/>
      <c r="HH80" s="9" t="s">
        <v>146</v>
      </c>
      <c r="HI80" s="9" t="s">
        <v>146</v>
      </c>
      <c r="HJ80" s="9" t="s">
        <v>146</v>
      </c>
      <c r="HK80" s="9" t="s">
        <v>146</v>
      </c>
      <c r="HL80" s="9" t="s">
        <v>146</v>
      </c>
      <c r="HM80" s="9" t="s">
        <v>146</v>
      </c>
      <c r="HN80" s="9" t="s">
        <v>146</v>
      </c>
      <c r="HO80" s="11"/>
      <c r="HP80" s="15"/>
      <c r="HQ80" s="11"/>
      <c r="HR80" s="15"/>
      <c r="HS80" s="14"/>
      <c r="HT80" s="14"/>
      <c r="HU80" s="9" t="s">
        <v>146</v>
      </c>
      <c r="HV80" s="9" t="s">
        <v>146</v>
      </c>
      <c r="HW80" s="9" t="s">
        <v>146</v>
      </c>
      <c r="HX80" s="9" t="s">
        <v>146</v>
      </c>
      <c r="HY80" s="9" t="s">
        <v>146</v>
      </c>
      <c r="HZ80" s="9" t="s">
        <v>146</v>
      </c>
      <c r="IA80" s="9" t="s">
        <v>146</v>
      </c>
      <c r="IB80" s="11"/>
      <c r="IC80" s="15"/>
      <c r="ID80" s="11"/>
      <c r="IE80" s="15"/>
      <c r="IF80" s="14"/>
      <c r="IG80" s="14"/>
      <c r="IH80" s="9" t="s">
        <v>146</v>
      </c>
      <c r="II80" s="9" t="s">
        <v>146</v>
      </c>
      <c r="IJ80" s="9" t="s">
        <v>146</v>
      </c>
      <c r="IK80" s="9" t="s">
        <v>146</v>
      </c>
      <c r="IL80" s="9" t="s">
        <v>146</v>
      </c>
      <c r="IM80" s="9" t="s">
        <v>146</v>
      </c>
      <c r="IN80" s="9" t="s">
        <v>146</v>
      </c>
      <c r="IO80" s="11"/>
      <c r="IP80" s="15"/>
      <c r="IQ80" s="11"/>
      <c r="IR80" s="15"/>
      <c r="IS80" s="14"/>
      <c r="IT80" s="14"/>
      <c r="IU80" s="9" t="s">
        <v>146</v>
      </c>
      <c r="IV80" s="9" t="s">
        <v>146</v>
      </c>
      <c r="IW80" s="9" t="s">
        <v>146</v>
      </c>
      <c r="IX80" s="9" t="s">
        <v>146</v>
      </c>
      <c r="IY80" s="9" t="s">
        <v>146</v>
      </c>
      <c r="IZ80" s="9" t="s">
        <v>146</v>
      </c>
      <c r="JA80" s="9" t="s">
        <v>146</v>
      </c>
      <c r="JB80" s="11"/>
      <c r="JC80" s="15"/>
      <c r="JD80" s="11"/>
      <c r="JE80" s="15"/>
      <c r="JF80" s="14"/>
      <c r="JG80" s="14"/>
      <c r="JH80" s="9" t="s">
        <v>146</v>
      </c>
      <c r="JI80" s="9" t="s">
        <v>146</v>
      </c>
      <c r="JJ80" s="9" t="s">
        <v>146</v>
      </c>
      <c r="JK80" s="9" t="s">
        <v>146</v>
      </c>
      <c r="JL80" s="9" t="s">
        <v>146</v>
      </c>
      <c r="JM80" s="9" t="s">
        <v>146</v>
      </c>
      <c r="JN80" s="9" t="s">
        <v>146</v>
      </c>
      <c r="JO80" s="11"/>
      <c r="JP80" s="15"/>
      <c r="JQ80" s="11"/>
      <c r="JR80" s="15"/>
      <c r="JS80" s="14"/>
      <c r="JT80" s="14"/>
      <c r="JU80" s="9" t="s">
        <v>146</v>
      </c>
      <c r="JV80" s="9" t="s">
        <v>146</v>
      </c>
      <c r="JW80" s="9" t="s">
        <v>146</v>
      </c>
      <c r="JX80" s="9" t="s">
        <v>146</v>
      </c>
      <c r="JY80" s="9" t="s">
        <v>146</v>
      </c>
      <c r="JZ80" s="9" t="s">
        <v>146</v>
      </c>
      <c r="KA80" s="9" t="s">
        <v>146</v>
      </c>
      <c r="KB80" s="11"/>
      <c r="KC80" s="15"/>
      <c r="KD80" s="11"/>
      <c r="KE80" s="15"/>
      <c r="KF80" s="14"/>
      <c r="KG80" s="14"/>
      <c r="KH80" s="9" t="s">
        <v>146</v>
      </c>
      <c r="KI80" s="9" t="s">
        <v>146</v>
      </c>
      <c r="KJ80" s="9" t="s">
        <v>146</v>
      </c>
      <c r="KK80" s="9" t="s">
        <v>146</v>
      </c>
      <c r="KL80" s="9" t="s">
        <v>146</v>
      </c>
      <c r="KM80" s="9" t="s">
        <v>146</v>
      </c>
      <c r="KN80" s="9" t="s">
        <v>146</v>
      </c>
      <c r="KO80" s="11"/>
      <c r="KP80" s="15"/>
      <c r="KQ80" s="11"/>
      <c r="KR80" s="15"/>
      <c r="KS80" s="14"/>
      <c r="KT80" s="14"/>
      <c r="KU80" s="9" t="s">
        <v>146</v>
      </c>
      <c r="KV80" s="9" t="s">
        <v>146</v>
      </c>
      <c r="KW80" s="9" t="s">
        <v>146</v>
      </c>
      <c r="KX80" s="9" t="s">
        <v>146</v>
      </c>
      <c r="KY80" s="9" t="s">
        <v>146</v>
      </c>
      <c r="KZ80" s="9" t="s">
        <v>146</v>
      </c>
      <c r="LA80" s="9" t="s">
        <v>146</v>
      </c>
      <c r="LB80" s="11"/>
      <c r="LC80" s="15"/>
      <c r="LD80" s="11"/>
      <c r="LE80" s="15"/>
      <c r="LF80" s="14"/>
      <c r="LG80" s="14"/>
      <c r="LH80" s="9" t="s">
        <v>146</v>
      </c>
      <c r="LI80" s="9" t="s">
        <v>146</v>
      </c>
      <c r="LJ80" s="9" t="s">
        <v>146</v>
      </c>
      <c r="LK80" s="9" t="s">
        <v>146</v>
      </c>
      <c r="LL80" s="9" t="s">
        <v>146</v>
      </c>
      <c r="LM80" s="9" t="s">
        <v>146</v>
      </c>
      <c r="LN80" s="9" t="s">
        <v>146</v>
      </c>
      <c r="LO80" s="11"/>
      <c r="LP80" s="15"/>
      <c r="LQ80" s="11"/>
      <c r="LR80" s="15"/>
      <c r="LS80" s="14"/>
      <c r="LT80" s="14"/>
      <c r="LU80" s="9" t="s">
        <v>146</v>
      </c>
      <c r="LV80" s="9" t="s">
        <v>146</v>
      </c>
      <c r="LW80" s="9" t="s">
        <v>146</v>
      </c>
      <c r="LX80" s="9" t="s">
        <v>146</v>
      </c>
      <c r="LY80" s="9" t="s">
        <v>146</v>
      </c>
      <c r="LZ80" s="9" t="s">
        <v>146</v>
      </c>
      <c r="MA80" s="9" t="s">
        <v>146</v>
      </c>
      <c r="MB80" s="11"/>
      <c r="MC80" s="15"/>
      <c r="MD80" s="11"/>
      <c r="ME80" s="15"/>
      <c r="MF80" s="14"/>
      <c r="MG80" s="14"/>
      <c r="MH80" s="9" t="s">
        <v>146</v>
      </c>
      <c r="MI80" s="9" t="s">
        <v>146</v>
      </c>
      <c r="MJ80" s="9" t="s">
        <v>146</v>
      </c>
      <c r="MK80" s="9" t="s">
        <v>146</v>
      </c>
      <c r="ML80" s="9" t="s">
        <v>146</v>
      </c>
      <c r="MM80" s="9" t="s">
        <v>146</v>
      </c>
      <c r="MN80" s="9" t="s">
        <v>146</v>
      </c>
      <c r="MO80" s="11"/>
      <c r="MP80" s="15"/>
      <c r="MQ80" s="11"/>
      <c r="MR80" s="15"/>
      <c r="MS80" s="14"/>
      <c r="MT80" s="14"/>
      <c r="MU80" s="9" t="s">
        <v>146</v>
      </c>
      <c r="MV80" s="9" t="s">
        <v>146</v>
      </c>
      <c r="MW80" s="9" t="s">
        <v>146</v>
      </c>
      <c r="MX80" s="9" t="s">
        <v>146</v>
      </c>
      <c r="MY80" s="9" t="s">
        <v>146</v>
      </c>
      <c r="MZ80" s="9" t="s">
        <v>146</v>
      </c>
      <c r="NA80" s="9" t="s">
        <v>146</v>
      </c>
      <c r="NB80" s="11"/>
      <c r="NC80" s="15"/>
      <c r="ND80" s="11"/>
      <c r="NE80" s="15"/>
      <c r="NF80" s="14"/>
      <c r="NG80" s="14"/>
      <c r="NH80" s="9" t="s">
        <v>146</v>
      </c>
      <c r="NI80" s="9" t="s">
        <v>146</v>
      </c>
      <c r="NJ80" s="9" t="s">
        <v>146</v>
      </c>
      <c r="NK80" s="9" t="s">
        <v>146</v>
      </c>
      <c r="NL80" s="9" t="s">
        <v>146</v>
      </c>
      <c r="NM80" s="9" t="s">
        <v>146</v>
      </c>
      <c r="NN80" s="9" t="s">
        <v>146</v>
      </c>
      <c r="NO80" s="11"/>
      <c r="NP80" s="15"/>
      <c r="NQ80" s="11"/>
      <c r="NR80" s="15"/>
      <c r="NS80" s="14"/>
      <c r="NT80" s="14"/>
      <c r="NU80" s="9" t="s">
        <v>146</v>
      </c>
      <c r="NV80" s="9" t="s">
        <v>146</v>
      </c>
      <c r="NW80" s="9" t="s">
        <v>146</v>
      </c>
      <c r="NX80" s="9" t="s">
        <v>146</v>
      </c>
      <c r="NY80" s="9" t="s">
        <v>146</v>
      </c>
      <c r="NZ80" s="9" t="s">
        <v>146</v>
      </c>
      <c r="OA80" s="9" t="s">
        <v>146</v>
      </c>
      <c r="OB80" s="11"/>
      <c r="OC80" s="15"/>
      <c r="OD80" s="11"/>
      <c r="OE80" s="15"/>
      <c r="OF80" s="14"/>
      <c r="OG80" s="14"/>
      <c r="OH80" s="9" t="s">
        <v>146</v>
      </c>
      <c r="OI80" s="9" t="s">
        <v>146</v>
      </c>
      <c r="OJ80" s="9" t="s">
        <v>146</v>
      </c>
      <c r="OK80" s="9" t="s">
        <v>146</v>
      </c>
      <c r="OL80" s="9" t="s">
        <v>146</v>
      </c>
      <c r="OM80" s="9" t="s">
        <v>146</v>
      </c>
      <c r="ON80" s="9" t="s">
        <v>146</v>
      </c>
      <c r="OO80" s="11"/>
      <c r="OP80" s="15"/>
      <c r="OQ80" s="11"/>
      <c r="OR80" s="15"/>
      <c r="OS80" s="14"/>
      <c r="OT80" s="14"/>
      <c r="OU80" s="9" t="s">
        <v>146</v>
      </c>
      <c r="OV80" s="9" t="s">
        <v>146</v>
      </c>
      <c r="OW80" s="9" t="s">
        <v>146</v>
      </c>
      <c r="OX80" s="9" t="s">
        <v>146</v>
      </c>
      <c r="OY80" s="9" t="s">
        <v>146</v>
      </c>
      <c r="OZ80" s="9" t="s">
        <v>146</v>
      </c>
      <c r="PA80" s="9" t="s">
        <v>146</v>
      </c>
      <c r="PB80" s="11">
        <v>2990</v>
      </c>
      <c r="PC80" s="11">
        <v>9</v>
      </c>
      <c r="PD80" s="11"/>
      <c r="PE80" s="11">
        <v>295</v>
      </c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  <c r="PQ80" s="11">
        <v>1340</v>
      </c>
      <c r="PR80" s="11">
        <v>1705</v>
      </c>
      <c r="PS80" s="11">
        <v>1215</v>
      </c>
      <c r="PT80" s="11">
        <v>2510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17"/>
    <mergeCell ref="BD15:BD17"/>
    <mergeCell ref="BE15:BE17"/>
    <mergeCell ref="BF15:BF17"/>
    <mergeCell ref="BG15:BG17"/>
    <mergeCell ref="BH15:BH17"/>
    <mergeCell ref="BC18:BC26"/>
    <mergeCell ref="BD18:BD26"/>
    <mergeCell ref="BE18:BE26"/>
    <mergeCell ref="BF18:BF26"/>
    <mergeCell ref="BG18:BG26"/>
    <mergeCell ref="BH18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5:AV56"/>
    <mergeCell ref="AW55:AW56"/>
    <mergeCell ref="AX55:AX56"/>
    <mergeCell ref="AY55:AY56"/>
    <mergeCell ref="AZ55:AZ56"/>
    <mergeCell ref="BA55:BA56"/>
    <mergeCell ref="BI55:BI56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656</v>
      </c>
      <c r="D2" s="0" t="s">
        <v>657</v>
      </c>
      <c r="E2" s="0" t="s">
        <v>658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659</v>
      </c>
      <c r="J4" s="1" t="s">
        <v>660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661</v>
      </c>
      <c r="P4" s="1" t="s">
        <v>662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663</v>
      </c>
      <c r="F5" s="1" t="s">
        <v>664</v>
      </c>
      <c r="G5" s="1" t="s">
        <v>663</v>
      </c>
      <c r="H5" s="1" t="s">
        <v>664</v>
      </c>
      <c r="I5" s="1" t="s">
        <v>659</v>
      </c>
      <c r="J5" s="1" t="s">
        <v>660</v>
      </c>
      <c r="K5" s="1" t="s">
        <v>665</v>
      </c>
      <c r="L5" s="1" t="s">
        <v>666</v>
      </c>
      <c r="M5" s="1" t="s">
        <v>665</v>
      </c>
      <c r="N5" s="1" t="s">
        <v>666</v>
      </c>
      <c r="O5" s="1" t="s">
        <v>661</v>
      </c>
      <c r="P5" s="1" t="s">
        <v>662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56</v>
      </c>
      <c r="F6" s="8">
        <v>9230.31</v>
      </c>
      <c r="G6" s="4">
        <v>49</v>
      </c>
      <c r="H6" s="8">
        <v>10415.97</v>
      </c>
      <c r="I6" s="7">
        <v>0.1429</v>
      </c>
      <c r="J6" s="7">
        <v>-0.1138</v>
      </c>
      <c r="K6" s="4">
        <v>56</v>
      </c>
      <c r="L6" s="8">
        <v>9230.31</v>
      </c>
      <c r="M6" s="4">
        <v>49</v>
      </c>
      <c r="N6" s="8">
        <v>10415.97</v>
      </c>
      <c r="O6" s="7">
        <v>0.1429</v>
      </c>
      <c r="P6" s="7">
        <v>-0.1138</v>
      </c>
    </row>
    <row r="7">
      <c r="A7" s="2" t="s">
        <v>135</v>
      </c>
      <c r="B7" s="2" t="s">
        <v>136</v>
      </c>
      <c r="C7" s="2" t="s">
        <v>358</v>
      </c>
      <c r="D7" s="2" t="s">
        <v>359</v>
      </c>
      <c r="E7" s="4">
        <v>21</v>
      </c>
      <c r="F7" s="8">
        <v>931.35</v>
      </c>
      <c r="G7" s="4">
        <v>12</v>
      </c>
      <c r="H7" s="8">
        <v>415.14</v>
      </c>
      <c r="I7" s="7">
        <v>0.75</v>
      </c>
      <c r="J7" s="7">
        <v>1.2435</v>
      </c>
      <c r="K7" s="4">
        <v>21</v>
      </c>
      <c r="L7" s="8">
        <v>931.35</v>
      </c>
      <c r="M7" s="4">
        <v>12</v>
      </c>
      <c r="N7" s="8">
        <v>415.14</v>
      </c>
      <c r="O7" s="7">
        <v>0.75</v>
      </c>
      <c r="P7" s="7">
        <v>1.2435</v>
      </c>
    </row>
    <row r="8">
      <c r="A8" s="2" t="s">
        <v>135</v>
      </c>
      <c r="B8" s="2" t="s">
        <v>136</v>
      </c>
      <c r="C8" s="2" t="s">
        <v>452</v>
      </c>
      <c r="D8" s="2" t="s">
        <v>453</v>
      </c>
      <c r="E8" s="4">
        <v>9</v>
      </c>
      <c r="F8" s="8">
        <v>926.4</v>
      </c>
      <c r="G8" s="4">
        <v>4</v>
      </c>
      <c r="H8" s="8">
        <v>445.44</v>
      </c>
      <c r="I8" s="7">
        <v>1.25</v>
      </c>
      <c r="J8" s="7">
        <v>1.0797</v>
      </c>
      <c r="K8" s="4">
        <v>9</v>
      </c>
      <c r="L8" s="8">
        <v>926.4</v>
      </c>
      <c r="M8" s="4">
        <v>4</v>
      </c>
      <c r="N8" s="8">
        <v>445.44</v>
      </c>
      <c r="O8" s="7">
        <v>1.25</v>
      </c>
      <c r="P8" s="7">
        <v>1.0797</v>
      </c>
    </row>
    <row r="9">
      <c r="A9" s="2" t="s">
        <v>135</v>
      </c>
      <c r="B9" s="2" t="s">
        <v>136</v>
      </c>
      <c r="C9" s="2" t="s">
        <v>484</v>
      </c>
      <c r="D9" s="2" t="s">
        <v>485</v>
      </c>
      <c r="E9" s="4">
        <v>11</v>
      </c>
      <c r="F9" s="8">
        <v>428.32</v>
      </c>
      <c r="G9" s="4">
        <v>11</v>
      </c>
      <c r="H9" s="8">
        <v>423.15</v>
      </c>
      <c r="I9" s="7"/>
      <c r="J9" s="7">
        <v>0.0122</v>
      </c>
      <c r="K9" s="4">
        <v>11</v>
      </c>
      <c r="L9" s="8">
        <v>428.32</v>
      </c>
      <c r="M9" s="4">
        <v>11</v>
      </c>
      <c r="N9" s="8">
        <v>423.15</v>
      </c>
      <c r="O9" s="7"/>
      <c r="P9" s="7">
        <v>0.0122</v>
      </c>
    </row>
    <row r="10">
      <c r="A10" s="2" t="s">
        <v>135</v>
      </c>
      <c r="B10" s="2" t="s">
        <v>520</v>
      </c>
      <c r="C10" s="2" t="s">
        <v>452</v>
      </c>
      <c r="D10" s="2" t="s">
        <v>453</v>
      </c>
      <c r="E10" s="4">
        <v>4</v>
      </c>
      <c r="F10" s="8">
        <v>492.63</v>
      </c>
      <c r="G10" s="4">
        <v>4</v>
      </c>
      <c r="H10" s="8">
        <v>634.92</v>
      </c>
      <c r="I10" s="7"/>
      <c r="J10" s="7">
        <v>-0.2241</v>
      </c>
      <c r="K10" s="4">
        <v>4</v>
      </c>
      <c r="L10" s="8">
        <v>492.63</v>
      </c>
      <c r="M10" s="4">
        <v>4</v>
      </c>
      <c r="N10" s="8">
        <v>634.92</v>
      </c>
      <c r="O10" s="7"/>
      <c r="P10" s="7">
        <v>-0.2241</v>
      </c>
    </row>
    <row r="11">
      <c r="A11" s="2" t="s">
        <v>135</v>
      </c>
      <c r="B11" s="2" t="s">
        <v>520</v>
      </c>
      <c r="C11" s="2" t="s">
        <v>358</v>
      </c>
      <c r="D11" s="2" t="s">
        <v>359</v>
      </c>
      <c r="E11" s="4">
        <v>4</v>
      </c>
      <c r="F11" s="8">
        <v>57.72</v>
      </c>
      <c r="G11" s="4">
        <v>7</v>
      </c>
      <c r="H11" s="8">
        <v>166</v>
      </c>
      <c r="I11" s="7">
        <v>-0.4286</v>
      </c>
      <c r="J11" s="7">
        <v>-0.6523</v>
      </c>
      <c r="K11" s="4">
        <v>4</v>
      </c>
      <c r="L11" s="8">
        <v>57.72</v>
      </c>
      <c r="M11" s="4">
        <v>7</v>
      </c>
      <c r="N11" s="8">
        <v>166</v>
      </c>
      <c r="O11" s="7">
        <v>-0.4286</v>
      </c>
      <c r="P11" s="7">
        <v>-0.6523</v>
      </c>
    </row>
    <row r="12">
      <c r="A12" s="2" t="s">
        <v>135</v>
      </c>
      <c r="B12" s="2" t="s">
        <v>520</v>
      </c>
      <c r="C12" s="2" t="s">
        <v>484</v>
      </c>
      <c r="D12" s="2" t="s">
        <v>485</v>
      </c>
      <c r="E12" s="4"/>
      <c r="F12" s="8"/>
      <c r="G12" s="4">
        <v>7</v>
      </c>
      <c r="H12" s="8">
        <v>145.54</v>
      </c>
      <c r="I12" s="7"/>
      <c r="J12" s="7"/>
      <c r="K12" s="4"/>
      <c r="L12" s="8"/>
      <c r="M12" s="4">
        <v>7</v>
      </c>
      <c r="N12" s="8">
        <v>145.54</v>
      </c>
      <c r="O12" s="7"/>
      <c r="P12" s="7"/>
    </row>
    <row r="13">
      <c r="A13" s="2" t="s">
        <v>135</v>
      </c>
      <c r="B13" s="2" t="s">
        <v>520</v>
      </c>
      <c r="C13" s="2" t="s">
        <v>572</v>
      </c>
      <c r="D13" s="2" t="s">
        <v>573</v>
      </c>
      <c r="E13" s="4"/>
      <c r="F13" s="8"/>
      <c r="G13" s="4">
        <v>39</v>
      </c>
      <c r="H13" s="8">
        <v>2912.94</v>
      </c>
      <c r="I13" s="7"/>
      <c r="J13" s="7"/>
      <c r="K13" s="4"/>
      <c r="L13" s="8"/>
      <c r="M13" s="4">
        <v>39</v>
      </c>
      <c r="N13" s="8">
        <v>2912.94</v>
      </c>
      <c r="O13" s="7"/>
      <c r="P13" s="7"/>
    </row>
    <row r="14">
      <c r="A14" s="2" t="s">
        <v>135</v>
      </c>
      <c r="B14" s="2" t="s">
        <v>608</v>
      </c>
      <c r="C14" s="2" t="s">
        <v>572</v>
      </c>
      <c r="D14" s="2" t="s">
        <v>573</v>
      </c>
      <c r="E14" s="4">
        <v>3</v>
      </c>
      <c r="F14" s="8">
        <v>163.43</v>
      </c>
      <c r="G14" s="4">
        <v>16</v>
      </c>
      <c r="H14" s="8">
        <v>858.14</v>
      </c>
      <c r="I14" s="7">
        <v>-0.8125</v>
      </c>
      <c r="J14" s="7">
        <v>-0.8096</v>
      </c>
      <c r="K14" s="4">
        <v>3</v>
      </c>
      <c r="L14" s="8">
        <v>163.43</v>
      </c>
      <c r="M14" s="4">
        <v>16</v>
      </c>
      <c r="N14" s="8">
        <v>858.14</v>
      </c>
      <c r="O14" s="7">
        <v>-0.8125</v>
      </c>
      <c r="P14" s="7">
        <v>-0.8096</v>
      </c>
    </row>
    <row r="15">
      <c r="A15" s="2" t="s">
        <v>135</v>
      </c>
      <c r="B15" s="2" t="s">
        <v>608</v>
      </c>
      <c r="C15" s="2" t="s">
        <v>452</v>
      </c>
      <c r="D15" s="2" t="s">
        <v>453</v>
      </c>
      <c r="E15" s="4">
        <v>2</v>
      </c>
      <c r="F15" s="8">
        <v>157.28</v>
      </c>
      <c r="G15" s="4">
        <v>6</v>
      </c>
      <c r="H15" s="8">
        <v>429</v>
      </c>
      <c r="I15" s="7">
        <v>-0.6667</v>
      </c>
      <c r="J15" s="7">
        <v>-0.6334</v>
      </c>
      <c r="K15" s="4">
        <v>2</v>
      </c>
      <c r="L15" s="8">
        <v>157.28</v>
      </c>
      <c r="M15" s="4">
        <v>6</v>
      </c>
      <c r="N15" s="8">
        <v>429</v>
      </c>
      <c r="O15" s="7">
        <v>-0.6667</v>
      </c>
      <c r="P15" s="7">
        <v>-0.6334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656</v>
      </c>
      <c r="D2" s="0" t="s">
        <v>657</v>
      </c>
      <c r="E2" s="0" t="s">
        <v>658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659</v>
      </c>
      <c r="I4" s="1" t="s">
        <v>660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661</v>
      </c>
      <c r="O4" s="1" t="s">
        <v>662</v>
      </c>
    </row>
    <row r="5">
      <c r="A5" s="1" t="s">
        <v>81</v>
      </c>
      <c r="B5" s="1" t="s">
        <v>83</v>
      </c>
      <c r="C5" s="1" t="s">
        <v>84</v>
      </c>
      <c r="D5" s="1" t="s">
        <v>663</v>
      </c>
      <c r="E5" s="1" t="s">
        <v>664</v>
      </c>
      <c r="F5" s="1" t="s">
        <v>663</v>
      </c>
      <c r="G5" s="1" t="s">
        <v>664</v>
      </c>
      <c r="H5" s="1" t="s">
        <v>659</v>
      </c>
      <c r="I5" s="1" t="s">
        <v>660</v>
      </c>
      <c r="J5" s="1" t="s">
        <v>665</v>
      </c>
      <c r="K5" s="1" t="s">
        <v>666</v>
      </c>
      <c r="L5" s="1" t="s">
        <v>665</v>
      </c>
      <c r="M5" s="1" t="s">
        <v>666</v>
      </c>
      <c r="N5" s="1" t="s">
        <v>661</v>
      </c>
      <c r="O5" s="1" t="s">
        <v>662</v>
      </c>
    </row>
    <row r="6">
      <c r="A6" s="2" t="s">
        <v>135</v>
      </c>
      <c r="B6" s="2" t="s">
        <v>137</v>
      </c>
      <c r="C6" s="2" t="s">
        <v>138</v>
      </c>
      <c r="D6" s="4">
        <v>56</v>
      </c>
      <c r="E6" s="8">
        <v>9230.31</v>
      </c>
      <c r="F6" s="4">
        <v>49</v>
      </c>
      <c r="G6" s="8">
        <v>10415.97</v>
      </c>
      <c r="H6" s="7">
        <v>0.1429</v>
      </c>
      <c r="I6" s="7">
        <v>-0.1138</v>
      </c>
      <c r="J6" s="4">
        <v>56</v>
      </c>
      <c r="K6" s="8">
        <v>9230.31</v>
      </c>
      <c r="L6" s="4">
        <v>49</v>
      </c>
      <c r="M6" s="8">
        <v>10415.97</v>
      </c>
      <c r="N6" s="7">
        <v>0.1429</v>
      </c>
      <c r="O6" s="7">
        <v>-0.1138</v>
      </c>
    </row>
    <row r="7">
      <c r="A7" s="2" t="s">
        <v>135</v>
      </c>
      <c r="B7" s="2" t="s">
        <v>452</v>
      </c>
      <c r="C7" s="2" t="s">
        <v>453</v>
      </c>
      <c r="D7" s="4">
        <v>15</v>
      </c>
      <c r="E7" s="8">
        <v>1576.31</v>
      </c>
      <c r="F7" s="4">
        <v>14</v>
      </c>
      <c r="G7" s="8">
        <v>1509.36</v>
      </c>
      <c r="H7" s="7">
        <v>0.0714</v>
      </c>
      <c r="I7" s="7">
        <v>0.0444</v>
      </c>
      <c r="J7" s="4">
        <v>15</v>
      </c>
      <c r="K7" s="8">
        <v>1576.31</v>
      </c>
      <c r="L7" s="4">
        <v>14</v>
      </c>
      <c r="M7" s="8">
        <v>1509.36</v>
      </c>
      <c r="N7" s="7">
        <v>0.0714</v>
      </c>
      <c r="O7" s="7">
        <v>0.0444</v>
      </c>
    </row>
    <row r="8">
      <c r="A8" s="2" t="s">
        <v>135</v>
      </c>
      <c r="B8" s="2" t="s">
        <v>358</v>
      </c>
      <c r="C8" s="2" t="s">
        <v>359</v>
      </c>
      <c r="D8" s="4">
        <v>25</v>
      </c>
      <c r="E8" s="8">
        <v>989.07</v>
      </c>
      <c r="F8" s="4">
        <v>19</v>
      </c>
      <c r="G8" s="8">
        <v>581.14</v>
      </c>
      <c r="H8" s="7">
        <v>0.3158</v>
      </c>
      <c r="I8" s="7">
        <v>0.7019</v>
      </c>
      <c r="J8" s="4">
        <v>25</v>
      </c>
      <c r="K8" s="8">
        <v>989.07</v>
      </c>
      <c r="L8" s="4">
        <v>19</v>
      </c>
      <c r="M8" s="8">
        <v>581.14</v>
      </c>
      <c r="N8" s="7">
        <v>0.3158</v>
      </c>
      <c r="O8" s="7">
        <v>0.7019</v>
      </c>
    </row>
    <row r="9">
      <c r="A9" s="2" t="s">
        <v>135</v>
      </c>
      <c r="B9" s="2" t="s">
        <v>484</v>
      </c>
      <c r="C9" s="2" t="s">
        <v>485</v>
      </c>
      <c r="D9" s="4">
        <v>11</v>
      </c>
      <c r="E9" s="8">
        <v>428.32</v>
      </c>
      <c r="F9" s="4">
        <v>18</v>
      </c>
      <c r="G9" s="8">
        <v>568.69</v>
      </c>
      <c r="H9" s="7">
        <v>-0.3889</v>
      </c>
      <c r="I9" s="7">
        <v>-0.2468</v>
      </c>
      <c r="J9" s="4">
        <v>11</v>
      </c>
      <c r="K9" s="8">
        <v>428.32</v>
      </c>
      <c r="L9" s="4">
        <v>18</v>
      </c>
      <c r="M9" s="8">
        <v>568.69</v>
      </c>
      <c r="N9" s="7">
        <v>-0.3889</v>
      </c>
      <c r="O9" s="7">
        <v>-0.2468</v>
      </c>
    </row>
    <row r="10">
      <c r="A10" s="2" t="s">
        <v>135</v>
      </c>
      <c r="B10" s="2" t="s">
        <v>572</v>
      </c>
      <c r="C10" s="2" t="s">
        <v>573</v>
      </c>
      <c r="D10" s="4">
        <v>3</v>
      </c>
      <c r="E10" s="8">
        <v>163.43</v>
      </c>
      <c r="F10" s="4">
        <v>55</v>
      </c>
      <c r="G10" s="8">
        <v>3771.08</v>
      </c>
      <c r="H10" s="7">
        <v>-0.9455</v>
      </c>
      <c r="I10" s="7">
        <v>-0.9567</v>
      </c>
      <c r="J10" s="4">
        <v>3</v>
      </c>
      <c r="K10" s="8">
        <v>163.43</v>
      </c>
      <c r="L10" s="4">
        <v>55</v>
      </c>
      <c r="M10" s="8">
        <v>3771.08</v>
      </c>
      <c r="N10" s="7">
        <v>-0.9455</v>
      </c>
      <c r="O10" s="7">
        <v>-0.9567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