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160745\AppData\Local\Microsoft\Windows\INetCache\Content.Outlook\MWTAY2DK\"/>
    </mc:Choice>
  </mc:AlternateContent>
  <xr:revisionPtr revIDLastSave="0" documentId="13_ncr:1_{D41DC9E1-BB57-467D-8394-DF7EE6739A24}" xr6:coauthVersionLast="47" xr6:coauthVersionMax="47" xr10:uidLastSave="{00000000-0000-0000-0000-000000000000}"/>
  <bookViews>
    <workbookView xWindow="-120" yWindow="-120" windowWidth="29040" windowHeight="17640" tabRatio="748" xr2:uid="{00000000-000D-0000-FFFF-FFFF00000000}"/>
  </bookViews>
  <sheets>
    <sheet name="NEW PRICE QUOTE" sheetId="48" r:id="rId1"/>
    <sheet name="AUGUST T200 sheets" sheetId="101" r:id="rId2"/>
    <sheet name="SEPTEMEBER T200 Sheets" sheetId="102" r:id="rId3"/>
    <sheet name="PAK Factory 7-19-24 " sheetId="99" r:id="rId4"/>
    <sheet name="T200 sheets" sheetId="98" r:id="rId5"/>
    <sheet name="projection" sheetId="97" r:id="rId6"/>
    <sheet name="PAK 4-2" sheetId="96" r:id="rId7"/>
    <sheet name="IND Final 3-5-24" sheetId="95" r:id="rId8"/>
    <sheet name="PAK 02-27" sheetId="93" r:id="rId9"/>
    <sheet name="IND 02-29" sheetId="94" r:id="rId10"/>
    <sheet name="PAK 02-02" sheetId="89" r:id="rId11"/>
    <sheet name="PAK 04-24" sheetId="92" r:id="rId12"/>
    <sheet name="PAK 03-17" sheetId="91" r:id="rId13"/>
    <sheet name="IND 02-02" sheetId="90"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24" i="48" l="1"/>
  <c r="AI38" i="48" l="1"/>
  <c r="AJ40" i="48" s="1"/>
  <c r="AJ37" i="48"/>
  <c r="AD37" i="48"/>
  <c r="P37" i="48"/>
  <c r="Q37" i="48" s="1"/>
  <c r="S37" i="48" s="1"/>
  <c r="AJ36" i="48"/>
  <c r="AD36" i="48"/>
  <c r="P36" i="48"/>
  <c r="Q36" i="48" s="1"/>
  <c r="S36" i="48" s="1"/>
  <c r="AJ35" i="48"/>
  <c r="AD35" i="48"/>
  <c r="P35" i="48"/>
  <c r="Q35" i="48" s="1"/>
  <c r="S35" i="48" s="1"/>
  <c r="AJ34" i="48"/>
  <c r="AD34" i="48"/>
  <c r="P34" i="48"/>
  <c r="Q34" i="48" s="1"/>
  <c r="S34" i="48" s="1"/>
  <c r="AJ33" i="48"/>
  <c r="AD33" i="48"/>
  <c r="P33" i="48"/>
  <c r="Q33" i="48" s="1"/>
  <c r="S33" i="48" s="1"/>
  <c r="A33" i="48"/>
  <c r="AJ31" i="48"/>
  <c r="AD31" i="48"/>
  <c r="P31" i="48"/>
  <c r="Q31" i="48" s="1"/>
  <c r="S31" i="48" s="1"/>
  <c r="AJ30" i="48"/>
  <c r="AD30" i="48"/>
  <c r="P30" i="48"/>
  <c r="Q30" i="48" s="1"/>
  <c r="S30" i="48" s="1"/>
  <c r="AJ29" i="48"/>
  <c r="AD29" i="48"/>
  <c r="P29" i="48"/>
  <c r="Q29" i="48" s="1"/>
  <c r="S29" i="48" s="1"/>
  <c r="AJ28" i="48"/>
  <c r="AD28" i="48"/>
  <c r="P28" i="48"/>
  <c r="Q28" i="48" s="1"/>
  <c r="S28" i="48" s="1"/>
  <c r="AJ27" i="48"/>
  <c r="AD27" i="48"/>
  <c r="P27" i="48"/>
  <c r="Q27" i="48" s="1"/>
  <c r="S27" i="48" s="1"/>
  <c r="A27" i="48"/>
  <c r="AJ38" i="48" l="1"/>
  <c r="P7" i="102"/>
  <c r="Q7" i="102"/>
  <c r="P8" i="102"/>
  <c r="Q8" i="102" s="1"/>
  <c r="Q17" i="102" s="1"/>
  <c r="P9" i="102"/>
  <c r="Q9" i="102"/>
  <c r="K10" i="102"/>
  <c r="P10" i="102"/>
  <c r="Q10" i="102"/>
  <c r="P11" i="102"/>
  <c r="Q11" i="102"/>
  <c r="P12" i="102"/>
  <c r="Q12" i="102"/>
  <c r="P13" i="102"/>
  <c r="Q13" i="102"/>
  <c r="K14" i="102"/>
  <c r="P14" i="102"/>
  <c r="Q14" i="102"/>
  <c r="P15" i="102"/>
  <c r="Q15" i="102"/>
  <c r="P16" i="102"/>
  <c r="Q16" i="102"/>
  <c r="I17" i="102"/>
  <c r="K7" i="102" s="1"/>
  <c r="J17" i="102"/>
  <c r="K7" i="101"/>
  <c r="P7" i="101"/>
  <c r="Q7" i="101"/>
  <c r="P8" i="101"/>
  <c r="Q8" i="101" s="1"/>
  <c r="P9" i="101"/>
  <c r="Q9" i="101"/>
  <c r="K10" i="101"/>
  <c r="P10" i="101"/>
  <c r="Q10" i="101"/>
  <c r="K11" i="101"/>
  <c r="P11" i="101"/>
  <c r="Q11" i="101"/>
  <c r="P12" i="101"/>
  <c r="Q12" i="101" s="1"/>
  <c r="P13" i="101"/>
  <c r="Q13" i="101"/>
  <c r="K14" i="101"/>
  <c r="P14" i="101"/>
  <c r="Q14" i="101"/>
  <c r="K15" i="101"/>
  <c r="P15" i="101"/>
  <c r="Q15" i="101"/>
  <c r="P16" i="101"/>
  <c r="Q16" i="101" s="1"/>
  <c r="I17" i="101"/>
  <c r="K8" i="101" s="1"/>
  <c r="J17" i="101"/>
  <c r="K9" i="102" l="1"/>
  <c r="K17" i="102" s="1"/>
  <c r="K8" i="102"/>
  <c r="K13" i="102"/>
  <c r="K16" i="102"/>
  <c r="K12" i="102"/>
  <c r="K15" i="102"/>
  <c r="K11" i="102"/>
  <c r="Q17" i="101"/>
  <c r="K13" i="101"/>
  <c r="K9" i="101"/>
  <c r="K17" i="101" s="1"/>
  <c r="K16" i="101"/>
  <c r="K12" i="101"/>
  <c r="AJ15" i="48" l="1"/>
  <c r="AD15" i="48"/>
  <c r="P15" i="48"/>
  <c r="Q15" i="48" s="1"/>
  <c r="AJ16" i="48"/>
  <c r="AD16" i="48"/>
  <c r="P16" i="48"/>
  <c r="Q16" i="48" s="1"/>
  <c r="AJ22" i="48"/>
  <c r="AD22" i="48"/>
  <c r="P22" i="48"/>
  <c r="Q22" i="48" s="1"/>
  <c r="A13" i="48"/>
  <c r="J19" i="48"/>
  <c r="AJ23" i="48"/>
  <c r="AD23" i="48"/>
  <c r="P23" i="48"/>
  <c r="Q23" i="48" s="1"/>
  <c r="J20" i="48" l="1"/>
  <c r="J33" i="48"/>
  <c r="J22" i="48"/>
  <c r="V22" i="48" s="1"/>
  <c r="S15" i="48"/>
  <c r="S16" i="48"/>
  <c r="S22" i="48"/>
  <c r="J21" i="48"/>
  <c r="J23" i="48"/>
  <c r="V23" i="48" s="1"/>
  <c r="S23" i="48"/>
  <c r="J34" i="48" l="1"/>
  <c r="V34" i="48" s="1"/>
  <c r="W34" i="48" s="1"/>
  <c r="AE34" i="48" s="1"/>
  <c r="J35" i="48"/>
  <c r="V35" i="48" s="1"/>
  <c r="W35" i="48" s="1"/>
  <c r="AE35" i="48" s="1"/>
  <c r="V33" i="48"/>
  <c r="W33" i="48" s="1"/>
  <c r="AE33" i="48" s="1"/>
  <c r="J37" i="48"/>
  <c r="V37" i="48" s="1"/>
  <c r="W37" i="48" s="1"/>
  <c r="AE37" i="48" s="1"/>
  <c r="J36" i="48"/>
  <c r="V36" i="48" s="1"/>
  <c r="W36" i="48" s="1"/>
  <c r="AE36" i="48" s="1"/>
  <c r="W23" i="48"/>
  <c r="AE23" i="48" s="1"/>
  <c r="AK23" i="48" s="1"/>
  <c r="W22" i="48"/>
  <c r="AE22" i="48" s="1"/>
  <c r="AF22" i="48" s="1"/>
  <c r="AK22" i="48"/>
  <c r="AF23" i="48"/>
  <c r="AK37" i="48" l="1"/>
  <c r="AF37" i="48"/>
  <c r="AK33" i="48"/>
  <c r="AF33" i="48"/>
  <c r="AK35" i="48"/>
  <c r="AF35" i="48"/>
  <c r="AK36" i="48"/>
  <c r="AF36" i="48"/>
  <c r="AK34" i="48"/>
  <c r="AF34" i="48"/>
  <c r="AJ21" i="48"/>
  <c r="AD21" i="48"/>
  <c r="P21" i="48"/>
  <c r="Q21" i="48" s="1"/>
  <c r="V21" i="48"/>
  <c r="AJ20" i="48"/>
  <c r="AD20" i="48"/>
  <c r="P20" i="48"/>
  <c r="Q20" i="48" s="1"/>
  <c r="V20" i="48"/>
  <c r="AD19" i="48"/>
  <c r="P19" i="48"/>
  <c r="Q19" i="48" s="1"/>
  <c r="V19" i="48"/>
  <c r="A19" i="48"/>
  <c r="AJ17" i="48"/>
  <c r="AD17" i="48"/>
  <c r="P17" i="48"/>
  <c r="Q17" i="48" s="1"/>
  <c r="S20" i="48" l="1"/>
  <c r="W20" i="48" s="1"/>
  <c r="AE20" i="48" s="1"/>
  <c r="S21" i="48"/>
  <c r="W21" i="48" s="1"/>
  <c r="AE21" i="48" s="1"/>
  <c r="S19" i="48"/>
  <c r="W19" i="48"/>
  <c r="AE19" i="48" s="1"/>
  <c r="AJ19" i="48"/>
  <c r="S17" i="48"/>
  <c r="J13" i="48"/>
  <c r="J27" i="48" s="1"/>
  <c r="M6" i="99"/>
  <c r="N6" i="99"/>
  <c r="P6" i="99"/>
  <c r="M7" i="99"/>
  <c r="N7" i="99" s="1"/>
  <c r="P7" i="99" s="1"/>
  <c r="M8" i="99"/>
  <c r="N8" i="99" s="1"/>
  <c r="P8" i="99" s="1"/>
  <c r="M9" i="99"/>
  <c r="N9" i="99" s="1"/>
  <c r="P9" i="99" s="1"/>
  <c r="M10" i="99"/>
  <c r="N10" i="99" s="1"/>
  <c r="P10" i="99" s="1"/>
  <c r="M11" i="99"/>
  <c r="N11" i="99" s="1"/>
  <c r="P11" i="99" s="1"/>
  <c r="J31" i="48" l="1"/>
  <c r="V31" i="48" s="1"/>
  <c r="W31" i="48" s="1"/>
  <c r="AE31" i="48" s="1"/>
  <c r="J30" i="48"/>
  <c r="V30" i="48" s="1"/>
  <c r="W30" i="48" s="1"/>
  <c r="AE30" i="48" s="1"/>
  <c r="J29" i="48"/>
  <c r="V29" i="48" s="1"/>
  <c r="W29" i="48" s="1"/>
  <c r="AE29" i="48" s="1"/>
  <c r="J28" i="48"/>
  <c r="V28" i="48" s="1"/>
  <c r="W28" i="48" s="1"/>
  <c r="AE28" i="48" s="1"/>
  <c r="V27" i="48"/>
  <c r="W27" i="48" s="1"/>
  <c r="AE27" i="48" s="1"/>
  <c r="J16" i="48"/>
  <c r="V16" i="48" s="1"/>
  <c r="W16" i="48" s="1"/>
  <c r="AE16" i="48" s="1"/>
  <c r="J15" i="48"/>
  <c r="V15" i="48" s="1"/>
  <c r="W15" i="48" s="1"/>
  <c r="AE15" i="48" s="1"/>
  <c r="J14" i="48"/>
  <c r="J17" i="48"/>
  <c r="V17" i="48" s="1"/>
  <c r="W17" i="48" s="1"/>
  <c r="AE17" i="48" s="1"/>
  <c r="AF19" i="48"/>
  <c r="AK19" i="48"/>
  <c r="AK21" i="48"/>
  <c r="AF21" i="48"/>
  <c r="AK20" i="48"/>
  <c r="AF20" i="48"/>
  <c r="O7" i="98"/>
  <c r="P7" i="98" s="1"/>
  <c r="O8" i="98"/>
  <c r="P8" i="98"/>
  <c r="O9" i="98"/>
  <c r="P9" i="98"/>
  <c r="O10" i="98"/>
  <c r="P10" i="98" s="1"/>
  <c r="O11" i="98"/>
  <c r="P11" i="98"/>
  <c r="O12" i="98"/>
  <c r="P12" i="98"/>
  <c r="O13" i="98"/>
  <c r="P13" i="98"/>
  <c r="O14" i="98"/>
  <c r="P14" i="98"/>
  <c r="O15" i="98"/>
  <c r="P15" i="98" s="1"/>
  <c r="O16" i="98"/>
  <c r="P16" i="98"/>
  <c r="I17" i="98"/>
  <c r="J13" i="98" s="1"/>
  <c r="AF29" i="48" l="1"/>
  <c r="AK29" i="48"/>
  <c r="AF30" i="48"/>
  <c r="AK30" i="48"/>
  <c r="AK28" i="48"/>
  <c r="AF28" i="48"/>
  <c r="AF27" i="48"/>
  <c r="AK27" i="48"/>
  <c r="AK38" i="48" s="1"/>
  <c r="AL38" i="48" s="1"/>
  <c r="AK31" i="48"/>
  <c r="AF31" i="48"/>
  <c r="AK15" i="48"/>
  <c r="AF15" i="48"/>
  <c r="AK16" i="48"/>
  <c r="AF16" i="48"/>
  <c r="AF17" i="48"/>
  <c r="AK17" i="48"/>
  <c r="P17" i="98"/>
  <c r="J10" i="98"/>
  <c r="J15" i="98"/>
  <c r="J7" i="98"/>
  <c r="J12" i="98"/>
  <c r="J9" i="98"/>
  <c r="J14" i="98"/>
  <c r="J16" i="98"/>
  <c r="J8" i="98"/>
  <c r="J11" i="98"/>
  <c r="D3" i="48"/>
  <c r="J17" i="98" l="1"/>
  <c r="M12" i="96"/>
  <c r="N12" i="96" s="1"/>
  <c r="P12" i="96" s="1"/>
  <c r="M11" i="96"/>
  <c r="N11" i="96" s="1"/>
  <c r="P11" i="96" s="1"/>
  <c r="M10" i="96"/>
  <c r="N10" i="96" s="1"/>
  <c r="P10" i="96" s="1"/>
  <c r="M9" i="96"/>
  <c r="N9" i="96" s="1"/>
  <c r="P9" i="96" s="1"/>
  <c r="M8" i="96"/>
  <c r="N8" i="96" s="1"/>
  <c r="P8" i="96" s="1"/>
  <c r="M7" i="96"/>
  <c r="N7" i="96" s="1"/>
  <c r="P7" i="96" s="1"/>
  <c r="F16" i="93" l="1"/>
  <c r="F17" i="93"/>
  <c r="F18" i="93"/>
  <c r="F19" i="93"/>
  <c r="F20" i="93"/>
  <c r="F15" i="93"/>
  <c r="H20" i="93"/>
  <c r="H19" i="93"/>
  <c r="H18" i="93"/>
  <c r="H17" i="93"/>
  <c r="H16" i="93"/>
  <c r="H15" i="93"/>
  <c r="M12" i="93"/>
  <c r="N12" i="93" s="1"/>
  <c r="P12" i="93" s="1"/>
  <c r="M11" i="93"/>
  <c r="N11" i="93" s="1"/>
  <c r="P11" i="93" s="1"/>
  <c r="M10" i="93"/>
  <c r="N10" i="93" s="1"/>
  <c r="P10" i="93" s="1"/>
  <c r="M9" i="93"/>
  <c r="N9" i="93" s="1"/>
  <c r="P9" i="93" s="1"/>
  <c r="N8" i="93"/>
  <c r="P8" i="93" s="1"/>
  <c r="M8" i="93"/>
  <c r="M7" i="93"/>
  <c r="N7" i="93" s="1"/>
  <c r="P7" i="93" s="1"/>
  <c r="G15" i="91" l="1"/>
  <c r="G14" i="91"/>
  <c r="L11" i="92"/>
  <c r="M11" i="92" s="1"/>
  <c r="O11" i="92" s="1"/>
  <c r="L10" i="92"/>
  <c r="M10" i="92" s="1"/>
  <c r="O10" i="92" s="1"/>
  <c r="L9" i="92"/>
  <c r="M9" i="92" s="1"/>
  <c r="O9" i="92" s="1"/>
  <c r="L8" i="92"/>
  <c r="M8" i="92" s="1"/>
  <c r="O8" i="92" s="1"/>
  <c r="L7" i="92"/>
  <c r="M7" i="92" s="1"/>
  <c r="O7" i="92" s="1"/>
  <c r="AJ14" i="48" l="1"/>
  <c r="AJ13" i="48"/>
  <c r="M11" i="91"/>
  <c r="N11" i="91" s="1"/>
  <c r="P11" i="91" s="1"/>
  <c r="M10" i="91"/>
  <c r="N10" i="91" s="1"/>
  <c r="P10" i="91" s="1"/>
  <c r="M9" i="91"/>
  <c r="N9" i="91" s="1"/>
  <c r="P9" i="91" s="1"/>
  <c r="M8" i="91"/>
  <c r="N8" i="91" s="1"/>
  <c r="P8" i="91" s="1"/>
  <c r="M7" i="91"/>
  <c r="N7" i="91" s="1"/>
  <c r="P7" i="91" s="1"/>
  <c r="N43" i="89"/>
  <c r="N42" i="89"/>
  <c r="N41" i="89"/>
  <c r="N40" i="89"/>
  <c r="N39" i="89"/>
  <c r="N37" i="89"/>
  <c r="N36" i="89"/>
  <c r="N35" i="89"/>
  <c r="N34" i="89"/>
  <c r="N33" i="89"/>
  <c r="M43" i="89"/>
  <c r="M42" i="89"/>
  <c r="M41" i="89"/>
  <c r="M40" i="89"/>
  <c r="M39" i="89"/>
  <c r="M37" i="89"/>
  <c r="M36" i="89"/>
  <c r="M35" i="89"/>
  <c r="M34" i="89"/>
  <c r="M33" i="89"/>
  <c r="L40" i="89"/>
  <c r="L41" i="89"/>
  <c r="L42" i="89"/>
  <c r="L43" i="89"/>
  <c r="L39" i="89"/>
  <c r="L34" i="89"/>
  <c r="L35" i="89"/>
  <c r="L36" i="89"/>
  <c r="L37" i="89"/>
  <c r="L33" i="89"/>
  <c r="J31" i="89"/>
  <c r="J30" i="89"/>
  <c r="J29" i="89"/>
  <c r="J28" i="89"/>
  <c r="J27" i="89"/>
  <c r="J25" i="89"/>
  <c r="J24" i="89"/>
  <c r="J23" i="89"/>
  <c r="J22" i="89"/>
  <c r="J21" i="89"/>
  <c r="H28" i="89"/>
  <c r="H29" i="89"/>
  <c r="H30" i="89"/>
  <c r="H31" i="89"/>
  <c r="H27" i="89"/>
  <c r="H22" i="89"/>
  <c r="H23" i="89"/>
  <c r="H24" i="89"/>
  <c r="H25" i="89"/>
  <c r="H21" i="89"/>
  <c r="G28" i="89"/>
  <c r="G29" i="89"/>
  <c r="G30" i="89"/>
  <c r="G31" i="89"/>
  <c r="G27" i="89"/>
  <c r="G22" i="89"/>
  <c r="G23" i="89"/>
  <c r="G24" i="89"/>
  <c r="G25" i="89"/>
  <c r="G21" i="89"/>
  <c r="AJ24" i="48" l="1"/>
  <c r="AJ41" i="48" s="1"/>
  <c r="AD14" i="48"/>
  <c r="P14" i="48"/>
  <c r="Q14" i="48" s="1"/>
  <c r="AD13" i="48"/>
  <c r="P13" i="48"/>
  <c r="Q13" i="48" s="1"/>
  <c r="T18" i="89"/>
  <c r="U18" i="89" s="1"/>
  <c r="W18" i="89" s="1"/>
  <c r="T17" i="89"/>
  <c r="U17" i="89" s="1"/>
  <c r="W17" i="89" s="1"/>
  <c r="T16" i="89"/>
  <c r="U16" i="89" s="1"/>
  <c r="W16" i="89" s="1"/>
  <c r="T15" i="89"/>
  <c r="U15" i="89" s="1"/>
  <c r="W15" i="89" s="1"/>
  <c r="T14" i="89"/>
  <c r="U14" i="89" s="1"/>
  <c r="W14" i="89" s="1"/>
  <c r="T11" i="89"/>
  <c r="U11" i="89" s="1"/>
  <c r="W11" i="89" s="1"/>
  <c r="T10" i="89"/>
  <c r="U10" i="89" s="1"/>
  <c r="W10" i="89" s="1"/>
  <c r="T9" i="89"/>
  <c r="U9" i="89" s="1"/>
  <c r="W9" i="89" s="1"/>
  <c r="T8" i="89"/>
  <c r="U8" i="89" s="1"/>
  <c r="W8" i="89" s="1"/>
  <c r="T7" i="89"/>
  <c r="U7" i="89" s="1"/>
  <c r="W7" i="89" s="1"/>
  <c r="D5" i="48" l="1"/>
  <c r="S14" i="48"/>
  <c r="S13" i="48"/>
  <c r="V13" i="48"/>
  <c r="V14" i="48"/>
  <c r="W14" i="48" l="1"/>
  <c r="AE14" i="48" s="1"/>
  <c r="AF14" i="48" s="1"/>
  <c r="W13" i="48"/>
  <c r="AE13" i="48" s="1"/>
  <c r="AK14" i="48" l="1"/>
  <c r="AF13" i="48"/>
  <c r="AK13" i="48"/>
  <c r="AK24" i="48" l="1"/>
  <c r="AL24" i="48" l="1"/>
  <c r="AJ42" i="48"/>
  <c r="AJ43" i="48" s="1"/>
</calcChain>
</file>

<file path=xl/sharedStrings.xml><?xml version="1.0" encoding="utf-8"?>
<sst xmlns="http://schemas.openxmlformats.org/spreadsheetml/2006/main" count="1816" uniqueCount="711">
  <si>
    <t>Item Description</t>
  </si>
  <si>
    <t xml:space="preserve">Fabrication </t>
  </si>
  <si>
    <t>Size / Spec.</t>
  </si>
  <si>
    <t>F.O.B Cost $</t>
  </si>
  <si>
    <t xml:space="preserve">Carton size </t>
  </si>
  <si>
    <t>Cubic Meter/ per item</t>
  </si>
  <si>
    <t>Total units per 40' Cnt</t>
  </si>
  <si>
    <t>Freight cost per item $</t>
  </si>
  <si>
    <t>L (cm)</t>
  </si>
  <si>
    <t>W (cm)</t>
  </si>
  <si>
    <t xml:space="preserve"> H (cm)</t>
  </si>
  <si>
    <t>Warehouse</t>
  </si>
  <si>
    <t>broad cast</t>
  </si>
  <si>
    <t>ad</t>
  </si>
  <si>
    <t>Duty Cost per Item$</t>
  </si>
  <si>
    <t>Duty Rate</t>
  </si>
  <si>
    <t>HS number</t>
  </si>
  <si>
    <t>Freight Cost per 40'</t>
  </si>
  <si>
    <t>Total Units per Carton</t>
  </si>
  <si>
    <t>Total Load $</t>
  </si>
  <si>
    <t>Load (AD,DA, Agent fee, Commission, Storage...)</t>
  </si>
  <si>
    <t>LDP Cost $</t>
  </si>
  <si>
    <t>Duty</t>
  </si>
  <si>
    <t xml:space="preserve">Freight </t>
  </si>
  <si>
    <t>Sample #</t>
  </si>
  <si>
    <t>Customer Name</t>
  </si>
  <si>
    <t>royalty</t>
  </si>
  <si>
    <t>6302.31.9020</t>
  </si>
  <si>
    <t>ood</t>
  </si>
  <si>
    <t>JLA HOME Price Quote Sheet</t>
  </si>
  <si>
    <t>AAVN</t>
  </si>
  <si>
    <t>Ross</t>
  </si>
  <si>
    <t>Customer</t>
  </si>
  <si>
    <t xml:space="preserve"> </t>
  </si>
  <si>
    <t>Project Name</t>
  </si>
  <si>
    <t>Pakistan Office</t>
  </si>
  <si>
    <t>Freight</t>
  </si>
  <si>
    <t>Style</t>
  </si>
  <si>
    <t>Size / Spec/Special Features</t>
  </si>
  <si>
    <t>Packaging</t>
  </si>
  <si>
    <t>Size</t>
  </si>
  <si>
    <t>MOQ / Color</t>
  </si>
  <si>
    <t>Total units per carton</t>
  </si>
  <si>
    <t>Cubic Meter/ per CTN</t>
  </si>
  <si>
    <t>Total units per 40' HQ</t>
  </si>
  <si>
    <t>Freight cost per 40' HQ</t>
  </si>
  <si>
    <t>Sheet Set</t>
  </si>
  <si>
    <t xml:space="preserve">Single version all items. WxL Rotary pigment print. 4" self hem in flat and pillow included in size. 1/2" side and bottom hem. Fitted all around elastic. </t>
  </si>
  <si>
    <t>1500-2000 sets</t>
  </si>
  <si>
    <t>Crescent</t>
  </si>
  <si>
    <t>VZB cost $0.52</t>
  </si>
  <si>
    <t>4pcs</t>
  </si>
  <si>
    <t>6pcs</t>
  </si>
  <si>
    <t>Order Type</t>
  </si>
  <si>
    <t>Program Name (Keyword)</t>
  </si>
  <si>
    <t>Order Process</t>
  </si>
  <si>
    <t>Direct Import</t>
  </si>
  <si>
    <t>Ship To Location</t>
  </si>
  <si>
    <t>Consolidator</t>
  </si>
  <si>
    <t xml:space="preserve">Program Commit Date </t>
  </si>
  <si>
    <t>Program Update Date</t>
  </si>
  <si>
    <t>Twin: 66x96"/39x75+12"/20x30" (1)</t>
  </si>
  <si>
    <t>Vendor</t>
  </si>
  <si>
    <t>Construction</t>
  </si>
  <si>
    <t>Twin: 66x96", 20x30"(2), 39x75"+12"</t>
  </si>
  <si>
    <t>4 pc set</t>
  </si>
  <si>
    <t>Full: 81x96", 20x30"(4), 54x75"+14"</t>
  </si>
  <si>
    <t>6 pc set</t>
  </si>
  <si>
    <t>Queen: 90x102",20x30"(4),60x80"+14"</t>
  </si>
  <si>
    <t>Cal king: 108x102", 20x40"(2), 72x84"+14"</t>
  </si>
  <si>
    <t>T144 cotton (32x32/76x64)</t>
  </si>
  <si>
    <t>Twin: 66x96", 20x30"(1), 39x75"+12"</t>
  </si>
  <si>
    <t>Full: 81x96", 20x30"(2), 54x75"+14"</t>
  </si>
  <si>
    <t>Queen: 90x102", 20x30"(2), 60x80"+14"</t>
  </si>
  <si>
    <t>King: 108x102", 20x40"(2), 78x80"+14"</t>
  </si>
  <si>
    <t>Alok</t>
  </si>
  <si>
    <t>Comp</t>
  </si>
  <si>
    <t>Full: 81x96"/54x75+14"/20x30" (2)</t>
  </si>
  <si>
    <t>LDP with Load $</t>
  </si>
  <si>
    <t>JLA LDP Margin</t>
  </si>
  <si>
    <t>Yunus</t>
  </si>
  <si>
    <t>T180 cotton - 40x40/110x60 Percale</t>
  </si>
  <si>
    <t>T200 cotton - 40x40/130x60 SPI Percale</t>
  </si>
  <si>
    <t>T300 cotton - 60x60/178x56(2) Sateen</t>
  </si>
  <si>
    <t>T300 cotton - 60x60/178x56(2) Percale</t>
  </si>
  <si>
    <t>Pigment Print/Solid Dyed (Light to medium colors) - Soft Finish</t>
  </si>
  <si>
    <t>Pigment Print/Solid Dyed (Light to medium colors) - Brushed</t>
  </si>
  <si>
    <t>Pigment Print/Solid Dyed (Light to medium colors) - Washed</t>
  </si>
  <si>
    <t>Queen: 90x102", 20x30"(4), 60x80"+14"</t>
  </si>
  <si>
    <t>King: 108x102", 20x40"(4), 78x80"+14"</t>
  </si>
  <si>
    <t>Cal king: 108x102", 20x40"(4), 72x84"+14"</t>
  </si>
  <si>
    <t/>
  </si>
  <si>
    <r>
      <t>JLA HOME Price Quote Shee</t>
    </r>
    <r>
      <rPr>
        <b/>
        <sz val="11"/>
        <color rgb="FF000000"/>
        <rFont val="Arial"/>
        <family val="2"/>
      </rPr>
      <t>t</t>
    </r>
  </si>
  <si>
    <t>Non-Replenishment</t>
  </si>
  <si>
    <t>India Production Team</t>
  </si>
  <si>
    <t>Sheets &amp; Basic Bedding</t>
  </si>
  <si>
    <t>Creative</t>
  </si>
  <si>
    <t>Globe</t>
  </si>
  <si>
    <t>32x32/76x64</t>
  </si>
  <si>
    <t>30x30/76x68</t>
  </si>
  <si>
    <t>30x30/72x68</t>
  </si>
  <si>
    <t>144TC 100% Cotton</t>
  </si>
  <si>
    <t xml:space="preserve">Solid </t>
  </si>
  <si>
    <t>Print</t>
  </si>
  <si>
    <t>4"Z hem on pillow , Light Medium pastel colors. Normal VZB packing</t>
  </si>
  <si>
    <t>3 pc set</t>
  </si>
  <si>
    <t>Queen: 90x102",20x30"(2),60x80"+14"</t>
  </si>
  <si>
    <t>Cal king:108x102",20x40"(2),72x84"+14"</t>
  </si>
  <si>
    <t>Cal king:108x102",20x40"(4),72x84"+14"</t>
  </si>
  <si>
    <t>180TC 100% Cotton</t>
  </si>
  <si>
    <t>40x40/110x70</t>
  </si>
  <si>
    <t>40x40/110x74</t>
  </si>
  <si>
    <t>comp</t>
  </si>
  <si>
    <t>Solid</t>
  </si>
  <si>
    <t>200TC 100% Cotton</t>
  </si>
  <si>
    <t>40x40/119x71</t>
  </si>
  <si>
    <t>40x40/130x70</t>
  </si>
  <si>
    <t>40X40/110X80</t>
  </si>
  <si>
    <t>300TC 100% Cotton sateen</t>
  </si>
  <si>
    <t>60x60/184x55x2</t>
  </si>
  <si>
    <t>60x60/184x58x2</t>
  </si>
  <si>
    <t>60x60/180x56x2</t>
  </si>
  <si>
    <t>300TC 100% Cotton Washed Percale</t>
  </si>
  <si>
    <t>60x60/188x53x2</t>
  </si>
  <si>
    <t>300TC 100% Cotton Percale Brushed (Peached)</t>
  </si>
  <si>
    <t>IND</t>
  </si>
  <si>
    <t>Kam</t>
  </si>
  <si>
    <t>Pigment Print - Soft Finish</t>
  </si>
  <si>
    <t>Units</t>
  </si>
  <si>
    <t>Total Sales</t>
  </si>
  <si>
    <t>Total Costs</t>
  </si>
  <si>
    <t>Division</t>
  </si>
  <si>
    <t>SHET</t>
  </si>
  <si>
    <t>PDPM</t>
  </si>
  <si>
    <t>Patrick Li</t>
  </si>
  <si>
    <t>ADUL</t>
  </si>
  <si>
    <t>APL</t>
  </si>
  <si>
    <t>ART</t>
  </si>
  <si>
    <t>BASI</t>
  </si>
  <si>
    <t>BATH</t>
  </si>
  <si>
    <t>BLK</t>
  </si>
  <si>
    <t>FUR</t>
  </si>
  <si>
    <t>LGT</t>
  </si>
  <si>
    <t>PET</t>
  </si>
  <si>
    <t>PETB</t>
  </si>
  <si>
    <t>RUG</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</si>
  <si>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</si>
  <si>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</si>
  <si>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</si>
  <si>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</si>
  <si>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</si>
  <si>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</si>
  <si>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</si>
  <si>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</si>
  <si>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</si>
  <si>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</si>
  <si>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</si>
  <si>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</si>
  <si>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</si>
  <si>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</si>
  <si>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</si>
  <si>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</si>
  <si>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</si>
  <si>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</si>
  <si>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</si>
  <si>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</si>
  <si>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</si>
  <si>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</si>
  <si>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</si>
  <si>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</si>
  <si>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</si>
  <si>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</si>
  <si>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</si>
  <si>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</si>
  <si>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</si>
  <si>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</si>
  <si>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</si>
  <si>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</si>
  <si>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</si>
  <si>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</si>
  <si>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</si>
  <si>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</si>
  <si>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</si>
  <si>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</si>
  <si>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</si>
  <si>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</si>
  <si>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</si>
  <si>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</si>
  <si>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</si>
  <si>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</si>
  <si>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</si>
  <si>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</si>
  <si>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</si>
  <si>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</si>
  <si>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</si>
  <si>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</si>
  <si>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</si>
  <si>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</si>
  <si>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</si>
  <si>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</si>
  <si>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</si>
  <si>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</si>
  <si>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</si>
  <si>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UCCPM</t>
  </si>
  <si>
    <t>Sarah Chen</t>
  </si>
  <si>
    <t>Big: $300K - $1M</t>
  </si>
  <si>
    <t>Super Big: ≥ $1M</t>
  </si>
  <si>
    <t>Super Big: ≥ $200K</t>
  </si>
  <si>
    <t>Super Big: ≥ $500K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</si>
  <si>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</si>
  <si>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</si>
  <si>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</si>
  <si>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</si>
  <si>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</si>
  <si>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</si>
  <si>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</si>
  <si>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</si>
  <si>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</si>
  <si>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</si>
  <si>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</si>
  <si>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</si>
  <si>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</si>
  <si>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</si>
  <si>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</si>
  <si>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</si>
  <si>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</si>
  <si>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</si>
  <si>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</si>
  <si>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</si>
  <si>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</si>
  <si>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</si>
  <si>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</si>
  <si>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</si>
  <si>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</si>
  <si>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</si>
  <si>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</si>
  <si>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</si>
  <si>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</si>
  <si>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</si>
  <si>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</si>
  <si>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</si>
  <si>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</si>
  <si>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</si>
  <si>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</si>
  <si>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</si>
  <si>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</si>
  <si>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</si>
  <si>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</si>
  <si>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</si>
  <si>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</si>
  <si>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</si>
  <si>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</si>
  <si>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</si>
  <si>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</si>
  <si>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</si>
  <si>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</si>
  <si>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Est. Program Size</t>
  </si>
  <si>
    <t>Responsible Party</t>
  </si>
  <si>
    <t>PM</t>
  </si>
  <si>
    <t>Medium: $150K - $300K</t>
  </si>
  <si>
    <t>Big: $100K - $200K</t>
  </si>
  <si>
    <t>Big: $200K - $500K</t>
  </si>
  <si>
    <t>Rollout/Replenishment</t>
  </si>
  <si>
    <t>Est. Total Sales</t>
  </si>
  <si>
    <t>Country of Origin</t>
  </si>
  <si>
    <t>Factory Control</t>
  </si>
  <si>
    <t>Yes</t>
  </si>
  <si>
    <t>Small: &lt; $150K</t>
  </si>
  <si>
    <t>Medium: $50K - $100K</t>
  </si>
  <si>
    <t>Medium: $100K - $200K</t>
  </si>
  <si>
    <t>Domestic: Port</t>
  </si>
  <si>
    <t>Domestic: Warehouse</t>
  </si>
  <si>
    <t>Domestic: Drop-Ship</t>
  </si>
  <si>
    <t>No</t>
  </si>
  <si>
    <t>Planner</t>
  </si>
  <si>
    <t>Customer Exclusive</t>
  </si>
  <si>
    <t>Program Commit Date</t>
  </si>
  <si>
    <t>Overseas Production Team</t>
  </si>
  <si>
    <t>Vendor Name</t>
  </si>
  <si>
    <t>Small: &lt; $50K</t>
  </si>
  <si>
    <t>Small: &lt; $100K</t>
  </si>
  <si>
    <t>Customer DC</t>
  </si>
  <si>
    <t>Pick Up At Port</t>
  </si>
  <si>
    <t>SV2</t>
  </si>
  <si>
    <t>SV3</t>
  </si>
  <si>
    <t>WOD</t>
  </si>
  <si>
    <t>Item</t>
    <phoneticPr fontId="70" type="noConversion"/>
  </si>
  <si>
    <t>UPC</t>
    <phoneticPr fontId="70" type="noConversion"/>
  </si>
  <si>
    <t>Pattern/Color</t>
    <phoneticPr fontId="70" type="noConversion"/>
  </si>
  <si>
    <t>Carton gross weight kgs</t>
    <phoneticPr fontId="70" type="noConversion"/>
  </si>
  <si>
    <t>Crescent and Kam</t>
  </si>
  <si>
    <r>
      <t xml:space="preserve">T200 cotton - 40x40/130x60 </t>
    </r>
    <r>
      <rPr>
        <b/>
        <sz val="11"/>
        <color rgb="FFFF0000"/>
        <rFont val="宋体"/>
        <family val="2"/>
        <scheme val="minor"/>
      </rPr>
      <t xml:space="preserve">SPI </t>
    </r>
    <r>
      <rPr>
        <b/>
        <sz val="11"/>
        <rFont val="宋体"/>
        <family val="2"/>
        <scheme val="minor"/>
      </rPr>
      <t>Percale</t>
    </r>
  </si>
  <si>
    <t>Pigment Print/Solid Dyed - Soft Finish</t>
  </si>
  <si>
    <t>100% Cotton</t>
    <phoneticPr fontId="70" type="noConversion"/>
  </si>
  <si>
    <t xml:space="preserve">4 piece set -- 200TC 100% Cotton Printed Sheet Set </t>
    <phoneticPr fontId="70" type="noConversion"/>
  </si>
  <si>
    <t>100% Cotton Printed Sheet Set, 4" single needle hem, VZB packaging</t>
    <phoneticPr fontId="70" type="noConversion"/>
  </si>
  <si>
    <t>TOWL</t>
  </si>
  <si>
    <t>Solution X</t>
  </si>
  <si>
    <t>Licensor</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</si>
  <si>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</si>
  <si>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</si>
  <si>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</si>
  <si>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</si>
  <si>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</si>
  <si>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</si>
  <si>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</si>
  <si>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</si>
  <si>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</si>
  <si>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</si>
  <si>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</si>
  <si>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</si>
  <si>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</si>
  <si>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</si>
  <si>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</si>
  <si>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</si>
  <si>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</si>
  <si>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</si>
  <si>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</si>
  <si>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</si>
  <si>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</si>
  <si>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</si>
  <si>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</si>
  <si>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</si>
  <si>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</si>
  <si>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</si>
  <si>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</si>
  <si>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</si>
  <si>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</si>
  <si>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</si>
  <si>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</si>
  <si>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</si>
  <si>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</si>
  <si>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</si>
  <si>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</si>
  <si>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</si>
  <si>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</si>
  <si>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</si>
  <si>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</si>
  <si>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</si>
  <si>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</si>
  <si>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</si>
  <si>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AVN</t>
  </si>
  <si>
    <t>SWV</t>
  </si>
  <si>
    <t>WOD/SV2</t>
  </si>
  <si>
    <t>WOD/SV3</t>
  </si>
  <si>
    <t xml:space="preserve">                                                                              JLA HOME Commitment Sheet</t>
  </si>
  <si>
    <t>Old Prices</t>
  </si>
  <si>
    <t>New Prices</t>
  </si>
  <si>
    <t>Twin XL: 66x96", 20x30"(1), 39x80"+12"</t>
  </si>
  <si>
    <t>Hi Patrick,</t>
  </si>
  <si>
    <t>Please find below the best cost for 200tc Ctn percale Solids/Printed, Vivek’s cost is the best so far. We have tried 2-3 different factories to get the prices to match your below target but unfortunately no one is got close to the same. I am not adding the cost of other supplier as they are very much off from the below cost.</t>
  </si>
  <si>
    <t>JLA HOME</t>
  </si>
  <si>
    <t>China Production Team</t>
  </si>
  <si>
    <t>Sheets and Basic Bedding</t>
  </si>
  <si>
    <t>Target cost</t>
  </si>
  <si>
    <t>Prem</t>
  </si>
  <si>
    <t>SKD</t>
  </si>
  <si>
    <t>Const</t>
  </si>
  <si>
    <t>40x40/132x68</t>
  </si>
  <si>
    <t>40x40/116x80</t>
  </si>
  <si>
    <t xml:space="preserve">200tc -100% Cotton </t>
  </si>
  <si>
    <t>Solid/Ptd</t>
  </si>
  <si>
    <r>
      <t xml:space="preserve">Printed sheet set. Z hem or Single Hem </t>
    </r>
    <r>
      <rPr>
        <b/>
        <sz val="11"/>
        <color rgb="FFFF0000"/>
        <rFont val="Arial"/>
        <family val="2"/>
      </rPr>
      <t>Vinyl Zipper bag</t>
    </r>
  </si>
  <si>
    <t xml:space="preserve">Twin: 66x96", 20x30"(1), 39x75"+12" </t>
  </si>
  <si>
    <t xml:space="preserve"> 3 pc set </t>
  </si>
  <si>
    <t xml:space="preserve"> $  7.00 </t>
  </si>
  <si>
    <t xml:space="preserve">$        8.17 </t>
  </si>
  <si>
    <t xml:space="preserve"> TwinXL: 66x96", 20x30"(1), 39x80"+12" </t>
  </si>
  <si>
    <t xml:space="preserve"> $  7.20 </t>
  </si>
  <si>
    <t xml:space="preserve">$        8.71 </t>
  </si>
  <si>
    <t xml:space="preserve"> Full: 81x96", 20x30"(2), 54x75"+14" </t>
  </si>
  <si>
    <t xml:space="preserve"> 4 pc set </t>
  </si>
  <si>
    <t xml:space="preserve"> $  9.10 </t>
  </si>
  <si>
    <t xml:space="preserve">$      11.05 </t>
  </si>
  <si>
    <t xml:space="preserve"> Queen: 90x102",20x30"(2),60x80"+14" </t>
  </si>
  <si>
    <t xml:space="preserve"> $10.10 </t>
  </si>
  <si>
    <t xml:space="preserve">$      11.49 </t>
  </si>
  <si>
    <t xml:space="preserve"> King: 108x102",20x40"(2),78x80"+14" </t>
  </si>
  <si>
    <t xml:space="preserve"> $12.30 </t>
  </si>
  <si>
    <t xml:space="preserve">$      13.97 </t>
  </si>
  <si>
    <t xml:space="preserve"> Cal king: 108x102", 20x40"(2), 72x84"+14" </t>
  </si>
  <si>
    <t xml:space="preserve">$      14.26 </t>
  </si>
  <si>
    <t>Note:</t>
  </si>
  <si>
    <t>1) 1000 sets MOQ per prints</t>
  </si>
  <si>
    <t>2) The above cost is for 4-5 prints design</t>
  </si>
  <si>
    <t>3) Normal VZ bag packing with front and back insert.</t>
  </si>
  <si>
    <t xml:space="preserve">4) Prices are valid for a week </t>
  </si>
  <si>
    <t>Kindly confirm the receipt and let me know if you need any other information in this regard.</t>
  </si>
  <si>
    <t>Thanks.</t>
  </si>
  <si>
    <t>Best Regards,</t>
  </si>
  <si>
    <t>Jatin Rekhi.</t>
  </si>
  <si>
    <t>Director- Product Development.</t>
  </si>
  <si>
    <t>(Sheets and Basic Bedding).</t>
  </si>
  <si>
    <t>Please note our new Office address:</t>
  </si>
  <si>
    <t>E &amp; E Co. Ltd.  Dba JLA Home</t>
  </si>
  <si>
    <t xml:space="preserve">Regus Business Center, </t>
  </si>
  <si>
    <t>Unit no# 9, Corporate Park II,</t>
  </si>
  <si>
    <r>
      <t>Office # 902 ,9</t>
    </r>
    <r>
      <rPr>
        <b/>
        <vertAlign val="superscript"/>
        <sz val="10"/>
        <color rgb="FF002060"/>
        <rFont val="MS Reference Sans Serif"/>
        <family val="2"/>
      </rPr>
      <t>th</t>
    </r>
    <r>
      <rPr>
        <b/>
        <sz val="10"/>
        <color rgb="FF002060"/>
        <rFont val="MS Reference Sans Serif"/>
        <family val="2"/>
      </rPr>
      <t xml:space="preserve"> Floor, V N Purav Marg, </t>
    </r>
  </si>
  <si>
    <t>Near Swastik Chambers, Chembur.</t>
  </si>
  <si>
    <t>Mumbai – 400071, India</t>
  </si>
  <si>
    <t>Cell #+91 9920151918</t>
  </si>
  <si>
    <t>From: Patrick Li &lt;patrick.li@jlahome.com&gt;</t>
  </si>
  <si>
    <r>
      <t>Sent:</t>
    </r>
    <r>
      <rPr>
        <sz val="11"/>
        <rFont val="Calibri"/>
        <family val="2"/>
      </rPr>
      <t xml:space="preserve"> Tuesday, February 27, 2024 10:06 PM</t>
    </r>
  </si>
  <si>
    <t>To: jatin.rekhi@jla-india.com</t>
  </si>
  <si>
    <r>
      <t>Cc:</t>
    </r>
    <r>
      <rPr>
        <sz val="11"/>
        <rFont val="Calibri"/>
        <family val="2"/>
      </rPr>
      <t xml:space="preserve"> ankush.jadhav@jla-india.com; Sarah Chen &lt;sarah.chen@jlahome.com&gt;</t>
    </r>
  </si>
  <si>
    <r>
      <t>Subject:</t>
    </r>
    <r>
      <rPr>
        <sz val="11"/>
        <rFont val="Calibri"/>
        <family val="2"/>
      </rPr>
      <t xml:space="preserve"> RE: ROSS 200TC Print</t>
    </r>
  </si>
  <si>
    <t>Target prices.</t>
  </si>
  <si>
    <t>$                                                                      7.00</t>
  </si>
  <si>
    <t xml:space="preserve">$                                                                      7.20 </t>
  </si>
  <si>
    <t xml:space="preserve">$                                                                      9.10 </t>
  </si>
  <si>
    <t xml:space="preserve">$                                                                    10.10 </t>
  </si>
  <si>
    <t xml:space="preserve">$                                                                    12.30 </t>
  </si>
  <si>
    <t xml:space="preserve">$                                                                    12.30 </t>
  </si>
  <si>
    <t>Best regards,</t>
  </si>
  <si>
    <r>
      <t>Sent:</t>
    </r>
    <r>
      <rPr>
        <sz val="11"/>
        <rFont val="Calibri"/>
        <family val="2"/>
      </rPr>
      <t xml:space="preserve"> Tuesday, February 27, 2024 11:27 AM</t>
    </r>
  </si>
  <si>
    <r>
      <t>To:</t>
    </r>
    <r>
      <rPr>
        <sz val="11"/>
        <rFont val="Calibri"/>
        <family val="2"/>
      </rPr>
      <t xml:space="preserve"> 'jatin.rekhi@jla-india.com' &lt;jatin.rekhi@jla-india.com&gt;</t>
    </r>
  </si>
  <si>
    <r>
      <t>Cc:</t>
    </r>
    <r>
      <rPr>
        <sz val="11"/>
        <rFont val="Calibri"/>
        <family val="2"/>
      </rPr>
      <t xml:space="preserve"> 'ankush.jadhav@jla-india.com' &lt;ankush.jadhav@jla-india.com&gt;; 'Sarah Chen' &lt;sarah.chen@jlahome.com&gt;</t>
    </r>
  </si>
  <si>
    <r>
      <t>Subject:</t>
    </r>
    <r>
      <rPr>
        <sz val="11"/>
        <rFont val="Calibri"/>
        <family val="2"/>
      </rPr>
      <t xml:space="preserve"> ROSS 200TC Print</t>
    </r>
  </si>
  <si>
    <t>Hi Jatin,</t>
  </si>
  <si>
    <t>What’s the prices of booking 4 containers of 200TC? Solid/Print. Maily would be Twin and Full sizes. VZB packaging.</t>
  </si>
  <si>
    <t>I have been discussing this with Prem since last Friday, he said he has quoted the best cost and having no space to reduce further however based on the quantity of 4 containers, I have been able negotiate with him to reduced the cost by further 1% from his earlier prices so please find below the final best prices from Prem for minimum order of 4 containers for your reference.</t>
  </si>
  <si>
    <t>Revised on 5th march 2024</t>
  </si>
  <si>
    <t>4) Prices are valid till 8th march only</t>
  </si>
  <si>
    <t>5) Revised prices are based on quantities of minimum order of 4 containers</t>
  </si>
  <si>
    <t>The lead time for the order would be 90-100 days after receipt of PO.</t>
  </si>
  <si>
    <r>
      <t>Sent:</t>
    </r>
    <r>
      <rPr>
        <sz val="11"/>
        <rFont val="Calibri"/>
        <family val="2"/>
      </rPr>
      <t xml:space="preserve"> Tuesday, March 5, 2024 12:29 AM</t>
    </r>
  </si>
  <si>
    <t>To: ankush.jadhav@jla-india.com</t>
  </si>
  <si>
    <r>
      <t>Cc:</t>
    </r>
    <r>
      <rPr>
        <sz val="11"/>
        <rFont val="Calibri"/>
        <family val="2"/>
      </rPr>
      <t xml:space="preserve"> Sarah Chen &lt;sarah.chen@jlahome.com&gt;; jatin.rekhi@jla-india.com</t>
    </r>
  </si>
  <si>
    <t>Per our conversation on Skype last Friday, is Prem going to lower some points from his 02-29 costs?</t>
  </si>
  <si>
    <r>
      <t>From:</t>
    </r>
    <r>
      <rPr>
        <sz val="11"/>
        <rFont val="Calibri"/>
        <family val="2"/>
      </rPr>
      <t xml:space="preserve"> ankush.jadhav@jla-india.com &lt;ankush.jadhav@jla-india.com&gt;</t>
    </r>
  </si>
  <si>
    <r>
      <t>Sent:</t>
    </r>
    <r>
      <rPr>
        <sz val="11"/>
        <rFont val="Calibri"/>
        <family val="2"/>
      </rPr>
      <t xml:space="preserve"> Monday, March 4, 2024 7:10 AM</t>
    </r>
  </si>
  <si>
    <t>To: 'Patrick Li' &lt;patrick.li@jlahome.com&gt;</t>
  </si>
  <si>
    <r>
      <t>Cc:</t>
    </r>
    <r>
      <rPr>
        <sz val="11"/>
        <rFont val="Calibri"/>
        <family val="2"/>
      </rPr>
      <t xml:space="preserve"> 'Sarah Chen' &lt;sarah.chen@jlahome.com&gt;; jatin.rekhi@jla-india.com</t>
    </r>
  </si>
  <si>
    <r>
      <t xml:space="preserve">Today we have sent you Ross 200TC 100% cotton soild quality pillowcase from Prem textile </t>
    </r>
    <r>
      <rPr>
        <b/>
        <sz val="11"/>
        <color rgb="FF202124"/>
        <rFont val="Aptos"/>
        <family val="2"/>
      </rPr>
      <t>FedEx AWB# 775395655774</t>
    </r>
  </si>
  <si>
    <t>Regarding 200TC Print, we are expecting to get the quality sample by this week (Prem Textile). We will send you the same by this weekend. We will keep you updated on tracking detail.</t>
  </si>
  <si>
    <t>-200TC Percale – 2 Pillowcase  (White) – 40x40/132x68 100% cotton – Prem textile- For Ross</t>
  </si>
  <si>
    <t>Thanks and best Regards,</t>
  </si>
  <si>
    <t>Ankush Jadhav</t>
  </si>
  <si>
    <t>New Office address:</t>
  </si>
  <si>
    <t>Regus Business Center, </t>
  </si>
  <si>
    <t>Office # 902 – Unit 9, Corporate Park II,</t>
  </si>
  <si>
    <r>
      <t>9</t>
    </r>
    <r>
      <rPr>
        <vertAlign val="superscript"/>
        <sz val="11"/>
        <color rgb="FF202124"/>
        <rFont val="Aptos"/>
        <family val="2"/>
      </rPr>
      <t>th</t>
    </r>
    <r>
      <rPr>
        <sz val="11"/>
        <color rgb="FF202124"/>
        <rFont val="Aptos"/>
        <family val="2"/>
      </rPr>
      <t xml:space="preserve"> Floor, V N Purav Marg,</t>
    </r>
  </si>
  <si>
    <t xml:space="preserve">Near Swastik Chambers, </t>
  </si>
  <si>
    <t>Chembur (E), Mumbai – 400071</t>
  </si>
  <si>
    <t>Cell #+91 7977904436</t>
  </si>
  <si>
    <r>
      <t>From:</t>
    </r>
    <r>
      <rPr>
        <sz val="11"/>
        <rFont val="Calibri"/>
        <family val="2"/>
      </rPr>
      <t xml:space="preserve"> jatin.rekhi@jla-india.com &lt;jatin.rekhi@jla-india.com&gt;</t>
    </r>
  </si>
  <si>
    <r>
      <t>Sent:</t>
    </r>
    <r>
      <rPr>
        <sz val="11"/>
        <rFont val="Calibri"/>
        <family val="2"/>
      </rPr>
      <t xml:space="preserve"> Friday, March 1, 2024 11:56 PM</t>
    </r>
  </si>
  <si>
    <r>
      <t>Cc:</t>
    </r>
    <r>
      <rPr>
        <sz val="11"/>
        <rFont val="Calibri"/>
        <family val="2"/>
      </rPr>
      <t xml:space="preserve"> ankush.jadhav@jla-india.com; 'Sarah Chen' &lt;sarah.chen@jlahome.com&gt;</t>
    </r>
  </si>
  <si>
    <t>Noted will send the Solid pillowcases to you by Monday from India.</t>
  </si>
  <si>
    <r>
      <t>Sent:</t>
    </r>
    <r>
      <rPr>
        <sz val="11"/>
        <rFont val="Calibri"/>
        <family val="2"/>
      </rPr>
      <t xml:space="preserve"> Friday, March 1, 2024 11:55 PM</t>
    </r>
  </si>
  <si>
    <t>Send the solid asap and arrange print for sure.</t>
  </si>
  <si>
    <r>
      <t>Sent:</t>
    </r>
    <r>
      <rPr>
        <sz val="11"/>
        <rFont val="Calibri"/>
        <family val="2"/>
      </rPr>
      <t xml:space="preserve"> Friday, March 1, 2024 1:23 PM</t>
    </r>
  </si>
  <si>
    <t>Vivek has readily available samples in Solids which can be send by Monday from India. If you want we will ask him to make new samples of print and send it to us</t>
  </si>
  <si>
    <t>Please confirm.</t>
  </si>
  <si>
    <r>
      <t>Sent:</t>
    </r>
    <r>
      <rPr>
        <sz val="11"/>
        <rFont val="Calibri"/>
        <family val="2"/>
      </rPr>
      <t xml:space="preserve"> Thursday, February 29, 2024 8:40 PM</t>
    </r>
  </si>
  <si>
    <t>Get a sample from Vevik and send it to us. Thanks.</t>
  </si>
  <si>
    <r>
      <t>Sent:</t>
    </r>
    <r>
      <rPr>
        <sz val="11"/>
        <rFont val="Calibri"/>
        <family val="2"/>
      </rPr>
      <t xml:space="preserve"> Thursday, February 29, 2024 9:24 AM</t>
    </r>
  </si>
  <si>
    <t xml:space="preserve"> $       7.70 </t>
  </si>
  <si>
    <t xml:space="preserve"> $       7.90 </t>
  </si>
  <si>
    <t xml:space="preserve"> $       9.95 </t>
  </si>
  <si>
    <t xml:space="preserve"> $     11.25 </t>
  </si>
  <si>
    <t xml:space="preserve"> $     13.55 </t>
  </si>
  <si>
    <t xml:space="preserve"> $     13.55 </t>
  </si>
  <si>
    <t>PAK</t>
  </si>
  <si>
    <r>
      <t>请发我一下</t>
    </r>
    <r>
      <rPr>
        <sz val="10.5"/>
        <color rgb="FF1F497D"/>
        <rFont val="Calibri"/>
        <family val="2"/>
      </rPr>
      <t>commitment sheet</t>
    </r>
    <r>
      <rPr>
        <sz val="10.5"/>
        <color rgb="FF1F497D"/>
        <rFont val="SimSun"/>
        <charset val="134"/>
      </rPr>
      <t>，</t>
    </r>
    <r>
      <rPr>
        <sz val="10.5"/>
        <color rgb="FF1F497D"/>
        <rFont val="Calibri"/>
        <family val="2"/>
      </rPr>
      <t xml:space="preserve"> </t>
    </r>
    <r>
      <rPr>
        <sz val="10.5"/>
        <color rgb="FF1F497D"/>
        <rFont val="SimSun"/>
        <charset val="134"/>
      </rPr>
      <t>谢谢！</t>
    </r>
  </si>
  <si>
    <t>Best regards</t>
  </si>
  <si>
    <t>Mindy Yang</t>
  </si>
  <si>
    <t>------------------------------------------------</t>
  </si>
  <si>
    <t>E&amp;E Import &amp; Export (Zhejiang) Co., Ltd</t>
  </si>
  <si>
    <t>Tel: 86-571-85390539-51077</t>
  </si>
  <si>
    <t>From: Margaret Bellido [mailto:margaret.bellido@jlahome.com]</t>
  </si>
  <si>
    <r>
      <t>Sent:</t>
    </r>
    <r>
      <rPr>
        <sz val="11"/>
        <rFont val="Calibri"/>
        <family val="2"/>
      </rPr>
      <t xml:space="preserve"> Tuesday, April 23, 2024 9:12 AM</t>
    </r>
  </si>
  <si>
    <r>
      <t>To:</t>
    </r>
    <r>
      <rPr>
        <sz val="11"/>
        <rFont val="Calibri"/>
        <family val="2"/>
      </rPr>
      <t xml:space="preserve"> mindy.yang; Patrick Li</t>
    </r>
  </si>
  <si>
    <r>
      <t>Cc:</t>
    </r>
    <r>
      <rPr>
        <sz val="11"/>
        <rFont val="Calibri"/>
        <family val="2"/>
      </rPr>
      <t xml:space="preserve"> Sarah Chen; Helena Bang; Debi Zabransky</t>
    </r>
  </si>
  <si>
    <r>
      <t>Subject:</t>
    </r>
    <r>
      <rPr>
        <sz val="11"/>
        <rFont val="Calibri"/>
        <family val="2"/>
      </rPr>
      <t xml:space="preserve"> RE: Ross Solids 200 Tw/FL</t>
    </r>
  </si>
  <si>
    <t>Hi Mindy,</t>
  </si>
  <si>
    <t xml:space="preserve">Noted on the lab dip option. </t>
  </si>
  <si>
    <t>Confirming to move forward with adjusted units. I have advised the buyer to submit PO with those units.</t>
  </si>
  <si>
    <t>Thanks,</t>
  </si>
  <si>
    <t xml:space="preserve">Margaret Bellido </t>
  </si>
  <si>
    <t xml:space="preserve">Account Manager </t>
  </si>
  <si>
    <t xml:space="preserve">JLA Home </t>
  </si>
  <si>
    <r>
      <t>20 West 33</t>
    </r>
    <r>
      <rPr>
        <vertAlign val="superscript"/>
        <sz val="10"/>
        <rFont val="Aptos"/>
        <family val="2"/>
      </rPr>
      <t>rd</t>
    </r>
    <r>
      <rPr>
        <sz val="10"/>
        <rFont val="Aptos"/>
        <family val="2"/>
      </rPr>
      <t xml:space="preserve"> Street</t>
    </r>
  </si>
  <si>
    <t>NY, NY 10001</t>
  </si>
  <si>
    <t>From: mindy.yang &lt;mindy.yang@jlachina.com&gt;</t>
  </si>
  <si>
    <r>
      <t>Sent:</t>
    </r>
    <r>
      <rPr>
        <sz val="11"/>
        <rFont val="Calibri"/>
        <family val="2"/>
      </rPr>
      <t xml:space="preserve"> Monday, April 22, 2024 6:41 AM</t>
    </r>
  </si>
  <si>
    <r>
      <t>To:</t>
    </r>
    <r>
      <rPr>
        <sz val="11"/>
        <rFont val="Calibri"/>
        <family val="2"/>
      </rPr>
      <t xml:space="preserve"> 'Margaret Bellido' &lt;margaret.bellido@jlahome.com&gt;; 'Patrick Li' &lt;patrick.li@jlahome.com&gt;</t>
    </r>
  </si>
  <si>
    <r>
      <t>Cc:</t>
    </r>
    <r>
      <rPr>
        <sz val="11"/>
        <rFont val="Calibri"/>
        <family val="2"/>
      </rPr>
      <t xml:space="preserve"> 'Sarah Chen' &lt;sarah.chen@jlahome.com&gt;; 'Helena Bang' &lt;helena.bang@jlahome.com&gt;; 'Debi Zabransky' &lt;debi.zabransky@jlahome.com&gt;</t>
    </r>
  </si>
  <si>
    <t>Hi Margaret,</t>
  </si>
  <si>
    <t>Noted the pantones confirmed.</t>
  </si>
  <si>
    <t xml:space="preserve">We have asked the Pakistan team to check  the color microchip and pale mauve on  BTS 180t  fitted sheet set if matches well with standard, but since from different factory ,and different fabric, maybe it’s better to make new LD if factor is ok with the lead time, how do you think ? </t>
  </si>
  <si>
    <t xml:space="preserve">For the units ,can you please ask buyer to update per below to have full container ? Thank you ! </t>
  </si>
  <si>
    <t xml:space="preserve">Color </t>
  </si>
  <si>
    <t>Adjust units</t>
  </si>
  <si>
    <t>PANTONE</t>
  </si>
  <si>
    <t>MICRO CHIP T</t>
  </si>
  <si>
    <t>TWIN</t>
  </si>
  <si>
    <t>MICRO CHIP(14-4105TCX)</t>
  </si>
  <si>
    <t>SAGE T</t>
  </si>
  <si>
    <t>Desert sage (16-0110TCX)</t>
  </si>
  <si>
    <t>ENSIGN T</t>
  </si>
  <si>
    <t>Ensign Blue (19-4026TCX)</t>
  </si>
  <si>
    <t>PALE MAUVE</t>
  </si>
  <si>
    <t>Pale Mauve 15-1607 TCX</t>
  </si>
  <si>
    <t>BRIGHT WHITE T</t>
  </si>
  <si>
    <t>Bright white (11-0601TCX)</t>
  </si>
  <si>
    <t>MONUMENT</t>
  </si>
  <si>
    <t>MONUMENT (17-4405TCX)</t>
  </si>
  <si>
    <t>MICRO CHIP F</t>
  </si>
  <si>
    <t>FULL</t>
  </si>
  <si>
    <t>SAGE F</t>
  </si>
  <si>
    <t>ENSIGN F</t>
  </si>
  <si>
    <t>BRIGHT WHITE F</t>
  </si>
  <si>
    <t>Hi Patrick</t>
  </si>
  <si>
    <t xml:space="preserve">Can you please send commitment sheet so we can issue order to factory tomorrow ? </t>
  </si>
  <si>
    <t xml:space="preserve">Thanks ! </t>
  </si>
  <si>
    <r>
      <t>Sent:</t>
    </r>
    <r>
      <rPr>
        <sz val="11"/>
        <rFont val="Calibri"/>
        <family val="2"/>
      </rPr>
      <t xml:space="preserve"> Saturday, April 20, 2024 2:26 AM</t>
    </r>
  </si>
  <si>
    <r>
      <t>To:</t>
    </r>
    <r>
      <rPr>
        <sz val="11"/>
        <rFont val="Calibri"/>
        <family val="2"/>
      </rPr>
      <t xml:space="preserve"> mindy. yang</t>
    </r>
  </si>
  <si>
    <r>
      <t>Cc:</t>
    </r>
    <r>
      <rPr>
        <sz val="11"/>
        <rFont val="Calibri"/>
        <family val="2"/>
      </rPr>
      <t xml:space="preserve"> Patrick Li; Sarah Chen; Helena Bang; Debi Zabransky</t>
    </r>
  </si>
  <si>
    <r>
      <t>Subject:</t>
    </r>
    <r>
      <rPr>
        <sz val="11"/>
        <rFont val="Calibri"/>
        <family val="2"/>
      </rPr>
      <t xml:space="preserve"> Re: Ross Solids 200 Tw/FL</t>
    </r>
  </si>
  <si>
    <t>Hi Mindy.</t>
  </si>
  <si>
    <t>Note buyer confined below Pantones.</t>
  </si>
  <si>
    <t>Margaret </t>
  </si>
  <si>
    <t>On Apr 19, 2024, at 7:19 AM, Margaret Bellido &lt;Margaret.bellido@jlahome.com&gt; wrote:</t>
  </si>
  <si>
    <t>﻿</t>
  </si>
  <si>
    <t>Hi Mindy.,</t>
  </si>
  <si>
    <t>Please note that below microchip and pale mauve should be repeat colors from when we did BTS fitted sheet set under 180TC. Reference PO 60074629. We should reference those colors. Let me know if the color matches. I will also reconfirm on my end.</t>
  </si>
  <si>
    <t>On Apr 19, 2024, at 6:15 AM, mindy.yang &lt;mindy.yang@jlachina.com&gt; wrote:</t>
  </si>
  <si>
    <t>Hi Margaret ,</t>
  </si>
  <si>
    <t xml:space="preserve">Can you please confirm the pantone marked in below correct ? </t>
  </si>
  <si>
    <t xml:space="preserve">This order will produced in Pakistan team ,  for color SAGE, MONUMENT, India producing production of the 2 colors, and we have got comment on color sage LD , but Monument, still on holding, revised LD will be delivered soon, so once you get buyer comment, can you please send half of the LD to Pakistan to follow up . </t>
  </si>
  <si>
    <t xml:space="preserve">MICRO CHIP, ENSIGN and PALE MAUVE all are new colors, will make LAB DIP for comment. </t>
  </si>
  <si>
    <t>Only Bright white is repeat for factory .</t>
  </si>
  <si>
    <t xml:space="preserve">Can you please send commitment sheet ? </t>
  </si>
  <si>
    <t xml:space="preserve">Thank ! </t>
  </si>
  <si>
    <r>
      <t>Sent:</t>
    </r>
    <r>
      <rPr>
        <sz val="11"/>
        <rFont val="Calibri"/>
        <family val="2"/>
      </rPr>
      <t xml:space="preserve"> Friday, April 19, 2024 4:02 AM</t>
    </r>
  </si>
  <si>
    <r>
      <t>To:</t>
    </r>
    <r>
      <rPr>
        <sz val="11"/>
        <rFont val="Calibri"/>
        <family val="2"/>
      </rPr>
      <t xml:space="preserve"> </t>
    </r>
    <r>
      <rPr>
        <sz val="11"/>
        <rFont val="SimSun"/>
        <charset val="134"/>
      </rPr>
      <t>杨敏</t>
    </r>
  </si>
  <si>
    <r>
      <t>Subject:</t>
    </r>
    <r>
      <rPr>
        <sz val="11"/>
        <rFont val="Calibri"/>
        <family val="2"/>
      </rPr>
      <t xml:space="preserve"> RE: Re: Ross Solids 200 Tw/FL</t>
    </r>
  </si>
  <si>
    <t xml:space="preserve">Please see below Ross projections for T200. Note the new color she would like to do if we approved via photos. Let me know if doable. </t>
  </si>
  <si>
    <r>
      <t>Comment</t>
    </r>
    <r>
      <rPr>
        <u/>
        <sz val="11"/>
        <rFont val="Calibri"/>
        <family val="2"/>
      </rPr>
      <t>:</t>
    </r>
    <r>
      <rPr>
        <sz val="11"/>
        <rFont val="Calibri"/>
        <family val="2"/>
      </rPr>
      <t xml:space="preserve"> We have not done </t>
    </r>
    <r>
      <rPr>
        <u/>
        <sz val="11"/>
        <rFont val="Calibri"/>
        <family val="2"/>
      </rPr>
      <t>ensign blue</t>
    </r>
    <r>
      <rPr>
        <sz val="11"/>
        <rFont val="Calibri"/>
        <family val="2"/>
      </rPr>
      <t xml:space="preserve"> yet but I’m praying they will be able to squeeze it in if we don’t get lab dip approvals in person and just via photo.</t>
    </r>
  </si>
  <si>
    <t>Thanks!</t>
  </si>
  <si>
    <t>From: 杨敏 &lt;mindy.yang@scmhome.com&gt;</t>
  </si>
  <si>
    <r>
      <t>Sent:</t>
    </r>
    <r>
      <rPr>
        <sz val="11"/>
        <rFont val="Calibri"/>
        <family val="2"/>
      </rPr>
      <t xml:space="preserve"> Wednesday, April 17, 2024 10:01 AM</t>
    </r>
  </si>
  <si>
    <t>To: Margaret Bellido &lt;margaret.bellido@jlahome.com&gt;</t>
  </si>
  <si>
    <r>
      <t>Cc:</t>
    </r>
    <r>
      <rPr>
        <sz val="11"/>
        <rFont val="Calibri"/>
        <family val="2"/>
      </rPr>
      <t xml:space="preserve"> Patrick Li &lt;patrick.li@jlahome.com&gt;; Sarah Chen &lt;sarah.chen@jlahome.com&gt;; Helena Bang &lt;helena.bang@jlahome.com&gt;; Debi Zabransky &lt;debi.zabransky@jlahome.com&gt;</t>
    </r>
  </si>
  <si>
    <r>
      <t>Subject:</t>
    </r>
    <r>
      <rPr>
        <sz val="11"/>
        <rFont val="Calibri"/>
        <family val="2"/>
      </rPr>
      <t xml:space="preserve"> Re: Re: Ross Solids 200 Tw/FL</t>
    </r>
  </si>
  <si>
    <t>Hi Margaret</t>
  </si>
  <si>
    <r>
      <t>Yes for repeat colors</t>
    </r>
    <r>
      <rPr>
        <sz val="11"/>
        <rFont val="MS Gothic"/>
        <family val="3"/>
      </rPr>
      <t>，</t>
    </r>
    <r>
      <rPr>
        <sz val="11"/>
        <rFont val="Calibri"/>
        <family val="2"/>
      </rPr>
      <t>factory need to weave greige</t>
    </r>
    <r>
      <rPr>
        <sz val="11"/>
        <rFont val="MS Gothic"/>
        <family val="3"/>
      </rPr>
      <t>，</t>
    </r>
    <r>
      <rPr>
        <sz val="11"/>
        <rFont val="Calibri"/>
        <family val="2"/>
      </rPr>
      <t>and they have some days holiday in June</t>
    </r>
    <r>
      <rPr>
        <sz val="11"/>
        <rFont val="MS Gothic"/>
        <family val="3"/>
      </rPr>
      <t>，</t>
    </r>
    <r>
      <rPr>
        <sz val="11"/>
        <rFont val="Calibri"/>
        <family val="2"/>
      </rPr>
      <t xml:space="preserve">the best ETD is 7/6 </t>
    </r>
    <r>
      <rPr>
        <sz val="11"/>
        <rFont val="MS Gothic"/>
        <family val="3"/>
      </rPr>
      <t>，</t>
    </r>
    <r>
      <rPr>
        <sz val="11"/>
        <rFont val="Calibri"/>
        <family val="2"/>
      </rPr>
      <t xml:space="preserve">and plus the 40 days to Charleston </t>
    </r>
    <r>
      <rPr>
        <sz val="11"/>
        <rFont val="MS Gothic"/>
        <family val="3"/>
      </rPr>
      <t>，</t>
    </r>
    <r>
      <rPr>
        <sz val="11"/>
        <rFont val="Calibri"/>
        <family val="2"/>
      </rPr>
      <t>the ETA 8/16.</t>
    </r>
  </si>
  <si>
    <t>Thanks</t>
  </si>
  <si>
    <t>Mindy</t>
  </si>
  <si>
    <r>
      <t>来自</t>
    </r>
    <r>
      <rPr>
        <sz val="11"/>
        <rFont val="Calibri"/>
        <family val="2"/>
      </rPr>
      <t>Coremail</t>
    </r>
  </si>
  <si>
    <t>----- Original Message -----</t>
  </si>
  <si>
    <t>From: "Margaret Bellido" &lt;margaret.bellido@jlahome.com&gt;</t>
  </si>
  <si>
    <t>To: "mindy.yang" &lt;mindy.yang@jlachina.com&gt;</t>
  </si>
  <si>
    <r>
      <t>Cc</t>
    </r>
    <r>
      <rPr>
        <sz val="11"/>
        <rFont val="Calibri"/>
        <family val="2"/>
      </rPr>
      <t>: "Patrick Li" &lt;patrick.li@jlahome.com&gt;, "Sarah Chen" &lt;sarah.chen@jlahome.com&gt;, "Helena Bang" &lt;helena.bang@jlahome.com&gt;, "Debi Zabransky" &lt;debi.zabransky@jlahome.com&gt;</t>
    </r>
  </si>
  <si>
    <r>
      <t>Sent</t>
    </r>
    <r>
      <rPr>
        <sz val="11"/>
        <rFont val="Calibri"/>
        <family val="2"/>
      </rPr>
      <t>: Wed, 17 Apr 2024 07:41:10 -0400</t>
    </r>
  </si>
  <si>
    <r>
      <t>Subject</t>
    </r>
    <r>
      <rPr>
        <sz val="11"/>
        <rFont val="Calibri"/>
        <family val="2"/>
      </rPr>
      <t>: Re: Ross Solids 200 Tw/FL</t>
    </r>
  </si>
  <si>
    <t>Just to reconfirm , this is for repeat colors?</t>
  </si>
  <si>
    <t>On Apr 17, 2024, at 7:01 AM, mindy.yang &lt;mindy.yang@jlachina.com&gt; wrote:</t>
  </si>
  <si>
    <t xml:space="preserve">We got the best POE date will be 8/20-8/25 based on we get projection in this week, no buffer time in hand </t>
  </si>
  <si>
    <r>
      <t>Sent:</t>
    </r>
    <r>
      <rPr>
        <sz val="11"/>
        <rFont val="Calibri"/>
        <family val="2"/>
      </rPr>
      <t xml:space="preserve"> Tuesday, April 16, 2024 11:35 PM</t>
    </r>
  </si>
  <si>
    <r>
      <t>To:</t>
    </r>
    <r>
      <rPr>
        <sz val="11"/>
        <rFont val="Calibri"/>
        <family val="2"/>
      </rPr>
      <t xml:space="preserve"> Patrick Li</t>
    </r>
  </si>
  <si>
    <r>
      <t>Cc:</t>
    </r>
    <r>
      <rPr>
        <sz val="11"/>
        <rFont val="Calibri"/>
        <family val="2"/>
      </rPr>
      <t xml:space="preserve"> Sarah Chen; Helena Bang; Debi Zabransky; </t>
    </r>
    <r>
      <rPr>
        <sz val="11"/>
        <rFont val="SimSun"/>
        <charset val="134"/>
      </rPr>
      <t>杨敏</t>
    </r>
    <r>
      <rPr>
        <sz val="11"/>
        <rFont val="Calibri"/>
        <family val="2"/>
      </rPr>
      <t>; mindy.yang</t>
    </r>
  </si>
  <si>
    <r>
      <t>Subject:</t>
    </r>
    <r>
      <rPr>
        <sz val="11"/>
        <rFont val="Calibri"/>
        <family val="2"/>
      </rPr>
      <t xml:space="preserve"> RE: Fwd: Ross Solids 200 Tw/FL</t>
    </r>
  </si>
  <si>
    <t xml:space="preserve">I just got off the phone with buyer. She is looking to place NEW solid container ASAP. </t>
  </si>
  <si>
    <t xml:space="preserve">1. She does not care if it is white color only. Whatever is going to get it here quickly. </t>
  </si>
  <si>
    <t xml:space="preserve">2. OR Do we have anything in the DC T200 twin/full? </t>
  </si>
  <si>
    <r>
      <t>Sent:</t>
    </r>
    <r>
      <rPr>
        <sz val="11"/>
        <rFont val="Calibri"/>
        <family val="2"/>
      </rPr>
      <t xml:space="preserve"> Tuesday, April 16, 2024 10:56 AM</t>
    </r>
  </si>
  <si>
    <r>
      <t>Cc:</t>
    </r>
    <r>
      <rPr>
        <sz val="11"/>
        <rFont val="Calibri"/>
        <family val="2"/>
      </rPr>
      <t xml:space="preserve"> Sarah Chen &lt;sarah.chen@jlahome.com&gt;; Helena Bang &lt;Helena.Bang@jlahome.com&gt;; Debi Zabransky &lt;debi.zabransky@jlahome.com&gt;; </t>
    </r>
    <r>
      <rPr>
        <sz val="11"/>
        <rFont val="Microsoft JhengHei"/>
        <family val="2"/>
      </rPr>
      <t>杨敏</t>
    </r>
    <r>
      <rPr>
        <sz val="11"/>
        <rFont val="Calibri"/>
        <family val="2"/>
      </rPr>
      <t xml:space="preserve"> &lt;mindy.yang@scmhome.com&gt;; mindy.yang &lt;mindy.yang@jlachina.com&gt;</t>
    </r>
  </si>
  <si>
    <t>Can you please advise below question from Mindy?</t>
  </si>
  <si>
    <r>
      <t>Sent:</t>
    </r>
    <r>
      <rPr>
        <sz val="11"/>
        <rFont val="Calibri"/>
        <family val="2"/>
      </rPr>
      <t xml:space="preserve"> Monday, April 15, 2024 6:30 PM</t>
    </r>
  </si>
  <si>
    <r>
      <t>Cc:</t>
    </r>
    <r>
      <rPr>
        <sz val="11"/>
        <rFont val="Calibri"/>
        <family val="2"/>
      </rPr>
      <t xml:space="preserve"> Patrick Li &lt;patrick.li@jlahome.com&gt;; Sarah Chen &lt;sarah.chen@jlahome.com&gt;; Helena Bang &lt;Helena.Bang@jlahome.com&gt;; Debi Zabransky &lt;debi.zabransky@jlahome.com&gt;</t>
    </r>
  </si>
  <si>
    <r>
      <t>Subject:</t>
    </r>
    <r>
      <rPr>
        <sz val="11"/>
        <rFont val="Calibri"/>
        <family val="2"/>
      </rPr>
      <t xml:space="preserve"> Re: Fwd: Ross Solids 200 Tw/FL</t>
    </r>
  </si>
  <si>
    <r>
      <t>We have received a new solid PO yesterday</t>
    </r>
    <r>
      <rPr>
        <sz val="11"/>
        <rFont val="SimSun"/>
        <charset val="134"/>
      </rPr>
      <t>，</t>
    </r>
    <r>
      <rPr>
        <sz val="11"/>
        <rFont val="Calibri"/>
        <family val="2"/>
      </rPr>
      <t xml:space="preserve">so do they asking the best timing for another solid container or for the one we received yesterday </t>
    </r>
    <r>
      <rPr>
        <sz val="11"/>
        <rFont val="SimSun"/>
        <charset val="134"/>
      </rPr>
      <t>？</t>
    </r>
  </si>
  <si>
    <r>
      <t>To</t>
    </r>
    <r>
      <rPr>
        <sz val="11"/>
        <rFont val="Calibri"/>
        <family val="2"/>
      </rPr>
      <t xml:space="preserve">: "Patrick Li" &lt;patrick.li@jlahome.com&gt;, "Sarah Chen" &lt;sarah.chen@jlahome.com&gt;, </t>
    </r>
    <r>
      <rPr>
        <sz val="11"/>
        <rFont val="SimSun"/>
        <charset val="134"/>
      </rPr>
      <t>杨敏</t>
    </r>
    <r>
      <rPr>
        <sz val="11"/>
        <rFont val="Calibri"/>
        <family val="2"/>
      </rPr>
      <t xml:space="preserve"> &lt;mindy.yang@jlachina.com&gt;</t>
    </r>
  </si>
  <si>
    <r>
      <t>Cc</t>
    </r>
    <r>
      <rPr>
        <sz val="11"/>
        <rFont val="Calibri"/>
        <family val="2"/>
      </rPr>
      <t>: "Helena Bang" &lt;Helena.Bang@jlahome.com&gt;, "Debi Zabransky" &lt;debi.zabransky@jlahome.com&gt;</t>
    </r>
  </si>
  <si>
    <r>
      <t>Sent</t>
    </r>
    <r>
      <rPr>
        <sz val="11"/>
        <rFont val="Calibri"/>
        <family val="2"/>
      </rPr>
      <t>: Mon, 15 Apr 2024 16:09:18 -0400</t>
    </r>
  </si>
  <si>
    <r>
      <t>Subject</t>
    </r>
    <r>
      <rPr>
        <sz val="11"/>
        <rFont val="Calibri"/>
        <family val="2"/>
      </rPr>
      <t>: Fwd: Ross Solids 200 Tw/FL</t>
    </r>
  </si>
  <si>
    <t>Hi Team,</t>
  </si>
  <si>
    <t>Please see below and advise best timing.</t>
  </si>
  <si>
    <t>Begin forwarded message:</t>
  </si>
  <si>
    <t>From: "Hallie Katz (NYBO)" &lt;Hallie.Katz@ros.com&gt;</t>
  </si>
  <si>
    <r>
      <t>Date:</t>
    </r>
    <r>
      <rPr>
        <sz val="11"/>
        <rFont val="Calibri"/>
        <family val="2"/>
      </rPr>
      <t xml:space="preserve"> April 15, 2024 at 4:01:52 PM EDT</t>
    </r>
  </si>
  <si>
    <r>
      <t>To:</t>
    </r>
    <r>
      <rPr>
        <sz val="11"/>
        <rFont val="Calibri"/>
        <family val="2"/>
      </rPr>
      <t xml:space="preserve"> Margaret Bellido &lt;Margaret.bellido@jlahome.com&gt;, Helena Bang &lt;helena.bang@jlahome.com&gt;</t>
    </r>
  </si>
  <si>
    <t>Cc: Juanna Nixon &lt;Juanna.Nixon@ros.com&gt;</t>
  </si>
  <si>
    <r>
      <t>Subject:</t>
    </r>
    <r>
      <rPr>
        <sz val="11"/>
        <rFont val="Calibri"/>
        <family val="2"/>
      </rPr>
      <t xml:space="preserve"> </t>
    </r>
    <r>
      <rPr>
        <b/>
        <sz val="11"/>
        <rFont val="Calibri"/>
        <family val="2"/>
      </rPr>
      <t>Solids 200 Tw/FL</t>
    </r>
  </si>
  <si>
    <t>What is the earliest you’d be able to get containers of solid 200TC tw and full here?</t>
  </si>
  <si>
    <t>Hallie Katz</t>
  </si>
  <si>
    <t>Buyer – Sheets</t>
  </si>
  <si>
    <t>917.903.7510</t>
  </si>
  <si>
    <t>VIN #</t>
  </si>
  <si>
    <t>Total</t>
  </si>
  <si>
    <t>Armoire Collection</t>
  </si>
  <si>
    <t>Bo</t>
  </si>
  <si>
    <t>100% Cotton</t>
    <phoneticPr fontId="5" type="noConversion"/>
  </si>
  <si>
    <t>100% Cotton Printed Sheet Set, 4" single needle hem, VZB packaging</t>
    <phoneticPr fontId="5" type="noConversion"/>
  </si>
  <si>
    <t xml:space="preserve">Sophie </t>
  </si>
  <si>
    <t xml:space="preserve">Willow &amp; Sage </t>
  </si>
  <si>
    <t xml:space="preserve">Mulberry floral </t>
  </si>
  <si>
    <t>Viva</t>
  </si>
  <si>
    <t xml:space="preserve">Dabi (reorder) </t>
  </si>
  <si>
    <t xml:space="preserve">Sophie Orchid </t>
  </si>
  <si>
    <t xml:space="preserve">4 piece set -- 200TC 100% Cotton Printed Sheet Set </t>
    <phoneticPr fontId="5" type="noConversion"/>
  </si>
  <si>
    <t>H(CM)</t>
    <phoneticPr fontId="5" type="noConversion"/>
  </si>
  <si>
    <t>W(CM)</t>
    <phoneticPr fontId="5" type="noConversion"/>
  </si>
  <si>
    <t>L(CM)</t>
    <phoneticPr fontId="5" type="noConversion"/>
  </si>
  <si>
    <t>Labels</t>
  </si>
  <si>
    <t>Total Cubic</t>
    <phoneticPr fontId="5" type="noConversion"/>
  </si>
  <si>
    <t>Cubic Meter/ per item</t>
    <phoneticPr fontId="5" type="noConversion"/>
  </si>
  <si>
    <r>
      <t>C</t>
    </r>
    <r>
      <rPr>
        <sz val="11"/>
        <color theme="1"/>
        <rFont val="宋体"/>
        <family val="3"/>
        <charset val="134"/>
        <scheme val="minor"/>
      </rPr>
      <t>ase Pack</t>
    </r>
  </si>
  <si>
    <t>Sizo Ratio</t>
    <phoneticPr fontId="5" type="noConversion"/>
  </si>
  <si>
    <t>Unit QTY</t>
    <phoneticPr fontId="5" type="noConversion"/>
  </si>
  <si>
    <t>JLA FOB Domestic Warehouse Prices</t>
    <phoneticPr fontId="5" type="noConversion"/>
  </si>
  <si>
    <t>JLA POE Price</t>
    <phoneticPr fontId="5" type="noConversion"/>
  </si>
  <si>
    <t xml:space="preserve">Style Name </t>
  </si>
  <si>
    <t>Program</t>
    <phoneticPr fontId="5" type="noConversion"/>
  </si>
  <si>
    <t>Best POE S/W 2/28- 3/7/2025</t>
  </si>
  <si>
    <t xml:space="preserve"> Payment Terms: 60 days </t>
  </si>
  <si>
    <t xml:space="preserve">Ross T200 MarchPrint Container </t>
  </si>
  <si>
    <t>Willow&amp;Sage，Armoire Collection,</t>
  </si>
  <si>
    <t>New Prices (Running Quality)</t>
  </si>
  <si>
    <t>Running Prices</t>
  </si>
  <si>
    <t xml:space="preserve">3 piece set -- 200TC 100% Cotton Printed Sheet Set </t>
    <phoneticPr fontId="70" type="noConversion"/>
  </si>
  <si>
    <t>Noma</t>
  </si>
  <si>
    <t>100% Cotton</t>
    <phoneticPr fontId="138" type="noConversion"/>
  </si>
  <si>
    <t>100% Cotton Printed Sheet Set, 4" single needle hem, VZB packaging</t>
    <phoneticPr fontId="138" type="noConversion"/>
  </si>
  <si>
    <t xml:space="preserve">Alexis </t>
  </si>
  <si>
    <t xml:space="preserve">Damian </t>
  </si>
  <si>
    <t>Jamie</t>
  </si>
  <si>
    <t>Butterfly Garden</t>
  </si>
  <si>
    <t xml:space="preserve">Jamie blue </t>
  </si>
  <si>
    <t xml:space="preserve">4 piece set -- 200TC 100% Cotton Printed Sheet Set </t>
    <phoneticPr fontId="138" type="noConversion"/>
  </si>
  <si>
    <t>H(CM)</t>
    <phoneticPr fontId="138" type="noConversion"/>
  </si>
  <si>
    <t>W(CM)</t>
    <phoneticPr fontId="138" type="noConversion"/>
  </si>
  <si>
    <t>L(CM)</t>
    <phoneticPr fontId="138" type="noConversion"/>
  </si>
  <si>
    <t>Total Cubic</t>
    <phoneticPr fontId="138" type="noConversion"/>
  </si>
  <si>
    <t>Cubic Meter/ per item</t>
    <phoneticPr fontId="138" type="noConversion"/>
  </si>
  <si>
    <r>
      <t>C</t>
    </r>
    <r>
      <rPr>
        <sz val="11"/>
        <color theme="1"/>
        <rFont val="宋体"/>
        <family val="3"/>
        <charset val="134"/>
        <scheme val="minor"/>
      </rPr>
      <t>ase Pack</t>
    </r>
    <phoneticPr fontId="138" type="noConversion"/>
  </si>
  <si>
    <t>Sizo Ratio</t>
    <phoneticPr fontId="138" type="noConversion"/>
  </si>
  <si>
    <t>Suggested QTY</t>
    <phoneticPr fontId="138" type="noConversion"/>
  </si>
  <si>
    <t>Unit QTY</t>
    <phoneticPr fontId="138" type="noConversion"/>
  </si>
  <si>
    <t>JLA FOB Domestic Warehouse Prices</t>
    <phoneticPr fontId="138" type="noConversion"/>
  </si>
  <si>
    <t>JLA POE Price</t>
    <phoneticPr fontId="138" type="noConversion"/>
  </si>
  <si>
    <t>Program</t>
    <phoneticPr fontId="138" type="noConversion"/>
  </si>
  <si>
    <t xml:space="preserve">Ross T200AUGUST Print Container </t>
  </si>
  <si>
    <t>Tutu</t>
  </si>
  <si>
    <t xml:space="preserve">Tara </t>
  </si>
  <si>
    <t xml:space="preserve">Margio </t>
  </si>
  <si>
    <t>Jamie - pink</t>
  </si>
  <si>
    <t xml:space="preserve">Serena </t>
  </si>
  <si>
    <t xml:space="preserve">Ross T200 SEPTEMEBER  Print Container </t>
  </si>
  <si>
    <t>August</t>
    <phoneticPr fontId="70" type="noConversion"/>
  </si>
  <si>
    <t>September</t>
    <phoneticPr fontId="70" type="noConversion"/>
  </si>
  <si>
    <t>Total Units</t>
  </si>
  <si>
    <t>Margin</t>
  </si>
  <si>
    <t>Factory: Yunus Textile Mills</t>
    <phoneticPr fontId="70" type="noConversion"/>
  </si>
  <si>
    <t>Departure port: Karachi, Pakistan</t>
    <phoneticPr fontId="70" type="noConversion"/>
  </si>
  <si>
    <t>Load: 0%</t>
    <phoneticPr fontId="70" type="noConversion"/>
  </si>
  <si>
    <t xml:space="preserve">Order type: POE Charleston </t>
  </si>
  <si>
    <t xml:space="preserve">Customer PO : </t>
    <phoneticPr fontId="70" type="noConversion"/>
  </si>
  <si>
    <t>Ship date: 2025/6/30</t>
    <phoneticPr fontId="70" type="noConversion"/>
  </si>
  <si>
    <t>Note: SW 8/18-8/24</t>
    <phoneticPr fontId="70" type="noConversion"/>
  </si>
  <si>
    <t>Pakistan</t>
    <phoneticPr fontId="70" type="noConversion"/>
  </si>
  <si>
    <t>RS20-8120</t>
    <phoneticPr fontId="70" type="noConversion"/>
  </si>
  <si>
    <t>RS20-8121</t>
  </si>
  <si>
    <t>RS20-8122</t>
  </si>
  <si>
    <t>RS20-8123</t>
  </si>
  <si>
    <t>RS20-8124</t>
  </si>
  <si>
    <t>RS20-8125</t>
  </si>
  <si>
    <t>RS20-8126</t>
  </si>
  <si>
    <t>RS20-8127</t>
  </si>
  <si>
    <t>RS20-8128</t>
  </si>
  <si>
    <t>RS20-8129</t>
  </si>
  <si>
    <t>RS20-8130</t>
  </si>
  <si>
    <t>RS20-8131</t>
  </si>
  <si>
    <t>RS20-8132</t>
  </si>
  <si>
    <t>RS20-8133</t>
  </si>
  <si>
    <t>RS20-8134</t>
  </si>
  <si>
    <t>RS20-8135</t>
  </si>
  <si>
    <t>RS20-8136</t>
  </si>
  <si>
    <t>RS20-8137</t>
  </si>
  <si>
    <t>RS20-8138</t>
  </si>
  <si>
    <t>RS20-8139</t>
  </si>
  <si>
    <t>022164614374</t>
  </si>
  <si>
    <t>022164614381</t>
  </si>
  <si>
    <t>022164614398</t>
  </si>
  <si>
    <t>022164614404</t>
  </si>
  <si>
    <t>022164614411</t>
  </si>
  <si>
    <t>022164614428</t>
  </si>
  <si>
    <t>022164614435</t>
  </si>
  <si>
    <t>022164614442</t>
  </si>
  <si>
    <t>022164614459</t>
  </si>
  <si>
    <t>022164614466</t>
  </si>
  <si>
    <t>022164614473</t>
  </si>
  <si>
    <t>022164614480</t>
  </si>
  <si>
    <t>022164614497</t>
  </si>
  <si>
    <t>022164614503</t>
  </si>
  <si>
    <t>022164614510</t>
  </si>
  <si>
    <t>022164614527</t>
  </si>
  <si>
    <t>022164614534</t>
  </si>
  <si>
    <t>022164614541</t>
  </si>
  <si>
    <t>022164614558</t>
  </si>
  <si>
    <t>022164614565</t>
  </si>
  <si>
    <t>EEC PO: RS-250421 &amp; RS-250422</t>
    <phoneticPr fontId="70" type="noConversion"/>
  </si>
  <si>
    <t>Jamie blue</t>
    <phoneticPr fontId="70" type="noConversion"/>
  </si>
  <si>
    <t>Ross PO Price</t>
    <phoneticPr fontId="70" type="noConversion"/>
  </si>
  <si>
    <t>WILLOW &amp; SAGE</t>
    <phoneticPr fontId="70" type="noConversion"/>
  </si>
  <si>
    <t>ARMOIRE COLLECTION</t>
  </si>
  <si>
    <t>ARMOIRE COLLECTION</t>
    <phoneticPr fontId="70" type="noConversion"/>
  </si>
  <si>
    <t>RS-250421
RS PO# 11297474
SW 8/18-8/24/2025</t>
    <phoneticPr fontId="70" type="noConversion"/>
  </si>
  <si>
    <t>RS-250422
RS PO# 11297534
SW 8/18-8/24/2025</t>
    <phoneticPr fontId="7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</si>
</sst>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4" formatCode="_ &quot;¥&quot;* #,##0.00_ ;_ &quot;¥&quot;* \-#,##0.00_ ;_ &quot;¥&quot;* &quot;-&quot;??_ ;_ @_ "/>
    <numFmt numFmtId="43" formatCode="_ * #,##0.00_ ;_ * \-#,##0.00_ ;_ * &quot;-&quot;??_ ;_ @_ "/>
    <numFmt numFmtId="176" formatCode="&quot;$&quot;#,##0.00_);[Red]\(&quot;$&quot;#,##0.00\)"/>
    <numFmt numFmtId="177" formatCode="_(&quot;$&quot;* #,##0.00_);_(&quot;$&quot;* \(#,##0.00\);_(&quot;$&quot;* &quot;-&quot;??_);_(@_)"/>
    <numFmt numFmtId="178" formatCode="_(* #,##0.00_);_(* \(#,##0.00\);_(* &quot;-&quot;??_);_(@_)"/>
    <numFmt numFmtId="179" formatCode="&quot;$&quot;#,##0.00"/>
    <numFmt numFmtId="180" formatCode="0.0000"/>
    <numFmt numFmtId="181" formatCode="0.0%"/>
    <numFmt numFmtId="182" formatCode="&quot;$&quot;#,##0"/>
    <numFmt numFmtId="183" formatCode="_([$$-409]* #,##0.00_);_([$$-409]* \(#,##0.00\);_([$$-409]* &quot;-&quot;??_);_(@_)"/>
    <numFmt numFmtId="184" formatCode="_-* #,##0_-;\-* #,##0_-;_-* &quot;-&quot;_-;_-@_-"/>
    <numFmt numFmtId="185" formatCode="_-* #,##0.00_-;\-* #,##0.00_-;_-* &quot;-&quot;??_-;_-@_-"/>
    <numFmt numFmtId="186" formatCode="_(&quot;$&quot;* #,##0.0_);_(&quot;$&quot;* \(#,##0.0\);_(&quot;$&quot;* &quot;-&quot;??_);_(@_)"/>
    <numFmt numFmtId="187" formatCode="mm/dd/yy_)"/>
    <numFmt numFmtId="188" formatCode="_(&quot;$&quot;* #,##0_);_(&quot;$&quot;* \(#,##0\);_(&quot;$&quot;* &quot;-&quot;??_);_(@_)"/>
    <numFmt numFmtId="189" formatCode="mmm\ dd\,\ yy"/>
    <numFmt numFmtId="190" formatCode="_(* #,##0_);_(* \(#,##0\);_(* &quot;-&quot;??_);_(@_)"/>
    <numFmt numFmtId="191" formatCode="_ &quot;Rs.&quot;\ * #,##0.00_ ;_ &quot;Rs.&quot;\ * \-#,##0.00_ ;_ &quot;Rs.&quot;\ * &quot;-&quot;??_ ;_ @_ "/>
    <numFmt numFmtId="192" formatCode="_ &quot;￥&quot;* #,##0.00_ ;_ &quot;￥&quot;* \-#,##0.00_ ;_ &quot;￥&quot;* &quot;-&quot;??_ ;_ @_ "/>
    <numFmt numFmtId="193" formatCode="[$-409]dd/mmm/yy;@"/>
    <numFmt numFmtId="194" formatCode="_-[$$-409]* #,##0.00_ ;_-[$$-409]* \-#,##0.00\ ;_-[$$-409]* &quot;-&quot;??_ ;_-@_ "/>
    <numFmt numFmtId="195" formatCode="0_ "/>
    <numFmt numFmtId="196" formatCode="\$#,##0.00;\-\$#,##0.00"/>
    <numFmt numFmtId="197" formatCode="0_);[Red]\(0\)"/>
  </numFmts>
  <fonts count="140">
    <font>
      <sz val="10"/>
      <name val="Arial"/>
      <family val="2"/>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0"/>
      <name val="Arial"/>
      <family val="2"/>
    </font>
    <font>
      <sz val="10"/>
      <name val="Arial"/>
      <family val="2"/>
    </font>
    <font>
      <sz val="10"/>
      <name val="Helv"/>
      <family val="2"/>
    </font>
    <font>
      <sz val="11"/>
      <color indexed="8"/>
      <name val="宋体"/>
      <family val="3"/>
      <charset val="134"/>
    </font>
    <font>
      <sz val="11"/>
      <color indexed="9"/>
      <name val="宋体"/>
      <family val="3"/>
      <charset val="134"/>
    </font>
    <font>
      <sz val="12"/>
      <name val="宋体"/>
      <family val="3"/>
      <charset val="134"/>
    </font>
    <font>
      <sz val="11"/>
      <color indexed="17"/>
      <name val="宋体"/>
      <family val="3"/>
      <charset val="134"/>
    </font>
    <font>
      <sz val="11"/>
      <color indexed="20"/>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b/>
      <sz val="10"/>
      <name val="Arial"/>
      <family val="2"/>
    </font>
    <font>
      <sz val="9"/>
      <name val="Arial"/>
      <family val="2"/>
    </font>
    <font>
      <sz val="10"/>
      <color indexed="12"/>
      <name val="Arial"/>
      <family val="2"/>
    </font>
    <font>
      <b/>
      <sz val="10"/>
      <color indexed="10"/>
      <name val="Arial"/>
      <family val="2"/>
    </font>
    <font>
      <sz val="10"/>
      <color indexed="8"/>
      <name val="Arial"/>
      <family val="2"/>
    </font>
    <font>
      <b/>
      <sz val="10"/>
      <color indexed="12"/>
      <name val="Arial"/>
      <family val="2"/>
    </font>
    <font>
      <sz val="11"/>
      <name val="Arial"/>
      <family val="2"/>
    </font>
    <font>
      <b/>
      <sz val="11"/>
      <name val="Arial"/>
      <family val="2"/>
    </font>
    <font>
      <b/>
      <sz val="16"/>
      <name val="Arial"/>
      <family val="2"/>
    </font>
    <font>
      <sz val="11"/>
      <color indexed="8"/>
      <name val="Calibri"/>
      <family val="2"/>
    </font>
    <font>
      <sz val="12"/>
      <name val="Times New Roman"/>
      <family val="1"/>
    </font>
    <font>
      <sz val="10"/>
      <name val="Tahoma"/>
      <family val="2"/>
    </font>
    <font>
      <b/>
      <sz val="11"/>
      <color indexed="8"/>
      <name val="Calibri"/>
      <family val="2"/>
    </font>
    <font>
      <sz val="1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9"/>
      <color indexed="8"/>
      <name val="Calibri"/>
      <family val="2"/>
    </font>
    <font>
      <sz val="12"/>
      <color indexed="8"/>
      <name val="Footlight MT Light"/>
      <family val="1"/>
    </font>
    <font>
      <sz val="12"/>
      <color indexed="8"/>
      <name val="Calibri"/>
      <family val="2"/>
    </font>
    <font>
      <b/>
      <sz val="11"/>
      <color indexed="63"/>
      <name val="Calibri"/>
      <family val="2"/>
    </font>
    <font>
      <b/>
      <sz val="18"/>
      <color indexed="56"/>
      <name val="Cambria"/>
      <family val="1"/>
    </font>
    <font>
      <b/>
      <sz val="18"/>
      <color indexed="56"/>
      <name val="Cambria"/>
      <family val="1"/>
    </font>
    <font>
      <sz val="11"/>
      <color indexed="10"/>
      <name val="Calibri"/>
      <family val="2"/>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color indexed="8"/>
      <name val="Tahoma"/>
      <family val="2"/>
    </font>
    <font>
      <sz val="11"/>
      <name val="蹈框"/>
      <family val="3"/>
      <charset val="134"/>
    </font>
    <font>
      <sz val="9"/>
      <name val="宋体"/>
      <family val="3"/>
      <charset val="134"/>
    </font>
    <font>
      <sz val="12"/>
      <color theme="1"/>
      <name val="Arial"/>
      <family val="2"/>
    </font>
    <font>
      <sz val="12"/>
      <color theme="1"/>
      <name val="宋体"/>
      <family val="2"/>
      <scheme val="minor"/>
    </font>
    <font>
      <sz val="11"/>
      <color rgb="FF000000"/>
      <name val="宋体"/>
      <family val="3"/>
      <charset val="134"/>
    </font>
    <font>
      <sz val="10"/>
      <color rgb="FFFF0000"/>
      <name val="Arial"/>
      <family val="2"/>
    </font>
    <font>
      <b/>
      <sz val="10"/>
      <color rgb="FFFF0000"/>
      <name val="Arial"/>
      <family val="2"/>
    </font>
    <font>
      <sz val="11"/>
      <name val="宋体"/>
      <family val="2"/>
      <scheme val="minor"/>
    </font>
    <font>
      <b/>
      <sz val="11"/>
      <name val="宋体"/>
      <family val="2"/>
      <scheme val="minor"/>
    </font>
    <font>
      <b/>
      <sz val="11"/>
      <color rgb="FFFF0000"/>
      <name val="宋体"/>
      <family val="2"/>
      <scheme val="minor"/>
    </font>
    <font>
      <sz val="11"/>
      <color theme="1"/>
      <name val="宋体"/>
      <family val="2"/>
      <scheme val="minor"/>
    </font>
    <font>
      <sz val="10"/>
      <name val="Arial"/>
      <family val="2"/>
    </font>
    <font>
      <u/>
      <sz val="12"/>
      <color indexed="12"/>
      <name val="宋体"/>
      <family val="3"/>
      <charset val="134"/>
    </font>
    <font>
      <b/>
      <sz val="18"/>
      <color indexed="56"/>
      <name val="Cambria"/>
      <family val="2"/>
    </font>
    <font>
      <sz val="10"/>
      <name val="Arial"/>
      <family val="2"/>
    </font>
    <font>
      <u/>
      <sz val="11"/>
      <color theme="10"/>
      <name val="宋体"/>
      <family val="2"/>
      <scheme val="minor"/>
    </font>
    <font>
      <sz val="10"/>
      <name val="Verdana"/>
      <family val="2"/>
    </font>
    <font>
      <sz val="11"/>
      <color rgb="FFFF0000"/>
      <name val="宋体"/>
      <family val="2"/>
      <scheme val="minor"/>
    </font>
    <font>
      <b/>
      <sz val="11"/>
      <color theme="1"/>
      <name val="宋体"/>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b/>
      <sz val="11"/>
      <color rgb="FF000000"/>
      <name val="宋体"/>
      <family val="2"/>
      <scheme val="minor"/>
    </font>
    <font>
      <b/>
      <u/>
      <sz val="11"/>
      <name val="Arial"/>
      <family val="2"/>
    </font>
    <font>
      <sz val="10"/>
      <color theme="0"/>
      <name val="Arial"/>
      <family val="2"/>
    </font>
    <font>
      <sz val="10"/>
      <name val="Calibri"/>
      <family val="2"/>
    </font>
    <font>
      <sz val="11"/>
      <name val="Calibri"/>
      <family val="2"/>
    </font>
    <font>
      <b/>
      <sz val="11"/>
      <name val="Calibri"/>
      <family val="2"/>
    </font>
    <font>
      <b/>
      <u/>
      <sz val="16"/>
      <color rgb="FF000000"/>
      <name val="Arial"/>
      <family val="2"/>
    </font>
    <font>
      <b/>
      <sz val="11"/>
      <color rgb="FFFF0000"/>
      <name val="Arial"/>
      <family val="2"/>
    </font>
    <font>
      <sz val="11"/>
      <color rgb="FF000000"/>
      <name val="Calibri"/>
      <family val="2"/>
    </font>
    <font>
      <b/>
      <sz val="9"/>
      <color rgb="FF000000"/>
      <name val="Arial"/>
      <family val="2"/>
    </font>
    <font>
      <b/>
      <u/>
      <sz val="12"/>
      <color rgb="FF000000"/>
      <name val="Arial"/>
      <family val="2"/>
    </font>
    <font>
      <sz val="11"/>
      <color rgb="FFFF0000"/>
      <name val="Arial"/>
      <family val="2"/>
    </font>
    <font>
      <b/>
      <u/>
      <sz val="11"/>
      <color rgb="FF000000"/>
      <name val="Arial"/>
      <family val="2"/>
    </font>
    <font>
      <sz val="11"/>
      <name val="Aptos"/>
      <family val="2"/>
    </font>
    <font>
      <sz val="10"/>
      <name val="MS Reference Sans Serif"/>
      <family val="2"/>
    </font>
    <font>
      <b/>
      <u/>
      <sz val="10"/>
      <color rgb="FFFF0000"/>
      <name val="MS Reference Sans Serif"/>
      <family val="2"/>
    </font>
    <font>
      <b/>
      <sz val="10"/>
      <color rgb="FF002060"/>
      <name val="MS Reference Sans Serif"/>
      <family val="2"/>
    </font>
    <font>
      <b/>
      <vertAlign val="superscript"/>
      <sz val="10"/>
      <color rgb="FF002060"/>
      <name val="MS Reference Sans Serif"/>
      <family val="2"/>
    </font>
    <font>
      <sz val="10"/>
      <color rgb="FF000000"/>
      <name val="Calibri"/>
      <family val="2"/>
    </font>
    <font>
      <u/>
      <sz val="10"/>
      <color theme="10"/>
      <name val="Arial"/>
      <family val="2"/>
    </font>
    <font>
      <sz val="11"/>
      <color rgb="FF202124"/>
      <name val="Aptos"/>
      <family val="2"/>
    </font>
    <font>
      <b/>
      <sz val="11"/>
      <color rgb="FF202124"/>
      <name val="Aptos"/>
      <family val="2"/>
    </font>
    <font>
      <vertAlign val="superscript"/>
      <sz val="11"/>
      <color rgb="FF202124"/>
      <name val="Aptos"/>
      <family val="2"/>
    </font>
    <font>
      <sz val="10.5"/>
      <color rgb="FF1F497D"/>
      <name val="Calibri"/>
      <family val="2"/>
    </font>
    <font>
      <sz val="10.5"/>
      <color rgb="FF1F497D"/>
      <name val="SimSun"/>
      <family val="3"/>
      <charset val="134"/>
    </font>
    <font>
      <sz val="12"/>
      <color rgb="FF000000"/>
      <name val="Calibri"/>
      <family val="2"/>
    </font>
    <font>
      <sz val="10"/>
      <name val="Aptos"/>
      <family val="2"/>
    </font>
    <font>
      <vertAlign val="superscript"/>
      <sz val="10"/>
      <name val="Aptos"/>
      <family val="2"/>
    </font>
    <font>
      <sz val="11"/>
      <color rgb="FFFF0000"/>
      <name val="Calibri"/>
      <family val="2"/>
    </font>
    <font>
      <sz val="11"/>
      <color rgb="FF000000"/>
      <name val="SimSun"/>
      <charset val="134"/>
    </font>
    <font>
      <b/>
      <sz val="11"/>
      <color rgb="FF000000"/>
      <name val="Calibri"/>
      <family val="2"/>
    </font>
    <font>
      <sz val="11"/>
      <name val="SimSun"/>
      <charset val="134"/>
    </font>
    <font>
      <b/>
      <u/>
      <sz val="11"/>
      <name val="Calibri"/>
      <family val="2"/>
    </font>
    <font>
      <u/>
      <sz val="11"/>
      <name val="Calibri"/>
      <family val="2"/>
    </font>
    <font>
      <sz val="11"/>
      <name val="Microsoft JhengHei"/>
      <family val="2"/>
    </font>
    <font>
      <sz val="11"/>
      <name val="MS Gothic"/>
      <family val="3"/>
    </font>
    <font>
      <sz val="12"/>
      <name val="Aptos"/>
      <family val="2"/>
    </font>
    <font>
      <sz val="10.5"/>
      <color rgb="FF1F497D"/>
      <name val="SimSun"/>
      <charset val="134"/>
    </font>
    <font>
      <sz val="11"/>
      <color theme="1"/>
      <name val="宋体"/>
      <family val="2"/>
      <scheme val="minor"/>
    </font>
    <font>
      <sz val="11"/>
      <color theme="1"/>
      <name val="宋体"/>
      <family val="3"/>
      <charset val="134"/>
      <scheme val="minor"/>
    </font>
    <font>
      <b/>
      <sz val="12"/>
      <color rgb="FFFF0000"/>
      <name val="Cambria"/>
      <family val="1"/>
    </font>
    <font>
      <b/>
      <sz val="12"/>
      <name val="Cambria"/>
      <family val="1"/>
    </font>
    <font>
      <u/>
      <sz val="11"/>
      <color theme="1"/>
      <name val="宋体"/>
      <family val="3"/>
      <charset val="134"/>
      <scheme val="minor"/>
    </font>
    <font>
      <u/>
      <sz val="11"/>
      <color theme="1"/>
      <name val="宋体"/>
      <family val="2"/>
      <scheme val="minor"/>
    </font>
    <font>
      <u/>
      <sz val="10"/>
      <name val="Arial"/>
      <family val="2"/>
    </font>
    <font>
      <sz val="11"/>
      <color rgb="FFFF0000"/>
      <name val="宋体"/>
      <family val="3"/>
      <charset val="134"/>
      <scheme val="minor"/>
    </font>
    <font>
      <sz val="9"/>
      <name val="宋体"/>
      <family val="3"/>
      <charset val="134"/>
      <scheme val="minor"/>
    </font>
    <font>
      <b/>
      <sz val="14"/>
      <name val="Arial"/>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B4C6E7"/>
        <bgColor indexed="64"/>
      </patternFill>
    </fill>
    <fill>
      <patternFill patternType="solid">
        <fgColor theme="1"/>
        <bgColor indexed="64"/>
      </patternFill>
    </fill>
    <fill>
      <patternFill patternType="solid">
        <fgColor theme="5" tint="0.79998168889431442"/>
        <bgColor indexed="64"/>
      </patternFill>
    </fill>
    <fill>
      <patternFill patternType="solid">
        <fgColor rgb="FF000000"/>
        <bgColor indexed="64"/>
      </patternFill>
    </fill>
    <fill>
      <patternFill patternType="solid">
        <fgColor rgb="FFFFFFFF"/>
        <bgColor indexed="64"/>
      </patternFill>
    </fill>
    <fill>
      <patternFill patternType="solid">
        <fgColor rgb="FF00FF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8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thin">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auto="1"/>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indexed="64"/>
      </top>
      <bottom style="medium">
        <color indexed="64"/>
      </bottom>
      <diagonal/>
    </border>
    <border>
      <left/>
      <right/>
      <top/>
      <bottom style="medium">
        <color rgb="FF000000"/>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style="thin">
        <color indexed="64"/>
      </left>
      <right style="medium">
        <color indexed="64"/>
      </right>
      <top style="thin">
        <color indexed="64"/>
      </top>
      <bottom style="thin">
        <color indexed="64"/>
      </bottom>
      <diagonal/>
    </border>
    <border>
      <left/>
      <right/>
      <top/>
      <bottom style="thin">
        <color auto="1"/>
      </bottom>
      <diagonal/>
    </border>
    <border>
      <left style="thin">
        <color auto="1"/>
      </left>
      <right/>
      <top/>
      <bottom style="thin">
        <color auto="1"/>
      </bottom>
      <diagonal/>
    </border>
  </borders>
  <cellStyleXfs count="2137">
    <xf numFmtId="0" fontId="0" fillId="0" borderId="0"/>
    <xf numFmtId="0" fontId="10" fillId="0" borderId="0"/>
    <xf numFmtId="0" fontId="10" fillId="0" borderId="0"/>
    <xf numFmtId="0" fontId="14" fillId="0" borderId="0"/>
    <xf numFmtId="0" fontId="4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10" fillId="0" borderId="0"/>
    <xf numFmtId="0" fontId="11"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ont="0" applyFill="0" applyBorder="0" applyProtection="0">
      <alignment vertical="center" wrapText="1"/>
    </xf>
    <xf numFmtId="0" fontId="10" fillId="0" borderId="0"/>
    <xf numFmtId="0" fontId="10" fillId="0" borderId="0" applyNumberFormat="0" applyFont="0" applyFill="0" applyBorder="0" applyProtection="0">
      <alignment vertical="center" wrapText="1"/>
    </xf>
    <xf numFmtId="0" fontId="11" fillId="0" borderId="0"/>
    <xf numFmtId="0" fontId="10" fillId="0" borderId="0"/>
    <xf numFmtId="0" fontId="11"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6" fillId="20" borderId="1" applyNumberFormat="0" applyAlignment="0" applyProtection="0"/>
    <xf numFmtId="0" fontId="46" fillId="20" borderId="1" applyNumberFormat="0" applyAlignment="0" applyProtection="0"/>
    <xf numFmtId="0" fontId="46" fillId="20" borderId="1" applyNumberFormat="0" applyAlignment="0" applyProtection="0"/>
    <xf numFmtId="0" fontId="47" fillId="21" borderId="2" applyNumberFormat="0" applyAlignment="0" applyProtection="0"/>
    <xf numFmtId="0" fontId="47" fillId="21" borderId="2" applyNumberFormat="0" applyAlignment="0" applyProtection="0"/>
    <xf numFmtId="0" fontId="47" fillId="21" borderId="2" applyNumberFormat="0" applyAlignment="0" applyProtection="0"/>
    <xf numFmtId="178" fontId="9"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39" fillId="0" borderId="0" applyFont="0" applyFill="0" applyBorder="0" applyAlignment="0" applyProtection="0"/>
    <xf numFmtId="177" fontId="9" fillId="0" borderId="0" applyFont="0" applyFill="0" applyBorder="0" applyAlignment="0" applyProtection="0"/>
    <xf numFmtId="44" fontId="14" fillId="0" borderId="0" applyFont="0" applyFill="0" applyBorder="0" applyAlignment="0" applyProtection="0">
      <alignment vertical="center"/>
    </xf>
    <xf numFmtId="177" fontId="10" fillId="0" borderId="0" applyFont="0" applyFill="0" applyBorder="0" applyAlignment="0" applyProtection="0"/>
    <xf numFmtId="177" fontId="11" fillId="0" borderId="0" applyFont="0" applyFill="0" applyBorder="0" applyAlignment="0" applyProtection="0"/>
    <xf numFmtId="177" fontId="10" fillId="0" borderId="0" applyFont="0" applyFill="0" applyBorder="0" applyAlignment="0" applyProtection="0"/>
    <xf numFmtId="177" fontId="31"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4"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0" fontId="14" fillId="0" borderId="0" applyFont="0" applyFill="0" applyBorder="0" applyAlignment="0" applyProtection="0">
      <alignment vertical="center"/>
    </xf>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50" fillId="22" borderId="0" applyNumberFormat="0" applyBorder="0" applyAlignment="0" applyProtection="0"/>
    <xf numFmtId="0" fontId="51" fillId="0" borderId="3" applyNumberFormat="0" applyFill="0" applyAlignment="0" applyProtection="0"/>
    <xf numFmtId="0" fontId="51" fillId="0" borderId="3" applyNumberFormat="0" applyFill="0" applyAlignment="0" applyProtection="0"/>
    <xf numFmtId="0" fontId="51" fillId="0" borderId="3" applyNumberFormat="0" applyFill="0" applyAlignment="0" applyProtection="0"/>
    <xf numFmtId="0" fontId="52" fillId="0" borderId="4" applyNumberFormat="0" applyFill="0" applyAlignment="0" applyProtection="0"/>
    <xf numFmtId="0" fontId="52" fillId="0" borderId="4"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5"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7" borderId="1" applyNumberFormat="0" applyAlignment="0" applyProtection="0"/>
    <xf numFmtId="0" fontId="54" fillId="7" borderId="1" applyNumberFormat="0" applyAlignment="0" applyProtection="0"/>
    <xf numFmtId="0" fontId="54" fillId="7" borderId="1" applyNumberFormat="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0" fillId="22" borderId="0" applyNumberFormat="0" applyFont="0" applyBorder="0" applyAlignment="0" applyProtection="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1" fillId="0" borderId="0" applyProtection="0"/>
    <xf numFmtId="0" fontId="10" fillId="0" borderId="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1" fillId="0" borderId="0" applyProtection="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alignment vertical="top"/>
    </xf>
    <xf numFmtId="0" fontId="14" fillId="0" borderId="0">
      <alignment vertical="top"/>
    </xf>
    <xf numFmtId="0" fontId="14" fillId="0" borderId="0">
      <alignment vertical="top"/>
    </xf>
    <xf numFmtId="0" fontId="11"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10" fillId="0" borderId="0"/>
    <xf numFmtId="0" fontId="71" fillId="0" borderId="0"/>
    <xf numFmtId="0" fontId="14" fillId="0" borderId="0"/>
    <xf numFmtId="0" fontId="10" fillId="0" borderId="0"/>
    <xf numFmtId="0" fontId="10" fillId="0" borderId="0"/>
    <xf numFmtId="0" fontId="39" fillId="0" borderId="0"/>
    <xf numFmtId="0" fontId="39" fillId="0" borderId="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72"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alignment vertical="top"/>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72" fillId="0" borderId="0"/>
    <xf numFmtId="0" fontId="14" fillId="0" borderId="0">
      <alignment vertical="top"/>
    </xf>
    <xf numFmtId="0" fontId="14" fillId="0" borderId="0">
      <alignment vertical="top"/>
    </xf>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0" fillId="0" borderId="0" applyNumberFormat="0" applyFont="0" applyFill="0" applyBorder="0" applyProtection="0">
      <alignment vertical="center" wrapText="1"/>
    </xf>
    <xf numFmtId="0" fontId="10" fillId="0" borderId="0"/>
    <xf numFmtId="0" fontId="10" fillId="0" borderId="0"/>
    <xf numFmtId="0" fontId="10" fillId="0" borderId="0"/>
    <xf numFmtId="0" fontId="39" fillId="0" borderId="0"/>
    <xf numFmtId="0" fontId="39" fillId="0" borderId="0"/>
    <xf numFmtId="0" fontId="57" fillId="0" borderId="0"/>
    <xf numFmtId="0" fontId="41"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xf numFmtId="0" fontId="39" fillId="0" borderId="0"/>
    <xf numFmtId="0" fontId="39" fillId="0" borderId="0"/>
    <xf numFmtId="0" fontId="10"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7" fillId="0" borderId="0"/>
    <xf numFmtId="0" fontId="58"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1"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5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11" fillId="0" borderId="0" applyProtection="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applyFont="0" applyFill="0" applyBorder="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14"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10"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39" fillId="24" borderId="7" applyNumberFormat="0" applyFont="0" applyAlignment="0" applyProtection="0"/>
    <xf numFmtId="0" fontId="60" fillId="20" borderId="8" applyNumberFormat="0" applyAlignment="0" applyProtection="0"/>
    <xf numFmtId="0" fontId="60" fillId="20" borderId="8" applyNumberFormat="0" applyAlignment="0" applyProtection="0"/>
    <xf numFmtId="0" fontId="60" fillId="20" borderId="8" applyNumberFormat="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71" fillId="0" borderId="0" applyFont="0" applyFill="0" applyBorder="0" applyAlignment="0" applyProtection="0"/>
    <xf numFmtId="0" fontId="10" fillId="0" borderId="0"/>
    <xf numFmtId="0" fontId="10" fillId="0" borderId="0"/>
    <xf numFmtId="0" fontId="10" fillId="0" borderId="0"/>
    <xf numFmtId="0" fontId="34" fillId="0" borderId="0">
      <alignment vertical="top"/>
    </xf>
    <xf numFmtId="0" fontId="73" fillId="0" borderId="0"/>
    <xf numFmtId="0" fontId="10" fillId="0" borderId="0" applyNumberFormat="0" applyFont="0" applyFill="0" applyBorder="0" applyProtection="0">
      <alignment horizontal="left" wrapText="1"/>
    </xf>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42" fillId="0" borderId="9" applyNumberFormat="0" applyFill="0" applyAlignment="0" applyProtection="0"/>
    <xf numFmtId="0" fontId="42" fillId="0" borderId="9" applyNumberFormat="0" applyFill="0" applyAlignment="0" applyProtection="0"/>
    <xf numFmtId="0" fontId="42"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38" fontId="64" fillId="0" borderId="0" applyFont="0" applyFill="0" applyBorder="0" applyAlignment="0" applyProtection="0"/>
    <xf numFmtId="40" fontId="64"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0" fontId="65" fillId="0" borderId="0"/>
    <xf numFmtId="0" fontId="40" fillId="0" borderId="0"/>
    <xf numFmtId="184" fontId="40" fillId="0" borderId="0" applyFont="0" applyFill="0" applyBorder="0" applyAlignment="0" applyProtection="0"/>
    <xf numFmtId="185" fontId="40"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20" borderId="0" applyNumberFormat="0" applyBorder="0" applyAlignment="0" applyProtection="0">
      <alignment vertical="center"/>
    </xf>
    <xf numFmtId="0" fontId="49" fillId="25" borderId="0" applyNumberFormat="0" applyBorder="0" applyAlignment="0" applyProtection="0"/>
    <xf numFmtId="0" fontId="15" fillId="26"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alignment vertical="center"/>
    </xf>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15" fillId="25" borderId="0" applyNumberFormat="0" applyBorder="0" applyAlignment="0" applyProtection="0">
      <alignment vertical="center"/>
    </xf>
    <xf numFmtId="0" fontId="66"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20" borderId="0" applyNumberFormat="0" applyBorder="0" applyAlignment="0" applyProtection="0">
      <alignment vertical="center"/>
    </xf>
    <xf numFmtId="0" fontId="45" fillId="27" borderId="0" applyNumberFormat="0" applyBorder="0" applyAlignment="0" applyProtection="0"/>
    <xf numFmtId="0" fontId="16" fillId="28"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alignment vertical="center"/>
    </xf>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16" fillId="27" borderId="0" applyNumberFormat="0" applyBorder="0" applyAlignment="0" applyProtection="0">
      <alignment vertical="center"/>
    </xf>
    <xf numFmtId="0" fontId="67"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27"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pplyProtection="0">
      <alignment vertical="top"/>
    </xf>
    <xf numFmtId="0" fontId="14" fillId="0" borderId="0">
      <alignment vertical="center"/>
    </xf>
    <xf numFmtId="0" fontId="14" fillId="0" borderId="0">
      <alignment vertical="center"/>
    </xf>
    <xf numFmtId="0" fontId="68" fillId="0" borderId="0"/>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68" fillId="0" borderId="0">
      <alignment vertical="center"/>
    </xf>
    <xf numFmtId="0" fontId="10" fillId="0" borderId="0"/>
    <xf numFmtId="0" fontId="14" fillId="0" borderId="0">
      <alignment vertical="top"/>
    </xf>
    <xf numFmtId="0" fontId="10" fillId="0" borderId="0"/>
    <xf numFmtId="0" fontId="10" fillId="0" borderId="0"/>
    <xf numFmtId="0" fontId="68" fillId="0" borderId="0"/>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43" fillId="0" borderId="0"/>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xf numFmtId="0" fontId="10" fillId="0" borderId="0"/>
    <xf numFmtId="0" fontId="10" fillId="0" borderId="0"/>
    <xf numFmtId="0" fontId="21" fillId="21" borderId="2" applyNumberFormat="0" applyAlignment="0" applyProtection="0">
      <alignment vertical="center"/>
    </xf>
    <xf numFmtId="0" fontId="21" fillId="21" borderId="2" applyNumberFormat="0" applyAlignment="0" applyProtection="0">
      <alignment vertical="center"/>
    </xf>
    <xf numFmtId="0" fontId="10" fillId="0" borderId="0" applyNumberFormat="0" applyFont="0" applyFill="0" applyBorder="0" applyProtection="0">
      <alignment vertical="center" wrapText="1"/>
    </xf>
    <xf numFmtId="0" fontId="22" fillId="0" borderId="9" applyNumberFormat="0" applyFill="0" applyAlignment="0" applyProtection="0">
      <alignment vertical="center"/>
    </xf>
    <xf numFmtId="0" fontId="22" fillId="0" borderId="9" applyNumberFormat="0" applyFill="0" applyAlignment="0" applyProtection="0">
      <alignment vertical="center"/>
    </xf>
    <xf numFmtId="0" fontId="14" fillId="24" borderId="7" applyNumberFormat="0" applyFont="0" applyAlignment="0" applyProtection="0">
      <alignment vertical="center"/>
    </xf>
    <xf numFmtId="0" fontId="14" fillId="24" borderId="7" applyNumberFormat="0" applyFont="0" applyAlignment="0" applyProtection="0">
      <alignment vertical="center"/>
    </xf>
    <xf numFmtId="186" fontId="14" fillId="0" borderId="0" applyFont="0" applyFill="0" applyBorder="0" applyAlignment="0" applyProtection="0"/>
    <xf numFmtId="187"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5" fillId="20" borderId="1" applyNumberFormat="0" applyAlignment="0" applyProtection="0">
      <alignment vertical="center"/>
    </xf>
    <xf numFmtId="44" fontId="14" fillId="0" borderId="0" applyBorder="0" applyProtection="0">
      <alignment vertical="center"/>
    </xf>
    <xf numFmtId="0" fontId="26" fillId="7" borderId="1" applyNumberFormat="0" applyAlignment="0" applyProtection="0">
      <alignment vertical="center"/>
    </xf>
    <xf numFmtId="0" fontId="26" fillId="7" borderId="1" applyNumberFormat="0" applyAlignment="0" applyProtection="0">
      <alignment vertical="center"/>
    </xf>
    <xf numFmtId="0" fontId="27" fillId="20" borderId="8" applyNumberFormat="0" applyAlignment="0" applyProtection="0">
      <alignment vertical="center"/>
    </xf>
    <xf numFmtId="0" fontId="27" fillId="20" borderId="8" applyNumberFormat="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69" fillId="0" borderId="0"/>
    <xf numFmtId="0" fontId="29" fillId="0" borderId="6" applyNumberFormat="0" applyFill="0" applyAlignment="0" applyProtection="0">
      <alignment vertical="center"/>
    </xf>
    <xf numFmtId="0" fontId="29" fillId="0" borderId="6" applyNumberFormat="0" applyFill="0" applyAlignment="0" applyProtection="0">
      <alignment vertical="center"/>
    </xf>
    <xf numFmtId="188" fontId="14" fillId="0" borderId="0" applyFont="0" applyFill="0" applyBorder="0" applyAlignment="0" applyProtection="0"/>
    <xf numFmtId="189" fontId="14" fillId="0" borderId="0" applyFont="0" applyFill="0" applyBorder="0" applyAlignment="0" applyProtection="0"/>
    <xf numFmtId="0" fontId="9" fillId="0" borderId="0"/>
    <xf numFmtId="0" fontId="79" fillId="0" borderId="0">
      <alignment vertical="center"/>
    </xf>
    <xf numFmtId="0" fontId="80" fillId="0" borderId="0"/>
    <xf numFmtId="0" fontId="8" fillId="0" borderId="0"/>
    <xf numFmtId="177" fontId="8" fillId="0" borderId="0" applyFont="0" applyFill="0" applyBorder="0" applyAlignment="0" applyProtection="0"/>
    <xf numFmtId="0" fontId="59" fillId="0" borderId="0" applyProtection="0"/>
    <xf numFmtId="0" fontId="9" fillId="0" borderId="0"/>
    <xf numFmtId="44" fontId="14" fillId="0" borderId="0" applyFont="0" applyFill="0" applyBorder="0" applyAlignment="0" applyProtection="0">
      <alignment vertical="center"/>
    </xf>
    <xf numFmtId="0" fontId="7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6" fillId="20" borderId="27" applyNumberFormat="0" applyAlignment="0" applyProtection="0"/>
    <xf numFmtId="0" fontId="46" fillId="20" borderId="27" applyNumberFormat="0" applyAlignment="0" applyProtection="0"/>
    <xf numFmtId="0" fontId="46" fillId="20" borderId="27" applyNumberFormat="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0" fontId="54" fillId="7" borderId="27" applyNumberFormat="0" applyAlignment="0" applyProtection="0"/>
    <xf numFmtId="0" fontId="54" fillId="7" borderId="27" applyNumberFormat="0" applyAlignment="0" applyProtection="0"/>
    <xf numFmtId="0" fontId="54" fillId="7" borderId="27" applyNumberFormat="0" applyAlignment="0" applyProtection="0"/>
    <xf numFmtId="0" fontId="9" fillId="22" borderId="0" applyNumberFormat="0" applyFon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Font="0" applyFill="0" applyBorder="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14"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39" fillId="24" borderId="28" applyNumberFormat="0" applyFont="0" applyAlignment="0" applyProtection="0"/>
    <xf numFmtId="0" fontId="60" fillId="20" borderId="29" applyNumberFormat="0" applyAlignment="0" applyProtection="0"/>
    <xf numFmtId="0" fontId="60" fillId="20" borderId="29" applyNumberFormat="0" applyAlignment="0" applyProtection="0"/>
    <xf numFmtId="0" fontId="60" fillId="20" borderId="29"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applyNumberFormat="0" applyFont="0" applyFill="0" applyBorder="0" applyProtection="0">
      <alignment horizontal="left" wrapText="1"/>
    </xf>
    <xf numFmtId="0" fontId="61" fillId="0" borderId="0" applyNumberFormat="0" applyFill="0" applyBorder="0" applyAlignment="0" applyProtection="0"/>
    <xf numFmtId="0" fontId="42" fillId="0" borderId="30" applyNumberFormat="0" applyFill="0" applyAlignment="0" applyProtection="0"/>
    <xf numFmtId="0" fontId="42" fillId="0" borderId="30" applyNumberFormat="0" applyFill="0" applyAlignment="0" applyProtection="0"/>
    <xf numFmtId="0" fontId="42" fillId="0" borderId="30" applyNumberFormat="0" applyFill="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81" fillId="0" borderId="0" applyNumberFormat="0" applyFill="0" applyBorder="0" applyAlignment="0" applyProtection="0">
      <alignment vertical="top"/>
      <protection locked="0"/>
    </xf>
    <xf numFmtId="0" fontId="22" fillId="0" borderId="30" applyNumberFormat="0" applyFill="0" applyAlignment="0" applyProtection="0">
      <alignment vertical="center"/>
    </xf>
    <xf numFmtId="0" fontId="22" fillId="0" borderId="30" applyNumberFormat="0" applyFill="0" applyAlignment="0" applyProtection="0">
      <alignment vertical="center"/>
    </xf>
    <xf numFmtId="0" fontId="25" fillId="20" borderId="27" applyNumberFormat="0" applyAlignment="0" applyProtection="0">
      <alignment vertical="center"/>
    </xf>
    <xf numFmtId="0" fontId="25" fillId="20" borderId="27" applyNumberFormat="0" applyAlignment="0" applyProtection="0">
      <alignment vertical="center"/>
    </xf>
    <xf numFmtId="0" fontId="27" fillId="20" borderId="29" applyNumberFormat="0" applyAlignment="0" applyProtection="0">
      <alignment vertical="center"/>
    </xf>
    <xf numFmtId="0" fontId="27" fillId="20" borderId="29" applyNumberFormat="0" applyAlignment="0" applyProtection="0">
      <alignment vertical="center"/>
    </xf>
    <xf numFmtId="0" fontId="26" fillId="7" borderId="27" applyNumberFormat="0" applyAlignment="0" applyProtection="0">
      <alignment vertical="center"/>
    </xf>
    <xf numFmtId="0" fontId="26" fillId="7" borderId="27" applyNumberFormat="0" applyAlignment="0" applyProtection="0">
      <alignment vertical="center"/>
    </xf>
    <xf numFmtId="0" fontId="9" fillId="0" borderId="0"/>
    <xf numFmtId="0" fontId="9" fillId="0" borderId="0"/>
    <xf numFmtId="0" fontId="9" fillId="0" borderId="0" applyNumberFormat="0" applyFont="0" applyFill="0" applyBorder="0" applyProtection="0">
      <alignment vertical="center" wrapText="1"/>
    </xf>
    <xf numFmtId="0" fontId="14" fillId="24" borderId="28" applyNumberFormat="0" applyFont="0" applyAlignment="0" applyProtection="0">
      <alignment vertical="center"/>
    </xf>
    <xf numFmtId="0" fontId="14" fillId="24" borderId="28" applyNumberFormat="0" applyFont="0" applyAlignment="0" applyProtection="0">
      <alignment vertical="center"/>
    </xf>
    <xf numFmtId="0" fontId="9" fillId="0" borderId="0"/>
    <xf numFmtId="0" fontId="9" fillId="0" borderId="0"/>
    <xf numFmtId="0" fontId="9" fillId="24" borderId="28" applyNumberFormat="0" applyFont="0" applyAlignment="0" applyProtection="0"/>
    <xf numFmtId="0" fontId="9" fillId="24" borderId="28"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14" fillId="0" borderId="0">
      <alignment vertical="top"/>
    </xf>
    <xf numFmtId="0" fontId="11" fillId="0" borderId="0" applyProtection="0"/>
    <xf numFmtId="0" fontId="59" fillId="0" borderId="0"/>
    <xf numFmtId="0" fontId="54" fillId="7" borderId="31" applyNumberFormat="0" applyAlignment="0" applyProtection="0"/>
    <xf numFmtId="0" fontId="54" fillId="7" borderId="31" applyNumberFormat="0" applyAlignment="0" applyProtection="0"/>
    <xf numFmtId="0" fontId="54" fillId="7" borderId="31" applyNumberFormat="0" applyAlignment="0" applyProtection="0"/>
    <xf numFmtId="0" fontId="54" fillId="7" borderId="31" applyNumberFormat="0" applyAlignment="0" applyProtection="0"/>
    <xf numFmtId="0" fontId="46" fillId="20" borderId="31" applyNumberFormat="0" applyAlignment="0" applyProtection="0"/>
    <xf numFmtId="0" fontId="46" fillId="20" borderId="31" applyNumberFormat="0" applyAlignment="0" applyProtection="0"/>
    <xf numFmtId="192" fontId="14" fillId="0" borderId="0" applyFont="0" applyFill="0" applyBorder="0" applyAlignment="0" applyProtection="0">
      <alignment vertical="center"/>
    </xf>
    <xf numFmtId="0" fontId="46" fillId="20" borderId="31" applyNumberFormat="0" applyAlignment="0" applyProtection="0"/>
    <xf numFmtId="0" fontId="46" fillId="20" borderId="31" applyNumberFormat="0" applyAlignment="0" applyProtection="0"/>
    <xf numFmtId="177" fontId="59" fillId="0" borderId="0" applyFont="0" applyFill="0" applyBorder="0" applyAlignment="0" applyProtection="0"/>
    <xf numFmtId="0" fontId="13" fillId="15" borderId="0" applyNumberFormat="0" applyBorder="0" applyAlignment="0" applyProtection="0">
      <alignment vertical="center"/>
    </xf>
    <xf numFmtId="0" fontId="13" fillId="14" borderId="0" applyNumberFormat="0" applyBorder="0" applyAlignment="0" applyProtection="0">
      <alignment vertical="center"/>
    </xf>
    <xf numFmtId="0" fontId="13" fillId="13" borderId="0" applyNumberFormat="0" applyBorder="0" applyAlignment="0" applyProtection="0">
      <alignment vertical="center"/>
    </xf>
    <xf numFmtId="0" fontId="13" fillId="10"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2" fillId="11"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9" fillId="0" borderId="0"/>
    <xf numFmtId="0" fontId="9" fillId="24" borderId="28" applyNumberFormat="0" applyFont="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14" fillId="0" borderId="0" applyFont="0" applyFill="0" applyBorder="0" applyAlignment="0" applyProtection="0">
      <alignment vertical="center"/>
    </xf>
    <xf numFmtId="9" fontId="39" fillId="0" borderId="0" applyFont="0" applyFill="0" applyBorder="0" applyAlignment="0" applyProtection="0"/>
    <xf numFmtId="0" fontId="82" fillId="0" borderId="0" applyNumberFormat="0" applyFill="0" applyBorder="0" applyAlignment="0" applyProtection="0"/>
    <xf numFmtId="0" fontId="15" fillId="4" borderId="0" applyNumberFormat="0" applyBorder="0" applyAlignment="0" applyProtection="0">
      <alignment vertical="center"/>
    </xf>
    <xf numFmtId="0" fontId="60" fillId="20" borderId="32" applyNumberFormat="0" applyAlignment="0" applyProtection="0"/>
    <xf numFmtId="0" fontId="60" fillId="20" borderId="32" applyNumberFormat="0" applyAlignment="0" applyProtection="0"/>
    <xf numFmtId="0" fontId="60" fillId="20" borderId="32" applyNumberFormat="0" applyAlignment="0" applyProtection="0"/>
    <xf numFmtId="0" fontId="60" fillId="20" borderId="32" applyNumberFormat="0" applyAlignment="0" applyProtection="0"/>
    <xf numFmtId="0" fontId="9" fillId="0" borderId="0"/>
    <xf numFmtId="0" fontId="9" fillId="0" borderId="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42" fillId="0" borderId="33" applyNumberFormat="0" applyFill="0" applyAlignment="0" applyProtection="0"/>
    <xf numFmtId="0" fontId="9" fillId="0" borderId="0"/>
    <xf numFmtId="0" fontId="16" fillId="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9" fillId="0" borderId="0"/>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9" fillId="0" borderId="0"/>
    <xf numFmtId="0" fontId="21" fillId="21" borderId="2" applyNumberFormat="0" applyAlignment="0" applyProtection="0">
      <alignment vertical="center"/>
    </xf>
    <xf numFmtId="0" fontId="22" fillId="0" borderId="30" applyNumberFormat="0" applyFill="0" applyAlignment="0" applyProtection="0">
      <alignment vertical="center"/>
    </xf>
    <xf numFmtId="0" fontId="14" fillId="24" borderId="2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0"/>
    <xf numFmtId="0" fontId="25" fillId="20" borderId="27" applyNumberFormat="0" applyAlignment="0" applyProtection="0">
      <alignment vertical="center"/>
    </xf>
    <xf numFmtId="0" fontId="26" fillId="7" borderId="27" applyNumberFormat="0" applyAlignment="0" applyProtection="0">
      <alignment vertical="center"/>
    </xf>
    <xf numFmtId="0" fontId="27" fillId="20" borderId="29" applyNumberFormat="0" applyAlignment="0" applyProtection="0">
      <alignment vertical="center"/>
    </xf>
    <xf numFmtId="0" fontId="28" fillId="23" borderId="0" applyNumberFormat="0" applyBorder="0" applyAlignment="0" applyProtection="0">
      <alignment vertical="center"/>
    </xf>
    <xf numFmtId="0" fontId="29" fillId="0" borderId="6" applyNumberFormat="0" applyFill="0" applyAlignment="0" applyProtection="0">
      <alignment vertical="center"/>
    </xf>
    <xf numFmtId="191" fontId="9" fillId="0" borderId="0" applyFont="0" applyFill="0" applyBorder="0" applyAlignment="0" applyProtection="0"/>
    <xf numFmtId="0" fontId="9" fillId="0" borderId="0"/>
    <xf numFmtId="0" fontId="9" fillId="0" borderId="0"/>
    <xf numFmtId="0" fontId="22" fillId="0" borderId="33" applyNumberFormat="0" applyFill="0" applyAlignment="0" applyProtection="0">
      <alignment vertical="center"/>
    </xf>
    <xf numFmtId="0" fontId="22" fillId="0" borderId="33" applyNumberFormat="0" applyFill="0" applyAlignment="0" applyProtection="0">
      <alignment vertical="center"/>
    </xf>
    <xf numFmtId="0" fontId="22" fillId="0" borderId="33" applyNumberFormat="0" applyFill="0" applyAlignment="0" applyProtection="0">
      <alignment vertical="center"/>
    </xf>
    <xf numFmtId="0" fontId="25" fillId="20" borderId="31" applyNumberFormat="0" applyAlignment="0" applyProtection="0">
      <alignment vertical="center"/>
    </xf>
    <xf numFmtId="0" fontId="25" fillId="20" borderId="31" applyNumberFormat="0" applyAlignment="0" applyProtection="0">
      <alignment vertical="center"/>
    </xf>
    <xf numFmtId="0" fontId="25" fillId="20" borderId="31" applyNumberFormat="0" applyAlignment="0" applyProtection="0">
      <alignment vertical="center"/>
    </xf>
    <xf numFmtId="0" fontId="14" fillId="0" borderId="0">
      <alignment vertical="center"/>
    </xf>
    <xf numFmtId="0" fontId="27" fillId="20" borderId="32" applyNumberFormat="0" applyAlignment="0" applyProtection="0">
      <alignment vertical="center"/>
    </xf>
    <xf numFmtId="0" fontId="27" fillId="20" borderId="32" applyNumberFormat="0" applyAlignment="0" applyProtection="0">
      <alignment vertical="center"/>
    </xf>
    <xf numFmtId="0" fontId="27" fillId="20" borderId="32" applyNumberFormat="0" applyAlignment="0" applyProtection="0">
      <alignment vertical="center"/>
    </xf>
    <xf numFmtId="0" fontId="26" fillId="7" borderId="31" applyNumberFormat="0" applyAlignment="0" applyProtection="0">
      <alignment vertical="center"/>
    </xf>
    <xf numFmtId="0" fontId="26" fillId="7" borderId="31" applyNumberFormat="0" applyAlignment="0" applyProtection="0">
      <alignment vertical="center"/>
    </xf>
    <xf numFmtId="0" fontId="26" fillId="7" borderId="31" applyNumberFormat="0" applyAlignment="0" applyProtection="0">
      <alignment vertical="center"/>
    </xf>
    <xf numFmtId="0" fontId="83" fillId="0" borderId="0"/>
    <xf numFmtId="0" fontId="6" fillId="0" borderId="0">
      <alignment vertical="center"/>
    </xf>
    <xf numFmtId="0" fontId="5" fillId="0" borderId="0"/>
    <xf numFmtId="177" fontId="5" fillId="0" borderId="0" applyFont="0" applyFill="0" applyBorder="0" applyAlignment="0" applyProtection="0"/>
    <xf numFmtId="177" fontId="4" fillId="0" borderId="0" applyFont="0" applyFill="0" applyBorder="0" applyAlignment="0" applyProtection="0"/>
    <xf numFmtId="193" fontId="9" fillId="0" borderId="0"/>
    <xf numFmtId="193" fontId="9" fillId="0" borderId="0"/>
    <xf numFmtId="9"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0" fontId="4" fillId="0" borderId="0"/>
    <xf numFmtId="177"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84" fillId="0" borderId="0" applyNumberFormat="0" applyFill="0" applyBorder="0" applyAlignment="0" applyProtection="0"/>
    <xf numFmtId="0" fontId="81" fillId="0" borderId="0" applyNumberFormat="0" applyFill="0" applyBorder="0" applyAlignment="0" applyProtection="0">
      <alignment vertical="top"/>
      <protection locked="0"/>
    </xf>
    <xf numFmtId="0" fontId="4" fillId="0" borderId="0">
      <alignment vertical="center"/>
    </xf>
    <xf numFmtId="177" fontId="85" fillId="0" borderId="0" applyFont="0" applyFill="0" applyBorder="0" applyAlignment="0" applyProtection="0"/>
    <xf numFmtId="9" fontId="85" fillId="0" borderId="0" applyFont="0" applyFill="0" applyBorder="0" applyAlignment="0" applyProtection="0"/>
    <xf numFmtId="0" fontId="4" fillId="0" borderId="0"/>
    <xf numFmtId="177" fontId="4" fillId="0" borderId="0" applyFont="0" applyFill="0" applyBorder="0" applyAlignment="0" applyProtection="0"/>
    <xf numFmtId="0" fontId="3" fillId="0" borderId="0"/>
    <xf numFmtId="0" fontId="2" fillId="0" borderId="0"/>
    <xf numFmtId="177" fontId="2" fillId="0" borderId="0" applyFont="0" applyFill="0" applyBorder="0" applyAlignment="0" applyProtection="0"/>
    <xf numFmtId="0" fontId="9" fillId="0" borderId="0"/>
    <xf numFmtId="0" fontId="111" fillId="0" borderId="0" applyNumberFormat="0" applyFill="0" applyBorder="0" applyAlignment="0" applyProtection="0"/>
    <xf numFmtId="0" fontId="130" fillId="0" borderId="0"/>
    <xf numFmtId="0" fontId="9" fillId="0" borderId="0"/>
    <xf numFmtId="0" fontId="2" fillId="0" borderId="0"/>
    <xf numFmtId="177" fontId="2" fillId="0" borderId="0" applyFont="0" applyFill="0" applyBorder="0" applyAlignment="0" applyProtection="0"/>
    <xf numFmtId="0" fontId="1" fillId="0" borderId="0"/>
    <xf numFmtId="0" fontId="131" fillId="0" borderId="0"/>
  </cellStyleXfs>
  <cellXfs count="529">
    <xf numFmtId="0" fontId="0" fillId="0" borderId="0" xfId="0"/>
    <xf numFmtId="0" fontId="10" fillId="0" borderId="0" xfId="1221"/>
    <xf numFmtId="0" fontId="32" fillId="0" borderId="0" xfId="1221" applyFont="1"/>
    <xf numFmtId="0" fontId="10" fillId="0" borderId="0" xfId="1221" applyAlignment="1">
      <alignment wrapText="1"/>
    </xf>
    <xf numFmtId="179" fontId="32" fillId="0" borderId="10" xfId="1217" applyNumberFormat="1" applyFont="1" applyBorder="1"/>
    <xf numFmtId="179" fontId="32" fillId="0" borderId="10" xfId="414" applyNumberFormat="1" applyFont="1" applyFill="1" applyBorder="1" applyAlignment="1"/>
    <xf numFmtId="177" fontId="10" fillId="0" borderId="10" xfId="1221" applyNumberFormat="1" applyBorder="1"/>
    <xf numFmtId="177" fontId="32" fillId="0" borderId="10" xfId="1220" applyNumberFormat="1" applyFont="1" applyBorder="1"/>
    <xf numFmtId="177" fontId="32" fillId="29" borderId="10" xfId="1217" applyNumberFormat="1" applyFont="1" applyFill="1" applyBorder="1"/>
    <xf numFmtId="181" fontId="32" fillId="29" borderId="10" xfId="1219" applyNumberFormat="1" applyFont="1" applyFill="1" applyBorder="1"/>
    <xf numFmtId="0" fontId="32" fillId="29" borderId="10" xfId="1219" applyFont="1" applyFill="1" applyBorder="1" applyAlignment="1">
      <alignment horizontal="right"/>
    </xf>
    <xf numFmtId="0" fontId="10" fillId="29" borderId="10" xfId="1217" applyFill="1" applyBorder="1" applyAlignment="1">
      <alignment wrapText="1"/>
    </xf>
    <xf numFmtId="0" fontId="30" fillId="0" borderId="10" xfId="1221" applyFont="1" applyBorder="1" applyAlignment="1">
      <alignment horizontal="center" vertical="center" wrapText="1"/>
    </xf>
    <xf numFmtId="0" fontId="30" fillId="0" borderId="10" xfId="1221" applyFont="1" applyBorder="1" applyAlignment="1">
      <alignment horizontal="center" vertical="center"/>
    </xf>
    <xf numFmtId="182" fontId="30" fillId="0" borderId="10" xfId="1221" applyNumberFormat="1" applyFont="1" applyBorder="1" applyAlignment="1">
      <alignment horizontal="center" vertical="center" wrapText="1"/>
    </xf>
    <xf numFmtId="0" fontId="10" fillId="0" borderId="0" xfId="1221" applyAlignment="1">
      <alignment horizontal="center" vertical="center"/>
    </xf>
    <xf numFmtId="9" fontId="30" fillId="0" borderId="10" xfId="1221" applyNumberFormat="1" applyFont="1" applyBorder="1" applyAlignment="1">
      <alignment horizontal="center" vertical="center" wrapText="1"/>
    </xf>
    <xf numFmtId="10" fontId="30" fillId="0" borderId="10" xfId="1221" applyNumberFormat="1" applyFont="1" applyBorder="1" applyAlignment="1">
      <alignment horizontal="center" vertical="center" wrapText="1"/>
    </xf>
    <xf numFmtId="0" fontId="10" fillId="0" borderId="0" xfId="1221" applyAlignment="1">
      <alignment horizontal="center" vertical="center" wrapText="1"/>
    </xf>
    <xf numFmtId="0" fontId="74" fillId="31" borderId="10" xfId="1217" applyFont="1" applyFill="1" applyBorder="1" applyAlignment="1">
      <alignment horizontal="center" vertical="center" wrapText="1"/>
    </xf>
    <xf numFmtId="190" fontId="30" fillId="0" borderId="10" xfId="405" applyNumberFormat="1" applyFont="1" applyBorder="1" applyAlignment="1">
      <alignment horizontal="center" vertical="center" wrapText="1"/>
    </xf>
    <xf numFmtId="190" fontId="74" fillId="31" borderId="10" xfId="405" applyNumberFormat="1" applyFont="1" applyFill="1" applyBorder="1" applyAlignment="1">
      <alignment horizontal="center" vertical="center" wrapText="1"/>
    </xf>
    <xf numFmtId="180" fontId="32" fillId="29" borderId="10" xfId="1222" applyNumberFormat="1" applyFont="1" applyFill="1" applyBorder="1"/>
    <xf numFmtId="3" fontId="32" fillId="29" borderId="10" xfId="1222" applyNumberFormat="1" applyFont="1" applyFill="1" applyBorder="1"/>
    <xf numFmtId="182" fontId="10" fillId="0" borderId="10" xfId="414" applyNumberFormat="1" applyFont="1" applyFill="1" applyBorder="1" applyAlignment="1">
      <alignment wrapText="1"/>
    </xf>
    <xf numFmtId="179" fontId="32" fillId="29" borderId="10" xfId="1222" applyNumberFormat="1" applyFont="1" applyFill="1" applyBorder="1" applyAlignment="1">
      <alignment wrapText="1"/>
    </xf>
    <xf numFmtId="177" fontId="32" fillId="0" borderId="10" xfId="1222" applyNumberFormat="1" applyFont="1" applyBorder="1"/>
    <xf numFmtId="0" fontId="10" fillId="0" borderId="0" xfId="1222" applyAlignment="1">
      <alignment wrapText="1"/>
    </xf>
    <xf numFmtId="0" fontId="35" fillId="0" borderId="10" xfId="1221" applyFont="1" applyBorder="1" applyAlignment="1">
      <alignment horizontal="center" vertical="center" wrapText="1"/>
    </xf>
    <xf numFmtId="0" fontId="35" fillId="0" borderId="10" xfId="1221" applyFont="1" applyBorder="1" applyAlignment="1">
      <alignment vertical="center" wrapText="1"/>
    </xf>
    <xf numFmtId="0" fontId="0" fillId="0" borderId="10" xfId="614" applyFont="1" applyBorder="1" applyAlignment="1">
      <alignment wrapText="1"/>
    </xf>
    <xf numFmtId="0" fontId="76" fillId="0" borderId="0" xfId="1552" applyFont="1" applyAlignment="1">
      <alignment horizontal="center" vertical="center"/>
    </xf>
    <xf numFmtId="0" fontId="77" fillId="0" borderId="0" xfId="1552" applyFont="1" applyAlignment="1">
      <alignment horizontal="center" vertical="center"/>
    </xf>
    <xf numFmtId="0" fontId="76" fillId="0" borderId="18" xfId="1552" applyFont="1" applyBorder="1" applyAlignment="1">
      <alignment horizontal="center" vertical="center"/>
    </xf>
    <xf numFmtId="0" fontId="77" fillId="0" borderId="18" xfId="1552" applyFont="1" applyBorder="1" applyAlignment="1">
      <alignment horizontal="center" vertical="center" wrapText="1"/>
    </xf>
    <xf numFmtId="0" fontId="77" fillId="32" borderId="35" xfId="1552" applyFont="1" applyFill="1" applyBorder="1" applyAlignment="1">
      <alignment horizontal="center" vertical="center" wrapText="1"/>
    </xf>
    <xf numFmtId="0" fontId="74" fillId="31" borderId="10" xfId="1217" applyFont="1" applyFill="1" applyBorder="1" applyAlignment="1">
      <alignment vertical="center" wrapText="1"/>
    </xf>
    <xf numFmtId="180" fontId="74" fillId="31" borderId="10" xfId="1217" applyNumberFormat="1" applyFont="1" applyFill="1" applyBorder="1" applyAlignment="1">
      <alignment vertical="center"/>
    </xf>
    <xf numFmtId="3" fontId="74" fillId="31" borderId="10" xfId="1217" applyNumberFormat="1" applyFont="1" applyFill="1" applyBorder="1" applyAlignment="1">
      <alignment vertical="center"/>
    </xf>
    <xf numFmtId="182" fontId="74" fillId="31" borderId="10" xfId="1217" applyNumberFormat="1" applyFont="1" applyFill="1" applyBorder="1" applyAlignment="1">
      <alignment vertical="center" wrapText="1"/>
    </xf>
    <xf numFmtId="179" fontId="74" fillId="31" borderId="10" xfId="1217" applyNumberFormat="1" applyFont="1" applyFill="1" applyBorder="1" applyAlignment="1">
      <alignment vertical="center" wrapText="1"/>
    </xf>
    <xf numFmtId="0" fontId="74" fillId="31" borderId="10" xfId="1217" applyFont="1" applyFill="1" applyBorder="1" applyAlignment="1">
      <alignment horizontal="center" vertical="center"/>
    </xf>
    <xf numFmtId="181" fontId="74" fillId="31" borderId="10" xfId="1217" applyNumberFormat="1" applyFont="1" applyFill="1" applyBorder="1" applyAlignment="1">
      <alignment vertical="center"/>
    </xf>
    <xf numFmtId="177" fontId="74" fillId="31" borderId="10" xfId="1217" applyNumberFormat="1" applyFont="1" applyFill="1" applyBorder="1" applyAlignment="1">
      <alignment vertical="center"/>
    </xf>
    <xf numFmtId="177" fontId="74" fillId="31" borderId="10" xfId="1221" applyNumberFormat="1" applyFont="1" applyFill="1" applyBorder="1" applyAlignment="1">
      <alignment vertical="center"/>
    </xf>
    <xf numFmtId="179" fontId="74" fillId="31" borderId="10" xfId="414" applyNumberFormat="1" applyFont="1" applyFill="1" applyBorder="1" applyAlignment="1">
      <alignment vertical="center"/>
    </xf>
    <xf numFmtId="179" fontId="74" fillId="31" borderId="10" xfId="1217" applyNumberFormat="1" applyFont="1" applyFill="1" applyBorder="1" applyAlignment="1">
      <alignment vertical="center"/>
    </xf>
    <xf numFmtId="0" fontId="10" fillId="0" borderId="0" xfId="1217" applyAlignment="1">
      <alignment vertical="center" wrapText="1"/>
    </xf>
    <xf numFmtId="190" fontId="32" fillId="0" borderId="0" xfId="405" applyNumberFormat="1" applyFont="1" applyAlignment="1">
      <alignment horizontal="center"/>
    </xf>
    <xf numFmtId="190" fontId="10" fillId="0" borderId="0" xfId="405" applyNumberFormat="1" applyFont="1" applyAlignment="1">
      <alignment horizontal="center"/>
    </xf>
    <xf numFmtId="0" fontId="77" fillId="0" borderId="36" xfId="1552" applyFont="1" applyBorder="1" applyAlignment="1">
      <alignment horizontal="center" vertical="center"/>
    </xf>
    <xf numFmtId="14" fontId="77" fillId="0" borderId="36" xfId="1552" applyNumberFormat="1" applyFont="1" applyBorder="1" applyAlignment="1">
      <alignment horizontal="center" vertical="center"/>
    </xf>
    <xf numFmtId="14" fontId="77" fillId="0" borderId="37" xfId="1552" applyNumberFormat="1" applyFont="1" applyBorder="1" applyAlignment="1">
      <alignment horizontal="center" vertical="center"/>
    </xf>
    <xf numFmtId="0" fontId="77" fillId="0" borderId="36" xfId="1552" applyFont="1" applyBorder="1" applyAlignment="1">
      <alignment horizontal="center" vertical="center" wrapText="1"/>
    </xf>
    <xf numFmtId="0" fontId="77" fillId="0" borderId="37" xfId="1552" applyFont="1" applyBorder="1" applyAlignment="1">
      <alignment horizontal="center" vertical="center" wrapText="1"/>
    </xf>
    <xf numFmtId="0" fontId="77" fillId="32" borderId="36" xfId="1552" applyFont="1" applyFill="1" applyBorder="1" applyAlignment="1">
      <alignment horizontal="center" vertical="center" wrapText="1"/>
    </xf>
    <xf numFmtId="0" fontId="77" fillId="32" borderId="37" xfId="1552" applyFont="1" applyFill="1" applyBorder="1" applyAlignment="1">
      <alignment horizontal="center" vertical="center" wrapText="1"/>
    </xf>
    <xf numFmtId="0" fontId="77" fillId="32" borderId="38" xfId="1552" applyFont="1" applyFill="1" applyBorder="1" applyAlignment="1">
      <alignment horizontal="center" vertical="center" wrapText="1"/>
    </xf>
    <xf numFmtId="0" fontId="77" fillId="30" borderId="36" xfId="1552" applyFont="1" applyFill="1" applyBorder="1" applyAlignment="1">
      <alignment horizontal="center" vertical="center"/>
    </xf>
    <xf numFmtId="0" fontId="77" fillId="30" borderId="36" xfId="1552" applyFont="1" applyFill="1" applyBorder="1" applyAlignment="1">
      <alignment horizontal="center" vertical="center" wrapText="1"/>
    </xf>
    <xf numFmtId="0" fontId="77" fillId="30" borderId="37" xfId="1552" applyFont="1" applyFill="1" applyBorder="1" applyAlignment="1">
      <alignment horizontal="center" vertical="center" wrapText="1"/>
    </xf>
    <xf numFmtId="0" fontId="77" fillId="31" borderId="39" xfId="1552" applyFont="1" applyFill="1" applyBorder="1" applyAlignment="1">
      <alignment horizontal="center" vertical="center" wrapText="1"/>
    </xf>
    <xf numFmtId="0" fontId="77" fillId="31" borderId="36" xfId="1552" applyFont="1" applyFill="1" applyBorder="1" applyAlignment="1">
      <alignment horizontal="center" vertical="center" wrapText="1"/>
    </xf>
    <xf numFmtId="0" fontId="77" fillId="34" borderId="36" xfId="1552" applyFont="1" applyFill="1" applyBorder="1" applyAlignment="1">
      <alignment horizontal="center" vertical="center"/>
    </xf>
    <xf numFmtId="0" fontId="77" fillId="34" borderId="36" xfId="1552" applyFont="1" applyFill="1" applyBorder="1" applyAlignment="1">
      <alignment horizontal="center" vertical="center" wrapText="1"/>
    </xf>
    <xf numFmtId="0" fontId="77" fillId="34" borderId="37" xfId="1552" applyFont="1" applyFill="1" applyBorder="1" applyAlignment="1">
      <alignment horizontal="center" vertical="center" wrapText="1"/>
    </xf>
    <xf numFmtId="0" fontId="78" fillId="34" borderId="35" xfId="1552" applyFont="1" applyFill="1" applyBorder="1" applyAlignment="1">
      <alignment horizontal="center" vertical="center" wrapText="1"/>
    </xf>
    <xf numFmtId="0" fontId="77" fillId="34" borderId="19" xfId="1552" applyFont="1" applyFill="1" applyBorder="1" applyAlignment="1">
      <alignment horizontal="center" vertical="center" wrapText="1"/>
    </xf>
    <xf numFmtId="0" fontId="76" fillId="0" borderId="36" xfId="1552" applyFont="1" applyBorder="1" applyAlignment="1">
      <alignment horizontal="center" vertical="center" wrapText="1"/>
    </xf>
    <xf numFmtId="180" fontId="76" fillId="0" borderId="36" xfId="1552" applyNumberFormat="1" applyFont="1" applyBorder="1" applyAlignment="1">
      <alignment horizontal="center" vertical="center"/>
    </xf>
    <xf numFmtId="3" fontId="76" fillId="0" borderId="36" xfId="1552" applyNumberFormat="1" applyFont="1" applyBorder="1" applyAlignment="1">
      <alignment horizontal="center" vertical="center"/>
    </xf>
    <xf numFmtId="179" fontId="76" fillId="0" borderId="36" xfId="426" applyNumberFormat="1" applyFont="1" applyFill="1" applyBorder="1" applyAlignment="1">
      <alignment horizontal="center" vertical="center" wrapText="1"/>
    </xf>
    <xf numFmtId="179" fontId="76" fillId="0" borderId="36" xfId="1552" applyNumberFormat="1" applyFont="1" applyBorder="1" applyAlignment="1">
      <alignment horizontal="center" vertical="center" wrapText="1"/>
    </xf>
    <xf numFmtId="0" fontId="76" fillId="0" borderId="0" xfId="0" applyFont="1" applyAlignment="1">
      <alignment horizontal="center" vertical="center"/>
    </xf>
    <xf numFmtId="0" fontId="78" fillId="34" borderId="43" xfId="1552" applyFont="1" applyFill="1" applyBorder="1" applyAlignment="1">
      <alignment horizontal="center" vertical="center" wrapText="1"/>
    </xf>
    <xf numFmtId="0" fontId="76" fillId="0" borderId="37" xfId="0" applyFont="1" applyBorder="1" applyAlignment="1">
      <alignment vertical="center" wrapText="1"/>
    </xf>
    <xf numFmtId="177" fontId="76" fillId="33" borderId="43" xfId="413" applyFont="1" applyFill="1" applyBorder="1" applyAlignment="1">
      <alignment horizontal="center" vertical="center" wrapText="1"/>
    </xf>
    <xf numFmtId="0" fontId="9" fillId="0" borderId="0" xfId="1944" applyAlignment="1" applyProtection="1">
      <alignment horizontal="left"/>
      <protection locked="0"/>
    </xf>
    <xf numFmtId="179" fontId="30" fillId="0" borderId="0" xfId="1944" applyNumberFormat="1" applyFont="1" applyAlignment="1" applyProtection="1">
      <alignment horizontal="left"/>
      <protection locked="0"/>
    </xf>
    <xf numFmtId="0" fontId="31" fillId="0" borderId="0" xfId="1944" applyFont="1" applyAlignment="1" applyProtection="1">
      <alignment horizontal="left"/>
      <protection locked="0"/>
    </xf>
    <xf numFmtId="179" fontId="9" fillId="0" borderId="0" xfId="1944" applyNumberFormat="1" applyAlignment="1" applyProtection="1">
      <alignment horizontal="left"/>
      <protection locked="0"/>
    </xf>
    <xf numFmtId="0" fontId="78" fillId="0" borderId="36" xfId="0" applyFont="1" applyBorder="1" applyAlignment="1">
      <alignment horizontal="center" vertical="center"/>
    </xf>
    <xf numFmtId="0" fontId="87" fillId="31" borderId="36" xfId="1552" applyFont="1" applyFill="1" applyBorder="1" applyAlignment="1">
      <alignment horizontal="center" vertical="center" wrapText="1"/>
    </xf>
    <xf numFmtId="0" fontId="78" fillId="35" borderId="36" xfId="1552" applyFont="1" applyFill="1" applyBorder="1" applyAlignment="1">
      <alignment horizontal="center" vertical="center" wrapText="1"/>
    </xf>
    <xf numFmtId="177" fontId="76" fillId="33" borderId="36" xfId="413" applyFont="1" applyFill="1" applyBorder="1" applyAlignment="1">
      <alignment horizontal="center" vertical="center" wrapText="1"/>
    </xf>
    <xf numFmtId="179" fontId="74" fillId="31" borderId="36" xfId="1217" applyNumberFormat="1" applyFont="1" applyFill="1" applyBorder="1" applyAlignment="1">
      <alignment vertical="center"/>
    </xf>
    <xf numFmtId="181" fontId="32" fillId="0" borderId="36" xfId="1342" applyNumberFormat="1" applyFont="1" applyFill="1" applyBorder="1" applyAlignment="1"/>
    <xf numFmtId="9" fontId="76" fillId="0" borderId="0" xfId="1342" applyFont="1" applyAlignment="1">
      <alignment horizontal="center" vertical="center"/>
    </xf>
    <xf numFmtId="179" fontId="75" fillId="31" borderId="36" xfId="1217" applyNumberFormat="1" applyFont="1" applyFill="1" applyBorder="1"/>
    <xf numFmtId="0" fontId="77" fillId="31" borderId="49" xfId="1552" applyFont="1" applyFill="1" applyBorder="1" applyAlignment="1">
      <alignment horizontal="center" vertical="center" wrapText="1"/>
    </xf>
    <xf numFmtId="0" fontId="77" fillId="31" borderId="50" xfId="1552" applyFont="1" applyFill="1" applyBorder="1" applyAlignment="1">
      <alignment horizontal="center" vertical="center" wrapText="1"/>
    </xf>
    <xf numFmtId="176" fontId="78" fillId="35" borderId="36" xfId="1552" applyNumberFormat="1" applyFont="1" applyFill="1" applyBorder="1" applyAlignment="1">
      <alignment horizontal="center" vertical="center"/>
    </xf>
    <xf numFmtId="0" fontId="78" fillId="34" borderId="36" xfId="1552" applyFont="1" applyFill="1" applyBorder="1" applyAlignment="1">
      <alignment horizontal="center" vertical="center" wrapText="1"/>
    </xf>
    <xf numFmtId="0" fontId="78" fillId="0" borderId="35" xfId="0" applyFont="1" applyBorder="1" applyAlignment="1">
      <alignment horizontal="center" vertical="center"/>
    </xf>
    <xf numFmtId="0" fontId="78" fillId="0" borderId="43" xfId="0" applyFont="1" applyBorder="1" applyAlignment="1">
      <alignment horizontal="center" vertical="center"/>
    </xf>
    <xf numFmtId="0" fontId="77" fillId="32" borderId="43" xfId="1552" applyFont="1" applyFill="1" applyBorder="1" applyAlignment="1">
      <alignment horizontal="center" vertical="center" wrapText="1"/>
    </xf>
    <xf numFmtId="0" fontId="87" fillId="31" borderId="35" xfId="1552" applyFont="1" applyFill="1" applyBorder="1" applyAlignment="1">
      <alignment horizontal="center" vertical="center" wrapText="1"/>
    </xf>
    <xf numFmtId="0" fontId="87" fillId="31" borderId="43" xfId="1552" applyFont="1" applyFill="1" applyBorder="1" applyAlignment="1">
      <alignment horizontal="center" vertical="center" wrapText="1"/>
    </xf>
    <xf numFmtId="177" fontId="76" fillId="33" borderId="35" xfId="413" applyFont="1" applyFill="1" applyBorder="1" applyAlignment="1">
      <alignment horizontal="center" vertical="center" wrapText="1"/>
    </xf>
    <xf numFmtId="177" fontId="76" fillId="33" borderId="60" xfId="413" applyFont="1" applyFill="1" applyBorder="1" applyAlignment="1">
      <alignment horizontal="center" vertical="center" wrapText="1"/>
    </xf>
    <xf numFmtId="177" fontId="76" fillId="33" borderId="61" xfId="413" applyFont="1" applyFill="1" applyBorder="1" applyAlignment="1">
      <alignment horizontal="center" vertical="center" wrapText="1"/>
    </xf>
    <xf numFmtId="177" fontId="76" fillId="33" borderId="62" xfId="413" applyFont="1" applyFill="1" applyBorder="1" applyAlignment="1">
      <alignment horizontal="center" vertical="center" wrapText="1"/>
    </xf>
    <xf numFmtId="0" fontId="76" fillId="0" borderId="0" xfId="0" quotePrefix="1" applyFont="1" applyAlignment="1">
      <alignment horizontal="center" vertical="center"/>
    </xf>
    <xf numFmtId="177" fontId="86" fillId="33" borderId="35" xfId="413" applyFont="1" applyFill="1" applyBorder="1" applyAlignment="1">
      <alignment horizontal="center" vertical="center" wrapText="1"/>
    </xf>
    <xf numFmtId="177" fontId="86" fillId="33" borderId="60" xfId="413" applyFont="1" applyFill="1" applyBorder="1" applyAlignment="1">
      <alignment horizontal="center" vertical="center" wrapText="1"/>
    </xf>
    <xf numFmtId="177" fontId="86" fillId="33" borderId="43" xfId="413" applyFont="1" applyFill="1" applyBorder="1" applyAlignment="1">
      <alignment horizontal="center" vertical="center" wrapText="1"/>
    </xf>
    <xf numFmtId="177" fontId="86" fillId="33" borderId="61" xfId="413" applyFont="1" applyFill="1" applyBorder="1" applyAlignment="1">
      <alignment horizontal="center" vertical="center" wrapText="1"/>
    </xf>
    <xf numFmtId="177" fontId="86" fillId="31" borderId="61" xfId="413" applyFont="1" applyFill="1" applyBorder="1" applyAlignment="1">
      <alignment horizontal="center" vertical="center" wrapText="1"/>
    </xf>
    <xf numFmtId="0" fontId="0" fillId="0" borderId="0" xfId="0" applyAlignment="1">
      <alignment vertical="center"/>
    </xf>
    <xf numFmtId="0" fontId="88" fillId="0" borderId="59" xfId="0" applyFont="1" applyBorder="1" applyAlignment="1">
      <alignment vertical="center"/>
    </xf>
    <xf numFmtId="0" fontId="90" fillId="31" borderId="58" xfId="0" applyFont="1" applyFill="1" applyBorder="1" applyAlignment="1">
      <alignment vertical="center"/>
    </xf>
    <xf numFmtId="0" fontId="88" fillId="0" borderId="63" xfId="0" applyFont="1" applyBorder="1" applyAlignment="1">
      <alignment vertical="center"/>
    </xf>
    <xf numFmtId="0" fontId="89" fillId="0" borderId="59" xfId="0" applyFont="1" applyBorder="1" applyAlignment="1">
      <alignment vertical="center"/>
    </xf>
    <xf numFmtId="0" fontId="89" fillId="0" borderId="58" xfId="0" applyFont="1" applyBorder="1" applyAlignment="1">
      <alignment vertical="center"/>
    </xf>
    <xf numFmtId="0" fontId="89" fillId="0" borderId="58" xfId="0" applyFont="1" applyBorder="1" applyAlignment="1">
      <alignment vertical="center" wrapText="1"/>
    </xf>
    <xf numFmtId="0" fontId="88" fillId="0" borderId="63" xfId="0" applyFont="1" applyBorder="1" applyAlignment="1">
      <alignment vertical="center" wrapText="1"/>
    </xf>
    <xf numFmtId="0" fontId="89" fillId="0" borderId="59" xfId="0" applyFont="1" applyBorder="1" applyAlignment="1">
      <alignment vertical="center" wrapText="1"/>
    </xf>
    <xf numFmtId="0" fontId="92" fillId="31" borderId="40" xfId="0" applyFont="1" applyFill="1" applyBorder="1" applyAlignment="1">
      <alignment horizontal="center" vertical="center"/>
    </xf>
    <xf numFmtId="0" fontId="88" fillId="0" borderId="57" xfId="0" applyFont="1" applyBorder="1" applyAlignment="1">
      <alignment vertical="center"/>
    </xf>
    <xf numFmtId="0" fontId="89" fillId="0" borderId="51" xfId="0" applyFont="1" applyBorder="1" applyAlignment="1">
      <alignment vertical="center" wrapText="1"/>
    </xf>
    <xf numFmtId="0" fontId="88" fillId="0" borderId="0" xfId="0" applyFont="1" applyAlignment="1">
      <alignment vertical="center"/>
    </xf>
    <xf numFmtId="14" fontId="90" fillId="31" borderId="57" xfId="0" applyNumberFormat="1" applyFont="1" applyFill="1" applyBorder="1" applyAlignment="1">
      <alignment horizontal="center" vertical="center" wrapText="1"/>
    </xf>
    <xf numFmtId="0" fontId="91" fillId="31" borderId="47" xfId="0" applyFont="1" applyFill="1" applyBorder="1" applyAlignment="1">
      <alignment horizontal="center" vertical="center" wrapText="1"/>
    </xf>
    <xf numFmtId="0" fontId="89" fillId="0" borderId="49" xfId="0" applyFont="1" applyBorder="1" applyAlignment="1">
      <alignment vertical="center" wrapText="1"/>
    </xf>
    <xf numFmtId="0" fontId="89" fillId="0" borderId="49" xfId="0" applyFont="1" applyBorder="1" applyAlignment="1">
      <alignment horizontal="center" vertical="center" wrapText="1"/>
    </xf>
    <xf numFmtId="194" fontId="89" fillId="0" borderId="49" xfId="0" applyNumberFormat="1" applyFont="1" applyBorder="1" applyAlignment="1">
      <alignment horizontal="center" vertical="center" wrapText="1"/>
    </xf>
    <xf numFmtId="194" fontId="89" fillId="0" borderId="25" xfId="0" applyNumberFormat="1" applyFont="1" applyBorder="1" applyAlignment="1">
      <alignment horizontal="center" vertical="center" wrapText="1"/>
    </xf>
    <xf numFmtId="0" fontId="89" fillId="0" borderId="52" xfId="0" applyFont="1" applyBorder="1" applyAlignment="1">
      <alignment vertical="center" wrapText="1"/>
    </xf>
    <xf numFmtId="0" fontId="89" fillId="0" borderId="52" xfId="0" applyFont="1" applyBorder="1" applyAlignment="1">
      <alignment horizontal="center" vertical="center" wrapText="1"/>
    </xf>
    <xf numFmtId="194" fontId="89" fillId="0" borderId="52" xfId="0" applyNumberFormat="1" applyFont="1" applyBorder="1" applyAlignment="1">
      <alignment horizontal="center" vertical="center" wrapText="1"/>
    </xf>
    <xf numFmtId="194" fontId="89" fillId="0" borderId="26" xfId="0" applyNumberFormat="1" applyFont="1" applyBorder="1" applyAlignment="1">
      <alignment horizontal="center" vertical="center" wrapText="1"/>
    </xf>
    <xf numFmtId="0" fontId="90" fillId="0" borderId="52" xfId="0" applyFont="1" applyBorder="1" applyAlignment="1">
      <alignment vertical="center" wrapText="1"/>
    </xf>
    <xf numFmtId="0" fontId="90" fillId="0" borderId="66" xfId="0" applyFont="1" applyBorder="1" applyAlignment="1">
      <alignment vertical="center" wrapText="1"/>
    </xf>
    <xf numFmtId="194" fontId="89" fillId="0" borderId="66" xfId="0" applyNumberFormat="1" applyFont="1" applyBorder="1" applyAlignment="1">
      <alignment horizontal="center" vertical="center" wrapText="1"/>
    </xf>
    <xf numFmtId="194" fontId="89" fillId="0" borderId="45" xfId="0" applyNumberFormat="1" applyFont="1" applyBorder="1" applyAlignment="1">
      <alignment horizontal="center" vertical="center" wrapText="1"/>
    </xf>
    <xf numFmtId="0" fontId="90" fillId="0" borderId="70" xfId="0" applyFont="1" applyBorder="1" applyAlignment="1">
      <alignment vertical="center" wrapText="1"/>
    </xf>
    <xf numFmtId="0" fontId="89" fillId="0" borderId="70" xfId="0" applyFont="1" applyBorder="1" applyAlignment="1">
      <alignment horizontal="center" vertical="center" wrapText="1"/>
    </xf>
    <xf numFmtId="194" fontId="89" fillId="0" borderId="70" xfId="0" applyNumberFormat="1" applyFont="1" applyBorder="1" applyAlignment="1">
      <alignment horizontal="center" vertical="center" wrapText="1"/>
    </xf>
    <xf numFmtId="194" fontId="89" fillId="0" borderId="71" xfId="0" applyNumberFormat="1" applyFont="1" applyBorder="1" applyAlignment="1">
      <alignment horizontal="center" vertical="center" wrapText="1"/>
    </xf>
    <xf numFmtId="0" fontId="76" fillId="37" borderId="0" xfId="0" applyFont="1" applyFill="1"/>
    <xf numFmtId="0" fontId="0" fillId="37" borderId="0" xfId="0" applyFill="1"/>
    <xf numFmtId="0" fontId="92" fillId="31" borderId="48" xfId="0" applyFont="1" applyFill="1" applyBorder="1" applyAlignment="1">
      <alignment horizontal="center" vertical="center"/>
    </xf>
    <xf numFmtId="0" fontId="92" fillId="31" borderId="22" xfId="0" applyFont="1" applyFill="1" applyBorder="1" applyAlignment="1">
      <alignment horizontal="center" vertical="center"/>
    </xf>
    <xf numFmtId="0" fontId="0" fillId="37" borderId="57" xfId="0" applyFill="1" applyBorder="1"/>
    <xf numFmtId="0" fontId="86" fillId="37" borderId="0" xfId="0" applyFont="1" applyFill="1"/>
    <xf numFmtId="0" fontId="76" fillId="0" borderId="0" xfId="0" applyFont="1"/>
    <xf numFmtId="0" fontId="74" fillId="31" borderId="36" xfId="1217" applyFont="1" applyFill="1" applyBorder="1" applyAlignment="1">
      <alignment vertical="center" wrapText="1"/>
    </xf>
    <xf numFmtId="0" fontId="38" fillId="0" borderId="0" xfId="1944" applyFont="1" applyProtection="1">
      <protection locked="0"/>
    </xf>
    <xf numFmtId="0" fontId="9" fillId="0" borderId="0" xfId="1944" applyAlignment="1" applyProtection="1">
      <alignment horizontal="center"/>
      <protection locked="0"/>
    </xf>
    <xf numFmtId="0" fontId="9" fillId="0" borderId="0" xfId="1944" applyAlignment="1">
      <alignment horizontal="left"/>
    </xf>
    <xf numFmtId="0" fontId="37" fillId="0" borderId="14" xfId="1944" applyFont="1" applyBorder="1" applyAlignment="1" applyProtection="1">
      <alignment horizontal="left"/>
      <protection locked="0"/>
    </xf>
    <xf numFmtId="0" fontId="36" fillId="0" borderId="16" xfId="1944" applyFont="1" applyBorder="1" applyAlignment="1" applyProtection="1">
      <alignment horizontal="left"/>
      <protection locked="0"/>
    </xf>
    <xf numFmtId="0" fontId="37" fillId="0" borderId="16" xfId="1944" applyFont="1" applyBorder="1" applyAlignment="1" applyProtection="1">
      <alignment horizontal="left"/>
      <protection locked="0"/>
    </xf>
    <xf numFmtId="0" fontId="36" fillId="0" borderId="0" xfId="1944" applyFont="1" applyAlignment="1" applyProtection="1">
      <alignment horizontal="left" wrapText="1"/>
      <protection locked="0"/>
    </xf>
    <xf numFmtId="0" fontId="9" fillId="0" borderId="0" xfId="1944" applyAlignment="1" applyProtection="1">
      <alignment horizontal="center" vertical="center" wrapText="1"/>
      <protection locked="0"/>
    </xf>
    <xf numFmtId="9" fontId="9" fillId="0" borderId="0" xfId="1944" applyNumberFormat="1" applyAlignment="1" applyProtection="1">
      <alignment horizontal="center" wrapText="1"/>
      <protection locked="0"/>
    </xf>
    <xf numFmtId="0" fontId="94" fillId="0" borderId="0" xfId="1944" applyFont="1" applyAlignment="1" applyProtection="1">
      <alignment horizontal="left"/>
      <protection locked="0"/>
    </xf>
    <xf numFmtId="0" fontId="37" fillId="0" borderId="73" xfId="1944" applyFont="1" applyBorder="1" applyAlignment="1" applyProtection="1">
      <alignment horizontal="left"/>
      <protection locked="0"/>
    </xf>
    <xf numFmtId="0" fontId="36" fillId="0" borderId="0" xfId="2129" applyFont="1"/>
    <xf numFmtId="14" fontId="36" fillId="0" borderId="0" xfId="1944" applyNumberFormat="1" applyFont="1" applyAlignment="1" applyProtection="1">
      <alignment horizontal="left"/>
      <protection locked="0"/>
    </xf>
    <xf numFmtId="9" fontId="9" fillId="0" borderId="0" xfId="1944" applyNumberFormat="1" applyAlignment="1" applyProtection="1">
      <alignment horizontal="center"/>
      <protection locked="0"/>
    </xf>
    <xf numFmtId="9" fontId="9" fillId="0" borderId="0" xfId="1944" applyNumberFormat="1" applyAlignment="1">
      <alignment horizontal="center" wrapText="1"/>
    </xf>
    <xf numFmtId="0" fontId="36" fillId="0" borderId="0" xfId="1944" applyFont="1" applyAlignment="1" applyProtection="1">
      <alignment horizontal="left"/>
      <protection locked="0"/>
    </xf>
    <xf numFmtId="9" fontId="9" fillId="0" borderId="0" xfId="1944" applyNumberFormat="1" applyAlignment="1" applyProtection="1">
      <alignment horizontal="center" vertical="center" wrapText="1"/>
      <protection locked="0"/>
    </xf>
    <xf numFmtId="0" fontId="37" fillId="0" borderId="67" xfId="1944" applyFont="1" applyBorder="1" applyAlignment="1" applyProtection="1">
      <alignment horizontal="left"/>
      <protection locked="0"/>
    </xf>
    <xf numFmtId="0" fontId="36" fillId="0" borderId="68" xfId="1944" applyFont="1" applyBorder="1" applyAlignment="1" applyProtection="1">
      <alignment horizontal="left"/>
      <protection locked="0"/>
    </xf>
    <xf numFmtId="0" fontId="37" fillId="0" borderId="68" xfId="1944" applyFont="1" applyBorder="1" applyAlignment="1" applyProtection="1">
      <alignment horizontal="left"/>
      <protection locked="0"/>
    </xf>
    <xf numFmtId="14" fontId="36" fillId="0" borderId="68" xfId="1944" applyNumberFormat="1" applyFont="1" applyBorder="1" applyAlignment="1" applyProtection="1">
      <alignment horizontal="left"/>
      <protection locked="0"/>
    </xf>
    <xf numFmtId="0" fontId="37" fillId="0" borderId="0" xfId="1944" applyFont="1" applyAlignment="1" applyProtection="1">
      <alignment wrapText="1"/>
      <protection locked="0"/>
    </xf>
    <xf numFmtId="0" fontId="77" fillId="31" borderId="37" xfId="1552" applyFont="1" applyFill="1" applyBorder="1" applyAlignment="1">
      <alignment horizontal="center" vertical="center" wrapText="1"/>
    </xf>
    <xf numFmtId="0" fontId="95" fillId="0" borderId="0" xfId="0" applyFont="1"/>
    <xf numFmtId="0" fontId="9" fillId="0" borderId="0" xfId="1944"/>
    <xf numFmtId="14" fontId="9" fillId="0" borderId="0" xfId="1944" applyNumberFormat="1"/>
    <xf numFmtId="179" fontId="9" fillId="0" borderId="0" xfId="1944" applyNumberFormat="1" applyAlignment="1">
      <alignment horizontal="left"/>
    </xf>
    <xf numFmtId="14" fontId="75" fillId="31" borderId="10" xfId="1217" applyNumberFormat="1" applyFont="1" applyFill="1" applyBorder="1" applyAlignment="1">
      <alignment horizontal="center" vertical="center"/>
    </xf>
    <xf numFmtId="0" fontId="96" fillId="0" borderId="0" xfId="0" applyFont="1" applyAlignment="1">
      <alignment vertical="center"/>
    </xf>
    <xf numFmtId="0" fontId="43" fillId="0" borderId="0" xfId="0" applyFont="1"/>
    <xf numFmtId="0" fontId="43" fillId="0" borderId="0" xfId="0" applyFont="1" applyAlignment="1">
      <alignment vertical="center"/>
    </xf>
    <xf numFmtId="0" fontId="37" fillId="0" borderId="41" xfId="0" applyFont="1" applyBorder="1" applyAlignment="1">
      <alignment vertical="center"/>
    </xf>
    <xf numFmtId="0" fontId="36" fillId="0" borderId="42" xfId="0" applyFont="1" applyBorder="1" applyAlignment="1">
      <alignment vertical="center"/>
    </xf>
    <xf numFmtId="0" fontId="37" fillId="0" borderId="42" xfId="0" applyFont="1" applyBorder="1" applyAlignment="1">
      <alignment vertical="center"/>
    </xf>
    <xf numFmtId="0" fontId="90" fillId="31" borderId="42" xfId="0" applyFont="1" applyFill="1" applyBorder="1" applyAlignment="1">
      <alignment vertical="center"/>
    </xf>
    <xf numFmtId="0" fontId="43" fillId="0" borderId="0" xfId="0" applyFont="1" applyAlignment="1">
      <alignment vertical="center" wrapText="1"/>
    </xf>
    <xf numFmtId="0" fontId="36" fillId="0" borderId="42" xfId="0" applyFont="1" applyBorder="1" applyAlignment="1">
      <alignment vertical="center" wrapText="1"/>
    </xf>
    <xf numFmtId="0" fontId="37" fillId="0" borderId="42" xfId="0" applyFont="1" applyBorder="1" applyAlignment="1">
      <alignment vertical="center" wrapText="1"/>
    </xf>
    <xf numFmtId="0" fontId="91" fillId="31" borderId="24" xfId="0" applyFont="1" applyFill="1" applyBorder="1" applyAlignment="1">
      <alignment horizontal="center" vertical="center"/>
    </xf>
    <xf numFmtId="0" fontId="99" fillId="39" borderId="46" xfId="0" applyFont="1" applyFill="1" applyBorder="1" applyAlignment="1">
      <alignment horizontal="center" vertical="center" wrapText="1"/>
    </xf>
    <xf numFmtId="0" fontId="37" fillId="0" borderId="57" xfId="0" applyFont="1" applyBorder="1" applyAlignment="1">
      <alignment vertical="center"/>
    </xf>
    <xf numFmtId="0" fontId="36" fillId="0" borderId="51" xfId="0" applyFont="1" applyBorder="1" applyAlignment="1">
      <alignment vertical="center" wrapText="1"/>
    </xf>
    <xf numFmtId="0" fontId="37" fillId="0" borderId="51" xfId="0" applyFont="1" applyBorder="1" applyAlignment="1">
      <alignment vertical="center"/>
    </xf>
    <xf numFmtId="14" fontId="90" fillId="31" borderId="51" xfId="0" applyNumberFormat="1" applyFont="1" applyFill="1" applyBorder="1" applyAlignment="1">
      <alignment vertical="center" wrapText="1"/>
    </xf>
    <xf numFmtId="0" fontId="91" fillId="31" borderId="42" xfId="0" applyFont="1" applyFill="1" applyBorder="1" applyAlignment="1">
      <alignment horizontal="center" vertical="center"/>
    </xf>
    <xf numFmtId="0" fontId="101" fillId="31" borderId="51" xfId="0" applyFont="1" applyFill="1" applyBorder="1" applyAlignment="1">
      <alignment horizontal="center" vertical="center"/>
    </xf>
    <xf numFmtId="0" fontId="99" fillId="39" borderId="51" xfId="0" applyFont="1" applyFill="1" applyBorder="1" applyAlignment="1">
      <alignment horizontal="center" vertical="center" wrapText="1"/>
    </xf>
    <xf numFmtId="0" fontId="91" fillId="31" borderId="42" xfId="0" applyFont="1" applyFill="1" applyBorder="1" applyAlignment="1">
      <alignment horizontal="center" vertical="center" wrapText="1"/>
    </xf>
    <xf numFmtId="0" fontId="101" fillId="31" borderId="24" xfId="0" applyFont="1" applyFill="1" applyBorder="1" applyAlignment="1">
      <alignment horizontal="center" vertical="center" wrapText="1"/>
    </xf>
    <xf numFmtId="0" fontId="99" fillId="39" borderId="42" xfId="0" applyFont="1" applyFill="1" applyBorder="1" applyAlignment="1">
      <alignment horizontal="center" vertical="center" wrapText="1"/>
    </xf>
    <xf numFmtId="0" fontId="90" fillId="0" borderId="42" xfId="0" applyFont="1" applyBorder="1" applyAlignment="1">
      <alignment horizontal="center" vertical="center" wrapText="1"/>
    </xf>
    <xf numFmtId="0" fontId="103" fillId="0" borderId="42" xfId="0" applyFont="1" applyBorder="1" applyAlignment="1">
      <alignment horizontal="center" vertical="center" wrapText="1"/>
    </xf>
    <xf numFmtId="0" fontId="103" fillId="39" borderId="42" xfId="0" applyFont="1" applyFill="1" applyBorder="1" applyAlignment="1">
      <alignment horizontal="center" vertical="center" wrapText="1"/>
    </xf>
    <xf numFmtId="0" fontId="104" fillId="0" borderId="0" xfId="0" applyFont="1" applyAlignment="1">
      <alignment vertical="center"/>
    </xf>
    <xf numFmtId="0" fontId="90" fillId="0" borderId="0" xfId="0" applyFont="1" applyAlignment="1">
      <alignment vertical="center"/>
    </xf>
    <xf numFmtId="0" fontId="91" fillId="0" borderId="0" xfId="0" applyFont="1" applyAlignment="1">
      <alignment vertical="center"/>
    </xf>
    <xf numFmtId="0" fontId="105" fillId="0" borderId="0" xfId="0" applyFont="1" applyAlignment="1">
      <alignment vertical="center"/>
    </xf>
    <xf numFmtId="0" fontId="106" fillId="0" borderId="0" xfId="0" applyFont="1" applyAlignment="1">
      <alignment vertical="center"/>
    </xf>
    <xf numFmtId="0" fontId="107" fillId="0" borderId="0" xfId="0" applyFont="1" applyAlignment="1">
      <alignment vertical="center"/>
    </xf>
    <xf numFmtId="0" fontId="108" fillId="0" borderId="0" xfId="0" applyFont="1" applyAlignment="1">
      <alignment vertical="center"/>
    </xf>
    <xf numFmtId="0" fontId="110" fillId="0" borderId="0" xfId="0" applyFont="1" applyAlignment="1">
      <alignment vertical="center"/>
    </xf>
    <xf numFmtId="0" fontId="97" fillId="0" borderId="0" xfId="0" applyFont="1" applyAlignment="1">
      <alignment vertical="center"/>
    </xf>
    <xf numFmtId="0" fontId="111" fillId="0" borderId="0" xfId="2130" applyAlignment="1">
      <alignment vertical="center"/>
    </xf>
    <xf numFmtId="0" fontId="96" fillId="0" borderId="22" xfId="0" applyFont="1" applyBorder="1" applyAlignment="1">
      <alignment vertical="center" wrapText="1"/>
    </xf>
    <xf numFmtId="0" fontId="100" fillId="40" borderId="40" xfId="0" applyFont="1" applyFill="1" applyBorder="1" applyAlignment="1">
      <alignment horizontal="center" vertical="center" wrapText="1"/>
    </xf>
    <xf numFmtId="0" fontId="96" fillId="0" borderId="53" xfId="0" applyFont="1" applyBorder="1" applyAlignment="1">
      <alignment vertical="center" wrapText="1"/>
    </xf>
    <xf numFmtId="0" fontId="100" fillId="40" borderId="41" xfId="0" applyFont="1" applyFill="1" applyBorder="1" applyAlignment="1">
      <alignment horizontal="center" vertical="center" wrapText="1"/>
    </xf>
    <xf numFmtId="0" fontId="93" fillId="0" borderId="0" xfId="0" applyFont="1" applyAlignment="1">
      <alignment horizontal="center" vertical="center" wrapText="1"/>
    </xf>
    <xf numFmtId="0" fontId="112" fillId="0" borderId="0" xfId="0" applyFont="1" applyAlignment="1">
      <alignment vertical="center"/>
    </xf>
    <xf numFmtId="177" fontId="90" fillId="0" borderId="42" xfId="413" applyFont="1" applyBorder="1" applyAlignment="1">
      <alignment horizontal="center" vertical="center" wrapText="1"/>
    </xf>
    <xf numFmtId="179" fontId="74" fillId="0" borderId="10" xfId="414" applyNumberFormat="1" applyFont="1" applyFill="1" applyBorder="1" applyAlignment="1">
      <alignment horizontal="center" wrapText="1"/>
    </xf>
    <xf numFmtId="0" fontId="115" fillId="0" borderId="0" xfId="0" applyFont="1" applyAlignment="1">
      <alignment vertical="center"/>
    </xf>
    <xf numFmtId="0" fontId="116" fillId="0" borderId="0" xfId="0" applyFont="1" applyAlignment="1">
      <alignment vertical="center"/>
    </xf>
    <xf numFmtId="0" fontId="115" fillId="0" borderId="0" xfId="0" applyFont="1" applyAlignment="1">
      <alignment horizontal="justify" vertical="center"/>
    </xf>
    <xf numFmtId="0" fontId="117" fillId="0" borderId="0" xfId="0" applyFont="1" applyAlignment="1">
      <alignment horizontal="justify" vertical="center"/>
    </xf>
    <xf numFmtId="0" fontId="118" fillId="0" borderId="0" xfId="0" applyFont="1" applyAlignment="1">
      <alignment vertical="center"/>
    </xf>
    <xf numFmtId="0" fontId="100" fillId="0" borderId="40" xfId="0" applyFont="1" applyBorder="1" applyAlignment="1">
      <alignment vertical="center"/>
    </xf>
    <xf numFmtId="0" fontId="100" fillId="0" borderId="24" xfId="0" applyFont="1" applyBorder="1" applyAlignment="1">
      <alignment vertical="center"/>
    </xf>
    <xf numFmtId="0" fontId="100" fillId="31" borderId="24" xfId="0" applyFont="1" applyFill="1" applyBorder="1" applyAlignment="1">
      <alignment vertical="center"/>
    </xf>
    <xf numFmtId="0" fontId="100" fillId="31" borderId="41" xfId="0" applyFont="1" applyFill="1" applyBorder="1" applyAlignment="1">
      <alignment vertical="center"/>
    </xf>
    <xf numFmtId="0" fontId="100" fillId="0" borderId="42" xfId="0" applyFont="1" applyBorder="1" applyAlignment="1">
      <alignment vertical="center"/>
    </xf>
    <xf numFmtId="0" fontId="100" fillId="0" borderId="42" xfId="0" applyFont="1" applyBorder="1" applyAlignment="1">
      <alignment horizontal="right" vertical="center"/>
    </xf>
    <xf numFmtId="0" fontId="100" fillId="31" borderId="42" xfId="0" applyFont="1" applyFill="1" applyBorder="1" applyAlignment="1">
      <alignment horizontal="right" vertical="center"/>
    </xf>
    <xf numFmtId="0" fontId="100" fillId="41" borderId="41" xfId="0" applyFont="1" applyFill="1" applyBorder="1" applyAlignment="1">
      <alignment vertical="center"/>
    </xf>
    <xf numFmtId="0" fontId="120" fillId="31" borderId="41" xfId="0" applyFont="1" applyFill="1" applyBorder="1" applyAlignment="1">
      <alignment vertical="center"/>
    </xf>
    <xf numFmtId="0" fontId="100" fillId="0" borderId="41" xfId="0" applyFont="1" applyBorder="1" applyAlignment="1">
      <alignment vertical="center"/>
    </xf>
    <xf numFmtId="0" fontId="121" fillId="0" borderId="42" xfId="0" applyFont="1" applyBorder="1" applyAlignment="1">
      <alignment vertical="center"/>
    </xf>
    <xf numFmtId="0" fontId="120" fillId="0" borderId="41" xfId="0" applyFont="1" applyBorder="1" applyAlignment="1">
      <alignment vertical="center"/>
    </xf>
    <xf numFmtId="0" fontId="121" fillId="0" borderId="41" xfId="0" applyFont="1" applyBorder="1" applyAlignment="1">
      <alignment vertical="center"/>
    </xf>
    <xf numFmtId="0" fontId="122" fillId="0" borderId="42" xfId="0" applyFont="1" applyBorder="1" applyAlignment="1">
      <alignment horizontal="right" vertical="center"/>
    </xf>
    <xf numFmtId="0" fontId="122" fillId="31" borderId="42" xfId="0" applyFont="1" applyFill="1" applyBorder="1" applyAlignment="1">
      <alignment horizontal="right" vertical="center"/>
    </xf>
    <xf numFmtId="0" fontId="124" fillId="0" borderId="0" xfId="0" applyFont="1" applyAlignment="1">
      <alignment vertical="center"/>
    </xf>
    <xf numFmtId="0" fontId="100" fillId="0" borderId="0" xfId="0" applyFont="1" applyAlignment="1">
      <alignment vertical="center"/>
    </xf>
    <xf numFmtId="0" fontId="100" fillId="0" borderId="0" xfId="0" applyFont="1" applyAlignment="1">
      <alignment horizontal="right" vertical="center"/>
    </xf>
    <xf numFmtId="0" fontId="120" fillId="0" borderId="0" xfId="0" applyFont="1" applyAlignment="1">
      <alignment vertical="center"/>
    </xf>
    <xf numFmtId="0" fontId="127" fillId="0" borderId="0" xfId="0" applyFont="1" applyAlignment="1">
      <alignment vertical="center"/>
    </xf>
    <xf numFmtId="0" fontId="105" fillId="0" borderId="0" xfId="0" applyFont="1" applyAlignment="1">
      <alignment horizontal="left" vertical="center" indent="1"/>
    </xf>
    <xf numFmtId="0" fontId="123" fillId="0" borderId="0" xfId="0" applyFont="1" applyAlignment="1">
      <alignment vertical="center"/>
    </xf>
    <xf numFmtId="0" fontId="128" fillId="0" borderId="0" xfId="0" applyFont="1" applyAlignment="1">
      <alignment vertical="center"/>
    </xf>
    <xf numFmtId="0" fontId="36" fillId="0" borderId="10" xfId="1944" applyFont="1" applyBorder="1" applyAlignment="1" applyProtection="1">
      <alignment horizontal="left"/>
      <protection locked="0"/>
    </xf>
    <xf numFmtId="0" fontId="37" fillId="0" borderId="10" xfId="1944" applyFont="1" applyBorder="1" applyAlignment="1" applyProtection="1">
      <alignment horizontal="left"/>
      <protection locked="0"/>
    </xf>
    <xf numFmtId="182" fontId="36" fillId="0" borderId="10" xfId="1944" applyNumberFormat="1" applyFont="1" applyBorder="1" applyAlignment="1" applyProtection="1">
      <alignment horizontal="left"/>
      <protection locked="0"/>
    </xf>
    <xf numFmtId="0" fontId="130" fillId="0" borderId="0" xfId="2131"/>
    <xf numFmtId="0" fontId="87" fillId="0" borderId="0" xfId="2131" applyFont="1"/>
    <xf numFmtId="0" fontId="87" fillId="42" borderId="10" xfId="2131" applyFont="1" applyFill="1" applyBorder="1" applyAlignment="1">
      <alignment horizontal="center" vertical="center"/>
    </xf>
    <xf numFmtId="0" fontId="87" fillId="0" borderId="10" xfId="2131" applyFont="1" applyBorder="1"/>
    <xf numFmtId="10" fontId="87" fillId="0" borderId="10" xfId="2131" applyNumberFormat="1" applyFont="1" applyBorder="1" applyAlignment="1">
      <alignment horizontal="center" vertical="center"/>
    </xf>
    <xf numFmtId="3" fontId="87" fillId="42" borderId="10" xfId="2131" applyNumberFormat="1" applyFont="1" applyFill="1" applyBorder="1" applyAlignment="1">
      <alignment horizontal="center" vertical="center"/>
    </xf>
    <xf numFmtId="0" fontId="87" fillId="0" borderId="10" xfId="2131" applyFont="1" applyBorder="1" applyAlignment="1">
      <alignment horizontal="center" vertical="center"/>
    </xf>
    <xf numFmtId="0" fontId="130" fillId="0" borderId="72" xfId="2131" applyBorder="1" applyAlignment="1">
      <alignment horizontal="center" vertical="center" wrapText="1"/>
    </xf>
    <xf numFmtId="0" fontId="131" fillId="0" borderId="10" xfId="2131" applyFont="1" applyBorder="1"/>
    <xf numFmtId="0" fontId="87" fillId="0" borderId="74" xfId="2131" applyFont="1" applyBorder="1" applyAlignment="1">
      <alignment horizontal="center" vertical="center" wrapText="1"/>
    </xf>
    <xf numFmtId="0" fontId="30" fillId="0" borderId="21" xfId="2132" applyFont="1" applyBorder="1" applyAlignment="1">
      <alignment horizontal="center" vertical="center" wrapText="1"/>
    </xf>
    <xf numFmtId="0" fontId="77" fillId="0" borderId="0" xfId="2131" applyFont="1"/>
    <xf numFmtId="0" fontId="97" fillId="0" borderId="0" xfId="2131" applyFont="1" applyAlignment="1">
      <alignment vertical="center"/>
    </xf>
    <xf numFmtId="0" fontId="132" fillId="42" borderId="0" xfId="2131" applyFont="1" applyFill="1" applyAlignment="1">
      <alignment horizontal="left" vertical="center"/>
    </xf>
    <xf numFmtId="0" fontId="133" fillId="42" borderId="0" xfId="2131" applyFont="1" applyFill="1" applyAlignment="1">
      <alignment horizontal="left"/>
    </xf>
    <xf numFmtId="0" fontId="9" fillId="43" borderId="10" xfId="2132" applyFill="1" applyBorder="1" applyAlignment="1">
      <alignment horizontal="center" vertical="center" wrapText="1"/>
    </xf>
    <xf numFmtId="0" fontId="134" fillId="43" borderId="10" xfId="2132" applyFont="1" applyFill="1" applyBorder="1" applyAlignment="1">
      <alignment horizontal="center" vertical="center" wrapText="1"/>
    </xf>
    <xf numFmtId="0" fontId="9" fillId="43" borderId="10" xfId="1781" applyFill="1" applyBorder="1" applyAlignment="1">
      <alignment horizontal="center" vertical="center" wrapText="1"/>
    </xf>
    <xf numFmtId="196" fontId="130" fillId="43" borderId="10" xfId="2131" applyNumberFormat="1" applyFill="1" applyBorder="1" applyAlignment="1">
      <alignment horizontal="center" vertical="center"/>
    </xf>
    <xf numFmtId="10" fontId="130" fillId="43" borderId="72" xfId="2131" applyNumberFormat="1" applyFill="1" applyBorder="1" applyAlignment="1">
      <alignment horizontal="center" vertical="center"/>
    </xf>
    <xf numFmtId="0" fontId="130" fillId="43" borderId="72" xfId="2131" applyFill="1" applyBorder="1" applyAlignment="1">
      <alignment horizontal="center" vertical="center"/>
    </xf>
    <xf numFmtId="0" fontId="130" fillId="43" borderId="10" xfId="2131" applyFill="1" applyBorder="1" applyAlignment="1">
      <alignment horizontal="center" vertical="center"/>
    </xf>
    <xf numFmtId="0" fontId="130" fillId="43" borderId="0" xfId="2131" applyFill="1"/>
    <xf numFmtId="196" fontId="130" fillId="43" borderId="21" xfId="2131" applyNumberFormat="1" applyFill="1" applyBorder="1" applyAlignment="1">
      <alignment horizontal="center" vertical="center"/>
    </xf>
    <xf numFmtId="10" fontId="130" fillId="43" borderId="21" xfId="2131" applyNumberFormat="1" applyFill="1" applyBorder="1" applyAlignment="1">
      <alignment horizontal="center" vertical="center"/>
    </xf>
    <xf numFmtId="0" fontId="9" fillId="43" borderId="0" xfId="2132" applyFill="1" applyAlignment="1">
      <alignment horizontal="center" vertical="center" wrapText="1"/>
    </xf>
    <xf numFmtId="0" fontId="9" fillId="44" borderId="0" xfId="2132" applyFill="1" applyAlignment="1">
      <alignment horizontal="center" vertical="center" wrapText="1"/>
    </xf>
    <xf numFmtId="0" fontId="131" fillId="44" borderId="10" xfId="2132" applyFont="1" applyFill="1" applyBorder="1" applyAlignment="1">
      <alignment horizontal="center" vertical="center" wrapText="1"/>
    </xf>
    <xf numFmtId="0" fontId="9" fillId="44" borderId="10" xfId="1781" applyFill="1" applyBorder="1" applyAlignment="1">
      <alignment horizontal="center" vertical="center" wrapText="1"/>
    </xf>
    <xf numFmtId="196" fontId="130" fillId="44" borderId="10" xfId="2131" applyNumberFormat="1" applyFill="1" applyBorder="1" applyAlignment="1">
      <alignment horizontal="center" vertical="center"/>
    </xf>
    <xf numFmtId="195" fontId="131" fillId="44" borderId="10" xfId="2131" applyNumberFormat="1" applyFont="1" applyFill="1" applyBorder="1" applyAlignment="1">
      <alignment horizontal="center" vertical="center"/>
    </xf>
    <xf numFmtId="10" fontId="130" fillId="44" borderId="21" xfId="2131" applyNumberFormat="1" applyFill="1" applyBorder="1" applyAlignment="1">
      <alignment horizontal="center" vertical="center"/>
    </xf>
    <xf numFmtId="0" fontId="130" fillId="44" borderId="21" xfId="2131" applyFill="1" applyBorder="1" applyAlignment="1">
      <alignment horizontal="center" vertical="center"/>
    </xf>
    <xf numFmtId="0" fontId="130" fillId="44" borderId="10" xfId="2131" applyFill="1" applyBorder="1" applyAlignment="1">
      <alignment horizontal="center" vertical="center"/>
    </xf>
    <xf numFmtId="0" fontId="130" fillId="44" borderId="0" xfId="2131" applyFill="1"/>
    <xf numFmtId="0" fontId="9" fillId="44" borderId="10" xfId="2132" applyFill="1" applyBorder="1" applyAlignment="1">
      <alignment horizontal="center" vertical="center" wrapText="1"/>
    </xf>
    <xf numFmtId="195" fontId="135" fillId="43" borderId="72" xfId="2131" applyNumberFormat="1" applyFont="1" applyFill="1" applyBorder="1" applyAlignment="1">
      <alignment horizontal="center" vertical="center"/>
    </xf>
    <xf numFmtId="0" fontId="134" fillId="44" borderId="10" xfId="2132" applyFont="1" applyFill="1" applyBorder="1" applyAlignment="1">
      <alignment horizontal="center" vertical="center" wrapText="1"/>
    </xf>
    <xf numFmtId="0" fontId="136" fillId="43" borderId="10" xfId="2132" applyFont="1" applyFill="1" applyBorder="1" applyAlignment="1">
      <alignment horizontal="center" vertical="center" wrapText="1"/>
    </xf>
    <xf numFmtId="0" fontId="136" fillId="44" borderId="10" xfId="2132" applyFont="1" applyFill="1" applyBorder="1" applyAlignment="1">
      <alignment horizontal="center" vertical="center" wrapText="1"/>
    </xf>
    <xf numFmtId="0" fontId="76" fillId="0" borderId="0" xfId="2133" applyFont="1" applyAlignment="1">
      <alignment horizontal="center" vertical="center"/>
    </xf>
    <xf numFmtId="179" fontId="76" fillId="0" borderId="10" xfId="1552" applyNumberFormat="1" applyFont="1" applyBorder="1" applyAlignment="1">
      <alignment horizontal="center" vertical="center" wrapText="1"/>
    </xf>
    <xf numFmtId="179" fontId="76" fillId="0" borderId="10" xfId="426" applyNumberFormat="1" applyFont="1" applyFill="1" applyBorder="1" applyAlignment="1">
      <alignment horizontal="center" vertical="center" wrapText="1"/>
    </xf>
    <xf numFmtId="3" fontId="76" fillId="0" borderId="10" xfId="1552" applyNumberFormat="1" applyFont="1" applyBorder="1" applyAlignment="1">
      <alignment horizontal="center" vertical="center"/>
    </xf>
    <xf numFmtId="180" fontId="76" fillId="0" borderId="10" xfId="1552" applyNumberFormat="1" applyFont="1" applyBorder="1" applyAlignment="1">
      <alignment horizontal="center" vertical="center"/>
    </xf>
    <xf numFmtId="0" fontId="76" fillId="0" borderId="10" xfId="1552" applyFont="1" applyBorder="1" applyAlignment="1">
      <alignment horizontal="center" vertical="center" wrapText="1"/>
    </xf>
    <xf numFmtId="177" fontId="76" fillId="33" borderId="10" xfId="2134" applyFont="1" applyFill="1" applyBorder="1" applyAlignment="1">
      <alignment horizontal="center" vertical="center" wrapText="1"/>
    </xf>
    <xf numFmtId="177" fontId="76" fillId="33" borderId="37" xfId="2134" applyFont="1" applyFill="1" applyBorder="1" applyAlignment="1">
      <alignment horizontal="center" vertical="center" wrapText="1"/>
    </xf>
    <xf numFmtId="0" fontId="76" fillId="0" borderId="37" xfId="2133" applyFont="1" applyBorder="1" applyAlignment="1">
      <alignment vertical="center" wrapText="1"/>
    </xf>
    <xf numFmtId="0" fontId="77" fillId="31" borderId="10" xfId="1552" applyFont="1" applyFill="1" applyBorder="1" applyAlignment="1">
      <alignment horizontal="center" vertical="center" wrapText="1"/>
    </xf>
    <xf numFmtId="0" fontId="87" fillId="31" borderId="10" xfId="1552" applyFont="1" applyFill="1" applyBorder="1" applyAlignment="1">
      <alignment horizontal="center" vertical="center" wrapText="1"/>
    </xf>
    <xf numFmtId="0" fontId="87" fillId="31" borderId="37" xfId="1552" applyFont="1" applyFill="1" applyBorder="1" applyAlignment="1">
      <alignment horizontal="center" vertical="center" wrapText="1"/>
    </xf>
    <xf numFmtId="0" fontId="77" fillId="30" borderId="10" xfId="1552" applyFont="1" applyFill="1" applyBorder="1" applyAlignment="1">
      <alignment horizontal="center" vertical="center" wrapText="1"/>
    </xf>
    <xf numFmtId="0" fontId="77" fillId="30" borderId="10" xfId="1552" applyFont="1" applyFill="1" applyBorder="1" applyAlignment="1">
      <alignment horizontal="center" vertical="center"/>
    </xf>
    <xf numFmtId="0" fontId="77" fillId="32" borderId="10" xfId="1552" applyFont="1" applyFill="1" applyBorder="1" applyAlignment="1">
      <alignment horizontal="center" vertical="center" wrapText="1"/>
    </xf>
    <xf numFmtId="0" fontId="78" fillId="0" borderId="10" xfId="2133" applyFont="1" applyBorder="1" applyAlignment="1">
      <alignment horizontal="center" vertical="center"/>
    </xf>
    <xf numFmtId="0" fontId="78" fillId="0" borderId="37" xfId="2133" applyFont="1" applyBorder="1" applyAlignment="1">
      <alignment horizontal="center" vertical="center"/>
    </xf>
    <xf numFmtId="176" fontId="78" fillId="35" borderId="10" xfId="1552" applyNumberFormat="1" applyFont="1" applyFill="1" applyBorder="1" applyAlignment="1">
      <alignment horizontal="center" vertical="center"/>
    </xf>
    <xf numFmtId="0" fontId="78" fillId="35" borderId="10" xfId="1552" applyFont="1" applyFill="1" applyBorder="1" applyAlignment="1">
      <alignment horizontal="center" vertical="center" wrapText="1"/>
    </xf>
    <xf numFmtId="0" fontId="77" fillId="0" borderId="10" xfId="1552" applyFont="1" applyBorder="1" applyAlignment="1">
      <alignment horizontal="center" vertical="center"/>
    </xf>
    <xf numFmtId="0" fontId="77" fillId="0" borderId="10" xfId="1552" applyFont="1" applyBorder="1" applyAlignment="1">
      <alignment horizontal="center" vertical="center" wrapText="1"/>
    </xf>
    <xf numFmtId="14" fontId="77" fillId="0" borderId="10" xfId="1552" applyNumberFormat="1" applyFont="1" applyBorder="1" applyAlignment="1">
      <alignment horizontal="center" vertical="center"/>
    </xf>
    <xf numFmtId="0" fontId="0" fillId="0" borderId="10" xfId="614" applyFont="1" applyBorder="1" applyAlignment="1">
      <alignment vertical="center" wrapText="1"/>
    </xf>
    <xf numFmtId="0" fontId="10" fillId="0" borderId="10" xfId="1221" applyBorder="1"/>
    <xf numFmtId="0" fontId="10" fillId="29" borderId="10" xfId="1217" applyFill="1" applyBorder="1" applyAlignment="1">
      <alignment horizontal="center" wrapText="1"/>
    </xf>
    <xf numFmtId="0" fontId="74" fillId="31" borderId="36" xfId="1217" applyFont="1" applyFill="1" applyBorder="1" applyAlignment="1">
      <alignment wrapText="1"/>
    </xf>
    <xf numFmtId="0" fontId="0" fillId="0" borderId="10" xfId="1781" applyFont="1" applyBorder="1" applyAlignment="1">
      <alignment wrapText="1"/>
    </xf>
    <xf numFmtId="190" fontId="9" fillId="29" borderId="10" xfId="405" applyNumberFormat="1" applyFont="1" applyFill="1" applyBorder="1" applyAlignment="1">
      <alignment horizontal="center" wrapText="1"/>
    </xf>
    <xf numFmtId="190" fontId="9" fillId="0" borderId="10" xfId="405" applyNumberFormat="1" applyFont="1" applyFill="1" applyBorder="1" applyAlignment="1">
      <alignment horizontal="center" wrapText="1"/>
    </xf>
    <xf numFmtId="190" fontId="9" fillId="31" borderId="10" xfId="405" applyNumberFormat="1" applyFont="1" applyFill="1" applyBorder="1" applyAlignment="1">
      <alignment horizontal="center" vertical="center" wrapText="1"/>
    </xf>
    <xf numFmtId="1" fontId="32" fillId="0" borderId="0" xfId="2132" applyNumberFormat="1" applyFont="1"/>
    <xf numFmtId="196" fontId="32" fillId="0" borderId="0" xfId="2132" applyNumberFormat="1" applyFont="1"/>
    <xf numFmtId="10" fontId="74" fillId="0" borderId="0" xfId="1342" applyNumberFormat="1" applyFont="1"/>
    <xf numFmtId="0" fontId="10" fillId="0" borderId="10" xfId="1221" applyBorder="1" applyAlignment="1">
      <alignment wrapText="1"/>
    </xf>
    <xf numFmtId="0" fontId="0" fillId="0" borderId="10" xfId="1221" applyFont="1" applyBorder="1" applyAlignment="1">
      <alignment wrapText="1"/>
    </xf>
    <xf numFmtId="0" fontId="75" fillId="31" borderId="11" xfId="1221" applyFont="1" applyFill="1" applyBorder="1" applyAlignment="1">
      <alignment vertical="center"/>
    </xf>
    <xf numFmtId="0" fontId="75" fillId="31" borderId="12" xfId="1221" applyFont="1" applyFill="1" applyBorder="1" applyAlignment="1">
      <alignment vertical="center"/>
    </xf>
    <xf numFmtId="0" fontId="75" fillId="31" borderId="13" xfId="1221" applyFont="1" applyFill="1" applyBorder="1" applyAlignment="1">
      <alignment vertical="center"/>
    </xf>
    <xf numFmtId="0" fontId="30" fillId="0" borderId="72" xfId="1221" applyFont="1" applyBorder="1" applyAlignment="1">
      <alignment horizontal="center" vertical="center" wrapText="1"/>
    </xf>
    <xf numFmtId="0" fontId="131" fillId="0" borderId="0" xfId="2136"/>
    <xf numFmtId="0" fontId="87" fillId="0" borderId="0" xfId="2136" applyFont="1"/>
    <xf numFmtId="0" fontId="87" fillId="42" borderId="10" xfId="2136" applyFont="1" applyFill="1" applyBorder="1" applyAlignment="1">
      <alignment horizontal="center" vertical="center"/>
    </xf>
    <xf numFmtId="0" fontId="87" fillId="0" borderId="10" xfId="2136" applyFont="1" applyBorder="1"/>
    <xf numFmtId="10" fontId="87" fillId="0" borderId="10" xfId="2136" applyNumberFormat="1" applyFont="1" applyBorder="1" applyAlignment="1">
      <alignment horizontal="center" vertical="center"/>
    </xf>
    <xf numFmtId="3" fontId="78" fillId="31" borderId="10" xfId="2136" applyNumberFormat="1" applyFont="1" applyFill="1" applyBorder="1" applyAlignment="1">
      <alignment horizontal="center" vertical="center"/>
    </xf>
    <xf numFmtId="3" fontId="87" fillId="42" borderId="10" xfId="2136" applyNumberFormat="1" applyFont="1" applyFill="1" applyBorder="1" applyAlignment="1">
      <alignment horizontal="center" vertical="center"/>
    </xf>
    <xf numFmtId="0" fontId="87" fillId="0" borderId="10" xfId="2136" applyFont="1" applyBorder="1" applyAlignment="1">
      <alignment horizontal="center" vertical="center"/>
    </xf>
    <xf numFmtId="0" fontId="131" fillId="0" borderId="10" xfId="2136" applyBorder="1" applyAlignment="1">
      <alignment horizontal="center" vertical="center"/>
    </xf>
    <xf numFmtId="0" fontId="131" fillId="0" borderId="21" xfId="2136" applyBorder="1" applyAlignment="1">
      <alignment horizontal="center" vertical="center"/>
    </xf>
    <xf numFmtId="10" fontId="131" fillId="0" borderId="21" xfId="2136" applyNumberFormat="1" applyBorder="1" applyAlignment="1">
      <alignment horizontal="center" vertical="center"/>
    </xf>
    <xf numFmtId="195" fontId="137" fillId="31" borderId="10" xfId="2136" applyNumberFormat="1" applyFont="1" applyFill="1" applyBorder="1" applyAlignment="1">
      <alignment horizontal="center" vertical="center"/>
    </xf>
    <xf numFmtId="195" fontId="131" fillId="0" borderId="10" xfId="2136" applyNumberFormat="1" applyBorder="1" applyAlignment="1">
      <alignment horizontal="center" vertical="center"/>
    </xf>
    <xf numFmtId="196" fontId="131" fillId="0" borderId="10" xfId="2136" applyNumberFormat="1" applyBorder="1" applyAlignment="1">
      <alignment horizontal="center" vertical="center"/>
    </xf>
    <xf numFmtId="0" fontId="9" fillId="0" borderId="10" xfId="1781" applyBorder="1" applyAlignment="1">
      <alignment horizontal="center" vertical="center" wrapText="1"/>
    </xf>
    <xf numFmtId="0" fontId="9" fillId="0" borderId="10" xfId="2132" applyBorder="1" applyAlignment="1">
      <alignment horizontal="center" vertical="center" wrapText="1"/>
    </xf>
    <xf numFmtId="0" fontId="131" fillId="0" borderId="10" xfId="2132" applyFont="1" applyBorder="1" applyAlignment="1">
      <alignment horizontal="center" vertical="center" wrapText="1"/>
    </xf>
    <xf numFmtId="0" fontId="9" fillId="0" borderId="0" xfId="2132" applyAlignment="1">
      <alignment horizontal="center" vertical="center" wrapText="1"/>
    </xf>
    <xf numFmtId="0" fontId="131" fillId="0" borderId="72" xfId="2136" applyBorder="1" applyAlignment="1">
      <alignment horizontal="center" vertical="center"/>
    </xf>
    <xf numFmtId="195" fontId="86" fillId="31" borderId="10" xfId="2136" applyNumberFormat="1" applyFont="1" applyFill="1" applyBorder="1" applyAlignment="1">
      <alignment horizontal="center" vertical="center"/>
    </xf>
    <xf numFmtId="195" fontId="131" fillId="0" borderId="72" xfId="2136" applyNumberFormat="1" applyBorder="1" applyAlignment="1">
      <alignment horizontal="center" vertical="center"/>
    </xf>
    <xf numFmtId="196" fontId="131" fillId="0" borderId="21" xfId="2136" applyNumberFormat="1" applyBorder="1" applyAlignment="1">
      <alignment horizontal="center" vertical="center"/>
    </xf>
    <xf numFmtId="10" fontId="131" fillId="0" borderId="72" xfId="2136" applyNumberFormat="1" applyBorder="1" applyAlignment="1">
      <alignment horizontal="center" vertical="center"/>
    </xf>
    <xf numFmtId="0" fontId="131" fillId="0" borderId="10" xfId="2136" applyBorder="1"/>
    <xf numFmtId="0" fontId="77" fillId="0" borderId="0" xfId="2136" applyFont="1"/>
    <xf numFmtId="0" fontId="97" fillId="0" borderId="0" xfId="2136" applyFont="1" applyAlignment="1">
      <alignment vertical="center"/>
    </xf>
    <xf numFmtId="0" fontId="132" fillId="0" borderId="0" xfId="2136" applyFont="1" applyAlignment="1">
      <alignment horizontal="left" vertical="center"/>
    </xf>
    <xf numFmtId="0" fontId="133" fillId="38" borderId="41" xfId="2136" applyFont="1" applyFill="1" applyBorder="1" applyAlignment="1">
      <alignment horizontal="left"/>
    </xf>
    <xf numFmtId="0" fontId="133" fillId="38" borderId="47" xfId="2136" applyFont="1" applyFill="1" applyBorder="1" applyAlignment="1">
      <alignment horizontal="left"/>
    </xf>
    <xf numFmtId="0" fontId="133" fillId="42" borderId="41" xfId="2136" applyFont="1" applyFill="1" applyBorder="1" applyAlignment="1">
      <alignment horizontal="left"/>
    </xf>
    <xf numFmtId="0" fontId="133" fillId="42" borderId="47" xfId="2136" applyFont="1" applyFill="1" applyBorder="1" applyAlignment="1">
      <alignment horizontal="left"/>
    </xf>
    <xf numFmtId="183" fontId="33" fillId="31" borderId="10" xfId="1221" applyNumberFormat="1" applyFont="1" applyFill="1" applyBorder="1" applyAlignment="1">
      <alignment horizontal="center" vertical="center" wrapText="1"/>
    </xf>
    <xf numFmtId="0" fontId="30" fillId="45" borderId="38" xfId="1221" applyFont="1" applyFill="1" applyBorder="1" applyAlignment="1">
      <alignment horizontal="center" vertical="center" wrapText="1"/>
    </xf>
    <xf numFmtId="0" fontId="30" fillId="45" borderId="39" xfId="1221" applyFont="1" applyFill="1" applyBorder="1" applyAlignment="1">
      <alignment horizontal="center" vertical="center" wrapText="1"/>
    </xf>
    <xf numFmtId="0" fontId="30" fillId="45" borderId="37" xfId="1221" applyFont="1" applyFill="1" applyBorder="1" applyAlignment="1">
      <alignment horizontal="left" vertical="center" wrapText="1"/>
    </xf>
    <xf numFmtId="0" fontId="10" fillId="0" borderId="38" xfId="1221" applyBorder="1"/>
    <xf numFmtId="183" fontId="33" fillId="0" borderId="10" xfId="1221" applyNumberFormat="1" applyFont="1" applyBorder="1" applyAlignment="1">
      <alignment horizontal="center" vertical="center" wrapText="1"/>
    </xf>
    <xf numFmtId="1" fontId="32" fillId="0" borderId="0" xfId="1221" applyNumberFormat="1" applyFont="1"/>
    <xf numFmtId="196" fontId="32" fillId="0" borderId="0" xfId="1221" applyNumberFormat="1" applyFont="1"/>
    <xf numFmtId="10" fontId="32" fillId="0" borderId="0" xfId="1342" applyNumberFormat="1" applyFont="1"/>
    <xf numFmtId="0" fontId="0" fillId="0" borderId="0" xfId="2132" applyFont="1"/>
    <xf numFmtId="0" fontId="74" fillId="0" borderId="0" xfId="2132" applyFont="1"/>
    <xf numFmtId="0" fontId="9" fillId="0" borderId="0" xfId="2132"/>
    <xf numFmtId="0" fontId="9" fillId="42" borderId="10" xfId="0" applyFont="1" applyFill="1" applyBorder="1"/>
    <xf numFmtId="0" fontId="0" fillId="42" borderId="10" xfId="0" applyFill="1" applyBorder="1" applyAlignment="1">
      <alignment wrapText="1"/>
    </xf>
    <xf numFmtId="197" fontId="9" fillId="0" borderId="10" xfId="1217" applyNumberFormat="1" applyFont="1" applyBorder="1"/>
    <xf numFmtId="197" fontId="74" fillId="31" borderId="10" xfId="1217" applyNumberFormat="1" applyFont="1" applyFill="1" applyBorder="1" applyAlignment="1">
      <alignment vertical="center"/>
    </xf>
    <xf numFmtId="179" fontId="75" fillId="31" borderId="10" xfId="1217" applyNumberFormat="1" applyFont="1" applyFill="1" applyBorder="1"/>
    <xf numFmtId="0" fontId="35" fillId="0" borderId="10" xfId="1221" applyFont="1" applyBorder="1" applyAlignment="1">
      <alignment horizontal="center" vertical="center" wrapText="1"/>
    </xf>
    <xf numFmtId="0" fontId="30" fillId="0" borderId="21" xfId="1221" applyFont="1" applyBorder="1" applyAlignment="1">
      <alignment horizontal="center" vertical="center" wrapText="1"/>
    </xf>
    <xf numFmtId="0" fontId="30" fillId="0" borderId="74" xfId="1221" applyFont="1" applyBorder="1" applyAlignment="1">
      <alignment horizontal="center" vertical="center" wrapText="1"/>
    </xf>
    <xf numFmtId="0" fontId="30" fillId="0" borderId="72" xfId="1221" applyFont="1" applyBorder="1" applyAlignment="1">
      <alignment horizontal="center" vertical="center" wrapText="1"/>
    </xf>
    <xf numFmtId="190" fontId="30" fillId="0" borderId="10" xfId="405" applyNumberFormat="1" applyFont="1" applyBorder="1" applyAlignment="1">
      <alignment horizontal="center" vertical="center"/>
    </xf>
    <xf numFmtId="0" fontId="30" fillId="0" borderId="10" xfId="1221" applyFont="1" applyBorder="1" applyAlignment="1">
      <alignment horizontal="center" vertical="center"/>
    </xf>
    <xf numFmtId="0" fontId="30" fillId="0" borderId="10" xfId="1221" applyFont="1" applyBorder="1" applyAlignment="1">
      <alignment horizontal="center" vertical="center" wrapText="1"/>
    </xf>
    <xf numFmtId="183" fontId="33" fillId="31" borderId="36" xfId="1221" applyNumberFormat="1" applyFont="1" applyFill="1" applyBorder="1" applyAlignment="1">
      <alignment horizontal="center" vertical="center" wrapText="1"/>
    </xf>
    <xf numFmtId="0" fontId="37" fillId="0" borderId="10" xfId="1944" applyFont="1" applyBorder="1" applyAlignment="1" applyProtection="1">
      <alignment horizontal="left"/>
      <protection locked="0"/>
    </xf>
    <xf numFmtId="0" fontId="37" fillId="0" borderId="16" xfId="1944" applyFont="1" applyBorder="1" applyAlignment="1" applyProtection="1">
      <alignment horizontal="left"/>
      <protection locked="0"/>
    </xf>
    <xf numFmtId="0" fontId="30" fillId="0" borderId="68" xfId="1944" applyFont="1" applyBorder="1" applyAlignment="1" applyProtection="1">
      <alignment horizontal="left"/>
      <protection locked="0"/>
    </xf>
    <xf numFmtId="0" fontId="36" fillId="0" borderId="68" xfId="1944" applyFont="1" applyBorder="1" applyAlignment="1" applyProtection="1">
      <alignment horizontal="left"/>
      <protection locked="0"/>
    </xf>
    <xf numFmtId="0" fontId="37" fillId="0" borderId="68" xfId="1944" applyFont="1" applyBorder="1" applyAlignment="1" applyProtection="1">
      <alignment horizontal="left"/>
      <protection locked="0"/>
    </xf>
    <xf numFmtId="179" fontId="36" fillId="0" borderId="68" xfId="1944" applyNumberFormat="1" applyFont="1" applyBorder="1" applyAlignment="1" applyProtection="1">
      <alignment horizontal="left"/>
      <protection locked="0"/>
    </xf>
    <xf numFmtId="179" fontId="36" fillId="0" borderId="61" xfId="1944" applyNumberFormat="1" applyFont="1" applyBorder="1" applyAlignment="1" applyProtection="1">
      <alignment horizontal="left"/>
      <protection locked="0"/>
    </xf>
    <xf numFmtId="0" fontId="36" fillId="0" borderId="10" xfId="1944" applyFont="1" applyBorder="1" applyAlignment="1" applyProtection="1">
      <alignment horizontal="left"/>
      <protection locked="0"/>
    </xf>
    <xf numFmtId="0" fontId="36" fillId="0" borderId="81" xfId="1944" applyFont="1" applyBorder="1" applyAlignment="1" applyProtection="1">
      <alignment horizontal="left"/>
      <protection locked="0"/>
    </xf>
    <xf numFmtId="179" fontId="36" fillId="0" borderId="10" xfId="1944" applyNumberFormat="1" applyFont="1" applyBorder="1" applyAlignment="1" applyProtection="1">
      <alignment horizontal="left"/>
      <protection locked="0"/>
    </xf>
    <xf numFmtId="179" fontId="36" fillId="0" borderId="81" xfId="1944" applyNumberFormat="1" applyFont="1" applyBorder="1" applyAlignment="1" applyProtection="1">
      <alignment horizontal="left"/>
      <protection locked="0"/>
    </xf>
    <xf numFmtId="0" fontId="36" fillId="0" borderId="16" xfId="1944" applyFont="1" applyBorder="1" applyAlignment="1" applyProtection="1">
      <alignment horizontal="left"/>
      <protection locked="0"/>
    </xf>
    <xf numFmtId="0" fontId="10" fillId="0" borderId="21" xfId="1221" applyBorder="1" applyAlignment="1">
      <alignment horizontal="center" vertical="center" wrapText="1"/>
    </xf>
    <xf numFmtId="0" fontId="10" fillId="0" borderId="74" xfId="1221" applyBorder="1" applyAlignment="1">
      <alignment horizontal="center" vertical="center" wrapText="1"/>
    </xf>
    <xf numFmtId="0" fontId="10" fillId="0" borderId="72" xfId="1221" applyBorder="1" applyAlignment="1">
      <alignment horizontal="center" vertical="center" wrapText="1"/>
    </xf>
    <xf numFmtId="0" fontId="0" fillId="0" borderId="10" xfId="1221" applyFont="1" applyBorder="1" applyAlignment="1">
      <alignment horizontal="center" vertical="center" wrapText="1"/>
    </xf>
    <xf numFmtId="0" fontId="10" fillId="0" borderId="10" xfId="1221" applyBorder="1" applyAlignment="1">
      <alignment horizontal="center" vertical="center" wrapText="1"/>
    </xf>
    <xf numFmtId="0" fontId="30" fillId="0" borderId="36" xfId="1221" applyFont="1" applyBorder="1" applyAlignment="1">
      <alignment horizontal="center" vertical="center" wrapText="1"/>
    </xf>
    <xf numFmtId="179" fontId="36" fillId="0" borderId="16" xfId="1944" applyNumberFormat="1" applyFont="1" applyBorder="1" applyAlignment="1" applyProtection="1">
      <alignment horizontal="left"/>
      <protection locked="0"/>
    </xf>
    <xf numFmtId="179" fontId="36" fillId="0" borderId="15" xfId="1944" applyNumberFormat="1" applyFont="1" applyBorder="1" applyAlignment="1" applyProtection="1">
      <alignment horizontal="left"/>
      <protection locked="0"/>
    </xf>
    <xf numFmtId="183" fontId="33" fillId="31" borderId="21" xfId="1221" applyNumberFormat="1" applyFont="1" applyFill="1" applyBorder="1" applyAlignment="1">
      <alignment horizontal="center" vertical="center" wrapText="1"/>
    </xf>
    <xf numFmtId="183" fontId="33" fillId="31" borderId="74" xfId="1221" applyNumberFormat="1" applyFont="1" applyFill="1" applyBorder="1" applyAlignment="1">
      <alignment horizontal="center" vertical="center" wrapText="1"/>
    </xf>
    <xf numFmtId="183" fontId="33" fillId="31" borderId="72" xfId="1221" applyNumberFormat="1" applyFont="1" applyFill="1" applyBorder="1" applyAlignment="1">
      <alignment horizontal="center" vertical="center" wrapText="1"/>
    </xf>
    <xf numFmtId="0" fontId="139" fillId="42" borderId="10" xfId="1222" applyFont="1" applyFill="1" applyBorder="1" applyAlignment="1">
      <alignment horizontal="center" vertical="center" wrapText="1"/>
    </xf>
    <xf numFmtId="0" fontId="30" fillId="0" borderId="37" xfId="1221" applyFont="1" applyBorder="1" applyAlignment="1">
      <alignment horizontal="center" vertical="center"/>
    </xf>
    <xf numFmtId="0" fontId="30" fillId="0" borderId="38" xfId="1221" applyFont="1" applyBorder="1" applyAlignment="1">
      <alignment horizontal="center" vertical="center"/>
    </xf>
    <xf numFmtId="0" fontId="30" fillId="0" borderId="39" xfId="1221" applyFont="1" applyBorder="1" applyAlignment="1">
      <alignment horizontal="center" vertical="center"/>
    </xf>
    <xf numFmtId="0" fontId="131" fillId="0" borderId="10" xfId="2132" applyFont="1" applyBorder="1" applyAlignment="1">
      <alignment horizontal="center" vertical="center" wrapText="1"/>
    </xf>
    <xf numFmtId="0" fontId="9" fillId="0" borderId="10" xfId="2132" applyBorder="1" applyAlignment="1">
      <alignment horizontal="center" vertical="center" wrapText="1"/>
    </xf>
    <xf numFmtId="0" fontId="75" fillId="31" borderId="21" xfId="2132" applyFont="1" applyFill="1" applyBorder="1" applyAlignment="1">
      <alignment horizontal="center" vertical="center" wrapText="1"/>
    </xf>
    <xf numFmtId="0" fontId="75" fillId="31" borderId="74" xfId="2132" applyFont="1" applyFill="1" applyBorder="1" applyAlignment="1">
      <alignment horizontal="center" vertical="center" wrapText="1"/>
    </xf>
    <xf numFmtId="0" fontId="75" fillId="31" borderId="72" xfId="2132" applyFont="1" applyFill="1" applyBorder="1" applyAlignment="1">
      <alignment horizontal="center" vertical="center" wrapText="1"/>
    </xf>
    <xf numFmtId="0" fontId="30" fillId="0" borderId="21" xfId="2132" applyFont="1" applyBorder="1" applyAlignment="1">
      <alignment horizontal="center" vertical="center" wrapText="1"/>
    </xf>
    <xf numFmtId="0" fontId="131" fillId="0" borderId="74" xfId="2136" applyBorder="1" applyAlignment="1">
      <alignment horizontal="center" vertical="center" wrapText="1"/>
    </xf>
    <xf numFmtId="0" fontId="131" fillId="0" borderId="72" xfId="2136" applyBorder="1" applyAlignment="1">
      <alignment horizontal="center" vertical="center" wrapText="1"/>
    </xf>
    <xf numFmtId="0" fontId="87" fillId="0" borderId="21" xfId="2136" applyFont="1" applyBorder="1" applyAlignment="1">
      <alignment horizontal="center" vertical="center" wrapText="1"/>
    </xf>
    <xf numFmtId="0" fontId="87" fillId="0" borderId="74" xfId="2136" applyFont="1" applyBorder="1" applyAlignment="1">
      <alignment horizontal="center" vertical="center" wrapText="1"/>
    </xf>
    <xf numFmtId="0" fontId="87" fillId="0" borderId="72" xfId="2136" applyFont="1" applyBorder="1" applyAlignment="1">
      <alignment horizontal="center" vertical="center" wrapText="1"/>
    </xf>
    <xf numFmtId="0" fontId="30" fillId="0" borderId="74" xfId="2132" applyFont="1" applyBorder="1" applyAlignment="1">
      <alignment horizontal="center" vertical="center" wrapText="1"/>
    </xf>
    <xf numFmtId="0" fontId="30" fillId="0" borderId="72" xfId="2132" applyFont="1" applyBorder="1" applyAlignment="1">
      <alignment horizontal="center" vertical="center" wrapText="1"/>
    </xf>
    <xf numFmtId="0" fontId="131" fillId="0" borderId="21" xfId="2136" applyBorder="1" applyAlignment="1">
      <alignment horizontal="center" vertical="center" wrapText="1"/>
    </xf>
    <xf numFmtId="0" fontId="30" fillId="0" borderId="10" xfId="2132" applyFont="1" applyBorder="1" applyAlignment="1">
      <alignment horizontal="center" vertical="center" wrapText="1"/>
    </xf>
    <xf numFmtId="0" fontId="131" fillId="0" borderId="20" xfId="2136" applyBorder="1" applyAlignment="1">
      <alignment horizontal="center" vertical="center"/>
    </xf>
    <xf numFmtId="0" fontId="131" fillId="0" borderId="18" xfId="2136" applyBorder="1" applyAlignment="1">
      <alignment horizontal="center" vertical="center"/>
    </xf>
    <xf numFmtId="0" fontId="131" fillId="0" borderId="19" xfId="2136" applyBorder="1" applyAlignment="1">
      <alignment horizontal="center" vertical="center"/>
    </xf>
    <xf numFmtId="0" fontId="131" fillId="0" borderId="83" xfId="2136" applyBorder="1" applyAlignment="1">
      <alignment horizontal="center" vertical="center"/>
    </xf>
    <xf numFmtId="0" fontId="131" fillId="0" borderId="82" xfId="2136" applyBorder="1" applyAlignment="1">
      <alignment horizontal="center" vertical="center"/>
    </xf>
    <xf numFmtId="0" fontId="131" fillId="0" borderId="34" xfId="2136" applyBorder="1" applyAlignment="1">
      <alignment horizontal="center" vertical="center"/>
    </xf>
    <xf numFmtId="0" fontId="131" fillId="0" borderId="21" xfId="2136" applyBorder="1" applyAlignment="1">
      <alignment horizontal="center" vertical="center"/>
    </xf>
    <xf numFmtId="0" fontId="131" fillId="0" borderId="74" xfId="2136" applyBorder="1" applyAlignment="1">
      <alignment horizontal="center" vertical="center"/>
    </xf>
    <xf numFmtId="0" fontId="131" fillId="0" borderId="72" xfId="2136" applyBorder="1" applyAlignment="1">
      <alignment horizontal="center" vertical="center"/>
    </xf>
    <xf numFmtId="0" fontId="77" fillId="0" borderId="20" xfId="1552" applyFont="1" applyBorder="1" applyAlignment="1">
      <alignment horizontal="center" vertical="center"/>
    </xf>
    <xf numFmtId="0" fontId="77" fillId="0" borderId="18" xfId="1552" applyFont="1" applyBorder="1" applyAlignment="1">
      <alignment horizontal="center" vertical="center"/>
    </xf>
    <xf numFmtId="0" fontId="77" fillId="0" borderId="19" xfId="1552" applyFont="1" applyBorder="1" applyAlignment="1">
      <alignment horizontal="center" vertical="center"/>
    </xf>
    <xf numFmtId="0" fontId="77" fillId="32" borderId="37" xfId="1552" applyFont="1" applyFill="1" applyBorder="1" applyAlignment="1">
      <alignment horizontal="center" vertical="center"/>
    </xf>
    <xf numFmtId="0" fontId="77" fillId="32" borderId="38" xfId="1552" applyFont="1" applyFill="1" applyBorder="1" applyAlignment="1">
      <alignment horizontal="center" vertical="center"/>
    </xf>
    <xf numFmtId="0" fontId="77" fillId="32" borderId="39" xfId="1552" applyFont="1" applyFill="1" applyBorder="1" applyAlignment="1">
      <alignment horizontal="center" vertical="center"/>
    </xf>
    <xf numFmtId="0" fontId="78" fillId="33" borderId="10" xfId="1552" applyFont="1" applyFill="1" applyBorder="1" applyAlignment="1">
      <alignment horizontal="center" vertical="center" wrapText="1"/>
    </xf>
    <xf numFmtId="0" fontId="76" fillId="0" borderId="10" xfId="1552" applyFont="1" applyBorder="1" applyAlignment="1">
      <alignment horizontal="center" vertical="center" wrapText="1"/>
    </xf>
    <xf numFmtId="0" fontId="76" fillId="0" borderId="10" xfId="1218" applyFont="1" applyBorder="1" applyAlignment="1" applyProtection="1">
      <alignment horizontal="center" vertical="center" wrapText="1"/>
      <protection locked="0"/>
    </xf>
    <xf numFmtId="0" fontId="76" fillId="0" borderId="19" xfId="1552" applyFont="1" applyBorder="1" applyAlignment="1">
      <alignment horizontal="center" vertical="center" wrapText="1"/>
    </xf>
    <xf numFmtId="0" fontId="76" fillId="0" borderId="17" xfId="1552" applyFont="1" applyBorder="1" applyAlignment="1">
      <alignment horizontal="center" vertical="center" wrapText="1"/>
    </xf>
    <xf numFmtId="0" fontId="76" fillId="0" borderId="34" xfId="1552" applyFont="1" applyBorder="1" applyAlignment="1">
      <alignment horizontal="center" vertical="center" wrapText="1"/>
    </xf>
    <xf numFmtId="0" fontId="131" fillId="43" borderId="10" xfId="2132" applyFont="1" applyFill="1" applyBorder="1" applyAlignment="1">
      <alignment horizontal="center" vertical="center" wrapText="1"/>
    </xf>
    <xf numFmtId="0" fontId="9" fillId="43" borderId="10" xfId="2132" applyFill="1" applyBorder="1" applyAlignment="1">
      <alignment horizontal="center" vertical="center" wrapText="1"/>
    </xf>
    <xf numFmtId="0" fontId="131" fillId="44" borderId="10" xfId="2132" applyFont="1" applyFill="1" applyBorder="1" applyAlignment="1">
      <alignment horizontal="center" vertical="center" wrapText="1"/>
    </xf>
    <xf numFmtId="0" fontId="9" fillId="44" borderId="10" xfId="2132" applyFill="1" applyBorder="1" applyAlignment="1">
      <alignment horizontal="center" vertical="center" wrapText="1"/>
    </xf>
    <xf numFmtId="0" fontId="130" fillId="0" borderId="74" xfId="2131" applyBorder="1" applyAlignment="1">
      <alignment horizontal="center" vertical="center" wrapText="1"/>
    </xf>
    <xf numFmtId="0" fontId="130" fillId="0" borderId="72" xfId="2131" applyBorder="1" applyAlignment="1">
      <alignment horizontal="center" vertical="center" wrapText="1"/>
    </xf>
    <xf numFmtId="0" fontId="131" fillId="0" borderId="21" xfId="2131" applyFont="1" applyBorder="1" applyAlignment="1">
      <alignment horizontal="center" vertical="center" wrapText="1"/>
    </xf>
    <xf numFmtId="0" fontId="130" fillId="0" borderId="20" xfId="2131" applyBorder="1" applyAlignment="1">
      <alignment horizontal="center" vertical="center"/>
    </xf>
    <xf numFmtId="0" fontId="130" fillId="0" borderId="18" xfId="2131" applyBorder="1" applyAlignment="1">
      <alignment horizontal="center" vertical="center"/>
    </xf>
    <xf numFmtId="0" fontId="130" fillId="0" borderId="19" xfId="2131" applyBorder="1" applyAlignment="1">
      <alignment horizontal="center" vertical="center"/>
    </xf>
    <xf numFmtId="0" fontId="130" fillId="0" borderId="83" xfId="2131" applyBorder="1" applyAlignment="1">
      <alignment horizontal="center" vertical="center"/>
    </xf>
    <xf numFmtId="0" fontId="130" fillId="0" borderId="82" xfId="2131" applyBorder="1" applyAlignment="1">
      <alignment horizontal="center" vertical="center"/>
    </xf>
    <xf numFmtId="0" fontId="130" fillId="0" borderId="34" xfId="2131" applyBorder="1" applyAlignment="1">
      <alignment horizontal="center" vertical="center"/>
    </xf>
    <xf numFmtId="0" fontId="131" fillId="0" borderId="21" xfId="2131" applyFont="1" applyBorder="1" applyAlignment="1">
      <alignment horizontal="center" vertical="center"/>
    </xf>
    <xf numFmtId="0" fontId="131" fillId="0" borderId="74" xfId="2131" applyFont="1" applyBorder="1" applyAlignment="1">
      <alignment horizontal="center" vertical="center"/>
    </xf>
    <xf numFmtId="0" fontId="131" fillId="0" borderId="72" xfId="2131" applyFont="1" applyBorder="1" applyAlignment="1">
      <alignment horizontal="center" vertical="center"/>
    </xf>
    <xf numFmtId="0" fontId="131" fillId="0" borderId="74" xfId="2131" applyFont="1" applyBorder="1" applyAlignment="1">
      <alignment horizontal="center" vertical="center" wrapText="1"/>
    </xf>
    <xf numFmtId="0" fontId="131" fillId="0" borderId="72" xfId="2131" applyFont="1" applyBorder="1" applyAlignment="1">
      <alignment horizontal="center" vertical="center" wrapText="1"/>
    </xf>
    <xf numFmtId="0" fontId="77" fillId="31" borderId="37" xfId="1552" applyFont="1" applyFill="1" applyBorder="1" applyAlignment="1">
      <alignment horizontal="center" vertical="center" wrapText="1"/>
    </xf>
    <xf numFmtId="0" fontId="77" fillId="31" borderId="39" xfId="1552" applyFont="1" applyFill="1" applyBorder="1" applyAlignment="1">
      <alignment horizontal="center" vertical="center" wrapText="1"/>
    </xf>
    <xf numFmtId="0" fontId="78" fillId="33" borderId="36" xfId="1552" applyFont="1" applyFill="1" applyBorder="1" applyAlignment="1">
      <alignment horizontal="center" vertical="center" wrapText="1"/>
    </xf>
    <xf numFmtId="0" fontId="76" fillId="0" borderId="36" xfId="1552" applyFont="1" applyBorder="1" applyAlignment="1">
      <alignment horizontal="center" vertical="center" wrapText="1"/>
    </xf>
    <xf numFmtId="0" fontId="76" fillId="0" borderId="36" xfId="1218" applyFont="1" applyBorder="1" applyAlignment="1" applyProtection="1">
      <alignment horizontal="center" vertical="center" wrapText="1"/>
      <protection locked="0"/>
    </xf>
    <xf numFmtId="0" fontId="37" fillId="0" borderId="48" xfId="0" applyFont="1" applyBorder="1" applyAlignment="1">
      <alignment horizontal="center" vertical="center" wrapText="1"/>
    </xf>
    <xf numFmtId="0" fontId="37" fillId="0" borderId="80" xfId="0" applyFont="1" applyBorder="1" applyAlignment="1">
      <alignment horizontal="center" vertical="center" wrapText="1"/>
    </xf>
    <xf numFmtId="0" fontId="37" fillId="0" borderId="75" xfId="0" applyFont="1" applyBorder="1" applyAlignment="1">
      <alignment horizontal="center" vertical="center" wrapText="1"/>
    </xf>
    <xf numFmtId="0" fontId="37" fillId="0" borderId="76" xfId="0" applyFont="1" applyBorder="1" applyAlignment="1">
      <alignment horizontal="center" vertical="center" wrapText="1"/>
    </xf>
    <xf numFmtId="0" fontId="37" fillId="0" borderId="77" xfId="0" applyFont="1" applyBorder="1" applyAlignment="1">
      <alignment horizontal="center" vertical="center" wrapText="1"/>
    </xf>
    <xf numFmtId="0" fontId="37" fillId="0" borderId="78" xfId="0" applyFont="1" applyBorder="1" applyAlignment="1">
      <alignment horizontal="center" vertical="center" wrapText="1"/>
    </xf>
    <xf numFmtId="0" fontId="90" fillId="0" borderId="79" xfId="0" applyFont="1" applyBorder="1" applyAlignment="1">
      <alignment vertical="center" wrapText="1"/>
    </xf>
    <xf numFmtId="0" fontId="90" fillId="0" borderId="55" xfId="0" applyFont="1" applyBorder="1" applyAlignment="1">
      <alignment vertical="center" wrapText="1"/>
    </xf>
    <xf numFmtId="0" fontId="90" fillId="0" borderId="0" xfId="0" applyFont="1" applyAlignment="1">
      <alignment vertical="center"/>
    </xf>
    <xf numFmtId="0" fontId="98" fillId="36" borderId="22" xfId="0" applyFont="1" applyFill="1" applyBorder="1" applyAlignment="1">
      <alignment horizontal="center" vertical="center"/>
    </xf>
    <xf numFmtId="0" fontId="98" fillId="36" borderId="23" xfId="0" applyFont="1" applyFill="1" applyBorder="1" applyAlignment="1">
      <alignment horizontal="center" vertical="center"/>
    </xf>
    <xf numFmtId="0" fontId="98" fillId="36" borderId="55" xfId="0" applyFont="1" applyFill="1" applyBorder="1" applyAlignment="1">
      <alignment horizontal="center" vertical="center"/>
    </xf>
    <xf numFmtId="0" fontId="99" fillId="31" borderId="47" xfId="0" applyFont="1" applyFill="1" applyBorder="1" applyAlignment="1">
      <alignment horizontal="center" vertical="center" wrapText="1"/>
    </xf>
    <xf numFmtId="0" fontId="99" fillId="31" borderId="57" xfId="0" applyFont="1" applyFill="1" applyBorder="1" applyAlignment="1">
      <alignment horizontal="center" vertical="center" wrapText="1"/>
    </xf>
    <xf numFmtId="0" fontId="99" fillId="31" borderId="59" xfId="0" applyFont="1" applyFill="1" applyBorder="1" applyAlignment="1">
      <alignment horizontal="center" vertical="center" wrapText="1"/>
    </xf>
    <xf numFmtId="0" fontId="102" fillId="31" borderId="22" xfId="0" applyFont="1" applyFill="1" applyBorder="1" applyAlignment="1">
      <alignment horizontal="center" vertical="center"/>
    </xf>
    <xf numFmtId="0" fontId="102" fillId="31" borderId="55" xfId="0" applyFont="1" applyFill="1" applyBorder="1" applyAlignment="1">
      <alignment horizontal="center" vertical="center"/>
    </xf>
    <xf numFmtId="0" fontId="91" fillId="31" borderId="79" xfId="0" applyFont="1" applyFill="1" applyBorder="1" applyAlignment="1">
      <alignment horizontal="center" vertical="center" wrapText="1"/>
    </xf>
    <xf numFmtId="0" fontId="91" fillId="31" borderId="55" xfId="0" applyFont="1" applyFill="1" applyBorder="1" applyAlignment="1">
      <alignment horizontal="center" vertical="center" wrapText="1"/>
    </xf>
    <xf numFmtId="0" fontId="77" fillId="0" borderId="37" xfId="1552" applyFont="1" applyBorder="1" applyAlignment="1">
      <alignment horizontal="center" vertical="center"/>
    </xf>
    <xf numFmtId="0" fontId="77" fillId="0" borderId="38" xfId="1552" applyFont="1" applyBorder="1" applyAlignment="1">
      <alignment horizontal="center" vertical="center"/>
    </xf>
    <xf numFmtId="0" fontId="77" fillId="0" borderId="39" xfId="1552" applyFont="1" applyBorder="1" applyAlignment="1">
      <alignment horizontal="center" vertical="center"/>
    </xf>
    <xf numFmtId="0" fontId="78" fillId="33" borderId="21" xfId="1552" applyFont="1" applyFill="1" applyBorder="1" applyAlignment="1">
      <alignment horizontal="center" vertical="center" wrapText="1"/>
    </xf>
    <xf numFmtId="0" fontId="78" fillId="33" borderId="74" xfId="1552" applyFont="1" applyFill="1" applyBorder="1" applyAlignment="1">
      <alignment horizontal="center" vertical="center" wrapText="1"/>
    </xf>
    <xf numFmtId="0" fontId="78" fillId="33" borderId="72" xfId="1552" applyFont="1" applyFill="1" applyBorder="1" applyAlignment="1">
      <alignment horizontal="center" vertical="center" wrapText="1"/>
    </xf>
    <xf numFmtId="0" fontId="76" fillId="0" borderId="21" xfId="1552" applyFont="1" applyBorder="1" applyAlignment="1">
      <alignment horizontal="center" vertical="center" wrapText="1"/>
    </xf>
    <xf numFmtId="0" fontId="76" fillId="0" borderId="74" xfId="1552" applyFont="1" applyBorder="1" applyAlignment="1">
      <alignment horizontal="center" vertical="center" wrapText="1"/>
    </xf>
    <xf numFmtId="0" fontId="76" fillId="0" borderId="72" xfId="1552" applyFont="1" applyBorder="1" applyAlignment="1">
      <alignment horizontal="center" vertical="center" wrapText="1"/>
    </xf>
    <xf numFmtId="0" fontId="76" fillId="0" borderId="21" xfId="1218" applyFont="1" applyBorder="1" applyAlignment="1" applyProtection="1">
      <alignment horizontal="center" vertical="center" wrapText="1"/>
      <protection locked="0"/>
    </xf>
    <xf numFmtId="0" fontId="76" fillId="0" borderId="74" xfId="1218" applyFont="1" applyBorder="1" applyAlignment="1" applyProtection="1">
      <alignment horizontal="center" vertical="center" wrapText="1"/>
      <protection locked="0"/>
    </xf>
    <xf numFmtId="0" fontId="76" fillId="0" borderId="72" xfId="1218" applyFont="1" applyBorder="1" applyAlignment="1" applyProtection="1">
      <alignment horizontal="center" vertical="center" wrapText="1"/>
      <protection locked="0"/>
    </xf>
    <xf numFmtId="0" fontId="77" fillId="31" borderId="49" xfId="1552" applyFont="1" applyFill="1" applyBorder="1" applyAlignment="1">
      <alignment horizontal="center" vertical="center" wrapText="1"/>
    </xf>
    <xf numFmtId="0" fontId="77" fillId="31" borderId="54" xfId="1552" applyFont="1" applyFill="1" applyBorder="1" applyAlignment="1">
      <alignment horizontal="center" vertical="center" wrapText="1"/>
    </xf>
    <xf numFmtId="0" fontId="77" fillId="31" borderId="50" xfId="1552" applyFont="1" applyFill="1" applyBorder="1" applyAlignment="1">
      <alignment horizontal="center" vertical="center" wrapText="1"/>
    </xf>
    <xf numFmtId="0" fontId="77" fillId="31" borderId="22" xfId="0" applyFont="1" applyFill="1" applyBorder="1" applyAlignment="1">
      <alignment horizontal="center" vertical="center" wrapText="1"/>
    </xf>
    <xf numFmtId="0" fontId="77" fillId="31" borderId="24" xfId="0" applyFont="1" applyFill="1" applyBorder="1" applyAlignment="1">
      <alignment horizontal="center" vertical="center" wrapText="1"/>
    </xf>
    <xf numFmtId="0" fontId="88" fillId="36" borderId="22" xfId="0" applyFont="1" applyFill="1" applyBorder="1" applyAlignment="1">
      <alignment horizontal="center" vertical="center"/>
    </xf>
    <xf numFmtId="0" fontId="88" fillId="36" borderId="23" xfId="0" applyFont="1" applyFill="1" applyBorder="1" applyAlignment="1">
      <alignment horizontal="center" vertical="center"/>
    </xf>
    <xf numFmtId="0" fontId="88" fillId="36" borderId="55" xfId="0" applyFont="1" applyFill="1" applyBorder="1" applyAlignment="1">
      <alignment horizontal="center" vertical="center"/>
    </xf>
    <xf numFmtId="0" fontId="93" fillId="31" borderId="48" xfId="0" applyFont="1" applyFill="1" applyBorder="1" applyAlignment="1">
      <alignment horizontal="center" vertical="center"/>
    </xf>
    <xf numFmtId="0" fontId="93" fillId="31" borderId="64" xfId="0" applyFont="1" applyFill="1" applyBorder="1" applyAlignment="1">
      <alignment horizontal="center" vertical="center"/>
    </xf>
    <xf numFmtId="0" fontId="93" fillId="31" borderId="46" xfId="0" applyFont="1" applyFill="1" applyBorder="1" applyAlignment="1">
      <alignment horizontal="center" vertical="center"/>
    </xf>
    <xf numFmtId="0" fontId="36" fillId="0" borderId="1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65"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67" xfId="0" applyFont="1" applyBorder="1" applyAlignment="1">
      <alignment horizontal="center" vertical="center" wrapText="1"/>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93" fillId="31" borderId="53" xfId="0" applyFont="1" applyFill="1" applyBorder="1" applyAlignment="1">
      <alignment horizontal="center" vertical="center"/>
    </xf>
    <xf numFmtId="0" fontId="93" fillId="31" borderId="56" xfId="0" applyFont="1" applyFill="1" applyBorder="1" applyAlignment="1">
      <alignment horizontal="center" vertical="center"/>
    </xf>
    <xf numFmtId="0" fontId="93" fillId="31" borderId="42" xfId="0" applyFont="1" applyFill="1" applyBorder="1" applyAlignment="1">
      <alignment horizontal="center" vertical="center"/>
    </xf>
    <xf numFmtId="0" fontId="91" fillId="31" borderId="47" xfId="0" applyFont="1" applyFill="1" applyBorder="1" applyAlignment="1">
      <alignment horizontal="center" vertical="center" wrapText="1"/>
    </xf>
    <xf numFmtId="0" fontId="91" fillId="31" borderId="41" xfId="0" applyFont="1" applyFill="1" applyBorder="1" applyAlignment="1">
      <alignment horizontal="center" vertical="center" wrapText="1"/>
    </xf>
  </cellXfs>
  <cellStyles count="2137">
    <cellStyle name=" 1" xfId="1" xr:uid="{00000000-0005-0000-0000-000000000000}"/>
    <cellStyle name=" 1 2" xfId="2" xr:uid="{00000000-0005-0000-0000-000001000000}"/>
    <cellStyle name=" 1 2 2" xfId="1563" xr:uid="{00000000-0005-0000-0000-000002000000}"/>
    <cellStyle name=" 1 3" xfId="1562" xr:uid="{00000000-0005-0000-0000-000003000000}"/>
    <cellStyle name=" 3]_x000a__x000a_Zoomed=1_x000a__x000a_Row=128_x000a__x000a_Column=101_x000a__x000a_Height=300_x000a__x000a_Width=301_x000a__x000a_FontName=System_x000a__x000a_FontStyle=1_x000a__x000a_FontSize=12_x000a__x000a_PrtFontNa" xfId="3" xr:uid="{00000000-0005-0000-0000-000004000000}"/>
    <cellStyle name="_2011Chuanyang产品价格调整-Jane" xfId="4" xr:uid="{00000000-0005-0000-0000-000005000000}"/>
    <cellStyle name="_Accent Chair warehouse item list 110121" xfId="5" xr:uid="{00000000-0005-0000-0000-000006000000}"/>
    <cellStyle name="_Accent Chair warehouse item list 110121 2" xfId="1564" xr:uid="{00000000-0005-0000-0000-000007000000}"/>
    <cellStyle name="_Accent Chair warehouse item list 110121_JLA Accents 4-2013 - Michelle 2 Price" xfId="6" xr:uid="{00000000-0005-0000-0000-000008000000}"/>
    <cellStyle name="_Accent Chair warehouse item list 110121_JLA Accents 4-2013 - Michelle 2 Price 2" xfId="1565" xr:uid="{00000000-0005-0000-0000-000009000000}"/>
    <cellStyle name="_Anna's Linen Electric 90105" xfId="7" xr:uid="{00000000-0005-0000-0000-00000A000000}"/>
    <cellStyle name="_Anna's Linen Electric 90105 2" xfId="8" xr:uid="{00000000-0005-0000-0000-00000B000000}"/>
    <cellStyle name="_Anna's Linen Electric 90105 2 2" xfId="1567" xr:uid="{00000000-0005-0000-0000-00000C000000}"/>
    <cellStyle name="_Anna's Linen Electric 90105 3" xfId="1566" xr:uid="{00000000-0005-0000-0000-00000D000000}"/>
    <cellStyle name="_Anna's Linen Electric 90105_JLA Accents 4-2013 - Michelle 2 Price" xfId="9" xr:uid="{00000000-0005-0000-0000-00000E000000}"/>
    <cellStyle name="_Anna's Linen Electric 90105_JLA Accents 4-2013 - Michelle 2 Price 2" xfId="1568" xr:uid="{00000000-0005-0000-0000-00000F000000}"/>
    <cellStyle name="_BBB RA Manor Hamilton Window Panel Quote Sheet-06242009 to jennifer" xfId="10" xr:uid="{00000000-0005-0000-0000-000010000000}"/>
    <cellStyle name="_BBB RA Manor Hamilton Window Panel Quote Sheet-06242009 to jennifer 2" xfId="11" xr:uid="{00000000-0005-0000-0000-000011000000}"/>
    <cellStyle name="_BBB RA Manor Hamilton Window Panel Quote Sheet-06242009 to jennifer 2 2" xfId="1570" xr:uid="{00000000-0005-0000-0000-000012000000}"/>
    <cellStyle name="_BBB RA Manor Hamilton Window Panel Quote Sheet-06242009 to jennifer 3" xfId="1569" xr:uid="{00000000-0005-0000-0000-000013000000}"/>
    <cellStyle name="_Blanket Division Item List Macola# and UPC#" xfId="12" xr:uid="{00000000-0005-0000-0000-000014000000}"/>
    <cellStyle name="_Blanket Division Item List Macola# and UPC# - New" xfId="13" xr:uid="{00000000-0005-0000-0000-000015000000}"/>
    <cellStyle name="_Blanket Division Item List Macola# and UPC# - New 2" xfId="14" xr:uid="{00000000-0005-0000-0000-000016000000}"/>
    <cellStyle name="_Blanket Division Item List Macola# and UPC# - New 2 2" xfId="1573" xr:uid="{00000000-0005-0000-0000-000017000000}"/>
    <cellStyle name="_Blanket Division Item List Macola# and UPC# - New 3" xfId="1572" xr:uid="{00000000-0005-0000-0000-000018000000}"/>
    <cellStyle name="_Blanket Division Item List Macola# and UPC# - New_JLA Accents 4-2013 - Michelle 2 Price" xfId="15" xr:uid="{00000000-0005-0000-0000-000019000000}"/>
    <cellStyle name="_Blanket Division Item List Macola# and UPC# - New_JLA Accents 4-2013 - Michelle 2 Price 2" xfId="1574" xr:uid="{00000000-0005-0000-0000-00001A000000}"/>
    <cellStyle name="_Blanket Division Item List Macola# and UPC# 2" xfId="16" xr:uid="{00000000-0005-0000-0000-00001B000000}"/>
    <cellStyle name="_Blanket Division Item List Macola# and UPC# 2 2" xfId="1575" xr:uid="{00000000-0005-0000-0000-00001C000000}"/>
    <cellStyle name="_Blanket Division Item List Macola# and UPC# 3" xfId="17" xr:uid="{00000000-0005-0000-0000-00001D000000}"/>
    <cellStyle name="_Blanket Division Item List Macola# and UPC# 3 2" xfId="1576" xr:uid="{00000000-0005-0000-0000-00001E000000}"/>
    <cellStyle name="_Blanket Division Item List Macola# and UPC# 4" xfId="18" xr:uid="{00000000-0005-0000-0000-00001F000000}"/>
    <cellStyle name="_Blanket Division Item List Macola# and UPC# 4 2" xfId="1577" xr:uid="{00000000-0005-0000-0000-000020000000}"/>
    <cellStyle name="_Blanket Division Item List Macola# and UPC# 5" xfId="1571" xr:uid="{00000000-0005-0000-0000-000021000000}"/>
    <cellStyle name="_Blanket Division Item List Macola# and UPC# 6" xfId="1949" xr:uid="{00000000-0005-0000-0000-000022000000}"/>
    <cellStyle name="_Blanket Division Item List Macola# and UPC# 7" xfId="2035" xr:uid="{00000000-0005-0000-0000-000023000000}"/>
    <cellStyle name="_Blanket Division Item List Macola# and UPC# 8" xfId="2083" xr:uid="{00000000-0005-0000-0000-000024000000}"/>
    <cellStyle name="_Blanket Division Item List Macola# and UPC# 9" xfId="2036" xr:uid="{00000000-0005-0000-0000-000025000000}"/>
    <cellStyle name="_Blanket Division Item List Macola# and UPC# test" xfId="19" xr:uid="{00000000-0005-0000-0000-000026000000}"/>
    <cellStyle name="_Blanket Division Item List Macola# and UPC# test 2" xfId="20" xr:uid="{00000000-0005-0000-0000-000027000000}"/>
    <cellStyle name="_Blanket Division Item List Macola# and UPC# test 2 2" xfId="1579" xr:uid="{00000000-0005-0000-0000-000028000000}"/>
    <cellStyle name="_Blanket Division Item List Macola# and UPC# test 3" xfId="1578" xr:uid="{00000000-0005-0000-0000-000029000000}"/>
    <cellStyle name="_Blanket Division Item List Macola# and UPC# test_JLA Accents 4-2013 - Michelle 2 Price" xfId="21" xr:uid="{00000000-0005-0000-0000-00002A000000}"/>
    <cellStyle name="_Blanket Division Item List Macola# and UPC# test_JLA Accents 4-2013 - Michelle 2 Price 2" xfId="1580" xr:uid="{00000000-0005-0000-0000-00002B000000}"/>
    <cellStyle name="_Blanket Division Item List Macola# and UPC#_JLA Accents 4-2013 - Michelle 2 Price" xfId="22" xr:uid="{00000000-0005-0000-0000-00002C000000}"/>
    <cellStyle name="_Blanket Division Item List Macola# and UPC#_JLA Accents 4-2013 - Michelle 2 Price 2" xfId="1581" xr:uid="{00000000-0005-0000-0000-00002D000000}"/>
    <cellStyle name="_Book1" xfId="23" xr:uid="{00000000-0005-0000-0000-00002E000000}"/>
    <cellStyle name="_CCD-HSN  1.14.11" xfId="24" xr:uid="{00000000-0005-0000-0000-00002F000000}"/>
    <cellStyle name="_CCD-HSN  1.14.11 2" xfId="1582" xr:uid="{00000000-0005-0000-0000-000030000000}"/>
    <cellStyle name="_CCD-HSN-cotton &amp; micro thermal blanket 08.17.10" xfId="25" xr:uid="{00000000-0005-0000-0000-000031000000}"/>
    <cellStyle name="_CCD-HSN-cotton &amp; micro thermal blanket 08.17.10 2" xfId="1583" xr:uid="{00000000-0005-0000-0000-000032000000}"/>
    <cellStyle name="_CCD-WMCA Sheet Set 02 10 09" xfId="26" xr:uid="{00000000-0005-0000-0000-000033000000}"/>
    <cellStyle name="_CCD-WMCA Sheet Set 02 10 09 2" xfId="27" xr:uid="{00000000-0005-0000-0000-000034000000}"/>
    <cellStyle name="_CCD-WMCA Sheet Set 02 10 09 2 2" xfId="1585" xr:uid="{00000000-0005-0000-0000-000035000000}"/>
    <cellStyle name="_CCD-WMCA Sheet Set 02 10 09 3" xfId="1584" xr:uid="{00000000-0005-0000-0000-000036000000}"/>
    <cellStyle name="_CCD-WMCA Sheet Set 02 10 09_JLA Accents 4-2013 - Michelle 2 Price" xfId="28" xr:uid="{00000000-0005-0000-0000-000037000000}"/>
    <cellStyle name="_CCD-WMCA Sheet Set 02 10 09_JLA Accents 4-2013 - Michelle 2 Price 2" xfId="1586" xr:uid="{00000000-0005-0000-0000-000038000000}"/>
    <cellStyle name="_Chairs" xfId="29" xr:uid="{00000000-0005-0000-0000-000039000000}"/>
    <cellStyle name="_Chairs_1" xfId="30" xr:uid="{00000000-0005-0000-0000-00003A000000}"/>
    <cellStyle name="_commitment" xfId="31" xr:uid="{00000000-0005-0000-0000-00003B000000}"/>
    <cellStyle name="_commitment 2" xfId="1587" xr:uid="{00000000-0005-0000-0000-00003C000000}"/>
    <cellStyle name="_duckwall and gordman order margin review- 80701" xfId="32" xr:uid="{00000000-0005-0000-0000-00003D000000}"/>
    <cellStyle name="_duckwall and gordman order margin review- 80701_Cellular Blanket prices- Faze3" xfId="33" xr:uid="{00000000-0005-0000-0000-00003E000000}"/>
    <cellStyle name="_duckwall and gordman order margin review- 80701_Cellular Blanket prices- Faze3 2" xfId="1588" xr:uid="{00000000-0005-0000-0000-00003F000000}"/>
    <cellStyle name="_duckwall and gordman order margin review- 80701_Line Plan Fall 2012 FINAL" xfId="34" xr:uid="{00000000-0005-0000-0000-000040000000}"/>
    <cellStyle name="_Ecommerce_2011fall_cozy spun Sheet set_forecast evaluation_20110718" xfId="35" xr:uid="{00000000-0005-0000-0000-000041000000}"/>
    <cellStyle name="_Ecommerce_2011fall_cozy spun Sheet set_forecast evaluation_20110718 2" xfId="1589" xr:uid="{00000000-0005-0000-0000-000042000000}"/>
    <cellStyle name="_EE 2011HP quotation sheet-110221-Chairone" xfId="36" xr:uid="{00000000-0005-0000-0000-000043000000}"/>
    <cellStyle name="_EE 2011HP quotation sheet-110221-Chairone (2)" xfId="37" xr:uid="{00000000-0005-0000-0000-000044000000}"/>
    <cellStyle name="_EE 2011HP quotation sheet-110221-Chairone (2) 2" xfId="1591" xr:uid="{00000000-0005-0000-0000-000045000000}"/>
    <cellStyle name="_EE 2011HP quotation sheet-110221-Chairone 2" xfId="1590" xr:uid="{00000000-0005-0000-0000-000046000000}"/>
    <cellStyle name="_EE 2011HP quotation sheet-110221-Chairone 3" xfId="1950" xr:uid="{00000000-0005-0000-0000-000047000000}"/>
    <cellStyle name="_EE 2011HP quotation sheet-110221-Chairone 4" xfId="2034" xr:uid="{00000000-0005-0000-0000-000048000000}"/>
    <cellStyle name="_EE 2011HP quotation sheet-110221-Chairone 5" xfId="2074" xr:uid="{00000000-0005-0000-0000-000049000000}"/>
    <cellStyle name="_EE 2011HP quotation sheet-110221-Chairone 6" xfId="2033" xr:uid="{00000000-0005-0000-0000-00004A000000}"/>
    <cellStyle name="_EE 2011HP quotation sheet-110221-Chairone_JLA Accents 4-2013 - Michelle 2 Price" xfId="38" xr:uid="{00000000-0005-0000-0000-00004B000000}"/>
    <cellStyle name="_EE 2011HP quotation sheet-110221-Chairone_JLA Accents 4-2013 - Michelle 2 Price 2" xfId="1592" xr:uid="{00000000-0005-0000-0000-00004C000000}"/>
    <cellStyle name="_EE 2011HP quotation sheet-110329 (3)" xfId="39" xr:uid="{00000000-0005-0000-0000-00004D000000}"/>
    <cellStyle name="_EE 2011HP quotation sheet-110329 (3) 2" xfId="1593" xr:uid="{00000000-0005-0000-0000-00004E000000}"/>
    <cellStyle name="_EE 2011HP quotation sheet-110329 (3)_JLA Accents 4-2013 - Michelle 2 Price" xfId="40" xr:uid="{00000000-0005-0000-0000-00004F000000}"/>
    <cellStyle name="_EE 2011HP quotation sheet-110329 (3)_JLA Accents 4-2013 - Michelle 2 Price 2" xfId="1594" xr:uid="{00000000-0005-0000-0000-000050000000}"/>
    <cellStyle name="_EE 2011HP quotation sheet-110905 (3)" xfId="41" xr:uid="{00000000-0005-0000-0000-000051000000}"/>
    <cellStyle name="_EE 2011HP quotation sheet-110905 (3) 2" xfId="1595" xr:uid="{00000000-0005-0000-0000-000052000000}"/>
    <cellStyle name="_EE Furniture Quotation of HH samples-20100906" xfId="42" xr:uid="{00000000-0005-0000-0000-000053000000}"/>
    <cellStyle name="_EE Furniture Quotation of HH samples-20100906 2" xfId="43" xr:uid="{00000000-0005-0000-0000-000054000000}"/>
    <cellStyle name="_EE Furniture Quotation of HH samples-20100906 2 2" xfId="1597" xr:uid="{00000000-0005-0000-0000-000055000000}"/>
    <cellStyle name="_EE Furniture Quotation of HH samples-20100906 3" xfId="1596" xr:uid="{00000000-0005-0000-0000-000056000000}"/>
    <cellStyle name="_EE Furniture Quotation of HH samples-20100906_JLA Accents 4-2013 - Michelle 2 Price" xfId="44" xr:uid="{00000000-0005-0000-0000-000057000000}"/>
    <cellStyle name="_EE Furniture Quotation of HH samples-20100906_JLA Accents 4-2013 - Michelle 2 Price 2" xfId="1598" xr:uid="{00000000-0005-0000-0000-000058000000}"/>
    <cellStyle name="_ET_STYLE_NoName_00_" xfId="45" xr:uid="{00000000-0005-0000-0000-000059000000}"/>
    <cellStyle name="_ET_STYLE_NoName_00_ 2" xfId="46" xr:uid="{00000000-0005-0000-0000-00005A000000}"/>
    <cellStyle name="_ET_STYLE_NoName_00_ 2 2" xfId="1600" xr:uid="{00000000-0005-0000-0000-00005B000000}"/>
    <cellStyle name="_ET_STYLE_NoName_00_ 3" xfId="47" xr:uid="{00000000-0005-0000-0000-00005C000000}"/>
    <cellStyle name="_ET_STYLE_NoName_00_ 3 2" xfId="1601" xr:uid="{00000000-0005-0000-0000-00005D000000}"/>
    <cellStyle name="_ET_STYLE_NoName_00_ 4" xfId="1599" xr:uid="{00000000-0005-0000-0000-00005E000000}"/>
    <cellStyle name="_ET_STYLE_NoName_00__Beauty Rest Buy Sheet" xfId="48" xr:uid="{00000000-0005-0000-0000-00005F000000}"/>
    <cellStyle name="_ET_STYLE_NoName_00__Beauty Rest Buy Sheet 2" xfId="1602" xr:uid="{00000000-0005-0000-0000-000060000000}"/>
    <cellStyle name="_ET_STYLE_NoName_00__CO080506-MPD-375" xfId="49" xr:uid="{00000000-0005-0000-0000-000061000000}"/>
    <cellStyle name="_ET_STYLE_NoName_00__CO080506-MPD-375 2" xfId="50" xr:uid="{00000000-0005-0000-0000-000062000000}"/>
    <cellStyle name="_ET_STYLE_NoName_00__CO080506-MPD-375 2 2" xfId="1604" xr:uid="{00000000-0005-0000-0000-000063000000}"/>
    <cellStyle name="_ET_STYLE_NoName_00__CO080506-MPD-375 3" xfId="1603" xr:uid="{00000000-0005-0000-0000-000064000000}"/>
    <cellStyle name="_ET_STYLE_NoName_00__CO080506-MPD-375_JLA Accents 4-2013 - Michelle 2 Price" xfId="51" xr:uid="{00000000-0005-0000-0000-000065000000}"/>
    <cellStyle name="_ET_STYLE_NoName_00__CO080506-MPD-375_JLA Accents 4-2013 - Michelle 2 Price 2" xfId="1605" xr:uid="{00000000-0005-0000-0000-000066000000}"/>
    <cellStyle name="_ET_STYLE_NoName_00__CO080506-MPD-500" xfId="52" xr:uid="{00000000-0005-0000-0000-000067000000}"/>
    <cellStyle name="_ET_STYLE_NoName_00__CO080506-MPD-500 2" xfId="53" xr:uid="{00000000-0005-0000-0000-000068000000}"/>
    <cellStyle name="_ET_STYLE_NoName_00__CO080506-MPD-500 2 2" xfId="1607" xr:uid="{00000000-0005-0000-0000-000069000000}"/>
    <cellStyle name="_ET_STYLE_NoName_00__CO080506-MPD-500 3" xfId="1606" xr:uid="{00000000-0005-0000-0000-00006A000000}"/>
    <cellStyle name="_ET_STYLE_NoName_00__CO080506-MPD-500_JLA Accents 4-2013 - Michelle 2 Price" xfId="54" xr:uid="{00000000-0005-0000-0000-00006B000000}"/>
    <cellStyle name="_ET_STYLE_NoName_00__CO080506-MPD-500_JLA Accents 4-2013 - Michelle 2 Price 2" xfId="1608" xr:uid="{00000000-0005-0000-0000-00006C000000}"/>
    <cellStyle name="_ET_STYLE_NoName_00__Jersey" xfId="55" xr:uid="{00000000-0005-0000-0000-00006D000000}"/>
    <cellStyle name="_ET_STYLE_NoName_00__Jersey 2" xfId="1609" xr:uid="{00000000-0005-0000-0000-00006E000000}"/>
    <cellStyle name="_ET_STYLE_NoName_00__JLA Accents 4-2013 - Michelle 2 Price" xfId="56" xr:uid="{00000000-0005-0000-0000-00006F000000}"/>
    <cellStyle name="_ET_STYLE_NoName_00__JLA Accents 4-2013 - Michelle 2 Price 2" xfId="1610" xr:uid="{00000000-0005-0000-0000-000070000000}"/>
    <cellStyle name="_ET_STYLE_NoName_00__Tencel Buy Sheet" xfId="57" xr:uid="{00000000-0005-0000-0000-000071000000}"/>
    <cellStyle name="_ET_STYLE_NoName_00__Tencel Buy Sheet 2" xfId="1611" xr:uid="{00000000-0005-0000-0000-000072000000}"/>
    <cellStyle name="_Fall 2009 Military Macys Home Orders to E AND E 2 25" xfId="58" xr:uid="{00000000-0005-0000-0000-000073000000}"/>
    <cellStyle name="_Fall 2009 Military Macys Home Orders to E AND E 2 25_Cellular Blanket prices- Faze3" xfId="59" xr:uid="{00000000-0005-0000-0000-000074000000}"/>
    <cellStyle name="_Fall 2009 Military Macys Home Orders to E AND E 2 25_Cellular Blanket prices- Faze3 2" xfId="1612" xr:uid="{00000000-0005-0000-0000-000075000000}"/>
    <cellStyle name="_Fall 2009 Military Macys Home Orders to E AND E 2 25_Line Plan Fall 2012 FINAL" xfId="60" xr:uid="{00000000-0005-0000-0000-000076000000}"/>
    <cellStyle name="_Furniture Division Item List Macola# and UPC#" xfId="61" xr:uid="{00000000-0005-0000-0000-000077000000}"/>
    <cellStyle name="_Furniture Division Item List Macola# and UPC# 2" xfId="62" xr:uid="{00000000-0005-0000-0000-000078000000}"/>
    <cellStyle name="_Furniture Division Item List Macola# and UPC# 2 2" xfId="1614" xr:uid="{00000000-0005-0000-0000-000079000000}"/>
    <cellStyle name="_Furniture Division Item List Macola# and UPC# 3" xfId="1613" xr:uid="{00000000-0005-0000-0000-00007A000000}"/>
    <cellStyle name="_Furniture Division Item List Macola# and UPC#_JLA Accents 4-2013 - Michelle 2 Price" xfId="63" xr:uid="{00000000-0005-0000-0000-00007B000000}"/>
    <cellStyle name="_Furniture Division Item List Macola# and UPC#_JLA Accents 4-2013 - Michelle 2 Price 2" xfId="1615" xr:uid="{00000000-0005-0000-0000-00007C000000}"/>
    <cellStyle name="_HD KD Sofas 07142010" xfId="64" xr:uid="{00000000-0005-0000-0000-00007D000000}"/>
    <cellStyle name="_HD KD Sofas 07142010_2011 HP Pricing for 2010 items" xfId="65" xr:uid="{00000000-0005-0000-0000-00007E000000}"/>
    <cellStyle name="_HD KD Sofas 07142010_2012 HP Old chair quote_4 4 2012-updated 4.4" xfId="66" xr:uid="{00000000-0005-0000-0000-00007F000000}"/>
    <cellStyle name="_HD KD Sofas 07142010_JLA Accents 10-2012  FNL to Sku _ Top Art (2)" xfId="67" xr:uid="{00000000-0005-0000-0000-000080000000}"/>
    <cellStyle name="_HD KD Sofas 07142010_JLA Accents 4-2013 - Michelle 2 Price" xfId="68" xr:uid="{00000000-0005-0000-0000-000081000000}"/>
    <cellStyle name="_HD KD Sofas 07142010_Line Plan Fall 2012 FINAL" xfId="69" xr:uid="{00000000-0005-0000-0000-000082000000}"/>
    <cellStyle name="_HD KD Sofas 07142010_OLD ITEM" xfId="70" xr:uid="{00000000-0005-0000-0000-000083000000}"/>
    <cellStyle name="_HD KD Sofas 07142010_Total quote sheet for 201304 HP chairs" xfId="71" xr:uid="{00000000-0005-0000-0000-000084000000}"/>
    <cellStyle name="_HD KD Sofas 07142010_Total quote sheet for 201304 HP samples _updated on 3-25-2013 (3)" xfId="72" xr:uid="{00000000-0005-0000-0000-000085000000}"/>
    <cellStyle name="_HD KD Sofas 07142010_Total quote sheet for 201304 HP samples _updated on 3-26-2013 (2)" xfId="73" xr:uid="{00000000-0005-0000-0000-000086000000}"/>
    <cellStyle name="_HD KD Sofas 07142010_Total quote sheet for 201304 HP samples 3-15-2013" xfId="74" xr:uid="{00000000-0005-0000-0000-000087000000}"/>
    <cellStyle name="_HD KD Sofas 07142010_Total quote sheet for 201304 HP samples 3-18-2013" xfId="75" xr:uid="{00000000-0005-0000-0000-000088000000}"/>
    <cellStyle name="_HD KD Sofas 07142010_Updated Chair warehouse program - JCP" xfId="76" xr:uid="{00000000-0005-0000-0000-000089000000}"/>
    <cellStyle name="_HP Accent Chairs Pricing 101014" xfId="77" xr:uid="{00000000-0005-0000-0000-00008A000000}"/>
    <cellStyle name="_HP Accent Chairs Pricing 101014_2011 HP Pricing for 2010 items" xfId="78" xr:uid="{00000000-0005-0000-0000-00008B000000}"/>
    <cellStyle name="_HP Accent Chairs Pricing 101014_2012 HP Old chair quote_4 4 2012-updated 4.4" xfId="79" xr:uid="{00000000-0005-0000-0000-00008C000000}"/>
    <cellStyle name="_HP Accent Chairs Pricing 101014_Ecommerce Inventory 120215 updated (2)" xfId="80" xr:uid="{00000000-0005-0000-0000-00008D000000}"/>
    <cellStyle name="_HP Accent Chairs Pricing 101014_JLA Accents 10-2012  FNL to Sku _ Top Art (2)" xfId="81" xr:uid="{00000000-0005-0000-0000-00008E000000}"/>
    <cellStyle name="_HP Accent Chairs Pricing 101014_JLA Accents 4-2013 - Michelle 2 Price" xfId="82" xr:uid="{00000000-0005-0000-0000-00008F000000}"/>
    <cellStyle name="_HP Accent Chairs Pricing 101014_Line Plan Fall 2012 FINAL" xfId="83" xr:uid="{00000000-0005-0000-0000-000090000000}"/>
    <cellStyle name="_HP Accent Chairs Pricing 101014_OLD ITEM" xfId="84" xr:uid="{00000000-0005-0000-0000-000091000000}"/>
    <cellStyle name="_HP Accent Chairs Pricing 101014_Total quote sheet for 201304 HP chairs" xfId="85" xr:uid="{00000000-0005-0000-0000-000092000000}"/>
    <cellStyle name="_HP Accent Chairs Pricing 101014_Total quote sheet for 201304 HP samples _updated on 3-25-2013 (3)" xfId="86" xr:uid="{00000000-0005-0000-0000-000093000000}"/>
    <cellStyle name="_HP Accent Chairs Pricing 101014_Total quote sheet for 201304 HP samples _updated on 3-26-2013 (2)" xfId="87" xr:uid="{00000000-0005-0000-0000-000094000000}"/>
    <cellStyle name="_HP Accent Chairs Pricing 101014_Total quote sheet for 201304 HP samples 3-15-2013" xfId="88" xr:uid="{00000000-0005-0000-0000-000095000000}"/>
    <cellStyle name="_HP Accent Chairs Pricing 101014_Total quote sheet for 201304 HP samples 3-18-2013" xfId="89" xr:uid="{00000000-0005-0000-0000-000096000000}"/>
    <cellStyle name="_HP Accent Chairs Pricing 101014_Updated Chair warehouse program - JCP" xfId="90" xr:uid="{00000000-0005-0000-0000-000097000000}"/>
    <cellStyle name="_HP Quota from kaifa 1 Mar  2010 (2)" xfId="91" xr:uid="{00000000-0005-0000-0000-000098000000}"/>
    <cellStyle name="_HP Quota from kaifa 1 Mar  2010 (2) 2" xfId="92" xr:uid="{00000000-0005-0000-0000-000099000000}"/>
    <cellStyle name="_HP Quota from kaifa 1 Mar  2010 (2) 2 2" xfId="1617" xr:uid="{00000000-0005-0000-0000-00009A000000}"/>
    <cellStyle name="_HP Quota from kaifa 1 Mar  2010 (2) 3" xfId="1616" xr:uid="{00000000-0005-0000-0000-00009B000000}"/>
    <cellStyle name="_HP Quota from kaifa 1 Mar  2010 (2)_JLA Accents 4-2013 - Michelle 2 Price" xfId="93" xr:uid="{00000000-0005-0000-0000-00009C000000}"/>
    <cellStyle name="_HP Quota from kaifa 1 Mar  2010 (2)_JLA Accents 4-2013 - Michelle 2 Price 2" xfId="1618" xr:uid="{00000000-0005-0000-0000-00009D000000}"/>
    <cellStyle name="_HP quota sheet from kaifa 2011-2-24" xfId="94" xr:uid="{00000000-0005-0000-0000-00009E000000}"/>
    <cellStyle name="_HP quota sheet from kaifa 2011-2-24 2" xfId="1619" xr:uid="{00000000-0005-0000-0000-00009F000000}"/>
    <cellStyle name="_HP quota sheet from kaifa 2011-2-24_JLA Accents 4-2013 - Michelle 2 Price" xfId="95" xr:uid="{00000000-0005-0000-0000-0000A0000000}"/>
    <cellStyle name="_HP quota sheet from kaifa 2011-2-24_JLA Accents 4-2013 - Michelle 2 Price 2" xfId="1620" xr:uid="{00000000-0005-0000-0000-0000A1000000}"/>
    <cellStyle name="_HP sample quotation100212" xfId="96" xr:uid="{00000000-0005-0000-0000-0000A2000000}"/>
    <cellStyle name="_HP sample quotation100212 2" xfId="97" xr:uid="{00000000-0005-0000-0000-0000A3000000}"/>
    <cellStyle name="_HP sample quotation100212 2 2" xfId="1622" xr:uid="{00000000-0005-0000-0000-0000A4000000}"/>
    <cellStyle name="_HP sample quotation100212 3" xfId="1621" xr:uid="{00000000-0005-0000-0000-0000A5000000}"/>
    <cellStyle name="_HP sample quotation100212_JLA Accents 4-2013 - Michelle 2 Price" xfId="98" xr:uid="{00000000-0005-0000-0000-0000A6000000}"/>
    <cellStyle name="_HP sample quotation100212_JLA Accents 4-2013 - Michelle 2 Price 2" xfId="1623" xr:uid="{00000000-0005-0000-0000-0000A7000000}"/>
    <cellStyle name="_HSN Blanket  Throw  90106 complete" xfId="99" xr:uid="{00000000-0005-0000-0000-0000A8000000}"/>
    <cellStyle name="_HSN Blanket  Throw  90106 complete 2" xfId="100" xr:uid="{00000000-0005-0000-0000-0000A9000000}"/>
    <cellStyle name="_HSN Blanket  Throw  90106 complete 2 2" xfId="1625" xr:uid="{00000000-0005-0000-0000-0000AA000000}"/>
    <cellStyle name="_HSN Blanket  Throw  90106 complete 3" xfId="1624" xr:uid="{00000000-0005-0000-0000-0000AB000000}"/>
    <cellStyle name="_HSN Blanket  Throw  90106 complete_JLA Accents 4-2013 - Michelle 2 Price" xfId="101" xr:uid="{00000000-0005-0000-0000-0000AC000000}"/>
    <cellStyle name="_HSN Blanket  Throw  90106 complete_JLA Accents 4-2013 - Michelle 2 Price 2" xfId="1626" xr:uid="{00000000-0005-0000-0000-0000AD000000}"/>
    <cellStyle name="_JCP chair" xfId="102" xr:uid="{00000000-0005-0000-0000-0000AE000000}"/>
    <cellStyle name="_JCP Merideth chair and ottoman commitment 8 13 2012" xfId="103" xr:uid="{00000000-0005-0000-0000-0000AF000000}"/>
    <cellStyle name="_JLA-090613A pillow and throw (2)" xfId="104" xr:uid="{00000000-0005-0000-0000-0000B0000000}"/>
    <cellStyle name="_JLA-090613A pillow and throw (2) 2" xfId="105" xr:uid="{00000000-0005-0000-0000-0000B1000000}"/>
    <cellStyle name="_JLA-090613A pillow and throw (2) 2 2" xfId="1628" xr:uid="{00000000-0005-0000-0000-0000B2000000}"/>
    <cellStyle name="_JLA-090613A pillow and throw (2) 3" xfId="1627" xr:uid="{00000000-0005-0000-0000-0000B3000000}"/>
    <cellStyle name="_JLA-090613A pillow and throw (2)_JLA Accents 4-2013 - Michelle 2 Price" xfId="106" xr:uid="{00000000-0005-0000-0000-0000B4000000}"/>
    <cellStyle name="_JLA-090613A pillow and throw (2)_JLA Accents 4-2013 - Michelle 2 Price 2" xfId="1629" xr:uid="{00000000-0005-0000-0000-0000B5000000}"/>
    <cellStyle name="_JLA-090613A pillow and throw (2)_RTG tufted armless chair July 06 09" xfId="107" xr:uid="{00000000-0005-0000-0000-0000B6000000}"/>
    <cellStyle name="_JLA-090613A pillow and throw (2)_RTG tufted armless chair July 06 09 2" xfId="108" xr:uid="{00000000-0005-0000-0000-0000B7000000}"/>
    <cellStyle name="_JLA-090613A pillow and throw (2)_RTG tufted armless chair July 06 09 2 2" xfId="1631" xr:uid="{00000000-0005-0000-0000-0000B8000000}"/>
    <cellStyle name="_JLA-090613A pillow and throw (2)_RTG tufted armless chair July 06 09 3" xfId="1630" xr:uid="{00000000-0005-0000-0000-0000B9000000}"/>
    <cellStyle name="_JLA-090613A pillow and throw (2)_RTG tufted armless chair July 06 09_JLA Accents 4-2013 - Michelle 2 Price" xfId="109" xr:uid="{00000000-0005-0000-0000-0000BA000000}"/>
    <cellStyle name="_JLA-090613A pillow and throw (2)_RTG tufted armless chair July 06 09_JLA Accents 4-2013 - Michelle 2 Price 2" xfId="1632" xr:uid="{00000000-0005-0000-0000-0000BB000000}"/>
    <cellStyle name="_JLA-090617A pillow and throw (2)" xfId="110" xr:uid="{00000000-0005-0000-0000-0000BC000000}"/>
    <cellStyle name="_JLA-090617A pillow and throw (2) 2" xfId="111" xr:uid="{00000000-0005-0000-0000-0000BD000000}"/>
    <cellStyle name="_JLA-090617A pillow and throw (2) 2 2" xfId="1634" xr:uid="{00000000-0005-0000-0000-0000BE000000}"/>
    <cellStyle name="_JLA-090617A pillow and throw (2) 3" xfId="1633" xr:uid="{00000000-0005-0000-0000-0000BF000000}"/>
    <cellStyle name="_JLA-090617A pillow and throw (2)_JLA Accents 4-2013 - Michelle 2 Price" xfId="112" xr:uid="{00000000-0005-0000-0000-0000C0000000}"/>
    <cellStyle name="_JLA-090617A pillow and throw (2)_JLA Accents 4-2013 - Michelle 2 Price 2" xfId="1635" xr:uid="{00000000-0005-0000-0000-0000C1000000}"/>
    <cellStyle name="_JLA-090617A pillow and throw (2)_RTG tufted armless chair July 06 09" xfId="113" xr:uid="{00000000-0005-0000-0000-0000C2000000}"/>
    <cellStyle name="_JLA-090617A pillow and throw (2)_RTG tufted armless chair July 06 09 2" xfId="114" xr:uid="{00000000-0005-0000-0000-0000C3000000}"/>
    <cellStyle name="_JLA-090617A pillow and throw (2)_RTG tufted armless chair July 06 09 2 2" xfId="1637" xr:uid="{00000000-0005-0000-0000-0000C4000000}"/>
    <cellStyle name="_JLA-090617A pillow and throw (2)_RTG tufted armless chair July 06 09 3" xfId="1636" xr:uid="{00000000-0005-0000-0000-0000C5000000}"/>
    <cellStyle name="_JLA-090617A pillow and throw (2)_RTG tufted armless chair July 06 09_JLA Accents 4-2013 - Michelle 2 Price" xfId="115" xr:uid="{00000000-0005-0000-0000-0000C6000000}"/>
    <cellStyle name="_JLA-090617A pillow and throw (2)_RTG tufted armless chair July 06 09_JLA Accents 4-2013 - Michelle 2 Price 2" xfId="1638" xr:uid="{00000000-0005-0000-0000-0000C7000000}"/>
    <cellStyle name="_liquid cotton receipts" xfId="116" xr:uid="{00000000-0005-0000-0000-0000C8000000}"/>
    <cellStyle name="_Mar 09 Market Week Blanket &amp; Throw Non-Electric" xfId="117" xr:uid="{00000000-0005-0000-0000-0000C9000000}"/>
    <cellStyle name="_Mar 09 Market Week Blanket &amp; Throw Non-Electric 2" xfId="118" xr:uid="{00000000-0005-0000-0000-0000CA000000}"/>
    <cellStyle name="_Mar 09 Market Week Blanket &amp; Throw Non-Electric 2 2" xfId="1640" xr:uid="{00000000-0005-0000-0000-0000CB000000}"/>
    <cellStyle name="_Mar 09 Market Week Blanket &amp; Throw Non-Electric 3" xfId="1639" xr:uid="{00000000-0005-0000-0000-0000CC000000}"/>
    <cellStyle name="_Mar 09 Market Week Blanket &amp; Throw Non-Electric_JLA Accents 4-2013 - Michelle 2 Price" xfId="119" xr:uid="{00000000-0005-0000-0000-0000CD000000}"/>
    <cellStyle name="_Mar 09 Market Week Blanket &amp; Throw Non-Electric_JLA Accents 4-2013 - Michelle 2 Price 2" xfId="1641" xr:uid="{00000000-0005-0000-0000-0000CE000000}"/>
    <cellStyle name="_Mar 09 Market Week Blanket &amp; Throw Non-Electric_RTG tufted armless chair July 06 09" xfId="120" xr:uid="{00000000-0005-0000-0000-0000CF000000}"/>
    <cellStyle name="_Mar 09 Market Week Blanket &amp; Throw Non-Electric_RTG tufted armless chair July 06 09 2" xfId="121" xr:uid="{00000000-0005-0000-0000-0000D0000000}"/>
    <cellStyle name="_Mar 09 Market Week Blanket &amp; Throw Non-Electric_RTG tufted armless chair July 06 09 2 2" xfId="1643" xr:uid="{00000000-0005-0000-0000-0000D1000000}"/>
    <cellStyle name="_Mar 09 Market Week Blanket &amp; Throw Non-Electric_RTG tufted armless chair July 06 09 3" xfId="1642" xr:uid="{00000000-0005-0000-0000-0000D2000000}"/>
    <cellStyle name="_Mar 09 Market Week Blanket &amp; Throw Non-Electric_RTG tufted armless chair July 06 09_JLA Accents 4-2013 - Michelle 2 Price" xfId="122" xr:uid="{00000000-0005-0000-0000-0000D3000000}"/>
    <cellStyle name="_Mar 09 Market Week Blanket &amp; Throw Non-Electric_RTG tufted armless chair July 06 09_JLA Accents 4-2013 - Michelle 2 Price 2" xfId="1644" xr:uid="{00000000-0005-0000-0000-0000D4000000}"/>
    <cellStyle name="_Quota of HP samples--kaifa--20100907" xfId="123" xr:uid="{00000000-0005-0000-0000-0000D5000000}"/>
    <cellStyle name="_Quota of HP samples--kaifa--20100907 2" xfId="124" xr:uid="{00000000-0005-0000-0000-0000D6000000}"/>
    <cellStyle name="_Quota of HP samples--kaifa--20100907 2 2" xfId="1646" xr:uid="{00000000-0005-0000-0000-0000D7000000}"/>
    <cellStyle name="_Quota of HP samples--kaifa--20100907 3" xfId="1645" xr:uid="{00000000-0005-0000-0000-0000D8000000}"/>
    <cellStyle name="_Quota of HP samples--kaifa--20100907_JLA Accents 4-2013 - Michelle 2 Price" xfId="125" xr:uid="{00000000-0005-0000-0000-0000D9000000}"/>
    <cellStyle name="_Quota of HP samples--kaifa--20100907_JLA Accents 4-2013 - Michelle 2 Price 2" xfId="1647" xr:uid="{00000000-0005-0000-0000-0000DA000000}"/>
    <cellStyle name="_Quota of HP samples--kaifa--20100929rvd" xfId="126" xr:uid="{00000000-0005-0000-0000-0000DB000000}"/>
    <cellStyle name="_Quota of HP samples--kaifa--20100929rvd 2" xfId="127" xr:uid="{00000000-0005-0000-0000-0000DC000000}"/>
    <cellStyle name="_Quota of HP samples--kaifa--20100929rvd 2 2" xfId="1649" xr:uid="{00000000-0005-0000-0000-0000DD000000}"/>
    <cellStyle name="_Quota of HP samples--kaifa--20100929rvd 3" xfId="1648" xr:uid="{00000000-0005-0000-0000-0000DE000000}"/>
    <cellStyle name="_Quota of HP samples--kaifa--20100929rvd_JLA Accents 4-2013 - Michelle 2 Price" xfId="128" xr:uid="{00000000-0005-0000-0000-0000DF000000}"/>
    <cellStyle name="_Quota of HP samples--kaifa--20100929rvd_JLA Accents 4-2013 - Michelle 2 Price 2" xfId="1650" xr:uid="{00000000-0005-0000-0000-0000E0000000}"/>
    <cellStyle name="_QUOTATION FOR HIGH POINT SAMPLES-JINZHENG-20100907" xfId="129" xr:uid="{00000000-0005-0000-0000-0000E1000000}"/>
    <cellStyle name="_QUOTATION FOR HIGH POINT SAMPLES-JINZHENG-20100907 2" xfId="130" xr:uid="{00000000-0005-0000-0000-0000E2000000}"/>
    <cellStyle name="_QUOTATION FOR HIGH POINT SAMPLES-JINZHENG-20100907 2 2" xfId="1652" xr:uid="{00000000-0005-0000-0000-0000E3000000}"/>
    <cellStyle name="_QUOTATION FOR HIGH POINT SAMPLES-JINZHENG-20100907 3" xfId="1651" xr:uid="{00000000-0005-0000-0000-0000E4000000}"/>
    <cellStyle name="_QUOTATION FOR HIGH POINT SAMPLES-JINZHENG-20100907_JLA Accents 4-2013 - Michelle 2 Price" xfId="131" xr:uid="{00000000-0005-0000-0000-0000E5000000}"/>
    <cellStyle name="_QUOTATION FOR HIGH POINT SAMPLES-JINZHENG-20100907_JLA Accents 4-2013 - Michelle 2 Price 2" xfId="1653" xr:uid="{00000000-0005-0000-0000-0000E6000000}"/>
    <cellStyle name="_Quotation of HP samples--YOUBANG-20100907" xfId="132" xr:uid="{00000000-0005-0000-0000-0000E7000000}"/>
    <cellStyle name="_Quotation of HP samples--YOUBANG-20100907 (2)" xfId="133" xr:uid="{00000000-0005-0000-0000-0000E8000000}"/>
    <cellStyle name="_Quotation of HP samples--YOUBANG-20100907 (2) 2" xfId="134" xr:uid="{00000000-0005-0000-0000-0000E9000000}"/>
    <cellStyle name="_Quotation of HP samples--YOUBANG-20100907 (2) 2 2" xfId="1656" xr:uid="{00000000-0005-0000-0000-0000EA000000}"/>
    <cellStyle name="_Quotation of HP samples--YOUBANG-20100907 (2) 3" xfId="1655" xr:uid="{00000000-0005-0000-0000-0000EB000000}"/>
    <cellStyle name="_Quotation of HP samples--YOUBANG-20100907 (2)_JLA Accents 4-2013 - Michelle 2 Price" xfId="135" xr:uid="{00000000-0005-0000-0000-0000EC000000}"/>
    <cellStyle name="_Quotation of HP samples--YOUBANG-20100907 (2)_JLA Accents 4-2013 - Michelle 2 Price 2" xfId="1657" xr:uid="{00000000-0005-0000-0000-0000ED000000}"/>
    <cellStyle name="_Quotation of HP samples--YOUBANG-20100907 2" xfId="136" xr:uid="{00000000-0005-0000-0000-0000EE000000}"/>
    <cellStyle name="_Quotation of HP samples--YOUBANG-20100907 2 2" xfId="1658" xr:uid="{00000000-0005-0000-0000-0000EF000000}"/>
    <cellStyle name="_Quotation of HP samples--YOUBANG-20100907 3" xfId="137" xr:uid="{00000000-0005-0000-0000-0000F0000000}"/>
    <cellStyle name="_Quotation of HP samples--YOUBANG-20100907 3 2" xfId="1659" xr:uid="{00000000-0005-0000-0000-0000F1000000}"/>
    <cellStyle name="_Quotation of HP samples--YOUBANG-20100907 4" xfId="138" xr:uid="{00000000-0005-0000-0000-0000F2000000}"/>
    <cellStyle name="_Quotation of HP samples--YOUBANG-20100907 4 2" xfId="1660" xr:uid="{00000000-0005-0000-0000-0000F3000000}"/>
    <cellStyle name="_Quotation of HP samples--YOUBANG-20100907 5" xfId="1654" xr:uid="{00000000-0005-0000-0000-0000F4000000}"/>
    <cellStyle name="_Quotation of HP samples--YOUBANG-20100907 6" xfId="1953" xr:uid="{00000000-0005-0000-0000-0000F5000000}"/>
    <cellStyle name="_Quotation of HP samples--YOUBANG-20100907 7" xfId="2031" xr:uid="{00000000-0005-0000-0000-0000F6000000}"/>
    <cellStyle name="_Quotation of HP samples--YOUBANG-20100907 8" xfId="2063" xr:uid="{00000000-0005-0000-0000-0000F7000000}"/>
    <cellStyle name="_Quotation of HP samples--YOUBANG-20100907 9" xfId="2090" xr:uid="{00000000-0005-0000-0000-0000F8000000}"/>
    <cellStyle name="_Quotation of HP samples--YOUBANG-20100907_JLA Accents 4-2013 - Michelle 2 Price" xfId="139" xr:uid="{00000000-0005-0000-0000-0000F9000000}"/>
    <cellStyle name="_Quotation of HP samples--YOUBANG-20100907_JLA Accents 4-2013 - Michelle 2 Price 2" xfId="1661" xr:uid="{00000000-0005-0000-0000-0000FA000000}"/>
    <cellStyle name="_Quotation sheet of HP samples- Jincheng-20100907" xfId="140" xr:uid="{00000000-0005-0000-0000-0000FB000000}"/>
    <cellStyle name="_Quotation sheet of HP samples- Jincheng-20100907 (3)" xfId="141" xr:uid="{00000000-0005-0000-0000-0000FC000000}"/>
    <cellStyle name="_Quotation sheet of HP samples- Jincheng-20100907 (3) 2" xfId="142" xr:uid="{00000000-0005-0000-0000-0000FD000000}"/>
    <cellStyle name="_Quotation sheet of HP samples- Jincheng-20100907 (3) 2 2" xfId="1664" xr:uid="{00000000-0005-0000-0000-0000FE000000}"/>
    <cellStyle name="_Quotation sheet of HP samples- Jincheng-20100907 (3) 3" xfId="1663" xr:uid="{00000000-0005-0000-0000-0000FF000000}"/>
    <cellStyle name="_Quotation sheet of HP samples- Jincheng-20100907 (3)_JLA Accents 4-2013 - Michelle 2 Price" xfId="143" xr:uid="{00000000-0005-0000-0000-000000010000}"/>
    <cellStyle name="_Quotation sheet of HP samples- Jincheng-20100907 (3)_JLA Accents 4-2013 - Michelle 2 Price 2" xfId="1665" xr:uid="{00000000-0005-0000-0000-000001010000}"/>
    <cellStyle name="_Quotation sheet of HP samples- Jincheng-20100907 2" xfId="144" xr:uid="{00000000-0005-0000-0000-000002010000}"/>
    <cellStyle name="_Quotation sheet of HP samples- Jincheng-20100907 2 2" xfId="1666" xr:uid="{00000000-0005-0000-0000-000003010000}"/>
    <cellStyle name="_Quotation sheet of HP samples- Jincheng-20100907 3" xfId="145" xr:uid="{00000000-0005-0000-0000-000004010000}"/>
    <cellStyle name="_Quotation sheet of HP samples- Jincheng-20100907 3 2" xfId="1667" xr:uid="{00000000-0005-0000-0000-000005010000}"/>
    <cellStyle name="_Quotation sheet of HP samples- Jincheng-20100907 4" xfId="146" xr:uid="{00000000-0005-0000-0000-000006010000}"/>
    <cellStyle name="_Quotation sheet of HP samples- Jincheng-20100907 4 2" xfId="1668" xr:uid="{00000000-0005-0000-0000-000007010000}"/>
    <cellStyle name="_Quotation sheet of HP samples- Jincheng-20100907 5" xfId="1662" xr:uid="{00000000-0005-0000-0000-000008010000}"/>
    <cellStyle name="_Quotation sheet of HP samples- Jincheng-20100907 6" xfId="1954" xr:uid="{00000000-0005-0000-0000-000009010000}"/>
    <cellStyle name="_Quotation sheet of HP samples- Jincheng-20100907 7" xfId="2030" xr:uid="{00000000-0005-0000-0000-00000A010000}"/>
    <cellStyle name="_Quotation sheet of HP samples- Jincheng-20100907 8" xfId="2058" xr:uid="{00000000-0005-0000-0000-00000B010000}"/>
    <cellStyle name="_Quotation sheet of HP samples- Jincheng-20100907 9" xfId="2091" xr:uid="{00000000-0005-0000-0000-00000C010000}"/>
    <cellStyle name="_Quotation sheet of HP samples- Jincheng-20100907_JLA Accents 4-2013 - Michelle 2 Price" xfId="147" xr:uid="{00000000-0005-0000-0000-00000D010000}"/>
    <cellStyle name="_Quotation sheet of HP samples- Jincheng-20100907_JLA Accents 4-2013 - Michelle 2 Price 2" xfId="1669" xr:uid="{00000000-0005-0000-0000-00000E010000}"/>
    <cellStyle name="_Sep11 Market Week Blanket  Throw" xfId="148" xr:uid="{00000000-0005-0000-0000-00000F010000}"/>
    <cellStyle name="_Sep11 Market Week Blanket  Throw 2" xfId="1670" xr:uid="{00000000-0005-0000-0000-000010010000}"/>
    <cellStyle name="_SF91026 6151 6154recliner LH-250RK-F chair" xfId="149" xr:uid="{00000000-0005-0000-0000-000011010000}"/>
    <cellStyle name="_SF91026 6151 6154recliner LH-250RK-F chair (2)" xfId="150" xr:uid="{00000000-0005-0000-0000-000012010000}"/>
    <cellStyle name="_SF91026 6151 6154recliner LH-250RK-F chair (2) 2" xfId="151" xr:uid="{00000000-0005-0000-0000-000013010000}"/>
    <cellStyle name="_SF91026 6151 6154recliner LH-250RK-F chair (2) 2 2" xfId="1673" xr:uid="{00000000-0005-0000-0000-000014010000}"/>
    <cellStyle name="_SF91026 6151 6154recliner LH-250RK-F chair (2) 3" xfId="1672" xr:uid="{00000000-0005-0000-0000-000015010000}"/>
    <cellStyle name="_SF91026 6151 6154recliner LH-250RK-F chair (2)_JLA Accents 4-2013 - Michelle 2 Price" xfId="152" xr:uid="{00000000-0005-0000-0000-000016010000}"/>
    <cellStyle name="_SF91026 6151 6154recliner LH-250RK-F chair (2)_JLA Accents 4-2013 - Michelle 2 Price 2" xfId="1674" xr:uid="{00000000-0005-0000-0000-000017010000}"/>
    <cellStyle name="_SF91026 6151 6154recliner LH-250RK-F chair 2" xfId="153" xr:uid="{00000000-0005-0000-0000-000018010000}"/>
    <cellStyle name="_SF91026 6151 6154recliner LH-250RK-F chair 2 2" xfId="1675" xr:uid="{00000000-0005-0000-0000-000019010000}"/>
    <cellStyle name="_SF91026 6151 6154recliner LH-250RK-F chair 3" xfId="154" xr:uid="{00000000-0005-0000-0000-00001A010000}"/>
    <cellStyle name="_SF91026 6151 6154recliner LH-250RK-F chair 3 2" xfId="1676" xr:uid="{00000000-0005-0000-0000-00001B010000}"/>
    <cellStyle name="_SF91026 6151 6154recliner LH-250RK-F chair 4" xfId="155" xr:uid="{00000000-0005-0000-0000-00001C010000}"/>
    <cellStyle name="_SF91026 6151 6154recliner LH-250RK-F chair 4 2" xfId="1677" xr:uid="{00000000-0005-0000-0000-00001D010000}"/>
    <cellStyle name="_SF91026 6151 6154recliner LH-250RK-F chair 5" xfId="1671" xr:uid="{00000000-0005-0000-0000-00001E010000}"/>
    <cellStyle name="_SF91026 6151 6154recliner LH-250RK-F chair 6" xfId="1955" xr:uid="{00000000-0005-0000-0000-00001F010000}"/>
    <cellStyle name="_SF91026 6151 6154recliner LH-250RK-F chair 7" xfId="2029" xr:uid="{00000000-0005-0000-0000-000020010000}"/>
    <cellStyle name="_SF91026 6151 6154recliner LH-250RK-F chair 8" xfId="2057" xr:uid="{00000000-0005-0000-0000-000021010000}"/>
    <cellStyle name="_SF91026 6151 6154recliner LH-250RK-F chair 9" xfId="2032" xr:uid="{00000000-0005-0000-0000-000022010000}"/>
    <cellStyle name="_SF91026 6151 6154recliner LH-250RK-F chair_JLA Accents 4-2013 - Michelle 2 Price" xfId="156" xr:uid="{00000000-0005-0000-0000-000023010000}"/>
    <cellStyle name="_SF91026 6151 6154recliner LH-250RK-F chair_JLA Accents 4-2013 - Michelle 2 Price 2" xfId="1678" xr:uid="{00000000-0005-0000-0000-000024010000}"/>
    <cellStyle name="_SF91102  manhantten copenhagen recliner LH-250RK-F chair" xfId="157" xr:uid="{00000000-0005-0000-0000-000025010000}"/>
    <cellStyle name="_SF91102  manhantten copenhagen recliner LH-250RK-F chair 2" xfId="158" xr:uid="{00000000-0005-0000-0000-000026010000}"/>
    <cellStyle name="_SF91102  manhantten copenhagen recliner LH-250RK-F chair 2 2" xfId="1680" xr:uid="{00000000-0005-0000-0000-000027010000}"/>
    <cellStyle name="_SF91102  manhantten copenhagen recliner LH-250RK-F chair 3" xfId="1679" xr:uid="{00000000-0005-0000-0000-000028010000}"/>
    <cellStyle name="_SF91102  manhantten copenhagen recliner LH-250RK-F chair_JLA Accents 4-2013 - Michelle 2 Price" xfId="159" xr:uid="{00000000-0005-0000-0000-000029010000}"/>
    <cellStyle name="_SF91102  manhantten copenhagen recliner LH-250RK-F chair_JLA Accents 4-2013 - Michelle 2 Price 2" xfId="1681" xr:uid="{00000000-0005-0000-0000-00002A010000}"/>
    <cellStyle name="_SF91120 armless chair KF0026chair 1999R-KD Chaise " xfId="160" xr:uid="{00000000-0005-0000-0000-00002B010000}"/>
    <cellStyle name="_SF91120 armless chair KF0026chair 1999R-KD Chaise  2" xfId="161" xr:uid="{00000000-0005-0000-0000-00002C010000}"/>
    <cellStyle name="_SF91120 armless chair KF0026chair 1999R-KD Chaise  2 2" xfId="1683" xr:uid="{00000000-0005-0000-0000-00002D010000}"/>
    <cellStyle name="_SF91120 armless chair KF0026chair 1999R-KD Chaise  3" xfId="1682" xr:uid="{00000000-0005-0000-0000-00002E010000}"/>
    <cellStyle name="_SF91120 armless chair KF0026chair 1999R-KD Chaise _JLA Accents 4-2013 - Michelle 2 Price" xfId="162" xr:uid="{00000000-0005-0000-0000-00002F010000}"/>
    <cellStyle name="_SF91120 armless chair KF0026chair 1999R-KD Chaise _JLA Accents 4-2013 - Michelle 2 Price 2" xfId="1684" xr:uid="{00000000-0005-0000-0000-000030010000}"/>
    <cellStyle name="_Shopko chairs 090413" xfId="163" xr:uid="{00000000-0005-0000-0000-000031010000}"/>
    <cellStyle name="_Shopko chairs 090413 2" xfId="164" xr:uid="{00000000-0005-0000-0000-000032010000}"/>
    <cellStyle name="_Shopko chairs 090413 2 2" xfId="1686" xr:uid="{00000000-0005-0000-0000-000033010000}"/>
    <cellStyle name="_Shopko chairs 090413 3" xfId="1685" xr:uid="{00000000-0005-0000-0000-000034010000}"/>
    <cellStyle name="_Shopko chairs 090413_JLA Accents 4-2013 - Michelle 2 Price" xfId="165" xr:uid="{00000000-0005-0000-0000-000035010000}"/>
    <cellStyle name="_Shopko chairs 090413_JLA Accents 4-2013 - Michelle 2 Price 2" xfId="1687" xr:uid="{00000000-0005-0000-0000-000036010000}"/>
    <cellStyle name="_Shopko chairs 090413_RTG tufted armless chair July 06 09" xfId="166" xr:uid="{00000000-0005-0000-0000-000037010000}"/>
    <cellStyle name="_Shopko chairs 090413_RTG tufted armless chair July 06 09 2" xfId="167" xr:uid="{00000000-0005-0000-0000-000038010000}"/>
    <cellStyle name="_Shopko chairs 090413_RTG tufted armless chair July 06 09 2 2" xfId="1689" xr:uid="{00000000-0005-0000-0000-000039010000}"/>
    <cellStyle name="_Shopko chairs 090413_RTG tufted armless chair July 06 09 3" xfId="1688" xr:uid="{00000000-0005-0000-0000-00003A010000}"/>
    <cellStyle name="_Shopko chairs 090413_RTG tufted armless chair July 06 09_JLA Accents 4-2013 - Michelle 2 Price" xfId="168" xr:uid="{00000000-0005-0000-0000-00003B010000}"/>
    <cellStyle name="_Shopko chairs 090413_RTG tufted armless chair July 06 09_JLA Accents 4-2013 - Michelle 2 Price 2" xfId="1690" xr:uid="{00000000-0005-0000-0000-00003C010000}"/>
    <cellStyle name="_Sofa Mart Morris chair quotation 2010-4-9 (2)" xfId="169" xr:uid="{00000000-0005-0000-0000-00003D010000}"/>
    <cellStyle name="_Sofa Mart Morris chair quotation 2010-4-9 (2) 2" xfId="170" xr:uid="{00000000-0005-0000-0000-00003E010000}"/>
    <cellStyle name="_Sofa Mart Morris chair quotation 2010-4-9 (2) 2 2" xfId="1692" xr:uid="{00000000-0005-0000-0000-00003F010000}"/>
    <cellStyle name="_Sofa Mart Morris chair quotation 2010-4-9 (2) 3" xfId="1691" xr:uid="{00000000-0005-0000-0000-000040010000}"/>
    <cellStyle name="_Sofa Mart Morris chair quotation 2010-4-9 (2)_JLA Accents 4-2013 - Michelle 2 Price" xfId="171" xr:uid="{00000000-0005-0000-0000-000041010000}"/>
    <cellStyle name="_Sofa Mart Morris chair quotation 2010-4-9 (2)_JLA Accents 4-2013 - Michelle 2 Price 2" xfId="1693" xr:uid="{00000000-0005-0000-0000-000042010000}"/>
    <cellStyle name="_Sofa Mart-Accent Chair SKU" xfId="172" xr:uid="{00000000-0005-0000-0000-000043010000}"/>
    <cellStyle name="_Sofa Mart-Accent Chair SKU_Accent Chair warehouse item list 110121" xfId="173" xr:uid="{00000000-0005-0000-0000-000044010000}"/>
    <cellStyle name="_Sofa Mart-Accent Chair SKU_Accent Chair warehouse item list 110121_2011 HP Pricing for 2010 items" xfId="174" xr:uid="{00000000-0005-0000-0000-000045010000}"/>
    <cellStyle name="_Sofa Mart-Accent Chair SKU_Accent Chair warehouse item list 110121_2012 HP Old chair quote_4 4 2012-updated 4.4" xfId="175" xr:uid="{00000000-0005-0000-0000-000046010000}"/>
    <cellStyle name="_Sofa Mart-Accent Chair SKU_Accent Chair warehouse item list 110121_JLA Accents 10-2012  FNL to Sku _ Top Art (2)" xfId="176" xr:uid="{00000000-0005-0000-0000-000047010000}"/>
    <cellStyle name="_Sofa Mart-Accent Chair SKU_Accent Chair warehouse item list 110121_JLA Accents 4-2013 - Michelle 2 Price" xfId="177" xr:uid="{00000000-0005-0000-0000-000048010000}"/>
    <cellStyle name="_Sofa Mart-Accent Chair SKU_Accent Chair warehouse item list 110121_Line Plan Fall 2012 FINAL" xfId="178" xr:uid="{00000000-0005-0000-0000-000049010000}"/>
    <cellStyle name="_Sofa Mart-Accent Chair SKU_Accent Chair warehouse item list 110121_OLD ITEM" xfId="179" xr:uid="{00000000-0005-0000-0000-00004A010000}"/>
    <cellStyle name="_Sofa Mart-Accent Chair SKU_Accent Chair warehouse item list 110121_Total quote sheet for 201304 HP chairs" xfId="180" xr:uid="{00000000-0005-0000-0000-00004B010000}"/>
    <cellStyle name="_Sofa Mart-Accent Chair SKU_Accent Chair warehouse item list 110121_Total quote sheet for 201304 HP samples _updated on 3-25-2013 (3)" xfId="181" xr:uid="{00000000-0005-0000-0000-00004C010000}"/>
    <cellStyle name="_Sofa Mart-Accent Chair SKU_Accent Chair warehouse item list 110121_Total quote sheet for 201304 HP samples _updated on 3-26-2013 (2)" xfId="182" xr:uid="{00000000-0005-0000-0000-00004D010000}"/>
    <cellStyle name="_Sofa Mart-Accent Chair SKU_Accent Chair warehouse item list 110121_Total quote sheet for 201304 HP samples 3-15-2013" xfId="183" xr:uid="{00000000-0005-0000-0000-00004E010000}"/>
    <cellStyle name="_Sofa Mart-Accent Chair SKU_Accent Chair warehouse item list 110121_Total quote sheet for 201304 HP samples 3-18-2013" xfId="184" xr:uid="{00000000-0005-0000-0000-00004F010000}"/>
    <cellStyle name="_Sofa Mart-Accent Chair SKU_Accent Chair warehouse item list 110121_Updated Chair warehouse program - JCP" xfId="185" xr:uid="{00000000-0005-0000-0000-000050010000}"/>
    <cellStyle name="_Sofa Mart-Accent Chair SKU_Price increase chairs - DB 1-20-11" xfId="186" xr:uid="{00000000-0005-0000-0000-000051010000}"/>
    <cellStyle name="_Sofa Mart-Accent Chair SKU_USWW order and expense summary 1013" xfId="187" xr:uid="{00000000-0005-0000-0000-000052010000}"/>
    <cellStyle name="_Sofa Mart-Accent Chair SKU_USWW order and expense summary 1013_2011 HP Pricing for 2010 items" xfId="188" xr:uid="{00000000-0005-0000-0000-000053010000}"/>
    <cellStyle name="_Sofa Mart-Accent Chair SKU_USWW order and expense summary 1013_2012 HP Old chair quote_4 4 2012-updated 4.4" xfId="189" xr:uid="{00000000-0005-0000-0000-000054010000}"/>
    <cellStyle name="_Sofa Mart-Accent Chair SKU_USWW order and expense summary 1013_Ecommerce Inventory 120215 updated (2)" xfId="190" xr:uid="{00000000-0005-0000-0000-000055010000}"/>
    <cellStyle name="_Sofa Mart-Accent Chair SKU_USWW order and expense summary 1013_Haverty frames quotation - Youbang in stock 2011-08-30" xfId="191" xr:uid="{00000000-0005-0000-0000-000056010000}"/>
    <cellStyle name="_Sofa Mart-Accent Chair SKU_USWW order and expense summary 1013_HP10 Quotation from Youbang (4)" xfId="192" xr:uid="{00000000-0005-0000-0000-000057010000}"/>
    <cellStyle name="_Sofa Mart-Accent Chair SKU_USWW order and expense summary 1013_JLA Accents 10-2012  FNL to Sku _ Top Art (2)" xfId="193" xr:uid="{00000000-0005-0000-0000-000058010000}"/>
    <cellStyle name="_Sofa Mart-Accent Chair SKU_USWW order and expense summary 1013_JLA Accents 4-2013 - Michelle 2 Price" xfId="194" xr:uid="{00000000-0005-0000-0000-000059010000}"/>
    <cellStyle name="_Sofa Mart-Accent Chair SKU_USWW order and expense summary 1013_Line Plan Fall 2012 FINAL" xfId="195" xr:uid="{00000000-0005-0000-0000-00005A010000}"/>
    <cellStyle name="_Sofa Mart-Accent Chair SKU_USWW order and expense summary 1013_OLD ITEM" xfId="196" xr:uid="{00000000-0005-0000-0000-00005B010000}"/>
    <cellStyle name="_Sofa Mart-Accent Chair SKU_USWW order and expense summary 1013_Total quote sheet for 201304 HP chairs" xfId="197" xr:uid="{00000000-0005-0000-0000-00005C010000}"/>
    <cellStyle name="_Sofa Mart-Accent Chair SKU_USWW order and expense summary 1013_Total quote sheet for 201304 HP samples _updated on 3-25-2013 (3)" xfId="198" xr:uid="{00000000-0005-0000-0000-00005D010000}"/>
    <cellStyle name="_Sofa Mart-Accent Chair SKU_USWW order and expense summary 1013_Total quote sheet for 201304 HP samples _updated on 3-26-2013 (2)" xfId="199" xr:uid="{00000000-0005-0000-0000-00005E010000}"/>
    <cellStyle name="_Sofa Mart-Accent Chair SKU_USWW order and expense summary 1013_Total quote sheet for 201304 HP samples 3-15-2013" xfId="200" xr:uid="{00000000-0005-0000-0000-00005F010000}"/>
    <cellStyle name="_Sofa Mart-Accent Chair SKU_USWW order and expense summary 1013_Total quote sheet for 201304 HP samples 3-18-2013" xfId="201" xr:uid="{00000000-0005-0000-0000-000060010000}"/>
    <cellStyle name="_Sofa Mart-Accent Chair SKU_USWW order and expense summary 1013_Updated Chair warehouse program - JCP" xfId="202" xr:uid="{00000000-0005-0000-0000-000061010000}"/>
    <cellStyle name="_Sofa Mart-Accent Chair SKU_副本Accent Chair warehouse item list" xfId="203" xr:uid="{00000000-0005-0000-0000-000062010000}"/>
    <cellStyle name="_Sofa Mart-Accent Chair SKU_副本Accent Chair warehouse item list_Chairs" xfId="204" xr:uid="{00000000-0005-0000-0000-000063010000}"/>
    <cellStyle name="_Sofa Mart-Accent Chair SKU_副本Accent Chair warehouse item list_Ecommerce Inventory 120215 updated (2)" xfId="205" xr:uid="{00000000-0005-0000-0000-000064010000}"/>
    <cellStyle name="_Spr NYM BBB Bath Accessory Quote  - Heather updated 033111 xls" xfId="206" xr:uid="{00000000-0005-0000-0000-000065010000}"/>
    <cellStyle name="_Spr NYM BBB Bath Accessory Quote  - Heather updated 033111 xls 2" xfId="1694" xr:uid="{00000000-0005-0000-0000-000066010000}"/>
    <cellStyle name="_TW Home Quotation 2011-2-25 Builtwell" xfId="207" xr:uid="{00000000-0005-0000-0000-000067010000}"/>
    <cellStyle name="_TW Home Quotation 2011-2-25 Builtwell (2)" xfId="208" xr:uid="{00000000-0005-0000-0000-000068010000}"/>
    <cellStyle name="_TW Home Quotation 2011-2-25 Builtwell (2) 2" xfId="1696" xr:uid="{00000000-0005-0000-0000-000069010000}"/>
    <cellStyle name="_TW Home Quotation 2011-2-25 Builtwell 2" xfId="1695" xr:uid="{00000000-0005-0000-0000-00006A010000}"/>
    <cellStyle name="_TW Home Quotation 2011-2-25 Builtwell 3" xfId="1956" xr:uid="{00000000-0005-0000-0000-00006B010000}"/>
    <cellStyle name="_TW Home Quotation 2011-2-25 Builtwell 4" xfId="2016" xr:uid="{00000000-0005-0000-0000-00006C010000}"/>
    <cellStyle name="_TW Home Quotation 2011-2-25 Builtwell 5" xfId="2048" xr:uid="{00000000-0005-0000-0000-00006D010000}"/>
    <cellStyle name="_TW Home Quotation 2011-2-25 Builtwell 6" xfId="2028" xr:uid="{00000000-0005-0000-0000-00006E010000}"/>
    <cellStyle name="_TW Home Quotation 2011-2-25 Builtwell_JLA Accents 4-2013 - Michelle 2 Price" xfId="209" xr:uid="{00000000-0005-0000-0000-00006F010000}"/>
    <cellStyle name="_TW Home Quotation 2011-2-25 Builtwell_JLA Accents 4-2013 - Michelle 2 Price 2" xfId="1697" xr:uid="{00000000-0005-0000-0000-000070010000}"/>
    <cellStyle name="_TW Home Quotation -builwell-High Point1 (2)" xfId="210" xr:uid="{00000000-0005-0000-0000-000071010000}"/>
    <cellStyle name="_TW Home Quotation -builwell-High Point1 (2) 2" xfId="211" xr:uid="{00000000-0005-0000-0000-000072010000}"/>
    <cellStyle name="_TW Home Quotation -builwell-High Point1 (2) 2 2" xfId="1699" xr:uid="{00000000-0005-0000-0000-000073010000}"/>
    <cellStyle name="_TW Home Quotation -builwell-High Point1 (2) 3" xfId="1698" xr:uid="{00000000-0005-0000-0000-000074010000}"/>
    <cellStyle name="_TW Home Quotation -builwell-High Point1 (2)_JLA Accents 4-2013 - Michelle 2 Price" xfId="212" xr:uid="{00000000-0005-0000-0000-000075010000}"/>
    <cellStyle name="_TW Home Quotation -builwell-High Point1 (2)_JLA Accents 4-2013 - Michelle 2 Price 2" xfId="1700" xr:uid="{00000000-0005-0000-0000-000076010000}"/>
    <cellStyle name="_TW Home Quotation -builwell-High Point2010-9-14" xfId="213" xr:uid="{00000000-0005-0000-0000-000077010000}"/>
    <cellStyle name="_TW Home Quotation -builwell-High Point2010-9-14 2" xfId="214" xr:uid="{00000000-0005-0000-0000-000078010000}"/>
    <cellStyle name="_TW Home Quotation -builwell-High Point2010-9-14 2 2" xfId="1702" xr:uid="{00000000-0005-0000-0000-000079010000}"/>
    <cellStyle name="_TW Home Quotation -builwell-High Point2010-9-14 3" xfId="1701" xr:uid="{00000000-0005-0000-0000-00007A010000}"/>
    <cellStyle name="_TW Home Quotation -builwell-High Point2010-9-14_JLA Accents 4-2013 - Michelle 2 Price" xfId="215" xr:uid="{00000000-0005-0000-0000-00007B010000}"/>
    <cellStyle name="_TW Home Quotation -builwell-High Point2010-9-14_JLA Accents 4-2013 - Michelle 2 Price 2" xfId="1703" xr:uid="{00000000-0005-0000-0000-00007C010000}"/>
    <cellStyle name="_TW Home Quotation -builwell-High Point2010-9-23RVD (2)" xfId="216" xr:uid="{00000000-0005-0000-0000-00007D010000}"/>
    <cellStyle name="_TW Home Quotation -builwell-High Point2010-9-23RVD (2) 2" xfId="217" xr:uid="{00000000-0005-0000-0000-00007E010000}"/>
    <cellStyle name="_TW Home Quotation -builwell-High Point2010-9-23RVD (2) 2 2" xfId="1705" xr:uid="{00000000-0005-0000-0000-00007F010000}"/>
    <cellStyle name="_TW Home Quotation -builwell-High Point2010-9-23RVD (2) 3" xfId="1704" xr:uid="{00000000-0005-0000-0000-000080010000}"/>
    <cellStyle name="_TW Home Quotation -builwell-High Point2010-9-23RVD (2)_JLA Accents 4-2013 - Michelle 2 Price" xfId="218" xr:uid="{00000000-0005-0000-0000-000081010000}"/>
    <cellStyle name="_TW Home Quotation -builwell-High Point2010-9-23RVD (2)_JLA Accents 4-2013 - Michelle 2 Price 2" xfId="1706" xr:uid="{00000000-0005-0000-0000-000082010000}"/>
    <cellStyle name="_TW Home Quotation -builwell-High Point2010-9-29RVD" xfId="219" xr:uid="{00000000-0005-0000-0000-000083010000}"/>
    <cellStyle name="_TW Home Quotation -builwell-High Point2010-9-29RVD 2" xfId="220" xr:uid="{00000000-0005-0000-0000-000084010000}"/>
    <cellStyle name="_TW Home Quotation -builwell-High Point2010-9-29RVD 2 2" xfId="1708" xr:uid="{00000000-0005-0000-0000-000085010000}"/>
    <cellStyle name="_TW Home Quotation -builwell-High Point2010-9-29RVD 3" xfId="1707" xr:uid="{00000000-0005-0000-0000-000086010000}"/>
    <cellStyle name="_TW Home Quotation -builwell-High Point2010-9-29RVD_JLA Accents 4-2013 - Michelle 2 Price" xfId="221" xr:uid="{00000000-0005-0000-0000-000087010000}"/>
    <cellStyle name="_TW Home Quotation -builwell-High Point2010-9-29RVD_JLA Accents 4-2013 - Michelle 2 Price 2" xfId="1709" xr:uid="{00000000-0005-0000-0000-000088010000}"/>
    <cellStyle name="_TW Home Quotation -builwell-High Point2010-9-30RVD" xfId="222" xr:uid="{00000000-0005-0000-0000-000089010000}"/>
    <cellStyle name="_TW Home Quotation -builwell-High Point2010-9-30RVD 2" xfId="223" xr:uid="{00000000-0005-0000-0000-00008A010000}"/>
    <cellStyle name="_TW Home Quotation -builwell-High Point2010-9-30RVD 2 2" xfId="1711" xr:uid="{00000000-0005-0000-0000-00008B010000}"/>
    <cellStyle name="_TW Home Quotation -builwell-High Point2010-9-30RVD 3" xfId="1710" xr:uid="{00000000-0005-0000-0000-00008C010000}"/>
    <cellStyle name="_TW Home Quotation -builwell-High Point2010-9-30RVD_JLA Accents 4-2013 - Michelle 2 Price" xfId="224" xr:uid="{00000000-0005-0000-0000-00008D010000}"/>
    <cellStyle name="_TW Home Quotation -builwell-High Point2010-9-30RVD_JLA Accents 4-2013 - Michelle 2 Price 2" xfId="1712" xr:uid="{00000000-0005-0000-0000-00008E010000}"/>
    <cellStyle name="_TW Home Quotation -builwell-High Point2010-9-9RVD" xfId="225" xr:uid="{00000000-0005-0000-0000-00008F010000}"/>
    <cellStyle name="_TW Home Quotation -builwell-High Point2010-9-9RVD 2" xfId="226" xr:uid="{00000000-0005-0000-0000-000090010000}"/>
    <cellStyle name="_TW Home Quotation -builwell-High Point2010-9-9RVD 2 2" xfId="1714" xr:uid="{00000000-0005-0000-0000-000091010000}"/>
    <cellStyle name="_TW Home Quotation -builwell-High Point2010-9-9RVD 3" xfId="1713" xr:uid="{00000000-0005-0000-0000-000092010000}"/>
    <cellStyle name="_TW Home Quotation -builwell-High Point2010-9-9RVD_JLA Accents 4-2013 - Michelle 2 Price" xfId="227" xr:uid="{00000000-0005-0000-0000-000093010000}"/>
    <cellStyle name="_TW Home Quotation -builwell-High Point2010-9-9RVD_JLA Accents 4-2013 - Michelle 2 Price 2" xfId="1715" xr:uid="{00000000-0005-0000-0000-000094010000}"/>
    <cellStyle name="_TW Home Quotation of HP sample-CHUANYANG-2010-9-7" xfId="228" xr:uid="{00000000-0005-0000-0000-000095010000}"/>
    <cellStyle name="_TW Home Quotation of HP sample-CHUANYANG-2010-9-7-" xfId="229" xr:uid="{00000000-0005-0000-0000-000096010000}"/>
    <cellStyle name="_TW Home Quotation of HP sample-CHUANYANG-2010-9-7 2" xfId="230" xr:uid="{00000000-0005-0000-0000-000097010000}"/>
    <cellStyle name="_TW Home Quotation of HP sample-CHUANYANG-2010-9-7- 2" xfId="231" xr:uid="{00000000-0005-0000-0000-000098010000}"/>
    <cellStyle name="_TW Home Quotation of HP sample-CHUANYANG-2010-9-7 2 2" xfId="1718" xr:uid="{00000000-0005-0000-0000-000099010000}"/>
    <cellStyle name="_TW Home Quotation of HP sample-CHUANYANG-2010-9-7- 2 2" xfId="1719" xr:uid="{00000000-0005-0000-0000-00009A010000}"/>
    <cellStyle name="_TW Home Quotation of HP sample-CHUANYANG-2010-9-7 2 3" xfId="1959" xr:uid="{00000000-0005-0000-0000-00009B010000}"/>
    <cellStyle name="_TW Home Quotation of HP sample-CHUANYANG-2010-9-7- 2 3" xfId="1960" xr:uid="{00000000-0005-0000-0000-00009C010000}"/>
    <cellStyle name="_TW Home Quotation of HP sample-CHUANYANG-2010-9-7 2 4" xfId="2013" xr:uid="{00000000-0005-0000-0000-00009D010000}"/>
    <cellStyle name="_TW Home Quotation of HP sample-CHUANYANG-2010-9-7- 2 4" xfId="2012" xr:uid="{00000000-0005-0000-0000-00009E010000}"/>
    <cellStyle name="_TW Home Quotation of HP sample-CHUANYANG-2010-9-7 2 5" xfId="2045" xr:uid="{00000000-0005-0000-0000-00009F010000}"/>
    <cellStyle name="_TW Home Quotation of HP sample-CHUANYANG-2010-9-7- 2 5" xfId="2044" xr:uid="{00000000-0005-0000-0000-0000A0010000}"/>
    <cellStyle name="_TW Home Quotation of HP sample-CHUANYANG-2010-9-7 2 6" xfId="2025" xr:uid="{00000000-0005-0000-0000-0000A1010000}"/>
    <cellStyle name="_TW Home Quotation of HP sample-CHUANYANG-2010-9-7- 2 6" xfId="2024" xr:uid="{00000000-0005-0000-0000-0000A2010000}"/>
    <cellStyle name="_TW Home Quotation of HP sample-CHUANYANG-2010-9-7 3" xfId="232" xr:uid="{00000000-0005-0000-0000-0000A3010000}"/>
    <cellStyle name="_TW Home Quotation of HP sample-CHUANYANG-2010-9-7- 3" xfId="233" xr:uid="{00000000-0005-0000-0000-0000A4010000}"/>
    <cellStyle name="_TW Home Quotation of HP sample-CHUANYANG-2010-9-7 3 2" xfId="1720" xr:uid="{00000000-0005-0000-0000-0000A5010000}"/>
    <cellStyle name="_TW Home Quotation of HP sample-CHUANYANG-2010-9-7- 3 2" xfId="1721" xr:uid="{00000000-0005-0000-0000-0000A6010000}"/>
    <cellStyle name="_TW Home Quotation of HP sample-CHUANYANG-2010-9-7 3 3" xfId="1961" xr:uid="{00000000-0005-0000-0000-0000A7010000}"/>
    <cellStyle name="_TW Home Quotation of HP sample-CHUANYANG-2010-9-7- 3 3" xfId="1962" xr:uid="{00000000-0005-0000-0000-0000A8010000}"/>
    <cellStyle name="_TW Home Quotation of HP sample-CHUANYANG-2010-9-7 3 4" xfId="2011" xr:uid="{00000000-0005-0000-0000-0000A9010000}"/>
    <cellStyle name="_TW Home Quotation of HP sample-CHUANYANG-2010-9-7- 3 4" xfId="2010" xr:uid="{00000000-0005-0000-0000-0000AA010000}"/>
    <cellStyle name="_TW Home Quotation of HP sample-CHUANYANG-2010-9-7 3 5" xfId="2043" xr:uid="{00000000-0005-0000-0000-0000AB010000}"/>
    <cellStyle name="_TW Home Quotation of HP sample-CHUANYANG-2010-9-7- 3 5" xfId="2042" xr:uid="{00000000-0005-0000-0000-0000AC010000}"/>
    <cellStyle name="_TW Home Quotation of HP sample-CHUANYANG-2010-9-7 3 6" xfId="2023" xr:uid="{00000000-0005-0000-0000-0000AD010000}"/>
    <cellStyle name="_TW Home Quotation of HP sample-CHUANYANG-2010-9-7- 3 6" xfId="2022" xr:uid="{00000000-0005-0000-0000-0000AE010000}"/>
    <cellStyle name="_TW Home Quotation of HP sample-CHUANYANG-2010-9-7 4" xfId="234" xr:uid="{00000000-0005-0000-0000-0000AF010000}"/>
    <cellStyle name="_TW Home Quotation of HP sample-CHUANYANG-2010-9-7- 4" xfId="235" xr:uid="{00000000-0005-0000-0000-0000B0010000}"/>
    <cellStyle name="_TW Home Quotation of HP sample-CHUANYANG-2010-9-7 4 2" xfId="1722" xr:uid="{00000000-0005-0000-0000-0000B1010000}"/>
    <cellStyle name="_TW Home Quotation of HP sample-CHUANYANG-2010-9-7- 4 2" xfId="1723" xr:uid="{00000000-0005-0000-0000-0000B2010000}"/>
    <cellStyle name="_TW Home Quotation of HP sample-CHUANYANG-2010-9-7 4 3" xfId="1963" xr:uid="{00000000-0005-0000-0000-0000B3010000}"/>
    <cellStyle name="_TW Home Quotation of HP sample-CHUANYANG-2010-9-7- 4 3" xfId="1964" xr:uid="{00000000-0005-0000-0000-0000B4010000}"/>
    <cellStyle name="_TW Home Quotation of HP sample-CHUANYANG-2010-9-7 4 4" xfId="2009" xr:uid="{00000000-0005-0000-0000-0000B5010000}"/>
    <cellStyle name="_TW Home Quotation of HP sample-CHUANYANG-2010-9-7- 4 4" xfId="2008" xr:uid="{00000000-0005-0000-0000-0000B6010000}"/>
    <cellStyle name="_TW Home Quotation of HP sample-CHUANYANG-2010-9-7 4 5" xfId="2041" xr:uid="{00000000-0005-0000-0000-0000B7010000}"/>
    <cellStyle name="_TW Home Quotation of HP sample-CHUANYANG-2010-9-7- 4 5" xfId="2040" xr:uid="{00000000-0005-0000-0000-0000B8010000}"/>
    <cellStyle name="_TW Home Quotation of HP sample-CHUANYANG-2010-9-7 4 6" xfId="2021" xr:uid="{00000000-0005-0000-0000-0000B9010000}"/>
    <cellStyle name="_TW Home Quotation of HP sample-CHUANYANG-2010-9-7- 4 6" xfId="2020" xr:uid="{00000000-0005-0000-0000-0000BA010000}"/>
    <cellStyle name="_TW Home Quotation of HP sample-CHUANYANG-2010-9-7 5" xfId="1716" xr:uid="{00000000-0005-0000-0000-0000BB010000}"/>
    <cellStyle name="_TW Home Quotation of HP sample-CHUANYANG-2010-9-7- 5" xfId="1717" xr:uid="{00000000-0005-0000-0000-0000BC010000}"/>
    <cellStyle name="_TW Home Quotation of HP sample-CHUANYANG-2010-9-7 6" xfId="1957" xr:uid="{00000000-0005-0000-0000-0000BD010000}"/>
    <cellStyle name="_TW Home Quotation of HP sample-CHUANYANG-2010-9-7- 6" xfId="1958" xr:uid="{00000000-0005-0000-0000-0000BE010000}"/>
    <cellStyle name="_TW Home Quotation of HP sample-CHUANYANG-2010-9-7 7" xfId="2015" xr:uid="{00000000-0005-0000-0000-0000BF010000}"/>
    <cellStyle name="_TW Home Quotation of HP sample-CHUANYANG-2010-9-7- 7" xfId="2014" xr:uid="{00000000-0005-0000-0000-0000C0010000}"/>
    <cellStyle name="_TW Home Quotation of HP sample-CHUANYANG-2010-9-7 8" xfId="2047" xr:uid="{00000000-0005-0000-0000-0000C1010000}"/>
    <cellStyle name="_TW Home Quotation of HP sample-CHUANYANG-2010-9-7- 8" xfId="2046" xr:uid="{00000000-0005-0000-0000-0000C2010000}"/>
    <cellStyle name="_TW Home Quotation of HP sample-CHUANYANG-2010-9-7 9" xfId="2027" xr:uid="{00000000-0005-0000-0000-0000C3010000}"/>
    <cellStyle name="_TW Home Quotation of HP sample-CHUANYANG-2010-9-7- 9" xfId="2026" xr:uid="{00000000-0005-0000-0000-0000C4010000}"/>
    <cellStyle name="_TW Home Quotation of HP sample-CHUANYANG-2010-9-7_JLA Accents 4-2013 - Michelle 2 Price" xfId="236" xr:uid="{00000000-0005-0000-0000-0000C5010000}"/>
    <cellStyle name="_TW Home Quotation of HP sample-CHUANYANG-2010-9-7-_JLA Accents 4-2013 - Michelle 2 Price" xfId="237" xr:uid="{00000000-0005-0000-0000-0000C6010000}"/>
    <cellStyle name="_TW Home Quotation of HP sample-CHUANYANG-2010-9-7_JLA Accents 4-2013 - Michelle 2 Price 2" xfId="1724" xr:uid="{00000000-0005-0000-0000-0000C7010000}"/>
    <cellStyle name="_TW Home Quotation of HP sample-CHUANYANG-2010-9-7-_JLA Accents 4-2013 - Michelle 2 Price 2" xfId="1725" xr:uid="{00000000-0005-0000-0000-0000C8010000}"/>
    <cellStyle name="_TW Home Quotation of HP sample-CHUANYANG-2010-9-7_JLA Accents 4-2013 - Michelle 2 Price 3" xfId="1965" xr:uid="{00000000-0005-0000-0000-0000C9010000}"/>
    <cellStyle name="_TW Home Quotation of HP sample-CHUANYANG-2010-9-7-_JLA Accents 4-2013 - Michelle 2 Price 3" xfId="1966" xr:uid="{00000000-0005-0000-0000-0000CA010000}"/>
    <cellStyle name="_TW Home Quotation of HP sample-CHUANYANG-2010-9-7_JLA Accents 4-2013 - Michelle 2 Price 4" xfId="2007" xr:uid="{00000000-0005-0000-0000-0000CB010000}"/>
    <cellStyle name="_TW Home Quotation of HP sample-CHUANYANG-2010-9-7-_JLA Accents 4-2013 - Michelle 2 Price 4" xfId="2006" xr:uid="{00000000-0005-0000-0000-0000CC010000}"/>
    <cellStyle name="_TW Home Quotation of HP sample-CHUANYANG-2010-9-7_JLA Accents 4-2013 - Michelle 2 Price 5" xfId="2039" xr:uid="{00000000-0005-0000-0000-0000CD010000}"/>
    <cellStyle name="_TW Home Quotation of HP sample-CHUANYANG-2010-9-7-_JLA Accents 4-2013 - Michelle 2 Price 5" xfId="2038" xr:uid="{00000000-0005-0000-0000-0000CE010000}"/>
    <cellStyle name="_TW Home Quotation of HP sample-CHUANYANG-2010-9-7_JLA Accents 4-2013 - Michelle 2 Price 6" xfId="2019" xr:uid="{00000000-0005-0000-0000-0000CF010000}"/>
    <cellStyle name="_TW Home Quotation of HP sample-CHUANYANG-2010-9-7-_JLA Accents 4-2013 - Michelle 2 Price 6" xfId="2018" xr:uid="{00000000-0005-0000-0000-0000D0010000}"/>
    <cellStyle name="_TW Home Quotation sheet-KAIFAI 2012-2-20" xfId="238" xr:uid="{00000000-0005-0000-0000-0000D1010000}"/>
    <cellStyle name="_TW Home Quotation sheet-KAIFAI 2012-2-20 2" xfId="1726" xr:uid="{00000000-0005-0000-0000-0000D2010000}"/>
    <cellStyle name="_TW Home Quotation sheet-KAIFAI 2012-2-20_JLA Accents 4-2013 - Michelle 2 Price" xfId="239" xr:uid="{00000000-0005-0000-0000-0000D3010000}"/>
    <cellStyle name="_TW Home Quotation sheet-KAIFAI 2012-2-20_JLA Accents 4-2013 - Michelle 2 Price 2" xfId="1727" xr:uid="{00000000-0005-0000-0000-0000D4010000}"/>
    <cellStyle name="_TW_Home_Quotation_sheet of HP samples-chairone-20100907" xfId="240" xr:uid="{00000000-0005-0000-0000-0000D5010000}"/>
    <cellStyle name="_TW_Home_Quotation_sheet of HP samples-chairone-20100907 (3)" xfId="241" xr:uid="{00000000-0005-0000-0000-0000D6010000}"/>
    <cellStyle name="_TW_Home_Quotation_sheet of HP samples-chairone-20100907 (3) 2" xfId="242" xr:uid="{00000000-0005-0000-0000-0000D7010000}"/>
    <cellStyle name="_TW_Home_Quotation_sheet of HP samples-chairone-20100907 (3) 2 2" xfId="1730" xr:uid="{00000000-0005-0000-0000-0000D8010000}"/>
    <cellStyle name="_TW_Home_Quotation_sheet of HP samples-chairone-20100907 (3) 3" xfId="1729" xr:uid="{00000000-0005-0000-0000-0000D9010000}"/>
    <cellStyle name="_TW_Home_Quotation_sheet of HP samples-chairone-20100907 (3)_JLA Accents 4-2013 - Michelle 2 Price" xfId="243" xr:uid="{00000000-0005-0000-0000-0000DA010000}"/>
    <cellStyle name="_TW_Home_Quotation_sheet of HP samples-chairone-20100907 (3)_JLA Accents 4-2013 - Michelle 2 Price 2" xfId="1731" xr:uid="{00000000-0005-0000-0000-0000DB010000}"/>
    <cellStyle name="_TW_Home_Quotation_sheet of HP samples-chairone-20100907 2" xfId="244" xr:uid="{00000000-0005-0000-0000-0000DC010000}"/>
    <cellStyle name="_TW_Home_Quotation_sheet of HP samples-chairone-20100907 2 2" xfId="1732" xr:uid="{00000000-0005-0000-0000-0000DD010000}"/>
    <cellStyle name="_TW_Home_Quotation_sheet of HP samples-chairone-20100907 3" xfId="245" xr:uid="{00000000-0005-0000-0000-0000DE010000}"/>
    <cellStyle name="_TW_Home_Quotation_sheet of HP samples-chairone-20100907 3 2" xfId="1733" xr:uid="{00000000-0005-0000-0000-0000DF010000}"/>
    <cellStyle name="_TW_Home_Quotation_sheet of HP samples-chairone-20100907 4" xfId="246" xr:uid="{00000000-0005-0000-0000-0000E0010000}"/>
    <cellStyle name="_TW_Home_Quotation_sheet of HP samples-chairone-20100907 4 2" xfId="1734" xr:uid="{00000000-0005-0000-0000-0000E1010000}"/>
    <cellStyle name="_TW_Home_Quotation_sheet of HP samples-chairone-20100907 5" xfId="1728" xr:uid="{00000000-0005-0000-0000-0000E2010000}"/>
    <cellStyle name="_TW_Home_Quotation_sheet of HP samples-chairone-20100907 6" xfId="1967" xr:uid="{00000000-0005-0000-0000-0000E3010000}"/>
    <cellStyle name="_TW_Home_Quotation_sheet of HP samples-chairone-20100907 7" xfId="2005" xr:uid="{00000000-0005-0000-0000-0000E4010000}"/>
    <cellStyle name="_TW_Home_Quotation_sheet of HP samples-chairone-20100907 8" xfId="2037" xr:uid="{00000000-0005-0000-0000-0000E5010000}"/>
    <cellStyle name="_TW_Home_Quotation_sheet of HP samples-chairone-20100907 9" xfId="2017" xr:uid="{00000000-0005-0000-0000-0000E6010000}"/>
    <cellStyle name="_TW_Home_Quotation_sheet of HP samples-chairone-20100907_JLA Accents 4-2013 - Michelle 2 Price" xfId="247" xr:uid="{00000000-0005-0000-0000-0000E7010000}"/>
    <cellStyle name="_TW_Home_Quotation_sheet of HP samples-chairone-20100907_JLA Accents 4-2013 - Michelle 2 Price 2" xfId="1735" xr:uid="{00000000-0005-0000-0000-0000E8010000}"/>
    <cellStyle name="_USWW order and expense summary 0907" xfId="248" xr:uid="{00000000-0005-0000-0000-0000E9010000}"/>
    <cellStyle name="_USWW order and expense summary 0907 2" xfId="249" xr:uid="{00000000-0005-0000-0000-0000EA010000}"/>
    <cellStyle name="_USWW order and expense summary 0907 2 2" xfId="1737" xr:uid="{00000000-0005-0000-0000-0000EB010000}"/>
    <cellStyle name="_USWW order and expense summary 0907 3" xfId="1736" xr:uid="{00000000-0005-0000-0000-0000EC010000}"/>
    <cellStyle name="_USWW order and expense summary 0907_JLA Accents 4-2013 - Michelle 2 Price" xfId="250" xr:uid="{00000000-0005-0000-0000-0000ED010000}"/>
    <cellStyle name="_USWW order and expense summary 0907_JLA Accents 4-2013 - Michelle 2 Price 2" xfId="1738" xr:uid="{00000000-0005-0000-0000-0000EE010000}"/>
    <cellStyle name="_USWW order and expense summary 1013" xfId="251" xr:uid="{00000000-0005-0000-0000-0000EF010000}"/>
    <cellStyle name="_USWW order and expense summary 1013 2" xfId="252" xr:uid="{00000000-0005-0000-0000-0000F0010000}"/>
    <cellStyle name="_USWW order and expense summary 1013 2 2" xfId="1740" xr:uid="{00000000-0005-0000-0000-0000F1010000}"/>
    <cellStyle name="_USWW order and expense summary 1013 3" xfId="1739" xr:uid="{00000000-0005-0000-0000-0000F2010000}"/>
    <cellStyle name="_USWW order and expense summary 1013_JLA Accents 4-2013 - Michelle 2 Price" xfId="253" xr:uid="{00000000-0005-0000-0000-0000F3010000}"/>
    <cellStyle name="_USWW order and expense summary 1013_JLA Accents 4-2013 - Michelle 2 Price 2" xfId="1741" xr:uid="{00000000-0005-0000-0000-0000F4010000}"/>
    <cellStyle name="_Warehouse program Aug 11 09" xfId="254" xr:uid="{00000000-0005-0000-0000-0000F5010000}"/>
    <cellStyle name="_Warehouse program Aug 11 09_2011 HP Pricing for 2010 items" xfId="255" xr:uid="{00000000-0005-0000-0000-0000F6010000}"/>
    <cellStyle name="_Warehouse program Aug 11 09_2012 HP Old chair quote_4 4 2012-updated 4.4" xfId="256" xr:uid="{00000000-0005-0000-0000-0000F7010000}"/>
    <cellStyle name="_Warehouse program Aug 11 09_Ecommerce Inventory 120215 updated (2)" xfId="257" xr:uid="{00000000-0005-0000-0000-0000F8010000}"/>
    <cellStyle name="_Warehouse program Aug 11 09_JLA Accents 10-2012  FNL to Sku _ Top Art (2)" xfId="258" xr:uid="{00000000-0005-0000-0000-0000F9010000}"/>
    <cellStyle name="_Warehouse program Aug 11 09_JLA Accents 4-2013 - Michelle 2 Price" xfId="259" xr:uid="{00000000-0005-0000-0000-0000FA010000}"/>
    <cellStyle name="_Warehouse program Aug 11 09_Line Plan Fall 2012 FINAL" xfId="260" xr:uid="{00000000-0005-0000-0000-0000FB010000}"/>
    <cellStyle name="_Warehouse program Aug 11 09_OLD ITEM" xfId="261" xr:uid="{00000000-0005-0000-0000-0000FC010000}"/>
    <cellStyle name="_Warehouse program Aug 11 09_Total quote sheet for 201304 HP chairs" xfId="262" xr:uid="{00000000-0005-0000-0000-0000FD010000}"/>
    <cellStyle name="_Warehouse program Aug 11 09_Total quote sheet for 201304 HP samples _updated on 3-25-2013 (3)" xfId="263" xr:uid="{00000000-0005-0000-0000-0000FE010000}"/>
    <cellStyle name="_Warehouse program Aug 11 09_Total quote sheet for 201304 HP samples _updated on 3-26-2013 (2)" xfId="264" xr:uid="{00000000-0005-0000-0000-0000FF010000}"/>
    <cellStyle name="_Warehouse program Aug 11 09_Total quote sheet for 201304 HP samples 3-15-2013" xfId="265" xr:uid="{00000000-0005-0000-0000-000000020000}"/>
    <cellStyle name="_Warehouse program Aug 11 09_Total quote sheet for 201304 HP samples 3-18-2013" xfId="266" xr:uid="{00000000-0005-0000-0000-000001020000}"/>
    <cellStyle name="_Warehouse program Aug 11 09_Updated Chair warehouse program - JCP" xfId="267" xr:uid="{00000000-0005-0000-0000-000002020000}"/>
    <cellStyle name="_WM seasonal fleece  sheets price 91230" xfId="2004" xr:uid="{00000000-0005-0000-0000-000003020000}"/>
    <cellStyle name="_WM seasonal fleece sheets price updated 100224" xfId="2003" xr:uid="{00000000-0005-0000-0000-000004020000}"/>
    <cellStyle name="_WMCADI Blanket  Throw 90210" xfId="268" xr:uid="{00000000-0005-0000-0000-000005020000}"/>
    <cellStyle name="_WMCADI Blanket  Throw 90210 2" xfId="269" xr:uid="{00000000-0005-0000-0000-000006020000}"/>
    <cellStyle name="_WMCADI Blanket  Throw 90210 2 2" xfId="1743" xr:uid="{00000000-0005-0000-0000-000007020000}"/>
    <cellStyle name="_WMCADI Blanket  Throw 90210 3" xfId="1742" xr:uid="{00000000-0005-0000-0000-000008020000}"/>
    <cellStyle name="_WMCADI Blanket  Throw 90210_JLA Accents 4-2013 - Michelle 2 Price" xfId="270" xr:uid="{00000000-0005-0000-0000-000009020000}"/>
    <cellStyle name="_WMCADI Blanket  Throw 90210_JLA Accents 4-2013 - Michelle 2 Price 2" xfId="1744" xr:uid="{00000000-0005-0000-0000-00000A020000}"/>
    <cellStyle name="_WMCADI Blanket &amp; Throw 90210" xfId="271" xr:uid="{00000000-0005-0000-0000-00000B020000}"/>
    <cellStyle name="_WMCADI Blanket &amp; Throw 90210 2" xfId="272" xr:uid="{00000000-0005-0000-0000-00000C020000}"/>
    <cellStyle name="_WMCADI Blanket &amp; Throw 90210 2 2" xfId="1746" xr:uid="{00000000-0005-0000-0000-00000D020000}"/>
    <cellStyle name="_WMCADI Blanket &amp; Throw 90210 3" xfId="1745" xr:uid="{00000000-0005-0000-0000-00000E020000}"/>
    <cellStyle name="_WMCADI Blanket &amp; Throw 90210_JLA Accents 4-2013 - Michelle 2 Price" xfId="273" xr:uid="{00000000-0005-0000-0000-00000F020000}"/>
    <cellStyle name="_WMCADI Blanket &amp; Throw 90210_JLA Accents 4-2013 - Michelle 2 Price 2" xfId="1747" xr:uid="{00000000-0005-0000-0000-000010020000}"/>
    <cellStyle name="_WMCADI Blanket &amp; Throw 90327" xfId="2001" xr:uid="{00000000-0005-0000-0000-000011020000}"/>
    <cellStyle name="_副本Robert Allen-Bath shower curtain quote sheet-90904" xfId="274" xr:uid="{00000000-0005-0000-0000-000012020000}"/>
    <cellStyle name="_副本Robert Allen-Bath shower curtain quote sheet-90904 2" xfId="275" xr:uid="{00000000-0005-0000-0000-000013020000}"/>
    <cellStyle name="_副本Robert Allen-Bath shower curtain quote sheet-90904 2 2" xfId="1749" xr:uid="{00000000-0005-0000-0000-000014020000}"/>
    <cellStyle name="_副本Robert Allen-Bath shower curtain quote sheet-90904 3" xfId="1748" xr:uid="{00000000-0005-0000-0000-000015020000}"/>
    <cellStyle name="20% - Accent1 2" xfId="276" xr:uid="{00000000-0005-0000-0000-000016020000}"/>
    <cellStyle name="20% - Accent1 2 2" xfId="277" xr:uid="{00000000-0005-0000-0000-000017020000}"/>
    <cellStyle name="20% - Accent1 3" xfId="278" xr:uid="{00000000-0005-0000-0000-000018020000}"/>
    <cellStyle name="20% - Accent1 4" xfId="279" xr:uid="{00000000-0005-0000-0000-000019020000}"/>
    <cellStyle name="20% - Accent2 2" xfId="280" xr:uid="{00000000-0005-0000-0000-00001A020000}"/>
    <cellStyle name="20% - Accent2 2 2" xfId="281" xr:uid="{00000000-0005-0000-0000-00001B020000}"/>
    <cellStyle name="20% - Accent2 3" xfId="282" xr:uid="{00000000-0005-0000-0000-00001C020000}"/>
    <cellStyle name="20% - Accent2 4" xfId="283" xr:uid="{00000000-0005-0000-0000-00001D020000}"/>
    <cellStyle name="20% - Accent3 2" xfId="284" xr:uid="{00000000-0005-0000-0000-00001E020000}"/>
    <cellStyle name="20% - Accent3 2 2" xfId="285" xr:uid="{00000000-0005-0000-0000-00001F020000}"/>
    <cellStyle name="20% - Accent3 3" xfId="286" xr:uid="{00000000-0005-0000-0000-000020020000}"/>
    <cellStyle name="20% - Accent3 4" xfId="287" xr:uid="{00000000-0005-0000-0000-000021020000}"/>
    <cellStyle name="20% - Accent4 2" xfId="288" xr:uid="{00000000-0005-0000-0000-000022020000}"/>
    <cellStyle name="20% - Accent4 2 2" xfId="289" xr:uid="{00000000-0005-0000-0000-000023020000}"/>
    <cellStyle name="20% - Accent4 3" xfId="290" xr:uid="{00000000-0005-0000-0000-000024020000}"/>
    <cellStyle name="20% - Accent4 4" xfId="291" xr:uid="{00000000-0005-0000-0000-000025020000}"/>
    <cellStyle name="20% - Accent5 2" xfId="292" xr:uid="{00000000-0005-0000-0000-000026020000}"/>
    <cellStyle name="20% - Accent5 2 2" xfId="293" xr:uid="{00000000-0005-0000-0000-000027020000}"/>
    <cellStyle name="20% - Accent5 3" xfId="294" xr:uid="{00000000-0005-0000-0000-000028020000}"/>
    <cellStyle name="20% - Accent5 4" xfId="295" xr:uid="{00000000-0005-0000-0000-000029020000}"/>
    <cellStyle name="20% - Accent6 2" xfId="296" xr:uid="{00000000-0005-0000-0000-00002A020000}"/>
    <cellStyle name="20% - Accent6 2 2" xfId="297" xr:uid="{00000000-0005-0000-0000-00002B020000}"/>
    <cellStyle name="20% - Accent6 3" xfId="298" xr:uid="{00000000-0005-0000-0000-00002C020000}"/>
    <cellStyle name="20% - Accent6 4" xfId="299" xr:uid="{00000000-0005-0000-0000-00002D020000}"/>
    <cellStyle name="20% - 强调文字颜色 1" xfId="2000" xr:uid="{00000000-0005-0000-0000-00002E020000}"/>
    <cellStyle name="20% - 强调文字颜色 1 2" xfId="300" xr:uid="{00000000-0005-0000-0000-00002F020000}"/>
    <cellStyle name="20% - 强调文字颜色 1 3" xfId="301" xr:uid="{00000000-0005-0000-0000-000030020000}"/>
    <cellStyle name="20% - 强调文字颜色 2" xfId="1999" xr:uid="{00000000-0005-0000-0000-000031020000}"/>
    <cellStyle name="20% - 强调文字颜色 2 2" xfId="302" xr:uid="{00000000-0005-0000-0000-000032020000}"/>
    <cellStyle name="20% - 强调文字颜色 2 3" xfId="303" xr:uid="{00000000-0005-0000-0000-000033020000}"/>
    <cellStyle name="20% - 强调文字颜色 3" xfId="1998" xr:uid="{00000000-0005-0000-0000-000034020000}"/>
    <cellStyle name="20% - 强调文字颜色 3 2" xfId="304" xr:uid="{00000000-0005-0000-0000-000035020000}"/>
    <cellStyle name="20% - 强调文字颜色 3 3" xfId="305" xr:uid="{00000000-0005-0000-0000-000036020000}"/>
    <cellStyle name="20% - 强调文字颜色 4" xfId="1997" xr:uid="{00000000-0005-0000-0000-000037020000}"/>
    <cellStyle name="20% - 强调文字颜色 4 2" xfId="306" xr:uid="{00000000-0005-0000-0000-000038020000}"/>
    <cellStyle name="20% - 强调文字颜色 4 3" xfId="307" xr:uid="{00000000-0005-0000-0000-000039020000}"/>
    <cellStyle name="20% - 强调文字颜色 5" xfId="1996" xr:uid="{00000000-0005-0000-0000-00003A020000}"/>
    <cellStyle name="20% - 强调文字颜色 5 2" xfId="308" xr:uid="{00000000-0005-0000-0000-00003B020000}"/>
    <cellStyle name="20% - 强调文字颜色 5 3" xfId="309" xr:uid="{00000000-0005-0000-0000-00003C020000}"/>
    <cellStyle name="20% - 强调文字颜色 6" xfId="1995" xr:uid="{00000000-0005-0000-0000-00003D020000}"/>
    <cellStyle name="20% - 强调文字颜色 6 2" xfId="310" xr:uid="{00000000-0005-0000-0000-00003E020000}"/>
    <cellStyle name="20% - 强调文字颜色 6 3" xfId="311" xr:uid="{00000000-0005-0000-0000-00003F020000}"/>
    <cellStyle name="40% - Accent1 2" xfId="312" xr:uid="{00000000-0005-0000-0000-000040020000}"/>
    <cellStyle name="40% - Accent1 2 2" xfId="313" xr:uid="{00000000-0005-0000-0000-000041020000}"/>
    <cellStyle name="40% - Accent1 3" xfId="314" xr:uid="{00000000-0005-0000-0000-000042020000}"/>
    <cellStyle name="40% - Accent1 4" xfId="315" xr:uid="{00000000-0005-0000-0000-000043020000}"/>
    <cellStyle name="40% - Accent2 2" xfId="316" xr:uid="{00000000-0005-0000-0000-000044020000}"/>
    <cellStyle name="40% - Accent2 2 2" xfId="317" xr:uid="{00000000-0005-0000-0000-000045020000}"/>
    <cellStyle name="40% - Accent2 3" xfId="318" xr:uid="{00000000-0005-0000-0000-000046020000}"/>
    <cellStyle name="40% - Accent2 4" xfId="319" xr:uid="{00000000-0005-0000-0000-000047020000}"/>
    <cellStyle name="40% - Accent3 2" xfId="320" xr:uid="{00000000-0005-0000-0000-000048020000}"/>
    <cellStyle name="40% - Accent3 2 2" xfId="321" xr:uid="{00000000-0005-0000-0000-000049020000}"/>
    <cellStyle name="40% - Accent3 3" xfId="322" xr:uid="{00000000-0005-0000-0000-00004A020000}"/>
    <cellStyle name="40% - Accent3 4" xfId="323" xr:uid="{00000000-0005-0000-0000-00004B020000}"/>
    <cellStyle name="40% - Accent4 2" xfId="324" xr:uid="{00000000-0005-0000-0000-00004C020000}"/>
    <cellStyle name="40% - Accent4 2 2" xfId="325" xr:uid="{00000000-0005-0000-0000-00004D020000}"/>
    <cellStyle name="40% - Accent4 3" xfId="326" xr:uid="{00000000-0005-0000-0000-00004E020000}"/>
    <cellStyle name="40% - Accent4 4" xfId="327" xr:uid="{00000000-0005-0000-0000-00004F020000}"/>
    <cellStyle name="40% - Accent5 2" xfId="328" xr:uid="{00000000-0005-0000-0000-000050020000}"/>
    <cellStyle name="40% - Accent5 2 2" xfId="329" xr:uid="{00000000-0005-0000-0000-000051020000}"/>
    <cellStyle name="40% - Accent5 3" xfId="330" xr:uid="{00000000-0005-0000-0000-000052020000}"/>
    <cellStyle name="40% - Accent5 4" xfId="331" xr:uid="{00000000-0005-0000-0000-000053020000}"/>
    <cellStyle name="40% - Accent6 2" xfId="332" xr:uid="{00000000-0005-0000-0000-000054020000}"/>
    <cellStyle name="40% - Accent6 2 2" xfId="333" xr:uid="{00000000-0005-0000-0000-000055020000}"/>
    <cellStyle name="40% - Accent6 3" xfId="334" xr:uid="{00000000-0005-0000-0000-000056020000}"/>
    <cellStyle name="40% - Accent6 4" xfId="335" xr:uid="{00000000-0005-0000-0000-000057020000}"/>
    <cellStyle name="40% - 强调文字颜色 1" xfId="1994" xr:uid="{00000000-0005-0000-0000-000058020000}"/>
    <cellStyle name="40% - 强调文字颜色 1 2" xfId="336" xr:uid="{00000000-0005-0000-0000-000059020000}"/>
    <cellStyle name="40% - 强调文字颜色 1 3" xfId="337" xr:uid="{00000000-0005-0000-0000-00005A020000}"/>
    <cellStyle name="40% - 强调文字颜色 2" xfId="1993" xr:uid="{00000000-0005-0000-0000-00005B020000}"/>
    <cellStyle name="40% - 强调文字颜色 2 2" xfId="338" xr:uid="{00000000-0005-0000-0000-00005C020000}"/>
    <cellStyle name="40% - 强调文字颜色 2 3" xfId="339" xr:uid="{00000000-0005-0000-0000-00005D020000}"/>
    <cellStyle name="40% - 强调文字颜色 3" xfId="1992" xr:uid="{00000000-0005-0000-0000-00005E020000}"/>
    <cellStyle name="40% - 强调文字颜色 3 2" xfId="340" xr:uid="{00000000-0005-0000-0000-00005F020000}"/>
    <cellStyle name="40% - 强调文字颜色 3 3" xfId="341" xr:uid="{00000000-0005-0000-0000-000060020000}"/>
    <cellStyle name="40% - 强调文字颜色 4" xfId="1991" xr:uid="{00000000-0005-0000-0000-000061020000}"/>
    <cellStyle name="40% - 强调文字颜色 4 2" xfId="342" xr:uid="{00000000-0005-0000-0000-000062020000}"/>
    <cellStyle name="40% - 强调文字颜色 4 3" xfId="343" xr:uid="{00000000-0005-0000-0000-000063020000}"/>
    <cellStyle name="40% - 强调文字颜色 5" xfId="1990" xr:uid="{00000000-0005-0000-0000-000064020000}"/>
    <cellStyle name="40% - 强调文字颜色 5 2" xfId="344" xr:uid="{00000000-0005-0000-0000-000065020000}"/>
    <cellStyle name="40% - 强调文字颜色 5 3" xfId="345" xr:uid="{00000000-0005-0000-0000-000066020000}"/>
    <cellStyle name="40% - 强调文字颜色 6" xfId="1989" xr:uid="{00000000-0005-0000-0000-000067020000}"/>
    <cellStyle name="40% - 强调文字颜色 6 2" xfId="346" xr:uid="{00000000-0005-0000-0000-000068020000}"/>
    <cellStyle name="40% - 强调文字颜色 6 3" xfId="347" xr:uid="{00000000-0005-0000-0000-000069020000}"/>
    <cellStyle name="60% - Accent1 2" xfId="348" xr:uid="{00000000-0005-0000-0000-00006A020000}"/>
    <cellStyle name="60% - Accent1 3" xfId="349" xr:uid="{00000000-0005-0000-0000-00006B020000}"/>
    <cellStyle name="60% - Accent1 4" xfId="350" xr:uid="{00000000-0005-0000-0000-00006C020000}"/>
    <cellStyle name="60% - Accent2 2" xfId="351" xr:uid="{00000000-0005-0000-0000-00006D020000}"/>
    <cellStyle name="60% - Accent2 3" xfId="352" xr:uid="{00000000-0005-0000-0000-00006E020000}"/>
    <cellStyle name="60% - Accent2 4" xfId="353" xr:uid="{00000000-0005-0000-0000-00006F020000}"/>
    <cellStyle name="60% - Accent3 2" xfId="354" xr:uid="{00000000-0005-0000-0000-000070020000}"/>
    <cellStyle name="60% - Accent3 3" xfId="355" xr:uid="{00000000-0005-0000-0000-000071020000}"/>
    <cellStyle name="60% - Accent3 4" xfId="356" xr:uid="{00000000-0005-0000-0000-000072020000}"/>
    <cellStyle name="60% - Accent4 2" xfId="357" xr:uid="{00000000-0005-0000-0000-000073020000}"/>
    <cellStyle name="60% - Accent4 3" xfId="358" xr:uid="{00000000-0005-0000-0000-000074020000}"/>
    <cellStyle name="60% - Accent4 4" xfId="359" xr:uid="{00000000-0005-0000-0000-000075020000}"/>
    <cellStyle name="60% - Accent5 2" xfId="360" xr:uid="{00000000-0005-0000-0000-000076020000}"/>
    <cellStyle name="60% - Accent5 3" xfId="361" xr:uid="{00000000-0005-0000-0000-000077020000}"/>
    <cellStyle name="60% - Accent5 4" xfId="362" xr:uid="{00000000-0005-0000-0000-000078020000}"/>
    <cellStyle name="60% - Accent6 2" xfId="363" xr:uid="{00000000-0005-0000-0000-000079020000}"/>
    <cellStyle name="60% - Accent6 3" xfId="364" xr:uid="{00000000-0005-0000-0000-00007A020000}"/>
    <cellStyle name="60% - Accent6 4" xfId="365" xr:uid="{00000000-0005-0000-0000-00007B020000}"/>
    <cellStyle name="60% - 强调文字颜色 1" xfId="1988" xr:uid="{00000000-0005-0000-0000-00007C020000}"/>
    <cellStyle name="60% - 强调文字颜色 1 2" xfId="366" xr:uid="{00000000-0005-0000-0000-00007D020000}"/>
    <cellStyle name="60% - 强调文字颜色 1 3" xfId="367" xr:uid="{00000000-0005-0000-0000-00007E020000}"/>
    <cellStyle name="60% - 强调文字颜色 2" xfId="1987" xr:uid="{00000000-0005-0000-0000-00007F020000}"/>
    <cellStyle name="60% - 强调文字颜色 2 2" xfId="368" xr:uid="{00000000-0005-0000-0000-000080020000}"/>
    <cellStyle name="60% - 强调文字颜色 2 3" xfId="369" xr:uid="{00000000-0005-0000-0000-000081020000}"/>
    <cellStyle name="60% - 强调文字颜色 3" xfId="1986" xr:uid="{00000000-0005-0000-0000-000082020000}"/>
    <cellStyle name="60% - 强调文字颜色 3 2" xfId="370" xr:uid="{00000000-0005-0000-0000-000083020000}"/>
    <cellStyle name="60% - 强调文字颜色 3 3" xfId="371" xr:uid="{00000000-0005-0000-0000-000084020000}"/>
    <cellStyle name="60% - 强调文字颜色 4" xfId="1985" xr:uid="{00000000-0005-0000-0000-000085020000}"/>
    <cellStyle name="60% - 强调文字颜色 4 2" xfId="372" xr:uid="{00000000-0005-0000-0000-000086020000}"/>
    <cellStyle name="60% - 强调文字颜色 4 3" xfId="373" xr:uid="{00000000-0005-0000-0000-000087020000}"/>
    <cellStyle name="60% - 强调文字颜色 5" xfId="1984" xr:uid="{00000000-0005-0000-0000-000088020000}"/>
    <cellStyle name="60% - 强调文字颜色 5 2" xfId="374" xr:uid="{00000000-0005-0000-0000-000089020000}"/>
    <cellStyle name="60% - 强调文字颜色 5 3" xfId="375" xr:uid="{00000000-0005-0000-0000-00008A020000}"/>
    <cellStyle name="60% - 强调文字颜色 6" xfId="1983" xr:uid="{00000000-0005-0000-0000-00008B020000}"/>
    <cellStyle name="60% - 强调文字颜色 6 2" xfId="376" xr:uid="{00000000-0005-0000-0000-00008C020000}"/>
    <cellStyle name="60% - 强调文字颜色 6 3" xfId="377" xr:uid="{00000000-0005-0000-0000-00008D020000}"/>
    <cellStyle name="Accent1 2" xfId="378" xr:uid="{00000000-0005-0000-0000-00008E020000}"/>
    <cellStyle name="Accent1 3" xfId="379" xr:uid="{00000000-0005-0000-0000-00008F020000}"/>
    <cellStyle name="Accent1 4" xfId="380" xr:uid="{00000000-0005-0000-0000-000090020000}"/>
    <cellStyle name="Accent2 2" xfId="381" xr:uid="{00000000-0005-0000-0000-000091020000}"/>
    <cellStyle name="Accent2 3" xfId="382" xr:uid="{00000000-0005-0000-0000-000092020000}"/>
    <cellStyle name="Accent2 4" xfId="383" xr:uid="{00000000-0005-0000-0000-000093020000}"/>
    <cellStyle name="Accent3 2" xfId="384" xr:uid="{00000000-0005-0000-0000-000094020000}"/>
    <cellStyle name="Accent3 3" xfId="385" xr:uid="{00000000-0005-0000-0000-000095020000}"/>
    <cellStyle name="Accent3 4" xfId="386" xr:uid="{00000000-0005-0000-0000-000096020000}"/>
    <cellStyle name="Accent4 2" xfId="387" xr:uid="{00000000-0005-0000-0000-000097020000}"/>
    <cellStyle name="Accent4 3" xfId="388" xr:uid="{00000000-0005-0000-0000-000098020000}"/>
    <cellStyle name="Accent4 4" xfId="389" xr:uid="{00000000-0005-0000-0000-000099020000}"/>
    <cellStyle name="Accent5 2" xfId="390" xr:uid="{00000000-0005-0000-0000-00009A020000}"/>
    <cellStyle name="Accent5 3" xfId="391" xr:uid="{00000000-0005-0000-0000-00009B020000}"/>
    <cellStyle name="Accent5 4" xfId="392" xr:uid="{00000000-0005-0000-0000-00009C020000}"/>
    <cellStyle name="Accent6 2" xfId="393" xr:uid="{00000000-0005-0000-0000-00009D020000}"/>
    <cellStyle name="Accent6 3" xfId="394" xr:uid="{00000000-0005-0000-0000-00009E020000}"/>
    <cellStyle name="Accent6 4" xfId="395" xr:uid="{00000000-0005-0000-0000-00009F020000}"/>
    <cellStyle name="Bad 2" xfId="396" xr:uid="{00000000-0005-0000-0000-0000A0020000}"/>
    <cellStyle name="Bad 3" xfId="397" xr:uid="{00000000-0005-0000-0000-0000A1020000}"/>
    <cellStyle name="Bad 4" xfId="398" xr:uid="{00000000-0005-0000-0000-0000A2020000}"/>
    <cellStyle name="Calculation 2" xfId="399" xr:uid="{00000000-0005-0000-0000-0000A3020000}"/>
    <cellStyle name="Calculation 2 2" xfId="1750" xr:uid="{00000000-0005-0000-0000-0000A4020000}"/>
    <cellStyle name="Calculation 2 3" xfId="1980" xr:uid="{00000000-0005-0000-0000-0000A5020000}"/>
    <cellStyle name="Calculation 3" xfId="400" xr:uid="{00000000-0005-0000-0000-0000A6020000}"/>
    <cellStyle name="Calculation 3 2" xfId="1751" xr:uid="{00000000-0005-0000-0000-0000A7020000}"/>
    <cellStyle name="Calculation 3 3" xfId="1978" xr:uid="{00000000-0005-0000-0000-0000A8020000}"/>
    <cellStyle name="Calculation 4" xfId="401" xr:uid="{00000000-0005-0000-0000-0000A9020000}"/>
    <cellStyle name="Calculation 4 2" xfId="1752" xr:uid="{00000000-0005-0000-0000-0000AA020000}"/>
    <cellStyle name="Calculation 4 3" xfId="1977" xr:uid="{00000000-0005-0000-0000-0000AB020000}"/>
    <cellStyle name="Calculation 5" xfId="1981" xr:uid="{00000000-0005-0000-0000-0000AC020000}"/>
    <cellStyle name="Check Cell 2" xfId="402" xr:uid="{00000000-0005-0000-0000-0000AD020000}"/>
    <cellStyle name="Check Cell 3" xfId="403" xr:uid="{00000000-0005-0000-0000-0000AE020000}"/>
    <cellStyle name="Check Cell 4" xfId="404" xr:uid="{00000000-0005-0000-0000-0000AF020000}"/>
    <cellStyle name="Comma 2" xfId="406" xr:uid="{00000000-0005-0000-0000-0000B0020000}"/>
    <cellStyle name="Comma 2 2" xfId="407" xr:uid="{00000000-0005-0000-0000-0000B1020000}"/>
    <cellStyle name="Comma 2 2 2" xfId="1754" xr:uid="{00000000-0005-0000-0000-0000B2020000}"/>
    <cellStyle name="Comma 2 3" xfId="408" xr:uid="{00000000-0005-0000-0000-0000B3020000}"/>
    <cellStyle name="Comma 2 3 2" xfId="1755" xr:uid="{00000000-0005-0000-0000-0000B4020000}"/>
    <cellStyle name="Comma 2 4" xfId="1753" xr:uid="{00000000-0005-0000-0000-0000B5020000}"/>
    <cellStyle name="Comma 3" xfId="409" xr:uid="{00000000-0005-0000-0000-0000B6020000}"/>
    <cellStyle name="Comma 3 2" xfId="410" xr:uid="{00000000-0005-0000-0000-0000B7020000}"/>
    <cellStyle name="Comma 3 2 2" xfId="1757" xr:uid="{00000000-0005-0000-0000-0000B8020000}"/>
    <cellStyle name="Comma 3 3" xfId="1756" xr:uid="{00000000-0005-0000-0000-0000B9020000}"/>
    <cellStyle name="Comma 4" xfId="411" xr:uid="{00000000-0005-0000-0000-0000BA020000}"/>
    <cellStyle name="Comma 4 2" xfId="1758" xr:uid="{00000000-0005-0000-0000-0000BB020000}"/>
    <cellStyle name="Comma 5" xfId="412" xr:uid="{00000000-0005-0000-0000-0000BC020000}"/>
    <cellStyle name="Currency 10" xfId="2089" xr:uid="{00000000-0005-0000-0000-0000BD020000}"/>
    <cellStyle name="Currency 11" xfId="2108" xr:uid="{00000000-0005-0000-0000-0000BE020000}"/>
    <cellStyle name="Currency 12" xfId="2113" xr:uid="{00000000-0005-0000-0000-0000BF020000}"/>
    <cellStyle name="Currency 13" xfId="2109" xr:uid="{00000000-0005-0000-0000-0000C0020000}"/>
    <cellStyle name="Currency 14" xfId="2128" xr:uid="{00000000-0005-0000-0000-0000C1020000}"/>
    <cellStyle name="Currency 2" xfId="414" xr:uid="{00000000-0005-0000-0000-0000C2020000}"/>
    <cellStyle name="Currency 2 2" xfId="415" xr:uid="{00000000-0005-0000-0000-0000C3020000}"/>
    <cellStyle name="Currency 2 2 2" xfId="1759" xr:uid="{00000000-0005-0000-0000-0000C4020000}"/>
    <cellStyle name="Currency 2 2 2 7" xfId="2114" xr:uid="{00000000-0005-0000-0000-0000C5020000}"/>
    <cellStyle name="Currency 2 3" xfId="416" xr:uid="{00000000-0005-0000-0000-0000C6020000}"/>
    <cellStyle name="Currency 2 4" xfId="417" xr:uid="{00000000-0005-0000-0000-0000C7020000}"/>
    <cellStyle name="Currency 2 4 2" xfId="1760" xr:uid="{00000000-0005-0000-0000-0000C8020000}"/>
    <cellStyle name="Currency 2 5" xfId="418" xr:uid="{00000000-0005-0000-0000-0000C9020000}"/>
    <cellStyle name="Currency 2 6" xfId="1559" xr:uid="{00000000-0005-0000-0000-0000CA020000}"/>
    <cellStyle name="Currency 2 6 2" xfId="1979" xr:uid="{00000000-0005-0000-0000-0000CB020000}"/>
    <cellStyle name="Currency 2 7" xfId="1982" xr:uid="{00000000-0005-0000-0000-0000CC020000}"/>
    <cellStyle name="Currency 2 8" xfId="2122" xr:uid="{00000000-0005-0000-0000-0000CD020000}"/>
    <cellStyle name="Currency 21" xfId="419" xr:uid="{00000000-0005-0000-0000-0000CE020000}"/>
    <cellStyle name="Currency 21 2" xfId="1761" xr:uid="{00000000-0005-0000-0000-0000CF020000}"/>
    <cellStyle name="Currency 26" xfId="2116" xr:uid="{00000000-0005-0000-0000-0000D0020000}"/>
    <cellStyle name="Currency 27" xfId="2125" xr:uid="{00000000-0005-0000-0000-0000D1020000}"/>
    <cellStyle name="Currency 3" xfId="420" xr:uid="{00000000-0005-0000-0000-0000D2020000}"/>
    <cellStyle name="Currency 3 2" xfId="1762" xr:uid="{00000000-0005-0000-0000-0000D3020000}"/>
    <cellStyle name="Currency 4" xfId="421" xr:uid="{00000000-0005-0000-0000-0000D4020000}"/>
    <cellStyle name="Currency 5" xfId="422" xr:uid="{00000000-0005-0000-0000-0000D5020000}"/>
    <cellStyle name="Currency 5 2" xfId="1763" xr:uid="{00000000-0005-0000-0000-0000D6020000}"/>
    <cellStyle name="Currency 6" xfId="423" xr:uid="{00000000-0005-0000-0000-0000D7020000}"/>
    <cellStyle name="Currency 7" xfId="424" xr:uid="{00000000-0005-0000-0000-0000D8020000}"/>
    <cellStyle name="Currency 7 2" xfId="1764" xr:uid="{00000000-0005-0000-0000-0000D9020000}"/>
    <cellStyle name="Currency 8" xfId="425" xr:uid="{00000000-0005-0000-0000-0000DA020000}"/>
    <cellStyle name="Currency 9" xfId="1556" xr:uid="{00000000-0005-0000-0000-0000DB020000}"/>
    <cellStyle name="Currency_Sheet1 2" xfId="426" xr:uid="{00000000-0005-0000-0000-0000DC020000}"/>
    <cellStyle name="Explanatory Text 2" xfId="427" xr:uid="{00000000-0005-0000-0000-0000DD020000}"/>
    <cellStyle name="Explanatory Text 3" xfId="428" xr:uid="{00000000-0005-0000-0000-0000DE020000}"/>
    <cellStyle name="Explanatory Text 4" xfId="429" xr:uid="{00000000-0005-0000-0000-0000DF020000}"/>
    <cellStyle name="Good 2" xfId="430" xr:uid="{00000000-0005-0000-0000-0000E0020000}"/>
    <cellStyle name="Good 3" xfId="431" xr:uid="{00000000-0005-0000-0000-0000E1020000}"/>
    <cellStyle name="Good 4" xfId="432" xr:uid="{00000000-0005-0000-0000-0000E2020000}"/>
    <cellStyle name="Header" xfId="433" xr:uid="{00000000-0005-0000-0000-0000E3020000}"/>
    <cellStyle name="Heading 1 2" xfId="434" xr:uid="{00000000-0005-0000-0000-0000E4020000}"/>
    <cellStyle name="Heading 1 3" xfId="435" xr:uid="{00000000-0005-0000-0000-0000E5020000}"/>
    <cellStyle name="Heading 1 4" xfId="436" xr:uid="{00000000-0005-0000-0000-0000E6020000}"/>
    <cellStyle name="Heading 2 2" xfId="437" xr:uid="{00000000-0005-0000-0000-0000E7020000}"/>
    <cellStyle name="Heading 2 3" xfId="438" xr:uid="{00000000-0005-0000-0000-0000E8020000}"/>
    <cellStyle name="Heading 2 4" xfId="439" xr:uid="{00000000-0005-0000-0000-0000E9020000}"/>
    <cellStyle name="Heading 3 2" xfId="440" xr:uid="{00000000-0005-0000-0000-0000EA020000}"/>
    <cellStyle name="Heading 3 3" xfId="441" xr:uid="{00000000-0005-0000-0000-0000EB020000}"/>
    <cellStyle name="Heading 3 4" xfId="442" xr:uid="{00000000-0005-0000-0000-0000EC020000}"/>
    <cellStyle name="Heading 4 2" xfId="443" xr:uid="{00000000-0005-0000-0000-0000ED020000}"/>
    <cellStyle name="Heading 4 3" xfId="444" xr:uid="{00000000-0005-0000-0000-0000EE020000}"/>
    <cellStyle name="Heading 4 4" xfId="445" xr:uid="{00000000-0005-0000-0000-0000EF020000}"/>
    <cellStyle name="Hyperlink 2" xfId="1935" xr:uid="{00000000-0005-0000-0000-0000F0020000}"/>
    <cellStyle name="Hyperlink 2 2" xfId="2119" xr:uid="{00000000-0005-0000-0000-0000F1020000}"/>
    <cellStyle name="Hyperlink 3" xfId="2120" xr:uid="{00000000-0005-0000-0000-0000F2020000}"/>
    <cellStyle name="Input 2" xfId="446" xr:uid="{00000000-0005-0000-0000-0000F3020000}"/>
    <cellStyle name="Input 2 2" xfId="1765" xr:uid="{00000000-0005-0000-0000-0000F4020000}"/>
    <cellStyle name="Input 2 3" xfId="1975" xr:uid="{00000000-0005-0000-0000-0000F5020000}"/>
    <cellStyle name="Input 3" xfId="447" xr:uid="{00000000-0005-0000-0000-0000F6020000}"/>
    <cellStyle name="Input 3 2" xfId="1766" xr:uid="{00000000-0005-0000-0000-0000F7020000}"/>
    <cellStyle name="Input 3 3" xfId="1974" xr:uid="{00000000-0005-0000-0000-0000F8020000}"/>
    <cellStyle name="Input 4" xfId="448" xr:uid="{00000000-0005-0000-0000-0000F9020000}"/>
    <cellStyle name="Input 4 2" xfId="1767" xr:uid="{00000000-0005-0000-0000-0000FA020000}"/>
    <cellStyle name="Input 4 3" xfId="1973" xr:uid="{00000000-0005-0000-0000-0000FB020000}"/>
    <cellStyle name="Input 5" xfId="1976" xr:uid="{00000000-0005-0000-0000-0000FC020000}"/>
    <cellStyle name="Linked Cell 2" xfId="449" xr:uid="{00000000-0005-0000-0000-0000FD020000}"/>
    <cellStyle name="Linked Cell 3" xfId="450" xr:uid="{00000000-0005-0000-0000-0000FE020000}"/>
    <cellStyle name="Linked Cell 4" xfId="451" xr:uid="{00000000-0005-0000-0000-0000FF020000}"/>
    <cellStyle name="Neutral 2" xfId="452" xr:uid="{00000000-0005-0000-0000-000000030000}"/>
    <cellStyle name="Neutral 3" xfId="453" xr:uid="{00000000-0005-0000-0000-000001030000}"/>
    <cellStyle name="Neutral 4" xfId="454" xr:uid="{00000000-0005-0000-0000-000002030000}"/>
    <cellStyle name="nonIncludedStores" xfId="455" xr:uid="{00000000-0005-0000-0000-000003030000}"/>
    <cellStyle name="nonIncludedStores 2" xfId="1768" xr:uid="{00000000-0005-0000-0000-000004030000}"/>
    <cellStyle name="Normal 1" xfId="456" xr:uid="{00000000-0005-0000-0000-000005030000}"/>
    <cellStyle name="Normal 1 2" xfId="1769" xr:uid="{00000000-0005-0000-0000-000006030000}"/>
    <cellStyle name="Normal 10" xfId="457" xr:uid="{00000000-0005-0000-0000-000007030000}"/>
    <cellStyle name="Normal 10 10" xfId="458" xr:uid="{00000000-0005-0000-0000-000008030000}"/>
    <cellStyle name="Normal 10 10 2" xfId="459" xr:uid="{00000000-0005-0000-0000-000009030000}"/>
    <cellStyle name="Normal 10 11" xfId="460" xr:uid="{00000000-0005-0000-0000-00000A030000}"/>
    <cellStyle name="Normal 10 11 2" xfId="461" xr:uid="{00000000-0005-0000-0000-00000B030000}"/>
    <cellStyle name="Normal 10 12" xfId="462" xr:uid="{00000000-0005-0000-0000-00000C030000}"/>
    <cellStyle name="Normal 10 12 2" xfId="463" xr:uid="{00000000-0005-0000-0000-00000D030000}"/>
    <cellStyle name="Normal 10 13" xfId="464" xr:uid="{00000000-0005-0000-0000-00000E030000}"/>
    <cellStyle name="Normal 10 13 2" xfId="465" xr:uid="{00000000-0005-0000-0000-00000F030000}"/>
    <cellStyle name="Normal 10 14" xfId="466" xr:uid="{00000000-0005-0000-0000-000010030000}"/>
    <cellStyle name="Normal 10 14 2" xfId="467" xr:uid="{00000000-0005-0000-0000-000011030000}"/>
    <cellStyle name="Normal 10 15" xfId="468" xr:uid="{00000000-0005-0000-0000-000012030000}"/>
    <cellStyle name="Normal 10 15 2" xfId="469" xr:uid="{00000000-0005-0000-0000-000013030000}"/>
    <cellStyle name="Normal 10 16" xfId="470" xr:uid="{00000000-0005-0000-0000-000014030000}"/>
    <cellStyle name="Normal 10 16 2" xfId="471" xr:uid="{00000000-0005-0000-0000-000015030000}"/>
    <cellStyle name="Normal 10 17" xfId="472" xr:uid="{00000000-0005-0000-0000-000016030000}"/>
    <cellStyle name="Normal 10 17 2" xfId="473" xr:uid="{00000000-0005-0000-0000-000017030000}"/>
    <cellStyle name="Normal 10 18" xfId="474" xr:uid="{00000000-0005-0000-0000-000018030000}"/>
    <cellStyle name="Normal 10 18 2" xfId="475" xr:uid="{00000000-0005-0000-0000-000019030000}"/>
    <cellStyle name="Normal 10 19" xfId="1770" xr:uid="{00000000-0005-0000-0000-00001A030000}"/>
    <cellStyle name="Normal 10 2" xfId="476" xr:uid="{00000000-0005-0000-0000-00001B030000}"/>
    <cellStyle name="Normal 10 2 2" xfId="477" xr:uid="{00000000-0005-0000-0000-00001C030000}"/>
    <cellStyle name="Normal 10 3" xfId="478" xr:uid="{00000000-0005-0000-0000-00001D030000}"/>
    <cellStyle name="Normal 10 3 2" xfId="479" xr:uid="{00000000-0005-0000-0000-00001E030000}"/>
    <cellStyle name="Normal 10 4" xfId="480" xr:uid="{00000000-0005-0000-0000-00001F030000}"/>
    <cellStyle name="Normal 10 4 2" xfId="481" xr:uid="{00000000-0005-0000-0000-000020030000}"/>
    <cellStyle name="Normal 10 5" xfId="482" xr:uid="{00000000-0005-0000-0000-000021030000}"/>
    <cellStyle name="Normal 10 5 2" xfId="483" xr:uid="{00000000-0005-0000-0000-000022030000}"/>
    <cellStyle name="Normal 10 6" xfId="484" xr:uid="{00000000-0005-0000-0000-000023030000}"/>
    <cellStyle name="Normal 10 6 2" xfId="485" xr:uid="{00000000-0005-0000-0000-000024030000}"/>
    <cellStyle name="Normal 10 7" xfId="486" xr:uid="{00000000-0005-0000-0000-000025030000}"/>
    <cellStyle name="Normal 10 7 2" xfId="487" xr:uid="{00000000-0005-0000-0000-000026030000}"/>
    <cellStyle name="Normal 10 8" xfId="488" xr:uid="{00000000-0005-0000-0000-000027030000}"/>
    <cellStyle name="Normal 10 8 2" xfId="489" xr:uid="{00000000-0005-0000-0000-000028030000}"/>
    <cellStyle name="Normal 10 9" xfId="490" xr:uid="{00000000-0005-0000-0000-000029030000}"/>
    <cellStyle name="Normal 10 9 2" xfId="491" xr:uid="{00000000-0005-0000-0000-00002A030000}"/>
    <cellStyle name="Normal 104" xfId="2115" xr:uid="{00000000-0005-0000-0000-00002B030000}"/>
    <cellStyle name="Normal 105" xfId="2124" xr:uid="{00000000-0005-0000-0000-00002C030000}"/>
    <cellStyle name="Normal 11" xfId="492" xr:uid="{00000000-0005-0000-0000-00002D030000}"/>
    <cellStyle name="Normal 11 10" xfId="493" xr:uid="{00000000-0005-0000-0000-00002E030000}"/>
    <cellStyle name="Normal 11 10 2" xfId="494" xr:uid="{00000000-0005-0000-0000-00002F030000}"/>
    <cellStyle name="Normal 11 11" xfId="495" xr:uid="{00000000-0005-0000-0000-000030030000}"/>
    <cellStyle name="Normal 11 11 2" xfId="496" xr:uid="{00000000-0005-0000-0000-000031030000}"/>
    <cellStyle name="Normal 11 12" xfId="497" xr:uid="{00000000-0005-0000-0000-000032030000}"/>
    <cellStyle name="Normal 11 12 2" xfId="498" xr:uid="{00000000-0005-0000-0000-000033030000}"/>
    <cellStyle name="Normal 11 13" xfId="499" xr:uid="{00000000-0005-0000-0000-000034030000}"/>
    <cellStyle name="Normal 11 13 2" xfId="500" xr:uid="{00000000-0005-0000-0000-000035030000}"/>
    <cellStyle name="Normal 11 14" xfId="501" xr:uid="{00000000-0005-0000-0000-000036030000}"/>
    <cellStyle name="Normal 11 14 2" xfId="502" xr:uid="{00000000-0005-0000-0000-000037030000}"/>
    <cellStyle name="Normal 11 15" xfId="503" xr:uid="{00000000-0005-0000-0000-000038030000}"/>
    <cellStyle name="Normal 11 15 2" xfId="504" xr:uid="{00000000-0005-0000-0000-000039030000}"/>
    <cellStyle name="Normal 11 16" xfId="505" xr:uid="{00000000-0005-0000-0000-00003A030000}"/>
    <cellStyle name="Normal 11 16 2" xfId="506" xr:uid="{00000000-0005-0000-0000-00003B030000}"/>
    <cellStyle name="Normal 11 17" xfId="507" xr:uid="{00000000-0005-0000-0000-00003C030000}"/>
    <cellStyle name="Normal 11 17 2" xfId="508" xr:uid="{00000000-0005-0000-0000-00003D030000}"/>
    <cellStyle name="Normal 11 18" xfId="509" xr:uid="{00000000-0005-0000-0000-00003E030000}"/>
    <cellStyle name="Normal 11 18 2" xfId="510" xr:uid="{00000000-0005-0000-0000-00003F030000}"/>
    <cellStyle name="Normal 11 19" xfId="1771" xr:uid="{00000000-0005-0000-0000-000040030000}"/>
    <cellStyle name="Normal 11 2" xfId="511" xr:uid="{00000000-0005-0000-0000-000041030000}"/>
    <cellStyle name="Normal 11 2 2" xfId="512" xr:uid="{00000000-0005-0000-0000-000042030000}"/>
    <cellStyle name="Normal 11 3" xfId="513" xr:uid="{00000000-0005-0000-0000-000043030000}"/>
    <cellStyle name="Normal 11 3 2" xfId="514" xr:uid="{00000000-0005-0000-0000-000044030000}"/>
    <cellStyle name="Normal 11 4" xfId="515" xr:uid="{00000000-0005-0000-0000-000045030000}"/>
    <cellStyle name="Normal 11 4 2" xfId="516" xr:uid="{00000000-0005-0000-0000-000046030000}"/>
    <cellStyle name="Normal 11 5" xfId="517" xr:uid="{00000000-0005-0000-0000-000047030000}"/>
    <cellStyle name="Normal 11 5 2" xfId="518" xr:uid="{00000000-0005-0000-0000-000048030000}"/>
    <cellStyle name="Normal 11 6" xfId="519" xr:uid="{00000000-0005-0000-0000-000049030000}"/>
    <cellStyle name="Normal 11 6 2" xfId="520" xr:uid="{00000000-0005-0000-0000-00004A030000}"/>
    <cellStyle name="Normal 11 7" xfId="521" xr:uid="{00000000-0005-0000-0000-00004B030000}"/>
    <cellStyle name="Normal 11 7 2" xfId="522" xr:uid="{00000000-0005-0000-0000-00004C030000}"/>
    <cellStyle name="Normal 11 8" xfId="523" xr:uid="{00000000-0005-0000-0000-00004D030000}"/>
    <cellStyle name="Normal 11 8 2" xfId="524" xr:uid="{00000000-0005-0000-0000-00004E030000}"/>
    <cellStyle name="Normal 11 9" xfId="525" xr:uid="{00000000-0005-0000-0000-00004F030000}"/>
    <cellStyle name="Normal 11 9 2" xfId="526" xr:uid="{00000000-0005-0000-0000-000050030000}"/>
    <cellStyle name="Normal 12" xfId="527" xr:uid="{00000000-0005-0000-0000-000051030000}"/>
    <cellStyle name="Normal 12 2" xfId="1772" xr:uid="{00000000-0005-0000-0000-000052030000}"/>
    <cellStyle name="Normal 13" xfId="528" xr:uid="{00000000-0005-0000-0000-000053030000}"/>
    <cellStyle name="Normal 13 10" xfId="529" xr:uid="{00000000-0005-0000-0000-000054030000}"/>
    <cellStyle name="Normal 13 10 2" xfId="530" xr:uid="{00000000-0005-0000-0000-000055030000}"/>
    <cellStyle name="Normal 13 11" xfId="531" xr:uid="{00000000-0005-0000-0000-000056030000}"/>
    <cellStyle name="Normal 13 11 2" xfId="532" xr:uid="{00000000-0005-0000-0000-000057030000}"/>
    <cellStyle name="Normal 13 12" xfId="533" xr:uid="{00000000-0005-0000-0000-000058030000}"/>
    <cellStyle name="Normal 13 12 2" xfId="534" xr:uid="{00000000-0005-0000-0000-000059030000}"/>
    <cellStyle name="Normal 13 13" xfId="535" xr:uid="{00000000-0005-0000-0000-00005A030000}"/>
    <cellStyle name="Normal 13 13 2" xfId="536" xr:uid="{00000000-0005-0000-0000-00005B030000}"/>
    <cellStyle name="Normal 13 14" xfId="537" xr:uid="{00000000-0005-0000-0000-00005C030000}"/>
    <cellStyle name="Normal 13 14 2" xfId="538" xr:uid="{00000000-0005-0000-0000-00005D030000}"/>
    <cellStyle name="Normal 13 15" xfId="539" xr:uid="{00000000-0005-0000-0000-00005E030000}"/>
    <cellStyle name="Normal 13 15 2" xfId="540" xr:uid="{00000000-0005-0000-0000-00005F030000}"/>
    <cellStyle name="Normal 13 16" xfId="541" xr:uid="{00000000-0005-0000-0000-000060030000}"/>
    <cellStyle name="Normal 13 16 2" xfId="542" xr:uid="{00000000-0005-0000-0000-000061030000}"/>
    <cellStyle name="Normal 13 17" xfId="543" xr:uid="{00000000-0005-0000-0000-000062030000}"/>
    <cellStyle name="Normal 13 17 2" xfId="544" xr:uid="{00000000-0005-0000-0000-000063030000}"/>
    <cellStyle name="Normal 13 18" xfId="545" xr:uid="{00000000-0005-0000-0000-000064030000}"/>
    <cellStyle name="Normal 13 18 2" xfId="546" xr:uid="{00000000-0005-0000-0000-000065030000}"/>
    <cellStyle name="Normal 13 19" xfId="1773" xr:uid="{00000000-0005-0000-0000-000066030000}"/>
    <cellStyle name="Normal 13 2" xfId="547" xr:uid="{00000000-0005-0000-0000-000067030000}"/>
    <cellStyle name="Normal 13 2 2" xfId="548" xr:uid="{00000000-0005-0000-0000-000068030000}"/>
    <cellStyle name="Normal 13 21" xfId="549" xr:uid="{00000000-0005-0000-0000-000069030000}"/>
    <cellStyle name="Normal 13 21 2" xfId="550" xr:uid="{00000000-0005-0000-0000-00006A030000}"/>
    <cellStyle name="Normal 13 22" xfId="551" xr:uid="{00000000-0005-0000-0000-00006B030000}"/>
    <cellStyle name="Normal 13 22 2" xfId="552" xr:uid="{00000000-0005-0000-0000-00006C030000}"/>
    <cellStyle name="Normal 13 23" xfId="553" xr:uid="{00000000-0005-0000-0000-00006D030000}"/>
    <cellStyle name="Normal 13 23 2" xfId="554" xr:uid="{00000000-0005-0000-0000-00006E030000}"/>
    <cellStyle name="Normal 13 3" xfId="555" xr:uid="{00000000-0005-0000-0000-00006F030000}"/>
    <cellStyle name="Normal 13 3 2" xfId="556" xr:uid="{00000000-0005-0000-0000-000070030000}"/>
    <cellStyle name="Normal 13 33" xfId="557" xr:uid="{00000000-0005-0000-0000-000071030000}"/>
    <cellStyle name="Normal 13 33 2" xfId="558" xr:uid="{00000000-0005-0000-0000-000072030000}"/>
    <cellStyle name="Normal 13 34" xfId="559" xr:uid="{00000000-0005-0000-0000-000073030000}"/>
    <cellStyle name="Normal 13 34 2" xfId="560" xr:uid="{00000000-0005-0000-0000-000074030000}"/>
    <cellStyle name="Normal 13 4" xfId="561" xr:uid="{00000000-0005-0000-0000-000075030000}"/>
    <cellStyle name="Normal 13 4 2" xfId="562" xr:uid="{00000000-0005-0000-0000-000076030000}"/>
    <cellStyle name="Normal 13 5" xfId="563" xr:uid="{00000000-0005-0000-0000-000077030000}"/>
    <cellStyle name="Normal 13 5 2" xfId="564" xr:uid="{00000000-0005-0000-0000-000078030000}"/>
    <cellStyle name="Normal 13 6" xfId="565" xr:uid="{00000000-0005-0000-0000-000079030000}"/>
    <cellStyle name="Normal 13 6 2" xfId="566" xr:uid="{00000000-0005-0000-0000-00007A030000}"/>
    <cellStyle name="Normal 13 7" xfId="567" xr:uid="{00000000-0005-0000-0000-00007B030000}"/>
    <cellStyle name="Normal 13 7 2" xfId="568" xr:uid="{00000000-0005-0000-0000-00007C030000}"/>
    <cellStyle name="Normal 13 8" xfId="569" xr:uid="{00000000-0005-0000-0000-00007D030000}"/>
    <cellStyle name="Normal 13 8 2" xfId="570" xr:uid="{00000000-0005-0000-0000-00007E030000}"/>
    <cellStyle name="Normal 13 9" xfId="571" xr:uid="{00000000-0005-0000-0000-00007F030000}"/>
    <cellStyle name="Normal 13 9 2" xfId="572" xr:uid="{00000000-0005-0000-0000-000080030000}"/>
    <cellStyle name="Normal 14" xfId="573" xr:uid="{00000000-0005-0000-0000-000081030000}"/>
    <cellStyle name="Normal 14 10" xfId="574" xr:uid="{00000000-0005-0000-0000-000082030000}"/>
    <cellStyle name="Normal 14 10 2" xfId="575" xr:uid="{00000000-0005-0000-0000-000083030000}"/>
    <cellStyle name="Normal 14 11" xfId="576" xr:uid="{00000000-0005-0000-0000-000084030000}"/>
    <cellStyle name="Normal 14 11 2" xfId="577" xr:uid="{00000000-0005-0000-0000-000085030000}"/>
    <cellStyle name="Normal 14 12" xfId="578" xr:uid="{00000000-0005-0000-0000-000086030000}"/>
    <cellStyle name="Normal 14 12 2" xfId="579" xr:uid="{00000000-0005-0000-0000-000087030000}"/>
    <cellStyle name="Normal 14 13" xfId="580" xr:uid="{00000000-0005-0000-0000-000088030000}"/>
    <cellStyle name="Normal 14 13 2" xfId="581" xr:uid="{00000000-0005-0000-0000-000089030000}"/>
    <cellStyle name="Normal 14 14" xfId="582" xr:uid="{00000000-0005-0000-0000-00008A030000}"/>
    <cellStyle name="Normal 14 14 2" xfId="583" xr:uid="{00000000-0005-0000-0000-00008B030000}"/>
    <cellStyle name="Normal 14 15" xfId="584" xr:uid="{00000000-0005-0000-0000-00008C030000}"/>
    <cellStyle name="Normal 14 15 2" xfId="585" xr:uid="{00000000-0005-0000-0000-00008D030000}"/>
    <cellStyle name="Normal 14 16" xfId="586" xr:uid="{00000000-0005-0000-0000-00008E030000}"/>
    <cellStyle name="Normal 14 16 2" xfId="587" xr:uid="{00000000-0005-0000-0000-00008F030000}"/>
    <cellStyle name="Normal 14 17" xfId="588" xr:uid="{00000000-0005-0000-0000-000090030000}"/>
    <cellStyle name="Normal 14 17 2" xfId="589" xr:uid="{00000000-0005-0000-0000-000091030000}"/>
    <cellStyle name="Normal 14 18" xfId="590" xr:uid="{00000000-0005-0000-0000-000092030000}"/>
    <cellStyle name="Normal 14 18 2" xfId="591" xr:uid="{00000000-0005-0000-0000-000093030000}"/>
    <cellStyle name="Normal 14 19" xfId="1774" xr:uid="{00000000-0005-0000-0000-000094030000}"/>
    <cellStyle name="Normal 14 2" xfId="592" xr:uid="{00000000-0005-0000-0000-000095030000}"/>
    <cellStyle name="Normal 14 2 2" xfId="593" xr:uid="{00000000-0005-0000-0000-000096030000}"/>
    <cellStyle name="Normal 14 3" xfId="594" xr:uid="{00000000-0005-0000-0000-000097030000}"/>
    <cellStyle name="Normal 14 3 2" xfId="595" xr:uid="{00000000-0005-0000-0000-000098030000}"/>
    <cellStyle name="Normal 14 4" xfId="596" xr:uid="{00000000-0005-0000-0000-000099030000}"/>
    <cellStyle name="Normal 14 4 2" xfId="597" xr:uid="{00000000-0005-0000-0000-00009A030000}"/>
    <cellStyle name="Normal 14 5" xfId="598" xr:uid="{00000000-0005-0000-0000-00009B030000}"/>
    <cellStyle name="Normal 14 5 2" xfId="599" xr:uid="{00000000-0005-0000-0000-00009C030000}"/>
    <cellStyle name="Normal 14 6" xfId="600" xr:uid="{00000000-0005-0000-0000-00009D030000}"/>
    <cellStyle name="Normal 14 6 2" xfId="601" xr:uid="{00000000-0005-0000-0000-00009E030000}"/>
    <cellStyle name="Normal 14 7" xfId="602" xr:uid="{00000000-0005-0000-0000-00009F030000}"/>
    <cellStyle name="Normal 14 7 2" xfId="603" xr:uid="{00000000-0005-0000-0000-0000A0030000}"/>
    <cellStyle name="Normal 14 8" xfId="604" xr:uid="{00000000-0005-0000-0000-0000A1030000}"/>
    <cellStyle name="Normal 14 8 2" xfId="605" xr:uid="{00000000-0005-0000-0000-0000A2030000}"/>
    <cellStyle name="Normal 14 9" xfId="606" xr:uid="{00000000-0005-0000-0000-0000A3030000}"/>
    <cellStyle name="Normal 14 9 2" xfId="607" xr:uid="{00000000-0005-0000-0000-0000A4030000}"/>
    <cellStyle name="Normal 15" xfId="608" xr:uid="{00000000-0005-0000-0000-0000A5030000}"/>
    <cellStyle name="Normal 15 2" xfId="1775" xr:uid="{00000000-0005-0000-0000-0000A6030000}"/>
    <cellStyle name="Normal 16" xfId="609" xr:uid="{00000000-0005-0000-0000-0000A7030000}"/>
    <cellStyle name="Normal 16 2" xfId="1776" xr:uid="{00000000-0005-0000-0000-0000A8030000}"/>
    <cellStyle name="Normal 17" xfId="610" xr:uid="{00000000-0005-0000-0000-0000A9030000}"/>
    <cellStyle name="Normal 17 2" xfId="1777" xr:uid="{00000000-0005-0000-0000-0000AA030000}"/>
    <cellStyle name="Normal 18" xfId="611" xr:uid="{00000000-0005-0000-0000-0000AB030000}"/>
    <cellStyle name="Normal 18 2" xfId="1778" xr:uid="{00000000-0005-0000-0000-0000AC030000}"/>
    <cellStyle name="Normal 19" xfId="612" xr:uid="{00000000-0005-0000-0000-0000AD030000}"/>
    <cellStyle name="Normal 19 2" xfId="613" xr:uid="{00000000-0005-0000-0000-0000AE030000}"/>
    <cellStyle name="Normal 19 2 2" xfId="1779" xr:uid="{00000000-0005-0000-0000-0000AF030000}"/>
    <cellStyle name="Normal 2" xfId="614" xr:uid="{00000000-0005-0000-0000-0000B0030000}"/>
    <cellStyle name="Normal 2 10" xfId="615" xr:uid="{00000000-0005-0000-0000-0000B1030000}"/>
    <cellStyle name="Normal 2 11" xfId="616" xr:uid="{00000000-0005-0000-0000-0000B2030000}"/>
    <cellStyle name="Normal 2 12" xfId="617" xr:uid="{00000000-0005-0000-0000-0000B3030000}"/>
    <cellStyle name="Normal 2 13" xfId="618" xr:uid="{00000000-0005-0000-0000-0000B4030000}"/>
    <cellStyle name="Normal 2 14" xfId="619" xr:uid="{00000000-0005-0000-0000-0000B5030000}"/>
    <cellStyle name="Normal 2 15" xfId="620" xr:uid="{00000000-0005-0000-0000-0000B6030000}"/>
    <cellStyle name="Normal 2 16" xfId="621" xr:uid="{00000000-0005-0000-0000-0000B7030000}"/>
    <cellStyle name="Normal 2 17" xfId="622" xr:uid="{00000000-0005-0000-0000-0000B8030000}"/>
    <cellStyle name="Normal 2 18" xfId="623" xr:uid="{00000000-0005-0000-0000-0000B9030000}"/>
    <cellStyle name="Normal 2 18 2" xfId="1781" xr:uid="{00000000-0005-0000-0000-0000BA030000}"/>
    <cellStyle name="Normal 2 19" xfId="624" xr:uid="{00000000-0005-0000-0000-0000BB030000}"/>
    <cellStyle name="Normal 2 19 2" xfId="625" xr:uid="{00000000-0005-0000-0000-0000BC030000}"/>
    <cellStyle name="Normal 2 2" xfId="626" xr:uid="{00000000-0005-0000-0000-0000BD030000}"/>
    <cellStyle name="Normal 2 2 10" xfId="627" xr:uid="{00000000-0005-0000-0000-0000BE030000}"/>
    <cellStyle name="Normal 2 2 10 2" xfId="628" xr:uid="{00000000-0005-0000-0000-0000BF030000}"/>
    <cellStyle name="Normal 2 2 11" xfId="629" xr:uid="{00000000-0005-0000-0000-0000C0030000}"/>
    <cellStyle name="Normal 2 2 11 2" xfId="630" xr:uid="{00000000-0005-0000-0000-0000C1030000}"/>
    <cellStyle name="Normal 2 2 12" xfId="631" xr:uid="{00000000-0005-0000-0000-0000C2030000}"/>
    <cellStyle name="Normal 2 2 12 2" xfId="632" xr:uid="{00000000-0005-0000-0000-0000C3030000}"/>
    <cellStyle name="Normal 2 2 13" xfId="633" xr:uid="{00000000-0005-0000-0000-0000C4030000}"/>
    <cellStyle name="Normal 2 2 13 2" xfId="634" xr:uid="{00000000-0005-0000-0000-0000C5030000}"/>
    <cellStyle name="Normal 2 2 14" xfId="635" xr:uid="{00000000-0005-0000-0000-0000C6030000}"/>
    <cellStyle name="Normal 2 2 14 2" xfId="1782" xr:uid="{00000000-0005-0000-0000-0000C7030000}"/>
    <cellStyle name="Normal 2 2 15" xfId="636" xr:uid="{00000000-0005-0000-0000-0000C8030000}"/>
    <cellStyle name="Normal 2 2 2" xfId="637" xr:uid="{00000000-0005-0000-0000-0000C9030000}"/>
    <cellStyle name="Normal 2 2 2 2" xfId="638" xr:uid="{00000000-0005-0000-0000-0000CA030000}"/>
    <cellStyle name="Normal 2 2 2 3" xfId="639" xr:uid="{00000000-0005-0000-0000-0000CB030000}"/>
    <cellStyle name="Normal 2 2 2 3 2" xfId="1783" xr:uid="{00000000-0005-0000-0000-0000CC030000}"/>
    <cellStyle name="Normal 2 2 3" xfId="640" xr:uid="{00000000-0005-0000-0000-0000CD030000}"/>
    <cellStyle name="Normal 2 2 3 2" xfId="641" xr:uid="{00000000-0005-0000-0000-0000CE030000}"/>
    <cellStyle name="Normal 2 2 4" xfId="642" xr:uid="{00000000-0005-0000-0000-0000CF030000}"/>
    <cellStyle name="Normal 2 2 4 2" xfId="643" xr:uid="{00000000-0005-0000-0000-0000D0030000}"/>
    <cellStyle name="Normal 2 2 5" xfId="644" xr:uid="{00000000-0005-0000-0000-0000D1030000}"/>
    <cellStyle name="Normal 2 2 5 2" xfId="645" xr:uid="{00000000-0005-0000-0000-0000D2030000}"/>
    <cellStyle name="Normal 2 2 6" xfId="646" xr:uid="{00000000-0005-0000-0000-0000D3030000}"/>
    <cellStyle name="Normal 2 2 6 2" xfId="647" xr:uid="{00000000-0005-0000-0000-0000D4030000}"/>
    <cellStyle name="Normal 2 2 7" xfId="648" xr:uid="{00000000-0005-0000-0000-0000D5030000}"/>
    <cellStyle name="Normal 2 2 7 2" xfId="649" xr:uid="{00000000-0005-0000-0000-0000D6030000}"/>
    <cellStyle name="Normal 2 2 8" xfId="650" xr:uid="{00000000-0005-0000-0000-0000D7030000}"/>
    <cellStyle name="Normal 2 2 8 2" xfId="651" xr:uid="{00000000-0005-0000-0000-0000D8030000}"/>
    <cellStyle name="Normal 2 2 9" xfId="652" xr:uid="{00000000-0005-0000-0000-0000D9030000}"/>
    <cellStyle name="Normal 2 2 9 2" xfId="653" xr:uid="{00000000-0005-0000-0000-0000DA030000}"/>
    <cellStyle name="Normal 2 2_Beauty Rest Buy Sheet" xfId="654" xr:uid="{00000000-0005-0000-0000-0000DB030000}"/>
    <cellStyle name="Normal 2 20" xfId="655" xr:uid="{00000000-0005-0000-0000-0000DC030000}"/>
    <cellStyle name="Normal 2 20 2" xfId="656" xr:uid="{00000000-0005-0000-0000-0000DD030000}"/>
    <cellStyle name="Normal 2 21" xfId="657" xr:uid="{00000000-0005-0000-0000-0000DE030000}"/>
    <cellStyle name="Normal 2 21 2" xfId="658" xr:uid="{00000000-0005-0000-0000-0000DF030000}"/>
    <cellStyle name="Normal 2 22" xfId="659" xr:uid="{00000000-0005-0000-0000-0000E0030000}"/>
    <cellStyle name="Normal 2 22 2" xfId="660" xr:uid="{00000000-0005-0000-0000-0000E1030000}"/>
    <cellStyle name="Normal 2 23" xfId="661" xr:uid="{00000000-0005-0000-0000-0000E2030000}"/>
    <cellStyle name="Normal 2 23 2" xfId="662" xr:uid="{00000000-0005-0000-0000-0000E3030000}"/>
    <cellStyle name="Normal 2 24" xfId="663" xr:uid="{00000000-0005-0000-0000-0000E4030000}"/>
    <cellStyle name="Normal 2 24 2" xfId="664" xr:uid="{00000000-0005-0000-0000-0000E5030000}"/>
    <cellStyle name="Normal 2 25" xfId="665" xr:uid="{00000000-0005-0000-0000-0000E6030000}"/>
    <cellStyle name="Normal 2 25 2" xfId="666" xr:uid="{00000000-0005-0000-0000-0000E7030000}"/>
    <cellStyle name="Normal 2 26" xfId="667" xr:uid="{00000000-0005-0000-0000-0000E8030000}"/>
    <cellStyle name="Normal 2 26 2" xfId="668" xr:uid="{00000000-0005-0000-0000-0000E9030000}"/>
    <cellStyle name="Normal 2 27" xfId="669" xr:uid="{00000000-0005-0000-0000-0000EA030000}"/>
    <cellStyle name="Normal 2 27 2" xfId="670" xr:uid="{00000000-0005-0000-0000-0000EB030000}"/>
    <cellStyle name="Normal 2 28" xfId="671" xr:uid="{00000000-0005-0000-0000-0000EC030000}"/>
    <cellStyle name="Normal 2 28 2" xfId="672" xr:uid="{00000000-0005-0000-0000-0000ED030000}"/>
    <cellStyle name="Normal 2 29" xfId="673" xr:uid="{00000000-0005-0000-0000-0000EE030000}"/>
    <cellStyle name="Normal 2 29 2" xfId="674" xr:uid="{00000000-0005-0000-0000-0000EF030000}"/>
    <cellStyle name="Normal 2 3" xfId="675" xr:uid="{00000000-0005-0000-0000-0000F0030000}"/>
    <cellStyle name="Normal 2 3 10" xfId="676" xr:uid="{00000000-0005-0000-0000-0000F1030000}"/>
    <cellStyle name="Normal 2 3 10 2" xfId="677" xr:uid="{00000000-0005-0000-0000-0000F2030000}"/>
    <cellStyle name="Normal 2 3 11" xfId="678" xr:uid="{00000000-0005-0000-0000-0000F3030000}"/>
    <cellStyle name="Normal 2 3 11 2" xfId="679" xr:uid="{00000000-0005-0000-0000-0000F4030000}"/>
    <cellStyle name="Normal 2 3 12" xfId="680" xr:uid="{00000000-0005-0000-0000-0000F5030000}"/>
    <cellStyle name="Normal 2 3 12 2" xfId="681" xr:uid="{00000000-0005-0000-0000-0000F6030000}"/>
    <cellStyle name="Normal 2 3 13" xfId="682" xr:uid="{00000000-0005-0000-0000-0000F7030000}"/>
    <cellStyle name="Normal 2 3 13 2" xfId="683" xr:uid="{00000000-0005-0000-0000-0000F8030000}"/>
    <cellStyle name="Normal 2 3 14" xfId="684" xr:uid="{00000000-0005-0000-0000-0000F9030000}"/>
    <cellStyle name="Normal 2 3 14 2" xfId="1784" xr:uid="{00000000-0005-0000-0000-0000FA030000}"/>
    <cellStyle name="Normal 2 3 2" xfId="685" xr:uid="{00000000-0005-0000-0000-0000FB030000}"/>
    <cellStyle name="Normal 2 3 2 2" xfId="686" xr:uid="{00000000-0005-0000-0000-0000FC030000}"/>
    <cellStyle name="Normal 2 3 3" xfId="687" xr:uid="{00000000-0005-0000-0000-0000FD030000}"/>
    <cellStyle name="Normal 2 3 3 2" xfId="688" xr:uid="{00000000-0005-0000-0000-0000FE030000}"/>
    <cellStyle name="Normal 2 3 4" xfId="689" xr:uid="{00000000-0005-0000-0000-0000FF030000}"/>
    <cellStyle name="Normal 2 3 4 2" xfId="690" xr:uid="{00000000-0005-0000-0000-000000040000}"/>
    <cellStyle name="Normal 2 3 5" xfId="691" xr:uid="{00000000-0005-0000-0000-000001040000}"/>
    <cellStyle name="Normal 2 3 5 2" xfId="692" xr:uid="{00000000-0005-0000-0000-000002040000}"/>
    <cellStyle name="Normal 2 3 6" xfId="693" xr:uid="{00000000-0005-0000-0000-000003040000}"/>
    <cellStyle name="Normal 2 3 6 2" xfId="694" xr:uid="{00000000-0005-0000-0000-000004040000}"/>
    <cellStyle name="Normal 2 3 7" xfId="695" xr:uid="{00000000-0005-0000-0000-000005040000}"/>
    <cellStyle name="Normal 2 3 7 2" xfId="696" xr:uid="{00000000-0005-0000-0000-000006040000}"/>
    <cellStyle name="Normal 2 3 8" xfId="697" xr:uid="{00000000-0005-0000-0000-000007040000}"/>
    <cellStyle name="Normal 2 3 8 2" xfId="698" xr:uid="{00000000-0005-0000-0000-000008040000}"/>
    <cellStyle name="Normal 2 3 9" xfId="699" xr:uid="{00000000-0005-0000-0000-000009040000}"/>
    <cellStyle name="Normal 2 3 9 2" xfId="700" xr:uid="{00000000-0005-0000-0000-00000A040000}"/>
    <cellStyle name="Normal 2 30" xfId="701" xr:uid="{00000000-0005-0000-0000-00000B040000}"/>
    <cellStyle name="Normal 2 30 2" xfId="702" xr:uid="{00000000-0005-0000-0000-00000C040000}"/>
    <cellStyle name="Normal 2 31" xfId="703" xr:uid="{00000000-0005-0000-0000-00000D040000}"/>
    <cellStyle name="Normal 2 32" xfId="704" xr:uid="{00000000-0005-0000-0000-00000E040000}"/>
    <cellStyle name="Normal 2 33" xfId="705" xr:uid="{00000000-0005-0000-0000-00000F040000}"/>
    <cellStyle name="Normal 2 34" xfId="706" xr:uid="{00000000-0005-0000-0000-000010040000}"/>
    <cellStyle name="Normal 2 35" xfId="1561" xr:uid="{00000000-0005-0000-0000-000011040000}"/>
    <cellStyle name="Normal 2 36" xfId="1780" xr:uid="{00000000-0005-0000-0000-000012040000}"/>
    <cellStyle name="Normal 2 4" xfId="707" xr:uid="{00000000-0005-0000-0000-000013040000}"/>
    <cellStyle name="Normal 2 4 10" xfId="708" xr:uid="{00000000-0005-0000-0000-000014040000}"/>
    <cellStyle name="Normal 2 4 10 2" xfId="1785" xr:uid="{00000000-0005-0000-0000-000015040000}"/>
    <cellStyle name="Normal 2 4 11" xfId="709" xr:uid="{00000000-0005-0000-0000-000016040000}"/>
    <cellStyle name="Normal 2 4 11 2" xfId="1786" xr:uid="{00000000-0005-0000-0000-000017040000}"/>
    <cellStyle name="Normal 2 4 12" xfId="710" xr:uid="{00000000-0005-0000-0000-000018040000}"/>
    <cellStyle name="Normal 2 4 12 2" xfId="1787" xr:uid="{00000000-0005-0000-0000-000019040000}"/>
    <cellStyle name="Normal 2 4 13" xfId="711" xr:uid="{00000000-0005-0000-0000-00001A040000}"/>
    <cellStyle name="Normal 2 4 13 2" xfId="1788" xr:uid="{00000000-0005-0000-0000-00001B040000}"/>
    <cellStyle name="Normal 2 4 14" xfId="712" xr:uid="{00000000-0005-0000-0000-00001C040000}"/>
    <cellStyle name="Normal 2 4 14 2" xfId="1789" xr:uid="{00000000-0005-0000-0000-00001D040000}"/>
    <cellStyle name="Normal 2 4 2" xfId="713" xr:uid="{00000000-0005-0000-0000-00001E040000}"/>
    <cellStyle name="Normal 2 4 2 10" xfId="714" xr:uid="{00000000-0005-0000-0000-00001F040000}"/>
    <cellStyle name="Normal 2 4 2 10 2" xfId="715" xr:uid="{00000000-0005-0000-0000-000020040000}"/>
    <cellStyle name="Normal 2 4 2 11" xfId="716" xr:uid="{00000000-0005-0000-0000-000021040000}"/>
    <cellStyle name="Normal 2 4 2 11 2" xfId="717" xr:uid="{00000000-0005-0000-0000-000022040000}"/>
    <cellStyle name="Normal 2 4 2 12" xfId="718" xr:uid="{00000000-0005-0000-0000-000023040000}"/>
    <cellStyle name="Normal 2 4 2 12 2" xfId="719" xr:uid="{00000000-0005-0000-0000-000024040000}"/>
    <cellStyle name="Normal 2 4 2 13" xfId="720" xr:uid="{00000000-0005-0000-0000-000025040000}"/>
    <cellStyle name="Normal 2 4 2 13 2" xfId="721" xr:uid="{00000000-0005-0000-0000-000026040000}"/>
    <cellStyle name="Normal 2 4 2 14" xfId="1790" xr:uid="{00000000-0005-0000-0000-000027040000}"/>
    <cellStyle name="Normal 2 4 2 2" xfId="722" xr:uid="{00000000-0005-0000-0000-000028040000}"/>
    <cellStyle name="Normal 2 4 2 2 2" xfId="723" xr:uid="{00000000-0005-0000-0000-000029040000}"/>
    <cellStyle name="Normal 2 4 2 3" xfId="724" xr:uid="{00000000-0005-0000-0000-00002A040000}"/>
    <cellStyle name="Normal 2 4 2 3 2" xfId="725" xr:uid="{00000000-0005-0000-0000-00002B040000}"/>
    <cellStyle name="Normal 2 4 2 4" xfId="726" xr:uid="{00000000-0005-0000-0000-00002C040000}"/>
    <cellStyle name="Normal 2 4 2 4 2" xfId="727" xr:uid="{00000000-0005-0000-0000-00002D040000}"/>
    <cellStyle name="Normal 2 4 2 5" xfId="728" xr:uid="{00000000-0005-0000-0000-00002E040000}"/>
    <cellStyle name="Normal 2 4 2 5 2" xfId="729" xr:uid="{00000000-0005-0000-0000-00002F040000}"/>
    <cellStyle name="Normal 2 4 2 6" xfId="730" xr:uid="{00000000-0005-0000-0000-000030040000}"/>
    <cellStyle name="Normal 2 4 2 6 2" xfId="731" xr:uid="{00000000-0005-0000-0000-000031040000}"/>
    <cellStyle name="Normal 2 4 2 7" xfId="732" xr:uid="{00000000-0005-0000-0000-000032040000}"/>
    <cellStyle name="Normal 2 4 2 7 2" xfId="733" xr:uid="{00000000-0005-0000-0000-000033040000}"/>
    <cellStyle name="Normal 2 4 2 8" xfId="734" xr:uid="{00000000-0005-0000-0000-000034040000}"/>
    <cellStyle name="Normal 2 4 2 8 2" xfId="735" xr:uid="{00000000-0005-0000-0000-000035040000}"/>
    <cellStyle name="Normal 2 4 2 9" xfId="736" xr:uid="{00000000-0005-0000-0000-000036040000}"/>
    <cellStyle name="Normal 2 4 2 9 2" xfId="737" xr:uid="{00000000-0005-0000-0000-000037040000}"/>
    <cellStyle name="Normal 2 4 3" xfId="738" xr:uid="{00000000-0005-0000-0000-000038040000}"/>
    <cellStyle name="Normal 2 4 3 2" xfId="1791" xr:uid="{00000000-0005-0000-0000-000039040000}"/>
    <cellStyle name="Normal 2 4 4" xfId="739" xr:uid="{00000000-0005-0000-0000-00003A040000}"/>
    <cellStyle name="Normal 2 4 4 2" xfId="1792" xr:uid="{00000000-0005-0000-0000-00003B040000}"/>
    <cellStyle name="Normal 2 4 5" xfId="740" xr:uid="{00000000-0005-0000-0000-00003C040000}"/>
    <cellStyle name="Normal 2 4 5 2" xfId="1793" xr:uid="{00000000-0005-0000-0000-00003D040000}"/>
    <cellStyle name="Normal 2 4 6" xfId="741" xr:uid="{00000000-0005-0000-0000-00003E040000}"/>
    <cellStyle name="Normal 2 4 6 2" xfId="1794" xr:uid="{00000000-0005-0000-0000-00003F040000}"/>
    <cellStyle name="Normal 2 4 7" xfId="742" xr:uid="{00000000-0005-0000-0000-000040040000}"/>
    <cellStyle name="Normal 2 4 7 2" xfId="1795" xr:uid="{00000000-0005-0000-0000-000041040000}"/>
    <cellStyle name="Normal 2 4 8" xfId="743" xr:uid="{00000000-0005-0000-0000-000042040000}"/>
    <cellStyle name="Normal 2 4 8 2" xfId="1796" xr:uid="{00000000-0005-0000-0000-000043040000}"/>
    <cellStyle name="Normal 2 4 9" xfId="744" xr:uid="{00000000-0005-0000-0000-000044040000}"/>
    <cellStyle name="Normal 2 4 9 2" xfId="1797" xr:uid="{00000000-0005-0000-0000-000045040000}"/>
    <cellStyle name="Normal 2 5" xfId="745" xr:uid="{00000000-0005-0000-0000-000046040000}"/>
    <cellStyle name="Normal 2 6" xfId="746" xr:uid="{00000000-0005-0000-0000-000047040000}"/>
    <cellStyle name="Normal 2 7" xfId="747" xr:uid="{00000000-0005-0000-0000-000048040000}"/>
    <cellStyle name="Normal 2 8" xfId="748" xr:uid="{00000000-0005-0000-0000-000049040000}"/>
    <cellStyle name="Normal 2 9" xfId="749" xr:uid="{00000000-0005-0000-0000-00004A040000}"/>
    <cellStyle name="Normal 2_7th Avenue Textra Microfiber mini set commitment 20110614 (2)" xfId="750" xr:uid="{00000000-0005-0000-0000-00004B040000}"/>
    <cellStyle name="Normal 20" xfId="751" xr:uid="{00000000-0005-0000-0000-00004C040000}"/>
    <cellStyle name="Normal 20 2" xfId="752" xr:uid="{00000000-0005-0000-0000-00004D040000}"/>
    <cellStyle name="Normal 20 2 2" xfId="1798" xr:uid="{00000000-0005-0000-0000-00004E040000}"/>
    <cellStyle name="Normal 21" xfId="753" xr:uid="{00000000-0005-0000-0000-00004F040000}"/>
    <cellStyle name="Normal 22" xfId="754" xr:uid="{00000000-0005-0000-0000-000050040000}"/>
    <cellStyle name="Normal 23" xfId="755" xr:uid="{00000000-0005-0000-0000-000051040000}"/>
    <cellStyle name="Normal 24" xfId="756" xr:uid="{00000000-0005-0000-0000-000052040000}"/>
    <cellStyle name="Normal 25" xfId="757" xr:uid="{00000000-0005-0000-0000-000053040000}"/>
    <cellStyle name="Normal 26" xfId="758" xr:uid="{00000000-0005-0000-0000-000054040000}"/>
    <cellStyle name="Normal 26 18" xfId="759" xr:uid="{00000000-0005-0000-0000-000055040000}"/>
    <cellStyle name="Normal 26 18 2" xfId="1799" xr:uid="{00000000-0005-0000-0000-000056040000}"/>
    <cellStyle name="Normal 27" xfId="760" xr:uid="{00000000-0005-0000-0000-000057040000}"/>
    <cellStyle name="Normal 27 2" xfId="1972" xr:uid="{00000000-0005-0000-0000-000058040000}"/>
    <cellStyle name="Normal 28" xfId="761" xr:uid="{00000000-0005-0000-0000-000059040000}"/>
    <cellStyle name="Normal 28 4" xfId="762" xr:uid="{00000000-0005-0000-0000-00005A040000}"/>
    <cellStyle name="Normal 28 4 2" xfId="1800" xr:uid="{00000000-0005-0000-0000-00005B040000}"/>
    <cellStyle name="Normal 28 6" xfId="763" xr:uid="{00000000-0005-0000-0000-00005C040000}"/>
    <cellStyle name="Normal 28 6 2" xfId="1801" xr:uid="{00000000-0005-0000-0000-00005D040000}"/>
    <cellStyle name="Normal 29" xfId="764" xr:uid="{00000000-0005-0000-0000-00005E040000}"/>
    <cellStyle name="Normal 3" xfId="765" xr:uid="{00000000-0005-0000-0000-00005F040000}"/>
    <cellStyle name="Normal 3 10" xfId="766" xr:uid="{00000000-0005-0000-0000-000060040000}"/>
    <cellStyle name="Normal 3 11" xfId="767" xr:uid="{00000000-0005-0000-0000-000061040000}"/>
    <cellStyle name="Normal 3 12" xfId="768" xr:uid="{00000000-0005-0000-0000-000062040000}"/>
    <cellStyle name="Normal 3 12 2" xfId="769" xr:uid="{00000000-0005-0000-0000-000063040000}"/>
    <cellStyle name="Normal 3 13" xfId="770" xr:uid="{00000000-0005-0000-0000-000064040000}"/>
    <cellStyle name="Normal 3 13 2" xfId="771" xr:uid="{00000000-0005-0000-0000-000065040000}"/>
    <cellStyle name="Normal 3 14" xfId="772" xr:uid="{00000000-0005-0000-0000-000066040000}"/>
    <cellStyle name="Normal 3 14 2" xfId="773" xr:uid="{00000000-0005-0000-0000-000067040000}"/>
    <cellStyle name="Normal 3 15" xfId="774" xr:uid="{00000000-0005-0000-0000-000068040000}"/>
    <cellStyle name="Normal 3 15 2" xfId="775" xr:uid="{00000000-0005-0000-0000-000069040000}"/>
    <cellStyle name="Normal 3 16" xfId="776" xr:uid="{00000000-0005-0000-0000-00006A040000}"/>
    <cellStyle name="Normal 3 16 2" xfId="777" xr:uid="{00000000-0005-0000-0000-00006B040000}"/>
    <cellStyle name="Normal 3 17" xfId="778" xr:uid="{00000000-0005-0000-0000-00006C040000}"/>
    <cellStyle name="Normal 3 17 2" xfId="779" xr:uid="{00000000-0005-0000-0000-00006D040000}"/>
    <cellStyle name="Normal 3 18" xfId="780" xr:uid="{00000000-0005-0000-0000-00006E040000}"/>
    <cellStyle name="Normal 3 18 2" xfId="781" xr:uid="{00000000-0005-0000-0000-00006F040000}"/>
    <cellStyle name="Normal 3 19" xfId="782" xr:uid="{00000000-0005-0000-0000-000070040000}"/>
    <cellStyle name="Normal 3 19 2" xfId="783" xr:uid="{00000000-0005-0000-0000-000071040000}"/>
    <cellStyle name="Normal 3 2" xfId="784" xr:uid="{00000000-0005-0000-0000-000072040000}"/>
    <cellStyle name="Normal 3 2 10" xfId="785" xr:uid="{00000000-0005-0000-0000-000073040000}"/>
    <cellStyle name="Normal 3 2 10 2" xfId="786" xr:uid="{00000000-0005-0000-0000-000074040000}"/>
    <cellStyle name="Normal 3 2 11" xfId="787" xr:uid="{00000000-0005-0000-0000-000075040000}"/>
    <cellStyle name="Normal 3 2 11 2" xfId="788" xr:uid="{00000000-0005-0000-0000-000076040000}"/>
    <cellStyle name="Normal 3 2 12" xfId="789" xr:uid="{00000000-0005-0000-0000-000077040000}"/>
    <cellStyle name="Normal 3 2 12 2" xfId="790" xr:uid="{00000000-0005-0000-0000-000078040000}"/>
    <cellStyle name="Normal 3 2 13" xfId="791" xr:uid="{00000000-0005-0000-0000-000079040000}"/>
    <cellStyle name="Normal 3 2 13 2" xfId="792" xr:uid="{00000000-0005-0000-0000-00007A040000}"/>
    <cellStyle name="Normal 3 2 14" xfId="793" xr:uid="{00000000-0005-0000-0000-00007B040000}"/>
    <cellStyle name="Normal 3 2 15" xfId="1560" xr:uid="{00000000-0005-0000-0000-00007C040000}"/>
    <cellStyle name="Normal 3 2 16" xfId="1971" xr:uid="{00000000-0005-0000-0000-00007D040000}"/>
    <cellStyle name="Normal 3 2 2" xfId="794" xr:uid="{00000000-0005-0000-0000-00007E040000}"/>
    <cellStyle name="Normal 3 2 2 2" xfId="795" xr:uid="{00000000-0005-0000-0000-00007F040000}"/>
    <cellStyle name="Normal 3 2 3" xfId="796" xr:uid="{00000000-0005-0000-0000-000080040000}"/>
    <cellStyle name="Normal 3 2 3 2" xfId="797" xr:uid="{00000000-0005-0000-0000-000081040000}"/>
    <cellStyle name="Normal 3 2 4" xfId="798" xr:uid="{00000000-0005-0000-0000-000082040000}"/>
    <cellStyle name="Normal 3 2 4 2" xfId="799" xr:uid="{00000000-0005-0000-0000-000083040000}"/>
    <cellStyle name="Normal 3 2 5" xfId="800" xr:uid="{00000000-0005-0000-0000-000084040000}"/>
    <cellStyle name="Normal 3 2 5 2" xfId="801" xr:uid="{00000000-0005-0000-0000-000085040000}"/>
    <cellStyle name="Normal 3 2 6" xfId="802" xr:uid="{00000000-0005-0000-0000-000086040000}"/>
    <cellStyle name="Normal 3 2 6 2" xfId="803" xr:uid="{00000000-0005-0000-0000-000087040000}"/>
    <cellStyle name="Normal 3 2 7" xfId="804" xr:uid="{00000000-0005-0000-0000-000088040000}"/>
    <cellStyle name="Normal 3 2 7 2" xfId="805" xr:uid="{00000000-0005-0000-0000-000089040000}"/>
    <cellStyle name="Normal 3 2 8" xfId="806" xr:uid="{00000000-0005-0000-0000-00008A040000}"/>
    <cellStyle name="Normal 3 2 8 2" xfId="807" xr:uid="{00000000-0005-0000-0000-00008B040000}"/>
    <cellStyle name="Normal 3 2 9" xfId="808" xr:uid="{00000000-0005-0000-0000-00008C040000}"/>
    <cellStyle name="Normal 3 2 9 2" xfId="809" xr:uid="{00000000-0005-0000-0000-00008D040000}"/>
    <cellStyle name="Normal 3 2_Chairs" xfId="810" xr:uid="{00000000-0005-0000-0000-00008E040000}"/>
    <cellStyle name="Normal 3 20" xfId="811" xr:uid="{00000000-0005-0000-0000-00008F040000}"/>
    <cellStyle name="Normal 3 20 2" xfId="812" xr:uid="{00000000-0005-0000-0000-000090040000}"/>
    <cellStyle name="Normal 3 21" xfId="813" xr:uid="{00000000-0005-0000-0000-000091040000}"/>
    <cellStyle name="Normal 3 21 2" xfId="814" xr:uid="{00000000-0005-0000-0000-000092040000}"/>
    <cellStyle name="Normal 3 22" xfId="815" xr:uid="{00000000-0005-0000-0000-000093040000}"/>
    <cellStyle name="Normal 3 22 2" xfId="816" xr:uid="{00000000-0005-0000-0000-000094040000}"/>
    <cellStyle name="Normal 3 23" xfId="817" xr:uid="{00000000-0005-0000-0000-000095040000}"/>
    <cellStyle name="Normal 3 23 2" xfId="818" xr:uid="{00000000-0005-0000-0000-000096040000}"/>
    <cellStyle name="Normal 3 24" xfId="819" xr:uid="{00000000-0005-0000-0000-000097040000}"/>
    <cellStyle name="Normal 3 25" xfId="820" xr:uid="{00000000-0005-0000-0000-000098040000}"/>
    <cellStyle name="Normal 3 25 2" xfId="1802" xr:uid="{00000000-0005-0000-0000-000099040000}"/>
    <cellStyle name="Normal 3 26" xfId="821" xr:uid="{00000000-0005-0000-0000-00009A040000}"/>
    <cellStyle name="Normal 3 26 2" xfId="1970" xr:uid="{00000000-0005-0000-0000-00009B040000}"/>
    <cellStyle name="Normal 3 27" xfId="822" xr:uid="{00000000-0005-0000-0000-00009C040000}"/>
    <cellStyle name="Normal 3 28" xfId="823" xr:uid="{00000000-0005-0000-0000-00009D040000}"/>
    <cellStyle name="Normal 3 29" xfId="1557" xr:uid="{00000000-0005-0000-0000-00009E040000}"/>
    <cellStyle name="Normal 3 3" xfId="824" xr:uid="{00000000-0005-0000-0000-00009F040000}"/>
    <cellStyle name="Normal 3 3 10" xfId="825" xr:uid="{00000000-0005-0000-0000-0000A0040000}"/>
    <cellStyle name="Normal 3 3 10 2" xfId="826" xr:uid="{00000000-0005-0000-0000-0000A1040000}"/>
    <cellStyle name="Normal 3 3 11" xfId="827" xr:uid="{00000000-0005-0000-0000-0000A2040000}"/>
    <cellStyle name="Normal 3 3 11 2" xfId="828" xr:uid="{00000000-0005-0000-0000-0000A3040000}"/>
    <cellStyle name="Normal 3 3 12" xfId="829" xr:uid="{00000000-0005-0000-0000-0000A4040000}"/>
    <cellStyle name="Normal 3 3 12 2" xfId="830" xr:uid="{00000000-0005-0000-0000-0000A5040000}"/>
    <cellStyle name="Normal 3 3 13" xfId="831" xr:uid="{00000000-0005-0000-0000-0000A6040000}"/>
    <cellStyle name="Normal 3 3 13 2" xfId="832" xr:uid="{00000000-0005-0000-0000-0000A7040000}"/>
    <cellStyle name="Normal 3 3 2" xfId="833" xr:uid="{00000000-0005-0000-0000-0000A8040000}"/>
    <cellStyle name="Normal 3 3 2 2" xfId="834" xr:uid="{00000000-0005-0000-0000-0000A9040000}"/>
    <cellStyle name="Normal 3 3 3" xfId="835" xr:uid="{00000000-0005-0000-0000-0000AA040000}"/>
    <cellStyle name="Normal 3 3 3 2" xfId="836" xr:uid="{00000000-0005-0000-0000-0000AB040000}"/>
    <cellStyle name="Normal 3 3 4" xfId="837" xr:uid="{00000000-0005-0000-0000-0000AC040000}"/>
    <cellStyle name="Normal 3 3 4 2" xfId="838" xr:uid="{00000000-0005-0000-0000-0000AD040000}"/>
    <cellStyle name="Normal 3 3 5" xfId="839" xr:uid="{00000000-0005-0000-0000-0000AE040000}"/>
    <cellStyle name="Normal 3 3 5 2" xfId="840" xr:uid="{00000000-0005-0000-0000-0000AF040000}"/>
    <cellStyle name="Normal 3 3 6" xfId="841" xr:uid="{00000000-0005-0000-0000-0000B0040000}"/>
    <cellStyle name="Normal 3 3 6 2" xfId="842" xr:uid="{00000000-0005-0000-0000-0000B1040000}"/>
    <cellStyle name="Normal 3 3 7" xfId="843" xr:uid="{00000000-0005-0000-0000-0000B2040000}"/>
    <cellStyle name="Normal 3 3 7 2" xfId="844" xr:uid="{00000000-0005-0000-0000-0000B3040000}"/>
    <cellStyle name="Normal 3 3 8" xfId="845" xr:uid="{00000000-0005-0000-0000-0000B4040000}"/>
    <cellStyle name="Normal 3 3 8 2" xfId="846" xr:uid="{00000000-0005-0000-0000-0000B5040000}"/>
    <cellStyle name="Normal 3 3 9" xfId="847" xr:uid="{00000000-0005-0000-0000-0000B6040000}"/>
    <cellStyle name="Normal 3 3 9 2" xfId="848" xr:uid="{00000000-0005-0000-0000-0000B7040000}"/>
    <cellStyle name="Normal 3 4" xfId="849" xr:uid="{00000000-0005-0000-0000-0000B8040000}"/>
    <cellStyle name="Normal 3 4 10" xfId="850" xr:uid="{00000000-0005-0000-0000-0000B9040000}"/>
    <cellStyle name="Normal 3 4 10 2" xfId="851" xr:uid="{00000000-0005-0000-0000-0000BA040000}"/>
    <cellStyle name="Normal 3 4 11" xfId="852" xr:uid="{00000000-0005-0000-0000-0000BB040000}"/>
    <cellStyle name="Normal 3 4 11 2" xfId="853" xr:uid="{00000000-0005-0000-0000-0000BC040000}"/>
    <cellStyle name="Normal 3 4 12" xfId="854" xr:uid="{00000000-0005-0000-0000-0000BD040000}"/>
    <cellStyle name="Normal 3 4 12 2" xfId="855" xr:uid="{00000000-0005-0000-0000-0000BE040000}"/>
    <cellStyle name="Normal 3 4 13" xfId="856" xr:uid="{00000000-0005-0000-0000-0000BF040000}"/>
    <cellStyle name="Normal 3 4 13 2" xfId="857" xr:uid="{00000000-0005-0000-0000-0000C0040000}"/>
    <cellStyle name="Normal 3 4 2" xfId="858" xr:uid="{00000000-0005-0000-0000-0000C1040000}"/>
    <cellStyle name="Normal 3 4 2 2" xfId="859" xr:uid="{00000000-0005-0000-0000-0000C2040000}"/>
    <cellStyle name="Normal 3 4 3" xfId="860" xr:uid="{00000000-0005-0000-0000-0000C3040000}"/>
    <cellStyle name="Normal 3 4 3 2" xfId="861" xr:uid="{00000000-0005-0000-0000-0000C4040000}"/>
    <cellStyle name="Normal 3 4 4" xfId="862" xr:uid="{00000000-0005-0000-0000-0000C5040000}"/>
    <cellStyle name="Normal 3 4 4 2" xfId="863" xr:uid="{00000000-0005-0000-0000-0000C6040000}"/>
    <cellStyle name="Normal 3 4 5" xfId="864" xr:uid="{00000000-0005-0000-0000-0000C7040000}"/>
    <cellStyle name="Normal 3 4 5 2" xfId="865" xr:uid="{00000000-0005-0000-0000-0000C8040000}"/>
    <cellStyle name="Normal 3 4 6" xfId="866" xr:uid="{00000000-0005-0000-0000-0000C9040000}"/>
    <cellStyle name="Normal 3 4 6 2" xfId="867" xr:uid="{00000000-0005-0000-0000-0000CA040000}"/>
    <cellStyle name="Normal 3 4 7" xfId="868" xr:uid="{00000000-0005-0000-0000-0000CB040000}"/>
    <cellStyle name="Normal 3 4 7 2" xfId="869" xr:uid="{00000000-0005-0000-0000-0000CC040000}"/>
    <cellStyle name="Normal 3 4 8" xfId="870" xr:uid="{00000000-0005-0000-0000-0000CD040000}"/>
    <cellStyle name="Normal 3 4 8 2" xfId="871" xr:uid="{00000000-0005-0000-0000-0000CE040000}"/>
    <cellStyle name="Normal 3 4 9" xfId="872" xr:uid="{00000000-0005-0000-0000-0000CF040000}"/>
    <cellStyle name="Normal 3 4 9 2" xfId="873" xr:uid="{00000000-0005-0000-0000-0000D0040000}"/>
    <cellStyle name="Normal 3 5" xfId="874" xr:uid="{00000000-0005-0000-0000-0000D1040000}"/>
    <cellStyle name="Normal 3 5 10" xfId="875" xr:uid="{00000000-0005-0000-0000-0000D2040000}"/>
    <cellStyle name="Normal 3 5 10 2" xfId="876" xr:uid="{00000000-0005-0000-0000-0000D3040000}"/>
    <cellStyle name="Normal 3 5 11" xfId="877" xr:uid="{00000000-0005-0000-0000-0000D4040000}"/>
    <cellStyle name="Normal 3 5 11 2" xfId="878" xr:uid="{00000000-0005-0000-0000-0000D5040000}"/>
    <cellStyle name="Normal 3 5 12" xfId="879" xr:uid="{00000000-0005-0000-0000-0000D6040000}"/>
    <cellStyle name="Normal 3 5 12 2" xfId="880" xr:uid="{00000000-0005-0000-0000-0000D7040000}"/>
    <cellStyle name="Normal 3 5 13" xfId="881" xr:uid="{00000000-0005-0000-0000-0000D8040000}"/>
    <cellStyle name="Normal 3 5 13 2" xfId="882" xr:uid="{00000000-0005-0000-0000-0000D9040000}"/>
    <cellStyle name="Normal 3 5 2" xfId="883" xr:uid="{00000000-0005-0000-0000-0000DA040000}"/>
    <cellStyle name="Normal 3 5 2 2" xfId="884" xr:uid="{00000000-0005-0000-0000-0000DB040000}"/>
    <cellStyle name="Normal 3 5 3" xfId="885" xr:uid="{00000000-0005-0000-0000-0000DC040000}"/>
    <cellStyle name="Normal 3 5 3 2" xfId="886" xr:uid="{00000000-0005-0000-0000-0000DD040000}"/>
    <cellStyle name="Normal 3 5 4" xfId="887" xr:uid="{00000000-0005-0000-0000-0000DE040000}"/>
    <cellStyle name="Normal 3 5 4 2" xfId="888" xr:uid="{00000000-0005-0000-0000-0000DF040000}"/>
    <cellStyle name="Normal 3 5 5" xfId="889" xr:uid="{00000000-0005-0000-0000-0000E0040000}"/>
    <cellStyle name="Normal 3 5 5 2" xfId="890" xr:uid="{00000000-0005-0000-0000-0000E1040000}"/>
    <cellStyle name="Normal 3 5 6" xfId="891" xr:uid="{00000000-0005-0000-0000-0000E2040000}"/>
    <cellStyle name="Normal 3 5 6 2" xfId="892" xr:uid="{00000000-0005-0000-0000-0000E3040000}"/>
    <cellStyle name="Normal 3 5 7" xfId="893" xr:uid="{00000000-0005-0000-0000-0000E4040000}"/>
    <cellStyle name="Normal 3 5 7 2" xfId="894" xr:uid="{00000000-0005-0000-0000-0000E5040000}"/>
    <cellStyle name="Normal 3 5 8" xfId="895" xr:uid="{00000000-0005-0000-0000-0000E6040000}"/>
    <cellStyle name="Normal 3 5 8 2" xfId="896" xr:uid="{00000000-0005-0000-0000-0000E7040000}"/>
    <cellStyle name="Normal 3 5 9" xfId="897" xr:uid="{00000000-0005-0000-0000-0000E8040000}"/>
    <cellStyle name="Normal 3 5 9 2" xfId="898" xr:uid="{00000000-0005-0000-0000-0000E9040000}"/>
    <cellStyle name="Normal 3 6" xfId="899" xr:uid="{00000000-0005-0000-0000-0000EA040000}"/>
    <cellStyle name="Normal 3 6 10" xfId="900" xr:uid="{00000000-0005-0000-0000-0000EB040000}"/>
    <cellStyle name="Normal 3 6 10 2" xfId="901" xr:uid="{00000000-0005-0000-0000-0000EC040000}"/>
    <cellStyle name="Normal 3 6 11" xfId="902" xr:uid="{00000000-0005-0000-0000-0000ED040000}"/>
    <cellStyle name="Normal 3 6 11 2" xfId="903" xr:uid="{00000000-0005-0000-0000-0000EE040000}"/>
    <cellStyle name="Normal 3 6 12" xfId="904" xr:uid="{00000000-0005-0000-0000-0000EF040000}"/>
    <cellStyle name="Normal 3 6 12 2" xfId="905" xr:uid="{00000000-0005-0000-0000-0000F0040000}"/>
    <cellStyle name="Normal 3 6 13" xfId="906" xr:uid="{00000000-0005-0000-0000-0000F1040000}"/>
    <cellStyle name="Normal 3 6 13 2" xfId="907" xr:uid="{00000000-0005-0000-0000-0000F2040000}"/>
    <cellStyle name="Normal 3 6 2" xfId="908" xr:uid="{00000000-0005-0000-0000-0000F3040000}"/>
    <cellStyle name="Normal 3 6 2 2" xfId="909" xr:uid="{00000000-0005-0000-0000-0000F4040000}"/>
    <cellStyle name="Normal 3 6 3" xfId="910" xr:uid="{00000000-0005-0000-0000-0000F5040000}"/>
    <cellStyle name="Normal 3 6 3 2" xfId="911" xr:uid="{00000000-0005-0000-0000-0000F6040000}"/>
    <cellStyle name="Normal 3 6 4" xfId="912" xr:uid="{00000000-0005-0000-0000-0000F7040000}"/>
    <cellStyle name="Normal 3 6 4 2" xfId="913" xr:uid="{00000000-0005-0000-0000-0000F8040000}"/>
    <cellStyle name="Normal 3 6 5" xfId="914" xr:uid="{00000000-0005-0000-0000-0000F9040000}"/>
    <cellStyle name="Normal 3 6 5 2" xfId="915" xr:uid="{00000000-0005-0000-0000-0000FA040000}"/>
    <cellStyle name="Normal 3 6 6" xfId="916" xr:uid="{00000000-0005-0000-0000-0000FB040000}"/>
    <cellStyle name="Normal 3 6 6 2" xfId="917" xr:uid="{00000000-0005-0000-0000-0000FC040000}"/>
    <cellStyle name="Normal 3 6 7" xfId="918" xr:uid="{00000000-0005-0000-0000-0000FD040000}"/>
    <cellStyle name="Normal 3 6 7 2" xfId="919" xr:uid="{00000000-0005-0000-0000-0000FE040000}"/>
    <cellStyle name="Normal 3 6 8" xfId="920" xr:uid="{00000000-0005-0000-0000-0000FF040000}"/>
    <cellStyle name="Normal 3 6 8 2" xfId="921" xr:uid="{00000000-0005-0000-0000-000000050000}"/>
    <cellStyle name="Normal 3 6 9" xfId="922" xr:uid="{00000000-0005-0000-0000-000001050000}"/>
    <cellStyle name="Normal 3 6 9 2" xfId="923" xr:uid="{00000000-0005-0000-0000-000002050000}"/>
    <cellStyle name="Normal 3 7" xfId="924" xr:uid="{00000000-0005-0000-0000-000003050000}"/>
    <cellStyle name="Normal 3 7 10" xfId="925" xr:uid="{00000000-0005-0000-0000-000004050000}"/>
    <cellStyle name="Normal 3 7 10 2" xfId="926" xr:uid="{00000000-0005-0000-0000-000005050000}"/>
    <cellStyle name="Normal 3 7 11" xfId="927" xr:uid="{00000000-0005-0000-0000-000006050000}"/>
    <cellStyle name="Normal 3 7 11 2" xfId="928" xr:uid="{00000000-0005-0000-0000-000007050000}"/>
    <cellStyle name="Normal 3 7 12" xfId="929" xr:uid="{00000000-0005-0000-0000-000008050000}"/>
    <cellStyle name="Normal 3 7 12 2" xfId="930" xr:uid="{00000000-0005-0000-0000-000009050000}"/>
    <cellStyle name="Normal 3 7 13" xfId="931" xr:uid="{00000000-0005-0000-0000-00000A050000}"/>
    <cellStyle name="Normal 3 7 13 2" xfId="932" xr:uid="{00000000-0005-0000-0000-00000B050000}"/>
    <cellStyle name="Normal 3 7 2" xfId="933" xr:uid="{00000000-0005-0000-0000-00000C050000}"/>
    <cellStyle name="Normal 3 7 2 2" xfId="934" xr:uid="{00000000-0005-0000-0000-00000D050000}"/>
    <cellStyle name="Normal 3 7 3" xfId="935" xr:uid="{00000000-0005-0000-0000-00000E050000}"/>
    <cellStyle name="Normal 3 7 3 2" xfId="936" xr:uid="{00000000-0005-0000-0000-00000F050000}"/>
    <cellStyle name="Normal 3 7 4" xfId="937" xr:uid="{00000000-0005-0000-0000-000010050000}"/>
    <cellStyle name="Normal 3 7 4 2" xfId="938" xr:uid="{00000000-0005-0000-0000-000011050000}"/>
    <cellStyle name="Normal 3 7 5" xfId="939" xr:uid="{00000000-0005-0000-0000-000012050000}"/>
    <cellStyle name="Normal 3 7 5 2" xfId="940" xr:uid="{00000000-0005-0000-0000-000013050000}"/>
    <cellStyle name="Normal 3 7 6" xfId="941" xr:uid="{00000000-0005-0000-0000-000014050000}"/>
    <cellStyle name="Normal 3 7 6 2" xfId="942" xr:uid="{00000000-0005-0000-0000-000015050000}"/>
    <cellStyle name="Normal 3 7 7" xfId="943" xr:uid="{00000000-0005-0000-0000-000016050000}"/>
    <cellStyle name="Normal 3 7 7 2" xfId="944" xr:uid="{00000000-0005-0000-0000-000017050000}"/>
    <cellStyle name="Normal 3 7 8" xfId="945" xr:uid="{00000000-0005-0000-0000-000018050000}"/>
    <cellStyle name="Normal 3 7 8 2" xfId="946" xr:uid="{00000000-0005-0000-0000-000019050000}"/>
    <cellStyle name="Normal 3 7 9" xfId="947" xr:uid="{00000000-0005-0000-0000-00001A050000}"/>
    <cellStyle name="Normal 3 7 9 2" xfId="948" xr:uid="{00000000-0005-0000-0000-00001B050000}"/>
    <cellStyle name="Normal 3 8" xfId="949" xr:uid="{00000000-0005-0000-0000-00001C050000}"/>
    <cellStyle name="Normal 3 9" xfId="950" xr:uid="{00000000-0005-0000-0000-00001D050000}"/>
    <cellStyle name="Normal 3_Beauty Rest Buy Sheet" xfId="951" xr:uid="{00000000-0005-0000-0000-00001E050000}"/>
    <cellStyle name="Normal 30" xfId="952" xr:uid="{00000000-0005-0000-0000-00001F050000}"/>
    <cellStyle name="Normal 30 2" xfId="1803" xr:uid="{00000000-0005-0000-0000-000020050000}"/>
    <cellStyle name="Normal 31" xfId="953" xr:uid="{00000000-0005-0000-0000-000021050000}"/>
    <cellStyle name="Normal 31 2" xfId="1804" xr:uid="{00000000-0005-0000-0000-000022050000}"/>
    <cellStyle name="Normal 32" xfId="954" xr:uid="{00000000-0005-0000-0000-000023050000}"/>
    <cellStyle name="Normal 32 2" xfId="1805" xr:uid="{00000000-0005-0000-0000-000024050000}"/>
    <cellStyle name="Normal 33" xfId="955" xr:uid="{00000000-0005-0000-0000-000025050000}"/>
    <cellStyle name="Normal 34" xfId="956" xr:uid="{00000000-0005-0000-0000-000026050000}"/>
    <cellStyle name="Normal 35" xfId="957" xr:uid="{00000000-0005-0000-0000-000027050000}"/>
    <cellStyle name="Normal 35 4" xfId="2111" xr:uid="{00000000-0005-0000-0000-000028050000}"/>
    <cellStyle name="Normal 36" xfId="958" xr:uid="{00000000-0005-0000-0000-000029050000}"/>
    <cellStyle name="Normal 36 2" xfId="1969" xr:uid="{00000000-0005-0000-0000-00002A050000}"/>
    <cellStyle name="Normal 37" xfId="1553" xr:uid="{00000000-0005-0000-0000-00002B050000}"/>
    <cellStyle name="Normal 37 2" xfId="1968" xr:uid="{00000000-0005-0000-0000-00002C050000}"/>
    <cellStyle name="Normal 38" xfId="1554" xr:uid="{00000000-0005-0000-0000-00002D050000}"/>
    <cellStyle name="Normal 39" xfId="1555" xr:uid="{00000000-0005-0000-0000-00002E050000}"/>
    <cellStyle name="Normal 39 2" xfId="2121" xr:uid="{00000000-0005-0000-0000-00002F050000}"/>
    <cellStyle name="Normal 4" xfId="959" xr:uid="{00000000-0005-0000-0000-000030050000}"/>
    <cellStyle name="Normal 4 10" xfId="960" xr:uid="{00000000-0005-0000-0000-000031050000}"/>
    <cellStyle name="Normal 4 10 2" xfId="961" xr:uid="{00000000-0005-0000-0000-000032050000}"/>
    <cellStyle name="Normal 4 11" xfId="962" xr:uid="{00000000-0005-0000-0000-000033050000}"/>
    <cellStyle name="Normal 4 11 2" xfId="963" xr:uid="{00000000-0005-0000-0000-000034050000}"/>
    <cellStyle name="Normal 4 12" xfId="964" xr:uid="{00000000-0005-0000-0000-000035050000}"/>
    <cellStyle name="Normal 4 12 2" xfId="965" xr:uid="{00000000-0005-0000-0000-000036050000}"/>
    <cellStyle name="Normal 4 13" xfId="966" xr:uid="{00000000-0005-0000-0000-000037050000}"/>
    <cellStyle name="Normal 4 13 2" xfId="967" xr:uid="{00000000-0005-0000-0000-000038050000}"/>
    <cellStyle name="Normal 4 14" xfId="968" xr:uid="{00000000-0005-0000-0000-000039050000}"/>
    <cellStyle name="Normal 4 14 2" xfId="969" xr:uid="{00000000-0005-0000-0000-00003A050000}"/>
    <cellStyle name="Normal 4 15" xfId="970" xr:uid="{00000000-0005-0000-0000-00003B050000}"/>
    <cellStyle name="Normal 4 15 2" xfId="971" xr:uid="{00000000-0005-0000-0000-00003C050000}"/>
    <cellStyle name="Normal 4 16" xfId="972" xr:uid="{00000000-0005-0000-0000-00003D050000}"/>
    <cellStyle name="Normal 4 16 2" xfId="973" xr:uid="{00000000-0005-0000-0000-00003E050000}"/>
    <cellStyle name="Normal 4 17" xfId="974" xr:uid="{00000000-0005-0000-0000-00003F050000}"/>
    <cellStyle name="Normal 4 17 2" xfId="975" xr:uid="{00000000-0005-0000-0000-000040050000}"/>
    <cellStyle name="Normal 4 18" xfId="976" xr:uid="{00000000-0005-0000-0000-000041050000}"/>
    <cellStyle name="Normal 4 18 2" xfId="977" xr:uid="{00000000-0005-0000-0000-000042050000}"/>
    <cellStyle name="Normal 4 19" xfId="978" xr:uid="{00000000-0005-0000-0000-000043050000}"/>
    <cellStyle name="Normal 4 2" xfId="979" xr:uid="{00000000-0005-0000-0000-000044050000}"/>
    <cellStyle name="Normal 4 2 2" xfId="980" xr:uid="{00000000-0005-0000-0000-000045050000}"/>
    <cellStyle name="Normal 4 2 3" xfId="981" xr:uid="{00000000-0005-0000-0000-000046050000}"/>
    <cellStyle name="Normal 4 2 3 2" xfId="1807" xr:uid="{00000000-0005-0000-0000-000047050000}"/>
    <cellStyle name="Normal 4 20" xfId="982" xr:uid="{00000000-0005-0000-0000-000048050000}"/>
    <cellStyle name="Normal 4 21" xfId="1806" xr:uid="{00000000-0005-0000-0000-000049050000}"/>
    <cellStyle name="Normal 4 3" xfId="983" xr:uid="{00000000-0005-0000-0000-00004A050000}"/>
    <cellStyle name="Normal 4 3 2" xfId="984" xr:uid="{00000000-0005-0000-0000-00004B050000}"/>
    <cellStyle name="Normal 4 4" xfId="985" xr:uid="{00000000-0005-0000-0000-00004C050000}"/>
    <cellStyle name="Normal 4 4 2" xfId="986" xr:uid="{00000000-0005-0000-0000-00004D050000}"/>
    <cellStyle name="Normal 4 5" xfId="987" xr:uid="{00000000-0005-0000-0000-00004E050000}"/>
    <cellStyle name="Normal 4 5 2" xfId="988" xr:uid="{00000000-0005-0000-0000-00004F050000}"/>
    <cellStyle name="Normal 4 6" xfId="989" xr:uid="{00000000-0005-0000-0000-000050050000}"/>
    <cellStyle name="Normal 4 6 2" xfId="990" xr:uid="{00000000-0005-0000-0000-000051050000}"/>
    <cellStyle name="Normal 4 7" xfId="991" xr:uid="{00000000-0005-0000-0000-000052050000}"/>
    <cellStyle name="Normal 4 7 2" xfId="992" xr:uid="{00000000-0005-0000-0000-000053050000}"/>
    <cellStyle name="Normal 4 8" xfId="993" xr:uid="{00000000-0005-0000-0000-000054050000}"/>
    <cellStyle name="Normal 4 8 2" xfId="994" xr:uid="{00000000-0005-0000-0000-000055050000}"/>
    <cellStyle name="Normal 4 9" xfId="995" xr:uid="{00000000-0005-0000-0000-000056050000}"/>
    <cellStyle name="Normal 4 9 2" xfId="996" xr:uid="{00000000-0005-0000-0000-000057050000}"/>
    <cellStyle name="Normal 4_Beauty Rest Buy Sheet" xfId="997" xr:uid="{00000000-0005-0000-0000-000058050000}"/>
    <cellStyle name="Normal 40" xfId="2098" xr:uid="{00000000-0005-0000-0000-000059050000}"/>
    <cellStyle name="Normal 41" xfId="998" xr:uid="{00000000-0005-0000-0000-00005A050000}"/>
    <cellStyle name="Normal 42" xfId="2105" xr:uid="{00000000-0005-0000-0000-00005B050000}"/>
    <cellStyle name="Normal 43" xfId="2107" xr:uid="{00000000-0005-0000-0000-00005C050000}"/>
    <cellStyle name="Normal 44" xfId="2126" xr:uid="{00000000-0005-0000-0000-00005D050000}"/>
    <cellStyle name="Normal 45" xfId="2127" xr:uid="{00000000-0005-0000-0000-00005E050000}"/>
    <cellStyle name="Normal 46" xfId="999" xr:uid="{00000000-0005-0000-0000-00005F050000}"/>
    <cellStyle name="Normal 47" xfId="1000" xr:uid="{00000000-0005-0000-0000-000060050000}"/>
    <cellStyle name="Normal 48" xfId="1001" xr:uid="{00000000-0005-0000-0000-000061050000}"/>
    <cellStyle name="Normal 49 2" xfId="1002" xr:uid="{00000000-0005-0000-0000-000062050000}"/>
    <cellStyle name="Normal 49 3" xfId="1003" xr:uid="{00000000-0005-0000-0000-000063050000}"/>
    <cellStyle name="Normal 5" xfId="1004" xr:uid="{00000000-0005-0000-0000-000064050000}"/>
    <cellStyle name="Normal 5 10" xfId="1005" xr:uid="{00000000-0005-0000-0000-000065050000}"/>
    <cellStyle name="Normal 5 10 2" xfId="1006" xr:uid="{00000000-0005-0000-0000-000066050000}"/>
    <cellStyle name="Normal 5 11" xfId="1007" xr:uid="{00000000-0005-0000-0000-000067050000}"/>
    <cellStyle name="Normal 5 11 2" xfId="1008" xr:uid="{00000000-0005-0000-0000-000068050000}"/>
    <cellStyle name="Normal 5 12" xfId="1009" xr:uid="{00000000-0005-0000-0000-000069050000}"/>
    <cellStyle name="Normal 5 12 2" xfId="1010" xr:uid="{00000000-0005-0000-0000-00006A050000}"/>
    <cellStyle name="Normal 5 13" xfId="1011" xr:uid="{00000000-0005-0000-0000-00006B050000}"/>
    <cellStyle name="Normal 5 13 2" xfId="1012" xr:uid="{00000000-0005-0000-0000-00006C050000}"/>
    <cellStyle name="Normal 5 14" xfId="1013" xr:uid="{00000000-0005-0000-0000-00006D050000}"/>
    <cellStyle name="Normal 5 14 2" xfId="1014" xr:uid="{00000000-0005-0000-0000-00006E050000}"/>
    <cellStyle name="Normal 5 15" xfId="1015" xr:uid="{00000000-0005-0000-0000-00006F050000}"/>
    <cellStyle name="Normal 5 15 2" xfId="1016" xr:uid="{00000000-0005-0000-0000-000070050000}"/>
    <cellStyle name="Normal 5 16" xfId="1017" xr:uid="{00000000-0005-0000-0000-000071050000}"/>
    <cellStyle name="Normal 5 16 2" xfId="1018" xr:uid="{00000000-0005-0000-0000-000072050000}"/>
    <cellStyle name="Normal 5 17" xfId="1019" xr:uid="{00000000-0005-0000-0000-000073050000}"/>
    <cellStyle name="Normal 5 17 2" xfId="1020" xr:uid="{00000000-0005-0000-0000-000074050000}"/>
    <cellStyle name="Normal 5 18" xfId="1021" xr:uid="{00000000-0005-0000-0000-000075050000}"/>
    <cellStyle name="Normal 5 18 2" xfId="1022" xr:uid="{00000000-0005-0000-0000-000076050000}"/>
    <cellStyle name="Normal 5 19" xfId="1808" xr:uid="{00000000-0005-0000-0000-000077050000}"/>
    <cellStyle name="Normal 5 2" xfId="1023" xr:uid="{00000000-0005-0000-0000-000078050000}"/>
    <cellStyle name="Normal 5 2 2" xfId="1024" xr:uid="{00000000-0005-0000-0000-000079050000}"/>
    <cellStyle name="Normal 5 20" xfId="2106" xr:uid="{00000000-0005-0000-0000-00007A050000}"/>
    <cellStyle name="Normal 5 21" xfId="2117" xr:uid="{00000000-0005-0000-0000-00007B050000}"/>
    <cellStyle name="Normal 5 3" xfId="1025" xr:uid="{00000000-0005-0000-0000-00007C050000}"/>
    <cellStyle name="Normal 5 3 2" xfId="1026" xr:uid="{00000000-0005-0000-0000-00007D050000}"/>
    <cellStyle name="Normal 5 4" xfId="1027" xr:uid="{00000000-0005-0000-0000-00007E050000}"/>
    <cellStyle name="Normal 5 4 2" xfId="1028" xr:uid="{00000000-0005-0000-0000-00007F050000}"/>
    <cellStyle name="Normal 5 5" xfId="1029" xr:uid="{00000000-0005-0000-0000-000080050000}"/>
    <cellStyle name="Normal 5 5 2" xfId="1030" xr:uid="{00000000-0005-0000-0000-000081050000}"/>
    <cellStyle name="Normal 5 6" xfId="1031" xr:uid="{00000000-0005-0000-0000-000082050000}"/>
    <cellStyle name="Normal 5 6 2" xfId="1032" xr:uid="{00000000-0005-0000-0000-000083050000}"/>
    <cellStyle name="Normal 5 7" xfId="1033" xr:uid="{00000000-0005-0000-0000-000084050000}"/>
    <cellStyle name="Normal 5 7 2" xfId="1034" xr:uid="{00000000-0005-0000-0000-000085050000}"/>
    <cellStyle name="Normal 5 8" xfId="1035" xr:uid="{00000000-0005-0000-0000-000086050000}"/>
    <cellStyle name="Normal 5 8 2" xfId="1036" xr:uid="{00000000-0005-0000-0000-000087050000}"/>
    <cellStyle name="Normal 5 9" xfId="1037" xr:uid="{00000000-0005-0000-0000-000088050000}"/>
    <cellStyle name="Normal 5 9 2" xfId="1038" xr:uid="{00000000-0005-0000-0000-000089050000}"/>
    <cellStyle name="Normal 5_Chairs" xfId="1039" xr:uid="{00000000-0005-0000-0000-00008A050000}"/>
    <cellStyle name="Normal 50 2" xfId="1040" xr:uid="{00000000-0005-0000-0000-00008B050000}"/>
    <cellStyle name="Normal 50 3" xfId="1041" xr:uid="{00000000-0005-0000-0000-00008C050000}"/>
    <cellStyle name="Normal 51 2" xfId="1042" xr:uid="{00000000-0005-0000-0000-00008D050000}"/>
    <cellStyle name="Normal 51 3" xfId="1043" xr:uid="{00000000-0005-0000-0000-00008E050000}"/>
    <cellStyle name="Normal 52 2" xfId="1044" xr:uid="{00000000-0005-0000-0000-00008F050000}"/>
    <cellStyle name="Normal 52 3" xfId="1045" xr:uid="{00000000-0005-0000-0000-000090050000}"/>
    <cellStyle name="Normal 53 2" xfId="1046" xr:uid="{00000000-0005-0000-0000-000091050000}"/>
    <cellStyle name="Normal 53 3" xfId="1047" xr:uid="{00000000-0005-0000-0000-000092050000}"/>
    <cellStyle name="Normal 54 2" xfId="1048" xr:uid="{00000000-0005-0000-0000-000093050000}"/>
    <cellStyle name="Normal 54 3" xfId="1049" xr:uid="{00000000-0005-0000-0000-000094050000}"/>
    <cellStyle name="Normal 55 2" xfId="1050" xr:uid="{00000000-0005-0000-0000-000095050000}"/>
    <cellStyle name="Normal 55 3" xfId="1051" xr:uid="{00000000-0005-0000-0000-000096050000}"/>
    <cellStyle name="Normal 56 2" xfId="1052" xr:uid="{00000000-0005-0000-0000-000097050000}"/>
    <cellStyle name="Normal 56 3" xfId="1053" xr:uid="{00000000-0005-0000-0000-000098050000}"/>
    <cellStyle name="Normal 57 2" xfId="1054" xr:uid="{00000000-0005-0000-0000-000099050000}"/>
    <cellStyle name="Normal 57 3" xfId="1055" xr:uid="{00000000-0005-0000-0000-00009A050000}"/>
    <cellStyle name="Normal 58 2" xfId="1056" xr:uid="{00000000-0005-0000-0000-00009B050000}"/>
    <cellStyle name="Normal 58 3" xfId="1057" xr:uid="{00000000-0005-0000-0000-00009C050000}"/>
    <cellStyle name="Normal 59 2" xfId="1058" xr:uid="{00000000-0005-0000-0000-00009D050000}"/>
    <cellStyle name="Normal 59 3" xfId="1059" xr:uid="{00000000-0005-0000-0000-00009E050000}"/>
    <cellStyle name="Normal 6" xfId="1060" xr:uid="{00000000-0005-0000-0000-00009F050000}"/>
    <cellStyle name="Normal 6 2" xfId="1061" xr:uid="{00000000-0005-0000-0000-0000A0050000}"/>
    <cellStyle name="Normal 6 3" xfId="1809" xr:uid="{00000000-0005-0000-0000-0000A1050000}"/>
    <cellStyle name="Normal 60 2" xfId="1062" xr:uid="{00000000-0005-0000-0000-0000A2050000}"/>
    <cellStyle name="Normal 60 3" xfId="1063" xr:uid="{00000000-0005-0000-0000-0000A3050000}"/>
    <cellStyle name="Normal 61 2" xfId="1064" xr:uid="{00000000-0005-0000-0000-0000A4050000}"/>
    <cellStyle name="Normal 61 3" xfId="1065" xr:uid="{00000000-0005-0000-0000-0000A5050000}"/>
    <cellStyle name="Normal 62 2" xfId="1066" xr:uid="{00000000-0005-0000-0000-0000A6050000}"/>
    <cellStyle name="Normal 62 3" xfId="1067" xr:uid="{00000000-0005-0000-0000-0000A7050000}"/>
    <cellStyle name="Normal 63 2" xfId="1068" xr:uid="{00000000-0005-0000-0000-0000A8050000}"/>
    <cellStyle name="Normal 63 3" xfId="1069" xr:uid="{00000000-0005-0000-0000-0000A9050000}"/>
    <cellStyle name="Normal 64 2" xfId="1070" xr:uid="{00000000-0005-0000-0000-0000AA050000}"/>
    <cellStyle name="Normal 64 3" xfId="1071" xr:uid="{00000000-0005-0000-0000-0000AB050000}"/>
    <cellStyle name="Normal 65 2" xfId="1072" xr:uid="{00000000-0005-0000-0000-0000AC050000}"/>
    <cellStyle name="Normal 65 3" xfId="1073" xr:uid="{00000000-0005-0000-0000-0000AD050000}"/>
    <cellStyle name="Normal 66 2" xfId="1074" xr:uid="{00000000-0005-0000-0000-0000AE050000}"/>
    <cellStyle name="Normal 66 3" xfId="1075" xr:uid="{00000000-0005-0000-0000-0000AF050000}"/>
    <cellStyle name="Normal 67 2" xfId="1076" xr:uid="{00000000-0005-0000-0000-0000B0050000}"/>
    <cellStyle name="Normal 67 3" xfId="1077" xr:uid="{00000000-0005-0000-0000-0000B1050000}"/>
    <cellStyle name="Normal 68 2" xfId="1078" xr:uid="{00000000-0005-0000-0000-0000B2050000}"/>
    <cellStyle name="Normal 68 3" xfId="1079" xr:uid="{00000000-0005-0000-0000-0000B3050000}"/>
    <cellStyle name="Normal 69 2" xfId="1080" xr:uid="{00000000-0005-0000-0000-0000B4050000}"/>
    <cellStyle name="Normal 69 3" xfId="1081" xr:uid="{00000000-0005-0000-0000-0000B5050000}"/>
    <cellStyle name="Normal 7" xfId="1082" xr:uid="{00000000-0005-0000-0000-0000B6050000}"/>
    <cellStyle name="Normal 7 10" xfId="1083" xr:uid="{00000000-0005-0000-0000-0000B7050000}"/>
    <cellStyle name="Normal 7 10 2" xfId="1084" xr:uid="{00000000-0005-0000-0000-0000B8050000}"/>
    <cellStyle name="Normal 7 11" xfId="1085" xr:uid="{00000000-0005-0000-0000-0000B9050000}"/>
    <cellStyle name="Normal 7 11 2" xfId="1086" xr:uid="{00000000-0005-0000-0000-0000BA050000}"/>
    <cellStyle name="Normal 7 12" xfId="1087" xr:uid="{00000000-0005-0000-0000-0000BB050000}"/>
    <cellStyle name="Normal 7 12 2" xfId="1088" xr:uid="{00000000-0005-0000-0000-0000BC050000}"/>
    <cellStyle name="Normal 7 13" xfId="1089" xr:uid="{00000000-0005-0000-0000-0000BD050000}"/>
    <cellStyle name="Normal 7 13 2" xfId="1090" xr:uid="{00000000-0005-0000-0000-0000BE050000}"/>
    <cellStyle name="Normal 7 14" xfId="1091" xr:uid="{00000000-0005-0000-0000-0000BF050000}"/>
    <cellStyle name="Normal 7 14 2" xfId="1092" xr:uid="{00000000-0005-0000-0000-0000C0050000}"/>
    <cellStyle name="Normal 7 15" xfId="1093" xr:uid="{00000000-0005-0000-0000-0000C1050000}"/>
    <cellStyle name="Normal 7 15 2" xfId="1094" xr:uid="{00000000-0005-0000-0000-0000C2050000}"/>
    <cellStyle name="Normal 7 16" xfId="1095" xr:uid="{00000000-0005-0000-0000-0000C3050000}"/>
    <cellStyle name="Normal 7 16 2" xfId="1096" xr:uid="{00000000-0005-0000-0000-0000C4050000}"/>
    <cellStyle name="Normal 7 17" xfId="1097" xr:uid="{00000000-0005-0000-0000-0000C5050000}"/>
    <cellStyle name="Normal 7 17 2" xfId="1098" xr:uid="{00000000-0005-0000-0000-0000C6050000}"/>
    <cellStyle name="Normal 7 18" xfId="1099" xr:uid="{00000000-0005-0000-0000-0000C7050000}"/>
    <cellStyle name="Normal 7 18 2" xfId="1100" xr:uid="{00000000-0005-0000-0000-0000C8050000}"/>
    <cellStyle name="Normal 7 19" xfId="1810" xr:uid="{00000000-0005-0000-0000-0000C9050000}"/>
    <cellStyle name="Normal 7 2" xfId="1101" xr:uid="{00000000-0005-0000-0000-0000CA050000}"/>
    <cellStyle name="Normal 7 2 2" xfId="1102" xr:uid="{00000000-0005-0000-0000-0000CB050000}"/>
    <cellStyle name="Normal 7 2 3" xfId="1103" xr:uid="{00000000-0005-0000-0000-0000CC050000}"/>
    <cellStyle name="Normal 7 3" xfId="1104" xr:uid="{00000000-0005-0000-0000-0000CD050000}"/>
    <cellStyle name="Normal 7 3 2" xfId="1105" xr:uid="{00000000-0005-0000-0000-0000CE050000}"/>
    <cellStyle name="Normal 7 4" xfId="1106" xr:uid="{00000000-0005-0000-0000-0000CF050000}"/>
    <cellStyle name="Normal 7 4 2" xfId="1107" xr:uid="{00000000-0005-0000-0000-0000D0050000}"/>
    <cellStyle name="Normal 7 5" xfId="1108" xr:uid="{00000000-0005-0000-0000-0000D1050000}"/>
    <cellStyle name="Normal 7 5 2" xfId="1109" xr:uid="{00000000-0005-0000-0000-0000D2050000}"/>
    <cellStyle name="Normal 7 6" xfId="1110" xr:uid="{00000000-0005-0000-0000-0000D3050000}"/>
    <cellStyle name="Normal 7 6 2" xfId="1111" xr:uid="{00000000-0005-0000-0000-0000D4050000}"/>
    <cellStyle name="Normal 7 7" xfId="1112" xr:uid="{00000000-0005-0000-0000-0000D5050000}"/>
    <cellStyle name="Normal 7 7 2" xfId="1113" xr:uid="{00000000-0005-0000-0000-0000D6050000}"/>
    <cellStyle name="Normal 7 8" xfId="1114" xr:uid="{00000000-0005-0000-0000-0000D7050000}"/>
    <cellStyle name="Normal 7 8 2" xfId="1115" xr:uid="{00000000-0005-0000-0000-0000D8050000}"/>
    <cellStyle name="Normal 7 9" xfId="1116" xr:uid="{00000000-0005-0000-0000-0000D9050000}"/>
    <cellStyle name="Normal 7 9 2" xfId="1117" xr:uid="{00000000-0005-0000-0000-0000DA050000}"/>
    <cellStyle name="Normal 70 2" xfId="1118" xr:uid="{00000000-0005-0000-0000-0000DB050000}"/>
    <cellStyle name="Normal 70 3" xfId="1119" xr:uid="{00000000-0005-0000-0000-0000DC050000}"/>
    <cellStyle name="Normal 71 2" xfId="1120" xr:uid="{00000000-0005-0000-0000-0000DD050000}"/>
    <cellStyle name="Normal 71 3" xfId="1121" xr:uid="{00000000-0005-0000-0000-0000DE050000}"/>
    <cellStyle name="Normal 72 2" xfId="1122" xr:uid="{00000000-0005-0000-0000-0000DF050000}"/>
    <cellStyle name="Normal 72 3" xfId="1123" xr:uid="{00000000-0005-0000-0000-0000E0050000}"/>
    <cellStyle name="Normal 73 2" xfId="1124" xr:uid="{00000000-0005-0000-0000-0000E1050000}"/>
    <cellStyle name="Normal 73 3" xfId="1125" xr:uid="{00000000-0005-0000-0000-0000E2050000}"/>
    <cellStyle name="Normal 74 2" xfId="1126" xr:uid="{00000000-0005-0000-0000-0000E3050000}"/>
    <cellStyle name="Normal 74 3" xfId="1127" xr:uid="{00000000-0005-0000-0000-0000E4050000}"/>
    <cellStyle name="Normal 75 2" xfId="1128" xr:uid="{00000000-0005-0000-0000-0000E5050000}"/>
    <cellStyle name="Normal 75 3" xfId="1129" xr:uid="{00000000-0005-0000-0000-0000E6050000}"/>
    <cellStyle name="Normal 76 2" xfId="1130" xr:uid="{00000000-0005-0000-0000-0000E7050000}"/>
    <cellStyle name="Normal 76 3" xfId="1131" xr:uid="{00000000-0005-0000-0000-0000E8050000}"/>
    <cellStyle name="Normal 77 2" xfId="1132" xr:uid="{00000000-0005-0000-0000-0000E9050000}"/>
    <cellStyle name="Normal 77 3" xfId="1133" xr:uid="{00000000-0005-0000-0000-0000EA050000}"/>
    <cellStyle name="Normal 78 2" xfId="1134" xr:uid="{00000000-0005-0000-0000-0000EB050000}"/>
    <cellStyle name="Normal 78 3" xfId="1135" xr:uid="{00000000-0005-0000-0000-0000EC050000}"/>
    <cellStyle name="Normal 79" xfId="1136" xr:uid="{00000000-0005-0000-0000-0000ED050000}"/>
    <cellStyle name="Normal 79 2" xfId="1137" xr:uid="{00000000-0005-0000-0000-0000EE050000}"/>
    <cellStyle name="Normal 79 2 2" xfId="1138" xr:uid="{00000000-0005-0000-0000-0000EF050000}"/>
    <cellStyle name="Normal 79 3" xfId="1139" xr:uid="{00000000-0005-0000-0000-0000F0050000}"/>
    <cellStyle name="Normal 79 3 2" xfId="1140" xr:uid="{00000000-0005-0000-0000-0000F1050000}"/>
    <cellStyle name="Normal 79 4" xfId="1141" xr:uid="{00000000-0005-0000-0000-0000F2050000}"/>
    <cellStyle name="Normal 8" xfId="1142" xr:uid="{00000000-0005-0000-0000-0000F3050000}"/>
    <cellStyle name="Normal 8 2" xfId="1143" xr:uid="{00000000-0005-0000-0000-0000F4050000}"/>
    <cellStyle name="Normal 8 2 2" xfId="1144" xr:uid="{00000000-0005-0000-0000-0000F5050000}"/>
    <cellStyle name="Normal 8 3" xfId="1145" xr:uid="{00000000-0005-0000-0000-0000F6050000}"/>
    <cellStyle name="Normal 8 3 2" xfId="1146" xr:uid="{00000000-0005-0000-0000-0000F7050000}"/>
    <cellStyle name="Normal 8 4" xfId="1147" xr:uid="{00000000-0005-0000-0000-0000F8050000}"/>
    <cellStyle name="Normal 8 4 2" xfId="1148" xr:uid="{00000000-0005-0000-0000-0000F9050000}"/>
    <cellStyle name="Normal 8 5" xfId="1149" xr:uid="{00000000-0005-0000-0000-0000FA050000}"/>
    <cellStyle name="Normal 8 5 2" xfId="1150" xr:uid="{00000000-0005-0000-0000-0000FB050000}"/>
    <cellStyle name="Normal 8 6" xfId="1811" xr:uid="{00000000-0005-0000-0000-0000FC050000}"/>
    <cellStyle name="Normal 80" xfId="1151" xr:uid="{00000000-0005-0000-0000-0000FD050000}"/>
    <cellStyle name="Normal 80 2" xfId="1152" xr:uid="{00000000-0005-0000-0000-0000FE050000}"/>
    <cellStyle name="Normal 80 2 2" xfId="1153" xr:uid="{00000000-0005-0000-0000-0000FF050000}"/>
    <cellStyle name="Normal 80 3" xfId="1154" xr:uid="{00000000-0005-0000-0000-000000060000}"/>
    <cellStyle name="Normal 80 3 2" xfId="1155" xr:uid="{00000000-0005-0000-0000-000001060000}"/>
    <cellStyle name="Normal 80 4" xfId="1156" xr:uid="{00000000-0005-0000-0000-000002060000}"/>
    <cellStyle name="Normal 81" xfId="1157" xr:uid="{00000000-0005-0000-0000-000003060000}"/>
    <cellStyle name="Normal 81 2" xfId="1158" xr:uid="{00000000-0005-0000-0000-000004060000}"/>
    <cellStyle name="Normal 81 3" xfId="1159" xr:uid="{00000000-0005-0000-0000-000005060000}"/>
    <cellStyle name="Normal 82" xfId="1160" xr:uid="{00000000-0005-0000-0000-000006060000}"/>
    <cellStyle name="Normal 82 2" xfId="1161" xr:uid="{00000000-0005-0000-0000-000007060000}"/>
    <cellStyle name="Normal 82 3" xfId="1162" xr:uid="{00000000-0005-0000-0000-000008060000}"/>
    <cellStyle name="Normal 83" xfId="1163" xr:uid="{00000000-0005-0000-0000-000009060000}"/>
    <cellStyle name="Normal 83 2" xfId="1164" xr:uid="{00000000-0005-0000-0000-00000A060000}"/>
    <cellStyle name="Normal 83 3" xfId="1165" xr:uid="{00000000-0005-0000-0000-00000B060000}"/>
    <cellStyle name="Normal 84" xfId="1166" xr:uid="{00000000-0005-0000-0000-00000C060000}"/>
    <cellStyle name="Normal 84 2" xfId="1167" xr:uid="{00000000-0005-0000-0000-00000D060000}"/>
    <cellStyle name="Normal 84 3" xfId="1168" xr:uid="{00000000-0005-0000-0000-00000E060000}"/>
    <cellStyle name="Normal 85" xfId="1169" xr:uid="{00000000-0005-0000-0000-00000F060000}"/>
    <cellStyle name="Normal 85 2" xfId="1170" xr:uid="{00000000-0005-0000-0000-000010060000}"/>
    <cellStyle name="Normal 85 3" xfId="1171" xr:uid="{00000000-0005-0000-0000-000011060000}"/>
    <cellStyle name="Normal 86" xfId="1172" xr:uid="{00000000-0005-0000-0000-000012060000}"/>
    <cellStyle name="Normal 86 2" xfId="1173" xr:uid="{00000000-0005-0000-0000-000013060000}"/>
    <cellStyle name="Normal 86 3" xfId="1174" xr:uid="{00000000-0005-0000-0000-000014060000}"/>
    <cellStyle name="Normal 87" xfId="1175" xr:uid="{00000000-0005-0000-0000-000015060000}"/>
    <cellStyle name="Normal 87 2" xfId="1176" xr:uid="{00000000-0005-0000-0000-000016060000}"/>
    <cellStyle name="Normal 87 3" xfId="1177" xr:uid="{00000000-0005-0000-0000-000017060000}"/>
    <cellStyle name="Normal 88" xfId="1178" xr:uid="{00000000-0005-0000-0000-000018060000}"/>
    <cellStyle name="Normal 88 2" xfId="1179" xr:uid="{00000000-0005-0000-0000-000019060000}"/>
    <cellStyle name="Normal 88 3" xfId="1180" xr:uid="{00000000-0005-0000-0000-00001A060000}"/>
    <cellStyle name="Normal 89" xfId="1181" xr:uid="{00000000-0005-0000-0000-00001B060000}"/>
    <cellStyle name="Normal 89 2" xfId="1182" xr:uid="{00000000-0005-0000-0000-00001C060000}"/>
    <cellStyle name="Normal 89 3" xfId="1183" xr:uid="{00000000-0005-0000-0000-00001D060000}"/>
    <cellStyle name="Normal 9" xfId="1184" xr:uid="{00000000-0005-0000-0000-00001E060000}"/>
    <cellStyle name="Normal 9 2" xfId="1185" xr:uid="{00000000-0005-0000-0000-00001F060000}"/>
    <cellStyle name="Normal 9 2 2" xfId="1186" xr:uid="{00000000-0005-0000-0000-000020060000}"/>
    <cellStyle name="Normal 9 3" xfId="1187" xr:uid="{00000000-0005-0000-0000-000021060000}"/>
    <cellStyle name="Normal 9 3 2" xfId="1188" xr:uid="{00000000-0005-0000-0000-000022060000}"/>
    <cellStyle name="Normal 9 4" xfId="1189" xr:uid="{00000000-0005-0000-0000-000023060000}"/>
    <cellStyle name="Normal 9 4 2" xfId="1190" xr:uid="{00000000-0005-0000-0000-000024060000}"/>
    <cellStyle name="Normal 9 5" xfId="1191" xr:uid="{00000000-0005-0000-0000-000025060000}"/>
    <cellStyle name="Normal 9 5 2" xfId="1192" xr:uid="{00000000-0005-0000-0000-000026060000}"/>
    <cellStyle name="Normal 9 6" xfId="1812" xr:uid="{00000000-0005-0000-0000-000027060000}"/>
    <cellStyle name="Normal 90" xfId="1193" xr:uid="{00000000-0005-0000-0000-000028060000}"/>
    <cellStyle name="Normal 90 2" xfId="1194" xr:uid="{00000000-0005-0000-0000-000029060000}"/>
    <cellStyle name="Normal 90 3" xfId="1195" xr:uid="{00000000-0005-0000-0000-00002A060000}"/>
    <cellStyle name="Normal 91" xfId="1196" xr:uid="{00000000-0005-0000-0000-00002B060000}"/>
    <cellStyle name="Normal 91 2" xfId="1197" xr:uid="{00000000-0005-0000-0000-00002C060000}"/>
    <cellStyle name="Normal 91 3" xfId="1198" xr:uid="{00000000-0005-0000-0000-00002D060000}"/>
    <cellStyle name="Normal 92" xfId="1199" xr:uid="{00000000-0005-0000-0000-00002E060000}"/>
    <cellStyle name="Normal 92 2" xfId="1200" xr:uid="{00000000-0005-0000-0000-00002F060000}"/>
    <cellStyle name="Normal 92 3" xfId="1201" xr:uid="{00000000-0005-0000-0000-000030060000}"/>
    <cellStyle name="Normal 93" xfId="1202" xr:uid="{00000000-0005-0000-0000-000031060000}"/>
    <cellStyle name="Normal 93 2" xfId="1203" xr:uid="{00000000-0005-0000-0000-000032060000}"/>
    <cellStyle name="Normal 93 3" xfId="1204" xr:uid="{00000000-0005-0000-0000-000033060000}"/>
    <cellStyle name="Normal 94" xfId="1205" xr:uid="{00000000-0005-0000-0000-000034060000}"/>
    <cellStyle name="Normal 94 2" xfId="1206" xr:uid="{00000000-0005-0000-0000-000035060000}"/>
    <cellStyle name="Normal 94 3" xfId="1207" xr:uid="{00000000-0005-0000-0000-000036060000}"/>
    <cellStyle name="Normal 95" xfId="1208" xr:uid="{00000000-0005-0000-0000-000037060000}"/>
    <cellStyle name="Normal 95 2" xfId="1209" xr:uid="{00000000-0005-0000-0000-000038060000}"/>
    <cellStyle name="Normal 95 3" xfId="1210" xr:uid="{00000000-0005-0000-0000-000039060000}"/>
    <cellStyle name="Normal 96" xfId="1211" xr:uid="{00000000-0005-0000-0000-00003A060000}"/>
    <cellStyle name="Normal 96 2" xfId="1212" xr:uid="{00000000-0005-0000-0000-00003B060000}"/>
    <cellStyle name="Normal 96 2 2" xfId="1213" xr:uid="{00000000-0005-0000-0000-00003C060000}"/>
    <cellStyle name="Normal 96 3" xfId="1214" xr:uid="{00000000-0005-0000-0000-00003D060000}"/>
    <cellStyle name="Normal 97" xfId="1215" xr:uid="{00000000-0005-0000-0000-00003E060000}"/>
    <cellStyle name="Normal 97 2" xfId="1216" xr:uid="{00000000-0005-0000-0000-00003F060000}"/>
    <cellStyle name="Normal_2010 NY-showroom sheet set for JCP 0330" xfId="1217" xr:uid="{00000000-0005-0000-0000-000040060000}"/>
    <cellStyle name="Normal_Copy of Request For Quote -- updated by VV on 043008 FINAL FINAL (4)" xfId="1218" xr:uid="{00000000-0005-0000-0000-000041060000}"/>
    <cellStyle name="Normal_HE micro fiber Sheets 08252010" xfId="1219" xr:uid="{00000000-0005-0000-0000-000042060000}"/>
    <cellStyle name="Normal_jcp duet sheet and reversible sheet 09-27-2010" xfId="2129" xr:uid="{00000000-0005-0000-0000-000043060000}"/>
    <cellStyle name="Normal_Kohl's 600TC sheets price requote Oct 30 09" xfId="1220" xr:uid="{00000000-0005-0000-0000-000044060000}"/>
    <cellStyle name="Normal_March 2011 Macys market quote" xfId="1221" xr:uid="{00000000-0005-0000-0000-000045060000}"/>
    <cellStyle name="Normal_March 2011 Macys market quote 2" xfId="2132" xr:uid="{4EE2B2A5-CA98-4E50-8C2E-C00A73D9A414}"/>
    <cellStyle name="Normal_Quote sheet of  E-Commerce   sheet updated 11-30-2010" xfId="1222" xr:uid="{00000000-0005-0000-0000-000046060000}"/>
    <cellStyle name="Normal_Sheet1 2" xfId="1552" xr:uid="{00000000-0005-0000-0000-000047060000}"/>
    <cellStyle name="Normal1" xfId="1223" xr:uid="{00000000-0005-0000-0000-000048060000}"/>
    <cellStyle name="Normal1 2" xfId="1813" xr:uid="{00000000-0005-0000-0000-000049060000}"/>
    <cellStyle name="Note 10" xfId="1224" xr:uid="{00000000-0005-0000-0000-00004A060000}"/>
    <cellStyle name="Note 10 2" xfId="1225" xr:uid="{00000000-0005-0000-0000-00004B060000}"/>
    <cellStyle name="Note 10 2 2" xfId="1815" xr:uid="{00000000-0005-0000-0000-00004C060000}"/>
    <cellStyle name="Note 10 3" xfId="1226" xr:uid="{00000000-0005-0000-0000-00004D060000}"/>
    <cellStyle name="Note 10 3 2" xfId="1816" xr:uid="{00000000-0005-0000-0000-00004E060000}"/>
    <cellStyle name="Note 10 4" xfId="1227" xr:uid="{00000000-0005-0000-0000-00004F060000}"/>
    <cellStyle name="Note 10 4 2" xfId="1817" xr:uid="{00000000-0005-0000-0000-000050060000}"/>
    <cellStyle name="Note 10 5" xfId="1228" xr:uid="{00000000-0005-0000-0000-000051060000}"/>
    <cellStyle name="Note 10 5 2" xfId="1818" xr:uid="{00000000-0005-0000-0000-000052060000}"/>
    <cellStyle name="Note 10 6" xfId="1229" xr:uid="{00000000-0005-0000-0000-000053060000}"/>
    <cellStyle name="Note 10 6 2" xfId="1819" xr:uid="{00000000-0005-0000-0000-000054060000}"/>
    <cellStyle name="Note 10 7" xfId="1230" xr:uid="{00000000-0005-0000-0000-000055060000}"/>
    <cellStyle name="Note 10 7 2" xfId="1820" xr:uid="{00000000-0005-0000-0000-000056060000}"/>
    <cellStyle name="Note 10 8" xfId="1814" xr:uid="{00000000-0005-0000-0000-000057060000}"/>
    <cellStyle name="Note 10_Jersey" xfId="1231" xr:uid="{00000000-0005-0000-0000-000058060000}"/>
    <cellStyle name="Note 11" xfId="1232" xr:uid="{00000000-0005-0000-0000-000059060000}"/>
    <cellStyle name="Note 11 2" xfId="1233" xr:uid="{00000000-0005-0000-0000-00005A060000}"/>
    <cellStyle name="Note 11 2 2" xfId="1822" xr:uid="{00000000-0005-0000-0000-00005B060000}"/>
    <cellStyle name="Note 11 3" xfId="1234" xr:uid="{00000000-0005-0000-0000-00005C060000}"/>
    <cellStyle name="Note 11 3 2" xfId="1823" xr:uid="{00000000-0005-0000-0000-00005D060000}"/>
    <cellStyle name="Note 11 4" xfId="1235" xr:uid="{00000000-0005-0000-0000-00005E060000}"/>
    <cellStyle name="Note 11 4 2" xfId="1824" xr:uid="{00000000-0005-0000-0000-00005F060000}"/>
    <cellStyle name="Note 11 5" xfId="1236" xr:uid="{00000000-0005-0000-0000-000060060000}"/>
    <cellStyle name="Note 11 5 2" xfId="1825" xr:uid="{00000000-0005-0000-0000-000061060000}"/>
    <cellStyle name="Note 11 6" xfId="1237" xr:uid="{00000000-0005-0000-0000-000062060000}"/>
    <cellStyle name="Note 11 6 2" xfId="1826" xr:uid="{00000000-0005-0000-0000-000063060000}"/>
    <cellStyle name="Note 11 7" xfId="1238" xr:uid="{00000000-0005-0000-0000-000064060000}"/>
    <cellStyle name="Note 11 7 2" xfId="1827" xr:uid="{00000000-0005-0000-0000-000065060000}"/>
    <cellStyle name="Note 11 8" xfId="1821" xr:uid="{00000000-0005-0000-0000-000066060000}"/>
    <cellStyle name="Note 11_Jersey" xfId="1239" xr:uid="{00000000-0005-0000-0000-000067060000}"/>
    <cellStyle name="Note 12" xfId="1240" xr:uid="{00000000-0005-0000-0000-000068060000}"/>
    <cellStyle name="Note 12 2" xfId="1241" xr:uid="{00000000-0005-0000-0000-000069060000}"/>
    <cellStyle name="Note 12 2 2" xfId="1829" xr:uid="{00000000-0005-0000-0000-00006A060000}"/>
    <cellStyle name="Note 12 3" xfId="1242" xr:uid="{00000000-0005-0000-0000-00006B060000}"/>
    <cellStyle name="Note 12 3 2" xfId="1830" xr:uid="{00000000-0005-0000-0000-00006C060000}"/>
    <cellStyle name="Note 12 4" xfId="1243" xr:uid="{00000000-0005-0000-0000-00006D060000}"/>
    <cellStyle name="Note 12 4 2" xfId="1831" xr:uid="{00000000-0005-0000-0000-00006E060000}"/>
    <cellStyle name="Note 12 5" xfId="1244" xr:uid="{00000000-0005-0000-0000-00006F060000}"/>
    <cellStyle name="Note 12 5 2" xfId="1832" xr:uid="{00000000-0005-0000-0000-000070060000}"/>
    <cellStyle name="Note 12 6" xfId="1245" xr:uid="{00000000-0005-0000-0000-000071060000}"/>
    <cellStyle name="Note 12 6 2" xfId="1833" xr:uid="{00000000-0005-0000-0000-000072060000}"/>
    <cellStyle name="Note 12 7" xfId="1246" xr:uid="{00000000-0005-0000-0000-000073060000}"/>
    <cellStyle name="Note 12 7 2" xfId="1834" xr:uid="{00000000-0005-0000-0000-000074060000}"/>
    <cellStyle name="Note 12 8" xfId="1828" xr:uid="{00000000-0005-0000-0000-000075060000}"/>
    <cellStyle name="Note 12_Jersey" xfId="1247" xr:uid="{00000000-0005-0000-0000-000076060000}"/>
    <cellStyle name="Note 13" xfId="1248" xr:uid="{00000000-0005-0000-0000-000077060000}"/>
    <cellStyle name="Note 13 2" xfId="1249" xr:uid="{00000000-0005-0000-0000-000078060000}"/>
    <cellStyle name="Note 13 2 2" xfId="1836" xr:uid="{00000000-0005-0000-0000-000079060000}"/>
    <cellStyle name="Note 13 3" xfId="1250" xr:uid="{00000000-0005-0000-0000-00007A060000}"/>
    <cellStyle name="Note 13 3 2" xfId="1837" xr:uid="{00000000-0005-0000-0000-00007B060000}"/>
    <cellStyle name="Note 13 4" xfId="1251" xr:uid="{00000000-0005-0000-0000-00007C060000}"/>
    <cellStyle name="Note 13 4 2" xfId="1838" xr:uid="{00000000-0005-0000-0000-00007D060000}"/>
    <cellStyle name="Note 13 5" xfId="1252" xr:uid="{00000000-0005-0000-0000-00007E060000}"/>
    <cellStyle name="Note 13 5 2" xfId="1839" xr:uid="{00000000-0005-0000-0000-00007F060000}"/>
    <cellStyle name="Note 13 6" xfId="1253" xr:uid="{00000000-0005-0000-0000-000080060000}"/>
    <cellStyle name="Note 13 6 2" xfId="1840" xr:uid="{00000000-0005-0000-0000-000081060000}"/>
    <cellStyle name="Note 13 7" xfId="1254" xr:uid="{00000000-0005-0000-0000-000082060000}"/>
    <cellStyle name="Note 13 7 2" xfId="1841" xr:uid="{00000000-0005-0000-0000-000083060000}"/>
    <cellStyle name="Note 13 8" xfId="1835" xr:uid="{00000000-0005-0000-0000-000084060000}"/>
    <cellStyle name="Note 13_Jersey" xfId="1255" xr:uid="{00000000-0005-0000-0000-000085060000}"/>
    <cellStyle name="Note 14" xfId="1256" xr:uid="{00000000-0005-0000-0000-000086060000}"/>
    <cellStyle name="Note 14 2" xfId="1257" xr:uid="{00000000-0005-0000-0000-000087060000}"/>
    <cellStyle name="Note 14 2 2" xfId="1843" xr:uid="{00000000-0005-0000-0000-000088060000}"/>
    <cellStyle name="Note 14 3" xfId="1258" xr:uid="{00000000-0005-0000-0000-000089060000}"/>
    <cellStyle name="Note 14 3 2" xfId="1844" xr:uid="{00000000-0005-0000-0000-00008A060000}"/>
    <cellStyle name="Note 14 4" xfId="1259" xr:uid="{00000000-0005-0000-0000-00008B060000}"/>
    <cellStyle name="Note 14 4 2" xfId="1845" xr:uid="{00000000-0005-0000-0000-00008C060000}"/>
    <cellStyle name="Note 14 5" xfId="1260" xr:uid="{00000000-0005-0000-0000-00008D060000}"/>
    <cellStyle name="Note 14 5 2" xfId="1846" xr:uid="{00000000-0005-0000-0000-00008E060000}"/>
    <cellStyle name="Note 14 6" xfId="1261" xr:uid="{00000000-0005-0000-0000-00008F060000}"/>
    <cellStyle name="Note 14 6 2" xfId="1847" xr:uid="{00000000-0005-0000-0000-000090060000}"/>
    <cellStyle name="Note 14 7" xfId="1262" xr:uid="{00000000-0005-0000-0000-000091060000}"/>
    <cellStyle name="Note 14 7 2" xfId="1848" xr:uid="{00000000-0005-0000-0000-000092060000}"/>
    <cellStyle name="Note 14 8" xfId="1842" xr:uid="{00000000-0005-0000-0000-000093060000}"/>
    <cellStyle name="Note 14_Jersey" xfId="1263" xr:uid="{00000000-0005-0000-0000-000094060000}"/>
    <cellStyle name="Note 15" xfId="1264" xr:uid="{00000000-0005-0000-0000-000095060000}"/>
    <cellStyle name="Note 15 2" xfId="1265" xr:uid="{00000000-0005-0000-0000-000096060000}"/>
    <cellStyle name="Note 15 2 2" xfId="1850" xr:uid="{00000000-0005-0000-0000-000097060000}"/>
    <cellStyle name="Note 15 3" xfId="1266" xr:uid="{00000000-0005-0000-0000-000098060000}"/>
    <cellStyle name="Note 15 3 2" xfId="1851" xr:uid="{00000000-0005-0000-0000-000099060000}"/>
    <cellStyle name="Note 15 4" xfId="1849" xr:uid="{00000000-0005-0000-0000-00009A060000}"/>
    <cellStyle name="Note 15_Jersey" xfId="1267" xr:uid="{00000000-0005-0000-0000-00009B060000}"/>
    <cellStyle name="Note 16" xfId="1268" xr:uid="{00000000-0005-0000-0000-00009C060000}"/>
    <cellStyle name="Note 16 2" xfId="1269" xr:uid="{00000000-0005-0000-0000-00009D060000}"/>
    <cellStyle name="Note 16 2 2" xfId="1853" xr:uid="{00000000-0005-0000-0000-00009E060000}"/>
    <cellStyle name="Note 16 3" xfId="1270" xr:uid="{00000000-0005-0000-0000-00009F060000}"/>
    <cellStyle name="Note 16 3 2" xfId="1854" xr:uid="{00000000-0005-0000-0000-0000A0060000}"/>
    <cellStyle name="Note 16 4" xfId="1852" xr:uid="{00000000-0005-0000-0000-0000A1060000}"/>
    <cellStyle name="Note 16_Jersey" xfId="1271" xr:uid="{00000000-0005-0000-0000-0000A2060000}"/>
    <cellStyle name="Note 17" xfId="1272" xr:uid="{00000000-0005-0000-0000-0000A3060000}"/>
    <cellStyle name="Note 17 2" xfId="1855" xr:uid="{00000000-0005-0000-0000-0000A4060000}"/>
    <cellStyle name="Note 18" xfId="1273" xr:uid="{00000000-0005-0000-0000-0000A5060000}"/>
    <cellStyle name="Note 18 2" xfId="1856" xr:uid="{00000000-0005-0000-0000-0000A6060000}"/>
    <cellStyle name="Note 19" xfId="1952" xr:uid="{00000000-0005-0000-0000-0000A7060000}"/>
    <cellStyle name="Note 2" xfId="1274" xr:uid="{00000000-0005-0000-0000-0000A8060000}"/>
    <cellStyle name="Note 2 2" xfId="1275" xr:uid="{00000000-0005-0000-0000-0000A9060000}"/>
    <cellStyle name="Note 2 2 2" xfId="1858" xr:uid="{00000000-0005-0000-0000-0000AA060000}"/>
    <cellStyle name="Note 2 3" xfId="1276" xr:uid="{00000000-0005-0000-0000-0000AB060000}"/>
    <cellStyle name="Note 2 3 2" xfId="1859" xr:uid="{00000000-0005-0000-0000-0000AC060000}"/>
    <cellStyle name="Note 2 4" xfId="1277" xr:uid="{00000000-0005-0000-0000-0000AD060000}"/>
    <cellStyle name="Note 2 4 2" xfId="1860" xr:uid="{00000000-0005-0000-0000-0000AE060000}"/>
    <cellStyle name="Note 2 5" xfId="1278" xr:uid="{00000000-0005-0000-0000-0000AF060000}"/>
    <cellStyle name="Note 2 5 2" xfId="1861" xr:uid="{00000000-0005-0000-0000-0000B0060000}"/>
    <cellStyle name="Note 2 6" xfId="1279" xr:uid="{00000000-0005-0000-0000-0000B1060000}"/>
    <cellStyle name="Note 2 6 2" xfId="1862" xr:uid="{00000000-0005-0000-0000-0000B2060000}"/>
    <cellStyle name="Note 2 7" xfId="1280" xr:uid="{00000000-0005-0000-0000-0000B3060000}"/>
    <cellStyle name="Note 2 7 2" xfId="1863" xr:uid="{00000000-0005-0000-0000-0000B4060000}"/>
    <cellStyle name="Note 2 8" xfId="1281" xr:uid="{00000000-0005-0000-0000-0000B5060000}"/>
    <cellStyle name="Note 2 8 2" xfId="1864" xr:uid="{00000000-0005-0000-0000-0000B6060000}"/>
    <cellStyle name="Note 2 9" xfId="1857" xr:uid="{00000000-0005-0000-0000-0000B7060000}"/>
    <cellStyle name="Note 2_Jersey" xfId="1282" xr:uid="{00000000-0005-0000-0000-0000B8060000}"/>
    <cellStyle name="Note 20" xfId="2002" xr:uid="{00000000-0005-0000-0000-0000B9060000}"/>
    <cellStyle name="Note 21" xfId="1951" xr:uid="{00000000-0005-0000-0000-0000BA060000}"/>
    <cellStyle name="Note 3" xfId="1283" xr:uid="{00000000-0005-0000-0000-0000BB060000}"/>
    <cellStyle name="Note 3 2" xfId="1284" xr:uid="{00000000-0005-0000-0000-0000BC060000}"/>
    <cellStyle name="Note 3 2 2" xfId="1866" xr:uid="{00000000-0005-0000-0000-0000BD060000}"/>
    <cellStyle name="Note 3 3" xfId="1285" xr:uid="{00000000-0005-0000-0000-0000BE060000}"/>
    <cellStyle name="Note 3 3 2" xfId="1867" xr:uid="{00000000-0005-0000-0000-0000BF060000}"/>
    <cellStyle name="Note 3 4" xfId="1286" xr:uid="{00000000-0005-0000-0000-0000C0060000}"/>
    <cellStyle name="Note 3 4 2" xfId="1868" xr:uid="{00000000-0005-0000-0000-0000C1060000}"/>
    <cellStyle name="Note 3 5" xfId="1287" xr:uid="{00000000-0005-0000-0000-0000C2060000}"/>
    <cellStyle name="Note 3 5 2" xfId="1869" xr:uid="{00000000-0005-0000-0000-0000C3060000}"/>
    <cellStyle name="Note 3 6" xfId="1288" xr:uid="{00000000-0005-0000-0000-0000C4060000}"/>
    <cellStyle name="Note 3 6 2" xfId="1870" xr:uid="{00000000-0005-0000-0000-0000C5060000}"/>
    <cellStyle name="Note 3 7" xfId="1289" xr:uid="{00000000-0005-0000-0000-0000C6060000}"/>
    <cellStyle name="Note 3 7 2" xfId="1871" xr:uid="{00000000-0005-0000-0000-0000C7060000}"/>
    <cellStyle name="Note 3 8" xfId="1865" xr:uid="{00000000-0005-0000-0000-0000C8060000}"/>
    <cellStyle name="Note 3_Jersey" xfId="1290" xr:uid="{00000000-0005-0000-0000-0000C9060000}"/>
    <cellStyle name="Note 4" xfId="1291" xr:uid="{00000000-0005-0000-0000-0000CA060000}"/>
    <cellStyle name="Note 4 2" xfId="1292" xr:uid="{00000000-0005-0000-0000-0000CB060000}"/>
    <cellStyle name="Note 4 2 2" xfId="1873" xr:uid="{00000000-0005-0000-0000-0000CC060000}"/>
    <cellStyle name="Note 4 3" xfId="1293" xr:uid="{00000000-0005-0000-0000-0000CD060000}"/>
    <cellStyle name="Note 4 3 2" xfId="1874" xr:uid="{00000000-0005-0000-0000-0000CE060000}"/>
    <cellStyle name="Note 4 4" xfId="1294" xr:uid="{00000000-0005-0000-0000-0000CF060000}"/>
    <cellStyle name="Note 4 4 2" xfId="1875" xr:uid="{00000000-0005-0000-0000-0000D0060000}"/>
    <cellStyle name="Note 4 5" xfId="1295" xr:uid="{00000000-0005-0000-0000-0000D1060000}"/>
    <cellStyle name="Note 4 5 2" xfId="1876" xr:uid="{00000000-0005-0000-0000-0000D2060000}"/>
    <cellStyle name="Note 4 6" xfId="1296" xr:uid="{00000000-0005-0000-0000-0000D3060000}"/>
    <cellStyle name="Note 4 6 2" xfId="1877" xr:uid="{00000000-0005-0000-0000-0000D4060000}"/>
    <cellStyle name="Note 4 7" xfId="1297" xr:uid="{00000000-0005-0000-0000-0000D5060000}"/>
    <cellStyle name="Note 4 7 2" xfId="1878" xr:uid="{00000000-0005-0000-0000-0000D6060000}"/>
    <cellStyle name="Note 4 8" xfId="1872" xr:uid="{00000000-0005-0000-0000-0000D7060000}"/>
    <cellStyle name="Note 4_Jersey" xfId="1298" xr:uid="{00000000-0005-0000-0000-0000D8060000}"/>
    <cellStyle name="Note 5" xfId="1299" xr:uid="{00000000-0005-0000-0000-0000D9060000}"/>
    <cellStyle name="Note 5 2" xfId="1300" xr:uid="{00000000-0005-0000-0000-0000DA060000}"/>
    <cellStyle name="Note 5 2 2" xfId="1880" xr:uid="{00000000-0005-0000-0000-0000DB060000}"/>
    <cellStyle name="Note 5 3" xfId="1301" xr:uid="{00000000-0005-0000-0000-0000DC060000}"/>
    <cellStyle name="Note 5 3 2" xfId="1881" xr:uid="{00000000-0005-0000-0000-0000DD060000}"/>
    <cellStyle name="Note 5 4" xfId="1302" xr:uid="{00000000-0005-0000-0000-0000DE060000}"/>
    <cellStyle name="Note 5 4 2" xfId="1882" xr:uid="{00000000-0005-0000-0000-0000DF060000}"/>
    <cellStyle name="Note 5 5" xfId="1303" xr:uid="{00000000-0005-0000-0000-0000E0060000}"/>
    <cellStyle name="Note 5 5 2" xfId="1883" xr:uid="{00000000-0005-0000-0000-0000E1060000}"/>
    <cellStyle name="Note 5 6" xfId="1304" xr:uid="{00000000-0005-0000-0000-0000E2060000}"/>
    <cellStyle name="Note 5 6 2" xfId="1884" xr:uid="{00000000-0005-0000-0000-0000E3060000}"/>
    <cellStyle name="Note 5 7" xfId="1305" xr:uid="{00000000-0005-0000-0000-0000E4060000}"/>
    <cellStyle name="Note 5 7 2" xfId="1885" xr:uid="{00000000-0005-0000-0000-0000E5060000}"/>
    <cellStyle name="Note 5 8" xfId="1879" xr:uid="{00000000-0005-0000-0000-0000E6060000}"/>
    <cellStyle name="Note 5_Jersey" xfId="1306" xr:uid="{00000000-0005-0000-0000-0000E7060000}"/>
    <cellStyle name="Note 6" xfId="1307" xr:uid="{00000000-0005-0000-0000-0000E8060000}"/>
    <cellStyle name="Note 6 2" xfId="1308" xr:uid="{00000000-0005-0000-0000-0000E9060000}"/>
    <cellStyle name="Note 6 2 2" xfId="1887" xr:uid="{00000000-0005-0000-0000-0000EA060000}"/>
    <cellStyle name="Note 6 3" xfId="1309" xr:uid="{00000000-0005-0000-0000-0000EB060000}"/>
    <cellStyle name="Note 6 3 2" xfId="1888" xr:uid="{00000000-0005-0000-0000-0000EC060000}"/>
    <cellStyle name="Note 6 4" xfId="1310" xr:uid="{00000000-0005-0000-0000-0000ED060000}"/>
    <cellStyle name="Note 6 4 2" xfId="1889" xr:uid="{00000000-0005-0000-0000-0000EE060000}"/>
    <cellStyle name="Note 6 5" xfId="1311" xr:uid="{00000000-0005-0000-0000-0000EF060000}"/>
    <cellStyle name="Note 6 5 2" xfId="1890" xr:uid="{00000000-0005-0000-0000-0000F0060000}"/>
    <cellStyle name="Note 6 6" xfId="1312" xr:uid="{00000000-0005-0000-0000-0000F1060000}"/>
    <cellStyle name="Note 6 6 2" xfId="1891" xr:uid="{00000000-0005-0000-0000-0000F2060000}"/>
    <cellStyle name="Note 6 7" xfId="1313" xr:uid="{00000000-0005-0000-0000-0000F3060000}"/>
    <cellStyle name="Note 6 7 2" xfId="1892" xr:uid="{00000000-0005-0000-0000-0000F4060000}"/>
    <cellStyle name="Note 6 8" xfId="1886" xr:uid="{00000000-0005-0000-0000-0000F5060000}"/>
    <cellStyle name="Note 6_Jersey" xfId="1314" xr:uid="{00000000-0005-0000-0000-0000F6060000}"/>
    <cellStyle name="Note 7" xfId="1315" xr:uid="{00000000-0005-0000-0000-0000F7060000}"/>
    <cellStyle name="Note 7 2" xfId="1316" xr:uid="{00000000-0005-0000-0000-0000F8060000}"/>
    <cellStyle name="Note 7 2 2" xfId="1894" xr:uid="{00000000-0005-0000-0000-0000F9060000}"/>
    <cellStyle name="Note 7 3" xfId="1317" xr:uid="{00000000-0005-0000-0000-0000FA060000}"/>
    <cellStyle name="Note 7 3 2" xfId="1895" xr:uid="{00000000-0005-0000-0000-0000FB060000}"/>
    <cellStyle name="Note 7 4" xfId="1318" xr:uid="{00000000-0005-0000-0000-0000FC060000}"/>
    <cellStyle name="Note 7 4 2" xfId="1896" xr:uid="{00000000-0005-0000-0000-0000FD060000}"/>
    <cellStyle name="Note 7 5" xfId="1319" xr:uid="{00000000-0005-0000-0000-0000FE060000}"/>
    <cellStyle name="Note 7 5 2" xfId="1897" xr:uid="{00000000-0005-0000-0000-0000FF060000}"/>
    <cellStyle name="Note 7 6" xfId="1320" xr:uid="{00000000-0005-0000-0000-000000070000}"/>
    <cellStyle name="Note 7 6 2" xfId="1898" xr:uid="{00000000-0005-0000-0000-000001070000}"/>
    <cellStyle name="Note 7 7" xfId="1321" xr:uid="{00000000-0005-0000-0000-000002070000}"/>
    <cellStyle name="Note 7 7 2" xfId="1899" xr:uid="{00000000-0005-0000-0000-000003070000}"/>
    <cellStyle name="Note 7 8" xfId="1893" xr:uid="{00000000-0005-0000-0000-000004070000}"/>
    <cellStyle name="Note 7_Jersey" xfId="1322" xr:uid="{00000000-0005-0000-0000-000005070000}"/>
    <cellStyle name="Note 8" xfId="1323" xr:uid="{00000000-0005-0000-0000-000006070000}"/>
    <cellStyle name="Note 8 2" xfId="1324" xr:uid="{00000000-0005-0000-0000-000007070000}"/>
    <cellStyle name="Note 8 2 2" xfId="1901" xr:uid="{00000000-0005-0000-0000-000008070000}"/>
    <cellStyle name="Note 8 3" xfId="1325" xr:uid="{00000000-0005-0000-0000-000009070000}"/>
    <cellStyle name="Note 8 3 2" xfId="1902" xr:uid="{00000000-0005-0000-0000-00000A070000}"/>
    <cellStyle name="Note 8 4" xfId="1326" xr:uid="{00000000-0005-0000-0000-00000B070000}"/>
    <cellStyle name="Note 8 4 2" xfId="1903" xr:uid="{00000000-0005-0000-0000-00000C070000}"/>
    <cellStyle name="Note 8 5" xfId="1327" xr:uid="{00000000-0005-0000-0000-00000D070000}"/>
    <cellStyle name="Note 8 5 2" xfId="1904" xr:uid="{00000000-0005-0000-0000-00000E070000}"/>
    <cellStyle name="Note 8 6" xfId="1328" xr:uid="{00000000-0005-0000-0000-00000F070000}"/>
    <cellStyle name="Note 8 6 2" xfId="1905" xr:uid="{00000000-0005-0000-0000-000010070000}"/>
    <cellStyle name="Note 8 7" xfId="1329" xr:uid="{00000000-0005-0000-0000-000011070000}"/>
    <cellStyle name="Note 8 7 2" xfId="1906" xr:uid="{00000000-0005-0000-0000-000012070000}"/>
    <cellStyle name="Note 8 8" xfId="1900" xr:uid="{00000000-0005-0000-0000-000013070000}"/>
    <cellStyle name="Note 8_Jersey" xfId="1330" xr:uid="{00000000-0005-0000-0000-000014070000}"/>
    <cellStyle name="Note 9" xfId="1331" xr:uid="{00000000-0005-0000-0000-000015070000}"/>
    <cellStyle name="Note 9 2" xfId="1332" xr:uid="{00000000-0005-0000-0000-000016070000}"/>
    <cellStyle name="Note 9 2 2" xfId="1908" xr:uid="{00000000-0005-0000-0000-000017070000}"/>
    <cellStyle name="Note 9 3" xfId="1333" xr:uid="{00000000-0005-0000-0000-000018070000}"/>
    <cellStyle name="Note 9 3 2" xfId="1909" xr:uid="{00000000-0005-0000-0000-000019070000}"/>
    <cellStyle name="Note 9 4" xfId="1334" xr:uid="{00000000-0005-0000-0000-00001A070000}"/>
    <cellStyle name="Note 9 4 2" xfId="1910" xr:uid="{00000000-0005-0000-0000-00001B070000}"/>
    <cellStyle name="Note 9 5" xfId="1335" xr:uid="{00000000-0005-0000-0000-00001C070000}"/>
    <cellStyle name="Note 9 5 2" xfId="1911" xr:uid="{00000000-0005-0000-0000-00001D070000}"/>
    <cellStyle name="Note 9 6" xfId="1336" xr:uid="{00000000-0005-0000-0000-00001E070000}"/>
    <cellStyle name="Note 9 6 2" xfId="1912" xr:uid="{00000000-0005-0000-0000-00001F070000}"/>
    <cellStyle name="Note 9 7" xfId="1337" xr:uid="{00000000-0005-0000-0000-000020070000}"/>
    <cellStyle name="Note 9 7 2" xfId="1913" xr:uid="{00000000-0005-0000-0000-000021070000}"/>
    <cellStyle name="Note 9 8" xfId="1907" xr:uid="{00000000-0005-0000-0000-000022070000}"/>
    <cellStyle name="Note 9_Jersey" xfId="1338" xr:uid="{00000000-0005-0000-0000-000023070000}"/>
    <cellStyle name="Output 2" xfId="1339" xr:uid="{00000000-0005-0000-0000-000024070000}"/>
    <cellStyle name="Output 2 2" xfId="1914" xr:uid="{00000000-0005-0000-0000-000025070000}"/>
    <cellStyle name="Output 2 3" xfId="2054" xr:uid="{00000000-0005-0000-0000-000026070000}"/>
    <cellStyle name="Output 3" xfId="1340" xr:uid="{00000000-0005-0000-0000-000027070000}"/>
    <cellStyle name="Output 3 2" xfId="1915" xr:uid="{00000000-0005-0000-0000-000028070000}"/>
    <cellStyle name="Output 3 3" xfId="2055" xr:uid="{00000000-0005-0000-0000-000029070000}"/>
    <cellStyle name="Output 4" xfId="1341" xr:uid="{00000000-0005-0000-0000-00002A070000}"/>
    <cellStyle name="Output 4 2" xfId="1916" xr:uid="{00000000-0005-0000-0000-00002B070000}"/>
    <cellStyle name="Output 4 3" xfId="2056" xr:uid="{00000000-0005-0000-0000-00002C070000}"/>
    <cellStyle name="Output 5" xfId="2053" xr:uid="{00000000-0005-0000-0000-00002D070000}"/>
    <cellStyle name="Percent 2" xfId="1343" xr:uid="{00000000-0005-0000-0000-00002E070000}"/>
    <cellStyle name="Percent 2 2" xfId="1344" xr:uid="{00000000-0005-0000-0000-00002F070000}"/>
    <cellStyle name="Percent 2 2 2" xfId="1918" xr:uid="{00000000-0005-0000-0000-000030070000}"/>
    <cellStyle name="Percent 2 2 2 7" xfId="2112" xr:uid="{00000000-0005-0000-0000-000031070000}"/>
    <cellStyle name="Percent 2 3" xfId="1345" xr:uid="{00000000-0005-0000-0000-000032070000}"/>
    <cellStyle name="Percent 2 3 2" xfId="1919" xr:uid="{00000000-0005-0000-0000-000033070000}"/>
    <cellStyle name="Percent 2 4" xfId="1346" xr:uid="{00000000-0005-0000-0000-000034070000}"/>
    <cellStyle name="Percent 2 5" xfId="1917" xr:uid="{00000000-0005-0000-0000-000035070000}"/>
    <cellStyle name="Percent 2 5 2" xfId="2049" xr:uid="{00000000-0005-0000-0000-000036070000}"/>
    <cellStyle name="Percent 2 6" xfId="2118" xr:uid="{00000000-0005-0000-0000-000037070000}"/>
    <cellStyle name="Percent 3" xfId="1347" xr:uid="{00000000-0005-0000-0000-000038070000}"/>
    <cellStyle name="Percent 3 2" xfId="1348" xr:uid="{00000000-0005-0000-0000-000039070000}"/>
    <cellStyle name="Percent 3 2 2" xfId="1921" xr:uid="{00000000-0005-0000-0000-00003A070000}"/>
    <cellStyle name="Percent 3 3" xfId="1920" xr:uid="{00000000-0005-0000-0000-00003B070000}"/>
    <cellStyle name="Percent 3 4" xfId="2123" xr:uid="{00000000-0005-0000-0000-00003C070000}"/>
    <cellStyle name="Percent 4" xfId="1349" xr:uid="{00000000-0005-0000-0000-00003D070000}"/>
    <cellStyle name="Percent 4 2" xfId="1922" xr:uid="{00000000-0005-0000-0000-00003E070000}"/>
    <cellStyle name="Percent 5" xfId="1350" xr:uid="{00000000-0005-0000-0000-00003F070000}"/>
    <cellStyle name="Percent 6" xfId="1351" xr:uid="{00000000-0005-0000-0000-000040070000}"/>
    <cellStyle name="Percent 6 2" xfId="2050" xr:uid="{00000000-0005-0000-0000-000041070000}"/>
    <cellStyle name="Style 1" xfId="1352" xr:uid="{00000000-0005-0000-0000-000042070000}"/>
    <cellStyle name="Style 1 2" xfId="1353" xr:uid="{00000000-0005-0000-0000-000043070000}"/>
    <cellStyle name="Style 1 2 2" xfId="1924" xr:uid="{00000000-0005-0000-0000-000044070000}"/>
    <cellStyle name="Style 1 3" xfId="1354" xr:uid="{00000000-0005-0000-0000-000045070000}"/>
    <cellStyle name="Style 1 3 2" xfId="1925" xr:uid="{00000000-0005-0000-0000-000046070000}"/>
    <cellStyle name="Style 1 4" xfId="1923" xr:uid="{00000000-0005-0000-0000-000047070000}"/>
    <cellStyle name="Style 1_Chairs" xfId="1355" xr:uid="{00000000-0005-0000-0000-000048070000}"/>
    <cellStyle name="TableStyleLight1" xfId="1356" xr:uid="{00000000-0005-0000-0000-000049070000}"/>
    <cellStyle name="TextStyle" xfId="1357" xr:uid="{00000000-0005-0000-0000-00004A070000}"/>
    <cellStyle name="TextStyle 2" xfId="1926" xr:uid="{00000000-0005-0000-0000-00004B070000}"/>
    <cellStyle name="Title 2" xfId="1358" xr:uid="{00000000-0005-0000-0000-00004C070000}"/>
    <cellStyle name="Title 3" xfId="1359" xr:uid="{00000000-0005-0000-0000-00004D070000}"/>
    <cellStyle name="Title 3 2" xfId="1927" xr:uid="{00000000-0005-0000-0000-00004E070000}"/>
    <cellStyle name="Title 3 3" xfId="2051" xr:uid="{00000000-0005-0000-0000-00004F070000}"/>
    <cellStyle name="Title 4" xfId="1360" xr:uid="{00000000-0005-0000-0000-000050070000}"/>
    <cellStyle name="Total 2" xfId="1361" xr:uid="{00000000-0005-0000-0000-000051070000}"/>
    <cellStyle name="Total 2 2" xfId="1928" xr:uid="{00000000-0005-0000-0000-000052070000}"/>
    <cellStyle name="Total 2 3" xfId="2060" xr:uid="{00000000-0005-0000-0000-000053070000}"/>
    <cellStyle name="Total 3" xfId="1362" xr:uid="{00000000-0005-0000-0000-000054070000}"/>
    <cellStyle name="Total 3 2" xfId="1929" xr:uid="{00000000-0005-0000-0000-000055070000}"/>
    <cellStyle name="Total 3 3" xfId="2061" xr:uid="{00000000-0005-0000-0000-000056070000}"/>
    <cellStyle name="Total 4" xfId="1363" xr:uid="{00000000-0005-0000-0000-000057070000}"/>
    <cellStyle name="Total 4 2" xfId="1930" xr:uid="{00000000-0005-0000-0000-000058070000}"/>
    <cellStyle name="Total 4 3" xfId="2062" xr:uid="{00000000-0005-0000-0000-000059070000}"/>
    <cellStyle name="Total 5" xfId="2059" xr:uid="{00000000-0005-0000-0000-00005A070000}"/>
    <cellStyle name="Warning Text 2" xfId="1364" xr:uid="{00000000-0005-0000-0000-00005B070000}"/>
    <cellStyle name="Warning Text 3" xfId="1365" xr:uid="{00000000-0005-0000-0000-00005C070000}"/>
    <cellStyle name="Warning Text 4" xfId="1366" xr:uid="{00000000-0005-0000-0000-00005D070000}"/>
    <cellStyle name="百分比" xfId="1342" builtinId="5"/>
    <cellStyle name="百分比 2" xfId="1532" xr:uid="{00000000-0005-0000-0000-00005F070000}"/>
    <cellStyle name="百分比 2 2" xfId="1533" xr:uid="{00000000-0005-0000-0000-000060070000}"/>
    <cellStyle name="百分比 2 2 2" xfId="1932" xr:uid="{00000000-0005-0000-0000-000061070000}"/>
    <cellStyle name="百分比 2 3" xfId="1931" xr:uid="{00000000-0005-0000-0000-000062070000}"/>
    <cellStyle name="标题" xfId="2071" xr:uid="{00000000-0005-0000-0000-000063070000}"/>
    <cellStyle name="标题 1" xfId="2072" xr:uid="{00000000-0005-0000-0000-000064070000}"/>
    <cellStyle name="标题 1 2" xfId="1510" xr:uid="{00000000-0005-0000-0000-000065070000}"/>
    <cellStyle name="标题 1 3" xfId="1511" xr:uid="{00000000-0005-0000-0000-000066070000}"/>
    <cellStyle name="标题 2" xfId="2073" xr:uid="{00000000-0005-0000-0000-000067070000}"/>
    <cellStyle name="标题 2 2" xfId="1512" xr:uid="{00000000-0005-0000-0000-000068070000}"/>
    <cellStyle name="标题 2 3" xfId="1513" xr:uid="{00000000-0005-0000-0000-000069070000}"/>
    <cellStyle name="标题 3" xfId="2075" xr:uid="{00000000-0005-0000-0000-00006A070000}"/>
    <cellStyle name="标题 3 2" xfId="1514" xr:uid="{00000000-0005-0000-0000-00006B070000}"/>
    <cellStyle name="标题 3 3" xfId="1515" xr:uid="{00000000-0005-0000-0000-00006C070000}"/>
    <cellStyle name="标题 4" xfId="2076" xr:uid="{00000000-0005-0000-0000-00006D070000}"/>
    <cellStyle name="标题 4 2" xfId="1516" xr:uid="{00000000-0005-0000-0000-00006E070000}"/>
    <cellStyle name="标题 4 3" xfId="1517" xr:uid="{00000000-0005-0000-0000-00006F070000}"/>
    <cellStyle name="标题 5" xfId="1518" xr:uid="{00000000-0005-0000-0000-000070070000}"/>
    <cellStyle name="标题 6" xfId="1519" xr:uid="{00000000-0005-0000-0000-000071070000}"/>
    <cellStyle name="差" xfId="2064" xr:uid="{00000000-0005-0000-0000-000072070000}"/>
    <cellStyle name="差 2" xfId="1423" xr:uid="{00000000-0005-0000-0000-000073070000}"/>
    <cellStyle name="差 3" xfId="1424" xr:uid="{00000000-0005-0000-0000-000074070000}"/>
    <cellStyle name="差_Book1" xfId="1425" xr:uid="{00000000-0005-0000-0000-000075070000}"/>
    <cellStyle name="差_BW quote sheet for HP samples _09202012" xfId="1426" xr:uid="{00000000-0005-0000-0000-000076070000}"/>
    <cellStyle name="差_Cellular Blanket prices- Faze3" xfId="1427" xr:uid="{00000000-0005-0000-0000-000077070000}"/>
    <cellStyle name="差_EE Furniture Quotation of HH samples-20100906" xfId="1428" xr:uid="{00000000-0005-0000-0000-000078070000}"/>
    <cellStyle name="差_Folding Chair Quote Sheet - 23 May 2013" xfId="1429" xr:uid="{00000000-0005-0000-0000-000079070000}"/>
    <cellStyle name="差_HP quota sheet from kaifa 2011-9-8" xfId="1430" xr:uid="{00000000-0005-0000-0000-00007A070000}"/>
    <cellStyle name="差_HS quote sheet for HP samples _09192012" xfId="1431" xr:uid="{00000000-0005-0000-0000-00007B070000}"/>
    <cellStyle name="差_JZJ quote sheet for HP samples _09152012" xfId="1432" xr:uid="{00000000-0005-0000-0000-00007C070000}"/>
    <cellStyle name="差_KF quote sheet for HP samples _09152012" xfId="1433" xr:uid="{00000000-0005-0000-0000-00007D070000}"/>
    <cellStyle name="差_Master quote sheet for HP samples _09202012" xfId="1434" xr:uid="{00000000-0005-0000-0000-00007E070000}"/>
    <cellStyle name="差_Meiyi quote sheet for showroom samples _09192012 update" xfId="1435" xr:uid="{00000000-0005-0000-0000-00007F070000}"/>
    <cellStyle name="差_Minxing Haojiang TA quote sheet for HP 3-14-2013 " xfId="1436" xr:uid="{00000000-0005-0000-0000-000080070000}"/>
    <cellStyle name="差_MY quote sheet for HP samples _09152012" xfId="1437" xr:uid="{00000000-0005-0000-0000-000081070000}"/>
    <cellStyle name="差_Overstock Ottoman quotation-master-20110928" xfId="1438" xr:uid="{00000000-0005-0000-0000-000082070000}"/>
    <cellStyle name="差_Quotation sheet for HP sample from TC 2011-08-29 (3)" xfId="1439" xr:uid="{00000000-0005-0000-0000-000083070000}"/>
    <cellStyle name="差_quote sheet for JCP  _08022012 (2)" xfId="1440" xr:uid="{00000000-0005-0000-0000-000084070000}"/>
    <cellStyle name="差_quote sheet for Overstock _09062012" xfId="1441" xr:uid="{00000000-0005-0000-0000-000085070000}"/>
    <cellStyle name="差_quote sheet for two tables for Overstock 5-17-2013 (2)" xfId="1442" xr:uid="{00000000-0005-0000-0000-000086070000}"/>
    <cellStyle name="差_shopko sheet set CCD 2013-7-16" xfId="1443" xr:uid="{00000000-0005-0000-0000-000087070000}"/>
    <cellStyle name="差_TA-JLA April 2012 Sample Order (3)" xfId="1444" xr:uid="{00000000-0005-0000-0000-000088070000}"/>
    <cellStyle name="差_Total quote sheet for 201304 HP chairs" xfId="1445" xr:uid="{00000000-0005-0000-0000-000089070000}"/>
    <cellStyle name="差_Total quote sheet for 201304 HP samples _updated on 3-25-2013 (3)" xfId="1446" xr:uid="{00000000-0005-0000-0000-00008A070000}"/>
    <cellStyle name="差_Total quote sheet for 201304 HP samples _updated on 3-26-2013 (2)" xfId="1447" xr:uid="{00000000-0005-0000-0000-00008B070000}"/>
    <cellStyle name="差_Total quote sheet for 201304 HP samples 3-15-2013" xfId="1448" xr:uid="{00000000-0005-0000-0000-00008C070000}"/>
    <cellStyle name="差_Total quote sheet for 201304 HP samples 3-18-2013" xfId="1449" xr:uid="{00000000-0005-0000-0000-00008D070000}"/>
    <cellStyle name="差_total quote sheet for Overstock 2-25-2013" xfId="1450" xr:uid="{00000000-0005-0000-0000-00008E070000}"/>
    <cellStyle name="差_TW Home Quotation sheet for JCP _07162012 (2)" xfId="1451" xr:uid="{00000000-0005-0000-0000-00008F070000}"/>
    <cellStyle name="差_TW Home Quotation sheet for JCP _07182012" xfId="1452" xr:uid="{00000000-0005-0000-0000-000090070000}"/>
    <cellStyle name="差_TW Home Quotation sheet for JCP _07192012 - KD none KD (2)" xfId="1453" xr:uid="{00000000-0005-0000-0000-000091070000}"/>
    <cellStyle name="差_TW Home Quotation sheet HeYuan HP Show 2012-2-19" xfId="1454" xr:uid="{00000000-0005-0000-0000-000092070000}"/>
    <cellStyle name="差_TW Home Quotation sheet Hongsheng HP Show 2012-2-29" xfId="1455" xr:uid="{00000000-0005-0000-0000-000093070000}"/>
    <cellStyle name="差_TW Home Quotation sheet Jinzheng HP Show 2012-2-29" xfId="1456" xr:uid="{00000000-0005-0000-0000-000094070000}"/>
    <cellStyle name="差_TW Home Quotation sheet Meiyuan HP Show 2012-2-29" xfId="1457" xr:uid="{00000000-0005-0000-0000-000095070000}"/>
    <cellStyle name="差_TW Home Quotation sheet- south items for HP from HS 2012-03-22" xfId="1458" xr:uid="{00000000-0005-0000-0000-000096070000}"/>
    <cellStyle name="差_TW Home Quotation sheet-07022012update (2)" xfId="1459" xr:uid="{00000000-0005-0000-0000-000097070000}"/>
    <cellStyle name="差_TW Home Quotation sheet--120323" xfId="1460" xr:uid="{00000000-0005-0000-0000-000098070000}"/>
    <cellStyle name="差_TW Home Quotation sheet-120611HEYUAN  (2)" xfId="1461" xr:uid="{00000000-0005-0000-0000-000099070000}"/>
    <cellStyle name="差_TW Home Quotation sheet-120618 update (2)" xfId="1462" xr:uid="{00000000-0005-0000-0000-00009A070000}"/>
    <cellStyle name="差_TW Home Quotation sheet-BW 2012-3-13" xfId="1463" xr:uid="{00000000-0005-0000-0000-00009B070000}"/>
    <cellStyle name="差_TW Home Quotation sheet-BW items from MY" xfId="1464" xr:uid="{00000000-0005-0000-0000-00009C070000}"/>
    <cellStyle name="差_TW Home Quotation sheet-KAIFAI 2012-2-20" xfId="1465" xr:uid="{00000000-0005-0000-0000-00009D070000}"/>
    <cellStyle name="差_TW_Home_Quotation_sheet of HP samples-chairone-20100907" xfId="1466" xr:uid="{00000000-0005-0000-0000-00009E070000}"/>
    <cellStyle name="差_TW_Home_Quotation_sheet of HP samples-chairone-20100907 (3)" xfId="1467" xr:uid="{00000000-0005-0000-0000-00009F070000}"/>
    <cellStyle name="差_Winsun quote sheet for HP samples _09192012" xfId="1468" xr:uid="{00000000-0005-0000-0000-0000A0070000}"/>
    <cellStyle name="常规" xfId="0" builtinId="0"/>
    <cellStyle name="常规 10" xfId="1469" xr:uid="{00000000-0005-0000-0000-0000A2070000}"/>
    <cellStyle name="常规 11" xfId="1470" xr:uid="{00000000-0005-0000-0000-0000A3070000}"/>
    <cellStyle name="常规 12" xfId="1471" xr:uid="{00000000-0005-0000-0000-0000A4070000}"/>
    <cellStyle name="常规 13" xfId="1472" xr:uid="{00000000-0005-0000-0000-0000A5070000}"/>
    <cellStyle name="常规 14" xfId="1473" xr:uid="{00000000-0005-0000-0000-0000A6070000}"/>
    <cellStyle name="常规 15" xfId="1474" xr:uid="{00000000-0005-0000-0000-0000A7070000}"/>
    <cellStyle name="常规 16" xfId="2131" xr:uid="{613B55CA-F27D-4AB9-ACD4-7182499CC812}"/>
    <cellStyle name="常规 17" xfId="2133" xr:uid="{C2C66414-CD11-45E3-8536-A9D66D7B0ABC}"/>
    <cellStyle name="常规 18" xfId="2135" xr:uid="{C8A61187-FC04-4EE9-B023-A42344BDF4BE}"/>
    <cellStyle name="常规 19" xfId="2136" xr:uid="{41EF9DC4-3B44-4E44-B305-CA86BE290986}"/>
    <cellStyle name="常规 2" xfId="1475" xr:uid="{00000000-0005-0000-0000-0000A8070000}"/>
    <cellStyle name="常规 2 14" xfId="1476" xr:uid="{00000000-0005-0000-0000-0000A9070000}"/>
    <cellStyle name="常规 2 17" xfId="1477" xr:uid="{00000000-0005-0000-0000-0000AA070000}"/>
    <cellStyle name="常规 2 18" xfId="1478" xr:uid="{00000000-0005-0000-0000-0000AB070000}"/>
    <cellStyle name="常规 2 2" xfId="1479" xr:uid="{00000000-0005-0000-0000-0000AC070000}"/>
    <cellStyle name="常规 2 22" xfId="1480" xr:uid="{00000000-0005-0000-0000-0000AD070000}"/>
    <cellStyle name="常规 2 28" xfId="1481" xr:uid="{00000000-0005-0000-0000-0000AE070000}"/>
    <cellStyle name="常规 2 3" xfId="1482" xr:uid="{00000000-0005-0000-0000-0000AF070000}"/>
    <cellStyle name="常规 2 4" xfId="1483" xr:uid="{00000000-0005-0000-0000-0000B0070000}"/>
    <cellStyle name="常规 2 49" xfId="1484" xr:uid="{00000000-0005-0000-0000-0000B1070000}"/>
    <cellStyle name="常规 2 53" xfId="1485" xr:uid="{00000000-0005-0000-0000-0000B2070000}"/>
    <cellStyle name="常规 2_ALL items" xfId="1486" xr:uid="{00000000-0005-0000-0000-0000B3070000}"/>
    <cellStyle name="常规 3" xfId="1487" xr:uid="{00000000-0005-0000-0000-0000B4070000}"/>
    <cellStyle name="常规 4" xfId="1488" xr:uid="{00000000-0005-0000-0000-0000B5070000}"/>
    <cellStyle name="常规 5" xfId="1489" xr:uid="{00000000-0005-0000-0000-0000B6070000}"/>
    <cellStyle name="常规 6" xfId="1490" xr:uid="{00000000-0005-0000-0000-0000B7070000}"/>
    <cellStyle name="常规 6 2" xfId="1491" xr:uid="{00000000-0005-0000-0000-0000B8070000}"/>
    <cellStyle name="常规 6_Basic bedding commitment March Market--130506" xfId="1492" xr:uid="{00000000-0005-0000-0000-0000B9070000}"/>
    <cellStyle name="常规 7" xfId="1493" xr:uid="{00000000-0005-0000-0000-0000BA070000}"/>
    <cellStyle name="常规 8" xfId="1494" xr:uid="{00000000-0005-0000-0000-0000BB070000}"/>
    <cellStyle name="常规 8 2" xfId="1495" xr:uid="{00000000-0005-0000-0000-0000BC070000}"/>
    <cellStyle name="常规 8 2 2" xfId="1934" xr:uid="{00000000-0005-0000-0000-0000BD070000}"/>
    <cellStyle name="常规 8 3" xfId="1933" xr:uid="{00000000-0005-0000-0000-0000BE070000}"/>
    <cellStyle name="常规 9" xfId="1496" xr:uid="{00000000-0005-0000-0000-0000BF070000}"/>
    <cellStyle name="超链接" xfId="2130" builtinId="8"/>
    <cellStyle name="好" xfId="2052" xr:uid="{00000000-0005-0000-0000-0000C1070000}"/>
    <cellStyle name="好 2" xfId="1377" xr:uid="{00000000-0005-0000-0000-0000C2070000}"/>
    <cellStyle name="好 3" xfId="1378" xr:uid="{00000000-0005-0000-0000-0000C3070000}"/>
    <cellStyle name="好_Book1" xfId="1379" xr:uid="{00000000-0005-0000-0000-0000C4070000}"/>
    <cellStyle name="好_BW quote sheet for HP samples _09202012" xfId="1380" xr:uid="{00000000-0005-0000-0000-0000C5070000}"/>
    <cellStyle name="好_Cellular Blanket prices- Faze3" xfId="1381" xr:uid="{00000000-0005-0000-0000-0000C6070000}"/>
    <cellStyle name="好_EE Furniture Quotation of HH samples-20100906" xfId="1382" xr:uid="{00000000-0005-0000-0000-0000C7070000}"/>
    <cellStyle name="好_Folding Chair Quote Sheet - 23 May 2013" xfId="1383" xr:uid="{00000000-0005-0000-0000-0000C8070000}"/>
    <cellStyle name="好_HP quota sheet from kaifa 2011-9-8" xfId="1384" xr:uid="{00000000-0005-0000-0000-0000C9070000}"/>
    <cellStyle name="好_HS quote sheet for HP samples _09192012" xfId="1385" xr:uid="{00000000-0005-0000-0000-0000CA070000}"/>
    <cellStyle name="好_JZJ quote sheet for HP samples _09152012" xfId="1386" xr:uid="{00000000-0005-0000-0000-0000CB070000}"/>
    <cellStyle name="好_KF quote sheet for HP samples _09152012" xfId="1387" xr:uid="{00000000-0005-0000-0000-0000CC070000}"/>
    <cellStyle name="好_Master quote sheet for HP samples _09202012" xfId="1388" xr:uid="{00000000-0005-0000-0000-0000CD070000}"/>
    <cellStyle name="好_Meiyi quote sheet for showroom samples _09192012 update" xfId="1389" xr:uid="{00000000-0005-0000-0000-0000CE070000}"/>
    <cellStyle name="好_Minxing Haojiang TA quote sheet for HP 3-14-2013 " xfId="1390" xr:uid="{00000000-0005-0000-0000-0000CF070000}"/>
    <cellStyle name="好_MY quote sheet for HP samples _09152012" xfId="1391" xr:uid="{00000000-0005-0000-0000-0000D0070000}"/>
    <cellStyle name="好_Overstock Ottoman quotation-master-20110928" xfId="1392" xr:uid="{00000000-0005-0000-0000-0000D1070000}"/>
    <cellStyle name="好_Quotation sheet for HP sample from TC 2011-08-29 (3)" xfId="1393" xr:uid="{00000000-0005-0000-0000-0000D2070000}"/>
    <cellStyle name="好_quote sheet for JCP  _08022012 (2)" xfId="1394" xr:uid="{00000000-0005-0000-0000-0000D3070000}"/>
    <cellStyle name="好_quote sheet for Overstock _09062012" xfId="1395" xr:uid="{00000000-0005-0000-0000-0000D4070000}"/>
    <cellStyle name="好_quote sheet for two tables for Overstock 5-17-2013 (2)" xfId="1396" xr:uid="{00000000-0005-0000-0000-0000D5070000}"/>
    <cellStyle name="好_shopko sheet set CCD 2013-7-16" xfId="1397" xr:uid="{00000000-0005-0000-0000-0000D6070000}"/>
    <cellStyle name="好_TA-JLA April 2012 Sample Order (3)" xfId="1398" xr:uid="{00000000-0005-0000-0000-0000D7070000}"/>
    <cellStyle name="好_Total quote sheet for 201304 HP chairs" xfId="1399" xr:uid="{00000000-0005-0000-0000-0000D8070000}"/>
    <cellStyle name="好_Total quote sheet for 201304 HP samples _updated on 3-25-2013 (3)" xfId="1400" xr:uid="{00000000-0005-0000-0000-0000D9070000}"/>
    <cellStyle name="好_Total quote sheet for 201304 HP samples _updated on 3-26-2013 (2)" xfId="1401" xr:uid="{00000000-0005-0000-0000-0000DA070000}"/>
    <cellStyle name="好_Total quote sheet for 201304 HP samples 3-15-2013" xfId="1402" xr:uid="{00000000-0005-0000-0000-0000DB070000}"/>
    <cellStyle name="好_Total quote sheet for 201304 HP samples 3-18-2013" xfId="1403" xr:uid="{00000000-0005-0000-0000-0000DC070000}"/>
    <cellStyle name="好_total quote sheet for Overstock 2-25-2013" xfId="1404" xr:uid="{00000000-0005-0000-0000-0000DD070000}"/>
    <cellStyle name="好_TW Home Quotation sheet for JCP _07162012 (2)" xfId="1405" xr:uid="{00000000-0005-0000-0000-0000DE070000}"/>
    <cellStyle name="好_TW Home Quotation sheet for JCP _07182012" xfId="1406" xr:uid="{00000000-0005-0000-0000-0000DF070000}"/>
    <cellStyle name="好_TW Home Quotation sheet for JCP _07192012 - KD none KD (2)" xfId="1407" xr:uid="{00000000-0005-0000-0000-0000E0070000}"/>
    <cellStyle name="好_TW Home Quotation sheet HeYuan HP Show 2012-2-19" xfId="1408" xr:uid="{00000000-0005-0000-0000-0000E1070000}"/>
    <cellStyle name="好_TW Home Quotation sheet Hongsheng HP Show 2012-2-29" xfId="1409" xr:uid="{00000000-0005-0000-0000-0000E2070000}"/>
    <cellStyle name="好_TW Home Quotation sheet Jinzheng HP Show 2012-2-29" xfId="1410" xr:uid="{00000000-0005-0000-0000-0000E3070000}"/>
    <cellStyle name="好_TW Home Quotation sheet Meiyuan HP Show 2012-2-29" xfId="1411" xr:uid="{00000000-0005-0000-0000-0000E4070000}"/>
    <cellStyle name="好_TW Home Quotation sheet- south items for HP from HS 2012-03-22" xfId="1412" xr:uid="{00000000-0005-0000-0000-0000E5070000}"/>
    <cellStyle name="好_TW Home Quotation sheet-07022012update (2)" xfId="1413" xr:uid="{00000000-0005-0000-0000-0000E6070000}"/>
    <cellStyle name="好_TW Home Quotation sheet--120323" xfId="1414" xr:uid="{00000000-0005-0000-0000-0000E7070000}"/>
    <cellStyle name="好_TW Home Quotation sheet-120611HEYUAN  (2)" xfId="1415" xr:uid="{00000000-0005-0000-0000-0000E8070000}"/>
    <cellStyle name="好_TW Home Quotation sheet-120618 update (2)" xfId="1416" xr:uid="{00000000-0005-0000-0000-0000E9070000}"/>
    <cellStyle name="好_TW Home Quotation sheet-BW 2012-3-13" xfId="1417" xr:uid="{00000000-0005-0000-0000-0000EA070000}"/>
    <cellStyle name="好_TW Home Quotation sheet-BW items from MY" xfId="1418" xr:uid="{00000000-0005-0000-0000-0000EB070000}"/>
    <cellStyle name="好_TW Home Quotation sheet-KAIFAI 2012-2-20" xfId="1419" xr:uid="{00000000-0005-0000-0000-0000EC070000}"/>
    <cellStyle name="好_TW_Home_Quotation_sheet of HP samples-chairone-20100907" xfId="1420" xr:uid="{00000000-0005-0000-0000-0000ED070000}"/>
    <cellStyle name="好_TW_Home_Quotation_sheet of HP samples-chairone-20100907 (3)" xfId="1421" xr:uid="{00000000-0005-0000-0000-0000EE070000}"/>
    <cellStyle name="好_Winsun quote sheet for HP samples _09192012" xfId="1422" xr:uid="{00000000-0005-0000-0000-0000EF070000}"/>
    <cellStyle name="汇总" xfId="2079" xr:uid="{00000000-0005-0000-0000-0000F0070000}"/>
    <cellStyle name="汇总 2" xfId="1526" xr:uid="{00000000-0005-0000-0000-0000F1070000}"/>
    <cellStyle name="汇总 2 2" xfId="1936" xr:uid="{00000000-0005-0000-0000-0000F2070000}"/>
    <cellStyle name="汇总 2 3" xfId="2093" xr:uid="{00000000-0005-0000-0000-0000F3070000}"/>
    <cellStyle name="汇总 3" xfId="1527" xr:uid="{00000000-0005-0000-0000-0000F4070000}"/>
    <cellStyle name="汇总 3 2" xfId="1937" xr:uid="{00000000-0005-0000-0000-0000F5070000}"/>
    <cellStyle name="汇总 3 3" xfId="2094" xr:uid="{00000000-0005-0000-0000-0000F6070000}"/>
    <cellStyle name="汇总 4" xfId="2092" xr:uid="{00000000-0005-0000-0000-0000F7070000}"/>
    <cellStyle name="货币" xfId="413" builtinId="4"/>
    <cellStyle name="货币 2" xfId="2134" xr:uid="{3F775F09-D79D-44D7-9912-52A714E57593}"/>
    <cellStyle name="货币 2 30" xfId="1540" xr:uid="{00000000-0005-0000-0000-0000F9070000}"/>
    <cellStyle name="计算" xfId="2084" xr:uid="{00000000-0005-0000-0000-0000FA070000}"/>
    <cellStyle name="计算 2" xfId="1538" xr:uid="{00000000-0005-0000-0000-0000FB070000}"/>
    <cellStyle name="计算 2 2" xfId="1938" xr:uid="{00000000-0005-0000-0000-0000FC070000}"/>
    <cellStyle name="计算 2 3" xfId="2096" xr:uid="{00000000-0005-0000-0000-0000FD070000}"/>
    <cellStyle name="计算 3" xfId="1539" xr:uid="{00000000-0005-0000-0000-0000FE070000}"/>
    <cellStyle name="计算 3 2" xfId="1939" xr:uid="{00000000-0005-0000-0000-0000FF070000}"/>
    <cellStyle name="计算 3 3" xfId="2097" xr:uid="{00000000-0005-0000-0000-000000080000}"/>
    <cellStyle name="计算 4" xfId="2095" xr:uid="{00000000-0005-0000-0000-000001080000}"/>
    <cellStyle name="检查单元格" xfId="2078" xr:uid="{00000000-0005-0000-0000-000002080000}"/>
    <cellStyle name="检查单元格 2" xfId="1523" xr:uid="{00000000-0005-0000-0000-000003080000}"/>
    <cellStyle name="检查单元格 3" xfId="1524" xr:uid="{00000000-0005-0000-0000-000004080000}"/>
    <cellStyle name="解释性文本" xfId="2081" xr:uid="{00000000-0005-0000-0000-000005080000}"/>
    <cellStyle name="解释性文本 2" xfId="1534" xr:uid="{00000000-0005-0000-0000-000006080000}"/>
    <cellStyle name="解释性文本 3" xfId="1535" xr:uid="{00000000-0005-0000-0000-000007080000}"/>
    <cellStyle name="警告文本" xfId="2082" xr:uid="{00000000-0005-0000-0000-000008080000}"/>
    <cellStyle name="警告文本 2" xfId="1536" xr:uid="{00000000-0005-0000-0000-000009080000}"/>
    <cellStyle name="警告文本 3" xfId="1537" xr:uid="{00000000-0005-0000-0000-00000A080000}"/>
    <cellStyle name="链接单元格" xfId="2088" xr:uid="{00000000-0005-0000-0000-00000B080000}"/>
    <cellStyle name="链接单元格 2" xfId="1548" xr:uid="{00000000-0005-0000-0000-00000C080000}"/>
    <cellStyle name="链接单元格 3" xfId="1549" xr:uid="{00000000-0005-0000-0000-00000D080000}"/>
    <cellStyle name="霓付 [0]_97MBO" xfId="1550" xr:uid="{00000000-0005-0000-0000-00000E080000}"/>
    <cellStyle name="霓付_97MBO" xfId="1551" xr:uid="{00000000-0005-0000-0000-00000F080000}"/>
    <cellStyle name="烹拳 [0]_97MBO" xfId="1530" xr:uid="{00000000-0005-0000-0000-000010080000}"/>
    <cellStyle name="烹拳_97MBO" xfId="1531" xr:uid="{00000000-0005-0000-0000-000011080000}"/>
    <cellStyle name="普通_ 白土" xfId="1509" xr:uid="{00000000-0005-0000-0000-000012080000}"/>
    <cellStyle name="千分位[0]_ 白土" xfId="1375" xr:uid="{00000000-0005-0000-0000-000013080000}"/>
    <cellStyle name="千分位_ 白土" xfId="1376" xr:uid="{00000000-0005-0000-0000-000014080000}"/>
    <cellStyle name="千位[0]_laroux" xfId="1373" xr:uid="{00000000-0005-0000-0000-000015080000}"/>
    <cellStyle name="千位_laroux" xfId="1374" xr:uid="{00000000-0005-0000-0000-000016080000}"/>
    <cellStyle name="千位分隔" xfId="405" builtinId="3"/>
    <cellStyle name="钎霖_laroux" xfId="1547" xr:uid="{00000000-0005-0000-0000-000018080000}"/>
    <cellStyle name="强调文字颜色 1" xfId="2065" xr:uid="{00000000-0005-0000-0000-000019080000}"/>
    <cellStyle name="强调文字颜色 1 2" xfId="1497" xr:uid="{00000000-0005-0000-0000-00001A080000}"/>
    <cellStyle name="强调文字颜色 1 3" xfId="1498" xr:uid="{00000000-0005-0000-0000-00001B080000}"/>
    <cellStyle name="强调文字颜色 2" xfId="2066" xr:uid="{00000000-0005-0000-0000-00001C080000}"/>
    <cellStyle name="强调文字颜色 2 2" xfId="1499" xr:uid="{00000000-0005-0000-0000-00001D080000}"/>
    <cellStyle name="强调文字颜色 2 3" xfId="1500" xr:uid="{00000000-0005-0000-0000-00001E080000}"/>
    <cellStyle name="强调文字颜色 3" xfId="2067" xr:uid="{00000000-0005-0000-0000-00001F080000}"/>
    <cellStyle name="强调文字颜色 3 2" xfId="1501" xr:uid="{00000000-0005-0000-0000-000020080000}"/>
    <cellStyle name="强调文字颜色 3 3" xfId="1502" xr:uid="{00000000-0005-0000-0000-000021080000}"/>
    <cellStyle name="强调文字颜色 4" xfId="2068" xr:uid="{00000000-0005-0000-0000-000022080000}"/>
    <cellStyle name="强调文字颜色 4 2" xfId="1503" xr:uid="{00000000-0005-0000-0000-000023080000}"/>
    <cellStyle name="强调文字颜色 4 3" xfId="1504" xr:uid="{00000000-0005-0000-0000-000024080000}"/>
    <cellStyle name="强调文字颜色 5" xfId="2069" xr:uid="{00000000-0005-0000-0000-000025080000}"/>
    <cellStyle name="强调文字颜色 5 2" xfId="1505" xr:uid="{00000000-0005-0000-0000-000026080000}"/>
    <cellStyle name="强调文字颜色 5 3" xfId="1506" xr:uid="{00000000-0005-0000-0000-000027080000}"/>
    <cellStyle name="强调文字颜色 6" xfId="2070" xr:uid="{00000000-0005-0000-0000-000028080000}"/>
    <cellStyle name="强调文字颜色 6 2" xfId="1507" xr:uid="{00000000-0005-0000-0000-000029080000}"/>
    <cellStyle name="强调文字颜色 6 3" xfId="1508" xr:uid="{00000000-0005-0000-0000-00002A080000}"/>
    <cellStyle name="适中" xfId="2087" xr:uid="{00000000-0005-0000-0000-00002B080000}"/>
    <cellStyle name="适中 2" xfId="1545" xr:uid="{00000000-0005-0000-0000-00002C080000}"/>
    <cellStyle name="适中 3" xfId="1546" xr:uid="{00000000-0005-0000-0000-00002D080000}"/>
    <cellStyle name="输出" xfId="2086" xr:uid="{00000000-0005-0000-0000-00002E080000}"/>
    <cellStyle name="输出 2" xfId="1543" xr:uid="{00000000-0005-0000-0000-00002F080000}"/>
    <cellStyle name="输出 2 2" xfId="1940" xr:uid="{00000000-0005-0000-0000-000030080000}"/>
    <cellStyle name="输出 2 3" xfId="2100" xr:uid="{00000000-0005-0000-0000-000031080000}"/>
    <cellStyle name="输出 3" xfId="1544" xr:uid="{00000000-0005-0000-0000-000032080000}"/>
    <cellStyle name="输出 3 2" xfId="1941" xr:uid="{00000000-0005-0000-0000-000033080000}"/>
    <cellStyle name="输出 3 3" xfId="2101" xr:uid="{00000000-0005-0000-0000-000034080000}"/>
    <cellStyle name="输出 4" xfId="2099" xr:uid="{00000000-0005-0000-0000-000035080000}"/>
    <cellStyle name="输入" xfId="2085" xr:uid="{00000000-0005-0000-0000-000036080000}"/>
    <cellStyle name="输入 2" xfId="1541" xr:uid="{00000000-0005-0000-0000-000037080000}"/>
    <cellStyle name="输入 2 2" xfId="1942" xr:uid="{00000000-0005-0000-0000-000038080000}"/>
    <cellStyle name="输入 2 3" xfId="2103" xr:uid="{00000000-0005-0000-0000-000039080000}"/>
    <cellStyle name="输入 3" xfId="1542" xr:uid="{00000000-0005-0000-0000-00003A080000}"/>
    <cellStyle name="输入 3 2" xfId="1943" xr:uid="{00000000-0005-0000-0000-00003B080000}"/>
    <cellStyle name="输入 3 3" xfId="2104" xr:uid="{00000000-0005-0000-0000-00003C080000}"/>
    <cellStyle name="输入 4" xfId="2102" xr:uid="{00000000-0005-0000-0000-00003D080000}"/>
    <cellStyle name="样式 1" xfId="1520" xr:uid="{00000000-0005-0000-0000-00003E080000}"/>
    <cellStyle name="样式 1 2" xfId="1521" xr:uid="{00000000-0005-0000-0000-00003F080000}"/>
    <cellStyle name="样式 1 2 2" xfId="1944" xr:uid="{00000000-0005-0000-0000-000040080000}"/>
    <cellStyle name="样式 1 3" xfId="1522" xr:uid="{00000000-0005-0000-0000-000041080000}"/>
    <cellStyle name="样式 1 3 2" xfId="1945" xr:uid="{00000000-0005-0000-0000-000042080000}"/>
    <cellStyle name="样式 1 4" xfId="1558" xr:uid="{00000000-0005-0000-0000-000043080000}"/>
    <cellStyle name="样式 1 5 7" xfId="2110" xr:uid="{00000000-0005-0000-0000-000044080000}"/>
    <cellStyle name="样式 1_Belk Ecoweave 400 tc tencel sheet quote 10092014" xfId="2077" xr:uid="{00000000-0005-0000-0000-000045080000}"/>
    <cellStyle name="樣式 1" xfId="1525" xr:uid="{00000000-0005-0000-0000-000046080000}"/>
    <cellStyle name="樣式 1 2" xfId="1946" xr:uid="{00000000-0005-0000-0000-000047080000}"/>
    <cellStyle name="一般_PRICE3" xfId="1372" xr:uid="{00000000-0005-0000-0000-000048080000}"/>
    <cellStyle name="注释" xfId="2080" xr:uid="{00000000-0005-0000-0000-000049080000}"/>
    <cellStyle name="注释 2" xfId="1528" xr:uid="{00000000-0005-0000-0000-00004A080000}"/>
    <cellStyle name="注释 2 2" xfId="1947" xr:uid="{00000000-0005-0000-0000-00004B080000}"/>
    <cellStyle name="注释 3" xfId="1529" xr:uid="{00000000-0005-0000-0000-00004C080000}"/>
    <cellStyle name="注释 3 2" xfId="1948" xr:uid="{00000000-0005-0000-0000-00004D080000}"/>
    <cellStyle name="콤마 [0]_BOILER-CO1" xfId="1367" xr:uid="{00000000-0005-0000-0000-00004E080000}"/>
    <cellStyle name="콤마_BOILER-CO1" xfId="1368" xr:uid="{00000000-0005-0000-0000-00004F080000}"/>
    <cellStyle name="통화 [0]_BOILER-CO1" xfId="1369" xr:uid="{00000000-0005-0000-0000-000050080000}"/>
    <cellStyle name="통화_BOILER-CO1" xfId="1370" xr:uid="{00000000-0005-0000-0000-000051080000}"/>
    <cellStyle name="표준_0N-HANDLING " xfId="1371" xr:uid="{00000000-0005-0000-0000-00005208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cid:image001.png@01DA6F3C.C41FA4E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179</xdr:row>
      <xdr:rowOff>0</xdr:rowOff>
    </xdr:from>
    <xdr:to>
      <xdr:col>1</xdr:col>
      <xdr:colOff>480060</xdr:colOff>
      <xdr:row>179</xdr:row>
      <xdr:rowOff>22860</xdr:rowOff>
    </xdr:to>
    <xdr:pic>
      <xdr:nvPicPr>
        <xdr:cNvPr id="2" name="Picture 1" descr="Instructions">
          <a:extLst>
            <a:ext uri="{FF2B5EF4-FFF2-40B4-BE49-F238E27FC236}">
              <a16:creationId xmlns:a16="http://schemas.microsoft.com/office/drawing/2014/main" id="{7C8CA64C-E5C2-C4C6-04C0-6586FF48BC5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179</xdr:row>
      <xdr:rowOff>0</xdr:rowOff>
    </xdr:from>
    <xdr:to>
      <xdr:col>1</xdr:col>
      <xdr:colOff>480060</xdr:colOff>
      <xdr:row>179</xdr:row>
      <xdr:rowOff>22860</xdr:rowOff>
    </xdr:to>
    <xdr:pic>
      <xdr:nvPicPr>
        <xdr:cNvPr id="3" name="Picture 2" descr="Instructions">
          <a:extLst>
            <a:ext uri="{FF2B5EF4-FFF2-40B4-BE49-F238E27FC236}">
              <a16:creationId xmlns:a16="http://schemas.microsoft.com/office/drawing/2014/main" id="{8E2B0282-3211-8353-3CF4-4E07E1CFF3B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4" name="Picture 3" descr="Instructions">
          <a:extLst>
            <a:ext uri="{FF2B5EF4-FFF2-40B4-BE49-F238E27FC236}">
              <a16:creationId xmlns:a16="http://schemas.microsoft.com/office/drawing/2014/main" id="{A700A9BE-910B-2EDB-2897-E45F656B6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5" name="Picture 4" descr="Instructions">
          <a:extLst>
            <a:ext uri="{FF2B5EF4-FFF2-40B4-BE49-F238E27FC236}">
              <a16:creationId xmlns:a16="http://schemas.microsoft.com/office/drawing/2014/main" id="{D067F057-FA7E-5991-BB4B-B2F08A44D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504825</xdr:colOff>
      <xdr:row>8</xdr:row>
      <xdr:rowOff>180975</xdr:rowOff>
    </xdr:from>
    <xdr:to>
      <xdr:col>2</xdr:col>
      <xdr:colOff>381000</xdr:colOff>
      <xdr:row>9</xdr:row>
      <xdr:rowOff>9525</xdr:rowOff>
    </xdr:to>
    <xdr:pic>
      <xdr:nvPicPr>
        <xdr:cNvPr id="2" name="Picture 1" descr="Instructions">
          <a:extLst>
            <a:ext uri="{FF2B5EF4-FFF2-40B4-BE49-F238E27FC236}">
              <a16:creationId xmlns:a16="http://schemas.microsoft.com/office/drawing/2014/main" id="{70E18F6A-7087-488A-EC15-AB9C55C85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8</xdr:row>
      <xdr:rowOff>180975</xdr:rowOff>
    </xdr:from>
    <xdr:to>
      <xdr:col>2</xdr:col>
      <xdr:colOff>381000</xdr:colOff>
      <xdr:row>9</xdr:row>
      <xdr:rowOff>9525</xdr:rowOff>
    </xdr:to>
    <xdr:pic>
      <xdr:nvPicPr>
        <xdr:cNvPr id="3" name="Picture 2" descr="Instructions">
          <a:extLst>
            <a:ext uri="{FF2B5EF4-FFF2-40B4-BE49-F238E27FC236}">
              <a16:creationId xmlns:a16="http://schemas.microsoft.com/office/drawing/2014/main" id="{6D6F8308-FE18-C25D-557D-47A70F663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20.8\&#28041;&#22806;&#32452;\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patrick.li@jlahome.com" TargetMode="External"/><Relationship Id="rId2" Type="http://schemas.openxmlformats.org/officeDocument/2006/relationships/hyperlink" Target="mailto:jatin.rekhi@jla-india.com" TargetMode="External"/><Relationship Id="rId1" Type="http://schemas.openxmlformats.org/officeDocument/2006/relationships/hyperlink" Target="mailto:patrick.li@jlahome.com" TargetMode="External"/><Relationship Id="rId4"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mailto:margaret.bellido@jlahome.com" TargetMode="External"/><Relationship Id="rId13" Type="http://schemas.openxmlformats.org/officeDocument/2006/relationships/hyperlink" Target="mailto:patrick.li@jlahome.com" TargetMode="External"/><Relationship Id="rId18" Type="http://schemas.openxmlformats.org/officeDocument/2006/relationships/hyperlink" Target="mailto:Hallie.Katz@ros.com" TargetMode="External"/><Relationship Id="rId3" Type="http://schemas.openxmlformats.org/officeDocument/2006/relationships/hyperlink" Target="mailto:margaret.bellido@jlahome.com" TargetMode="External"/><Relationship Id="rId7" Type="http://schemas.openxmlformats.org/officeDocument/2006/relationships/hyperlink" Target="mailto:mindy.yang@scmhome.com" TargetMode="External"/><Relationship Id="rId12" Type="http://schemas.openxmlformats.org/officeDocument/2006/relationships/hyperlink" Target="mailto:margaret.bellido@jlahome.com" TargetMode="External"/><Relationship Id="rId17" Type="http://schemas.openxmlformats.org/officeDocument/2006/relationships/hyperlink" Target="mailto:margaret.bellido@jlahome.com" TargetMode="External"/><Relationship Id="rId2" Type="http://schemas.openxmlformats.org/officeDocument/2006/relationships/hyperlink" Target="mailto:mindy.yang@jlachina.com" TargetMode="External"/><Relationship Id="rId16" Type="http://schemas.openxmlformats.org/officeDocument/2006/relationships/hyperlink" Target="mailto:margaret.bellido@jlahome.com" TargetMode="External"/><Relationship Id="rId1" Type="http://schemas.openxmlformats.org/officeDocument/2006/relationships/hyperlink" Target="mailto:margaret.bellido@jlahome.com" TargetMode="External"/><Relationship Id="rId6" Type="http://schemas.openxmlformats.org/officeDocument/2006/relationships/hyperlink" Target="mailto:margaret.bellido@jlahome.com" TargetMode="External"/><Relationship Id="rId11" Type="http://schemas.openxmlformats.org/officeDocument/2006/relationships/hyperlink" Target="mailto:mindy.yang@jlachina.com" TargetMode="External"/><Relationship Id="rId5" Type="http://schemas.openxmlformats.org/officeDocument/2006/relationships/hyperlink" Target="mailto:mindy.yang@jlachina.com" TargetMode="External"/><Relationship Id="rId15" Type="http://schemas.openxmlformats.org/officeDocument/2006/relationships/hyperlink" Target="mailto:mindy.yang@scmhome.com" TargetMode="External"/><Relationship Id="rId10" Type="http://schemas.openxmlformats.org/officeDocument/2006/relationships/hyperlink" Target="mailto:mindy.yang@jlachina.com" TargetMode="External"/><Relationship Id="rId19" Type="http://schemas.openxmlformats.org/officeDocument/2006/relationships/hyperlink" Target="mailto:Juanna.Nixon@ros.com" TargetMode="External"/><Relationship Id="rId4" Type="http://schemas.openxmlformats.org/officeDocument/2006/relationships/hyperlink" Target="mailto:Margaret.bellido@jlahome.com" TargetMode="External"/><Relationship Id="rId9" Type="http://schemas.openxmlformats.org/officeDocument/2006/relationships/hyperlink" Target="mailto:margaret.bellido@jlahome.com" TargetMode="External"/><Relationship Id="rId14" Type="http://schemas.openxmlformats.org/officeDocument/2006/relationships/hyperlink" Target="mailto:margaret.bellido@jlahome.co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patrick.li@jlahome.com" TargetMode="External"/><Relationship Id="rId13" Type="http://schemas.openxmlformats.org/officeDocument/2006/relationships/hyperlink" Target="mailto:patrick.li@jlahome.com" TargetMode="External"/><Relationship Id="rId3" Type="http://schemas.openxmlformats.org/officeDocument/2006/relationships/hyperlink" Target="mailto:patrick.li@jlahome.com" TargetMode="External"/><Relationship Id="rId7" Type="http://schemas.openxmlformats.org/officeDocument/2006/relationships/hyperlink" Target="mailto:patrick.li@jlahome.com" TargetMode="External"/><Relationship Id="rId12" Type="http://schemas.openxmlformats.org/officeDocument/2006/relationships/hyperlink" Target="mailto:jatin.rekhi@jla-india.com" TargetMode="External"/><Relationship Id="rId2" Type="http://schemas.openxmlformats.org/officeDocument/2006/relationships/hyperlink" Target="mailto:ankush.jadhav@jla-india.com" TargetMode="External"/><Relationship Id="rId1" Type="http://schemas.openxmlformats.org/officeDocument/2006/relationships/hyperlink" Target="mailto:patrick.li@jlahome.com" TargetMode="External"/><Relationship Id="rId6" Type="http://schemas.openxmlformats.org/officeDocument/2006/relationships/hyperlink" Target="mailto:jatin.rekhi@jla-india.com" TargetMode="External"/><Relationship Id="rId11" Type="http://schemas.openxmlformats.org/officeDocument/2006/relationships/hyperlink" Target="mailto:patrick.li@jlahome.com" TargetMode="External"/><Relationship Id="rId5" Type="http://schemas.openxmlformats.org/officeDocument/2006/relationships/hyperlink" Target="mailto:patrick.li@jlahome.com" TargetMode="External"/><Relationship Id="rId10" Type="http://schemas.openxmlformats.org/officeDocument/2006/relationships/hyperlink" Target="mailto:patrick.li@jlahome.com" TargetMode="External"/><Relationship Id="rId4" Type="http://schemas.openxmlformats.org/officeDocument/2006/relationships/hyperlink" Target="mailto:patrick.li@jlahome.com" TargetMode="External"/><Relationship Id="rId9" Type="http://schemas.openxmlformats.org/officeDocument/2006/relationships/hyperlink" Target="mailto:jatin.rekhi@jla-india.com"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W46"/>
  <sheetViews>
    <sheetView tabSelected="1" zoomScale="80" zoomScaleNormal="80" workbookViewId="0">
      <selection activeCell="AH5" sqref="AH5"/>
    </sheetView>
  </sheetViews>
  <sheetFormatPr defaultColWidth="9.42578125" defaultRowHeight="12.75" outlineLevelCol="2"/>
  <cols>
    <col min="1" max="1" width="19.42578125" style="1" customWidth="1"/>
    <col min="2" max="2" width="29.42578125" style="1" customWidth="1"/>
    <col min="3" max="3" width="16.5703125" style="3" customWidth="1"/>
    <col min="4" max="4" width="34.5703125" style="1" customWidth="1"/>
    <col min="5" max="5" width="15.140625" style="1" customWidth="1"/>
    <col min="6" max="6" width="16.42578125" style="1" customWidth="1"/>
    <col min="7" max="7" width="18.42578125" style="1" customWidth="1"/>
    <col min="8" max="8" width="14" style="1" customWidth="1"/>
    <col min="9" max="9" width="18.42578125" style="1" customWidth="1"/>
    <col min="10" max="10" width="12.42578125" style="1" customWidth="1" outlineLevel="1"/>
    <col min="11" max="11" width="4.5703125" style="48" customWidth="1" outlineLevel="1" collapsed="1"/>
    <col min="12" max="12" width="6" style="49" customWidth="1" outlineLevel="2"/>
    <col min="13" max="13" width="4.5703125" style="49" customWidth="1" outlineLevel="2"/>
    <col min="14" max="14" width="6.5703125" style="1" customWidth="1" outlineLevel="2"/>
    <col min="15" max="15" width="10.85546875" style="1" hidden="1" customWidth="1" outlineLevel="2"/>
    <col min="16" max="16" width="7.5703125" style="1" hidden="1" customWidth="1" outlineLevel="2"/>
    <col min="17" max="17" width="8.42578125" style="2" hidden="1" customWidth="1" outlineLevel="2"/>
    <col min="18" max="18" width="9.42578125" style="2" hidden="1" customWidth="1" outlineLevel="2"/>
    <col min="19" max="19" width="8.42578125" style="1" hidden="1" customWidth="1" outlineLevel="2"/>
    <col min="20" max="20" width="11.5703125" style="2" hidden="1" customWidth="1" outlineLevel="1"/>
    <col min="21" max="21" width="7.42578125" style="1" hidden="1" customWidth="1" outlineLevel="2"/>
    <col min="22" max="22" width="9.5703125" style="1" hidden="1" customWidth="1" outlineLevel="2"/>
    <col min="23" max="23" width="9.42578125" style="2" hidden="1" customWidth="1" outlineLevel="1" collapsed="1"/>
    <col min="24" max="25" width="7.42578125" style="2" hidden="1" customWidth="1" outlineLevel="1"/>
    <col min="26" max="29" width="7.42578125" style="1" hidden="1" customWidth="1" outlineLevel="2"/>
    <col min="30" max="30" width="7.5703125" style="1" hidden="1" customWidth="1" outlineLevel="2"/>
    <col min="31" max="31" width="9.42578125" style="2" hidden="1" customWidth="1" outlineLevel="1" collapsed="1"/>
    <col min="32" max="32" width="9.42578125" style="2" hidden="1" customWidth="1" outlineLevel="1"/>
    <col min="33" max="33" width="14.5703125" style="2" bestFit="1" customWidth="1" outlineLevel="1"/>
    <col min="34" max="34" width="14.5703125" style="2" customWidth="1" outlineLevel="1"/>
    <col min="35" max="35" width="12.85546875" style="2" customWidth="1" outlineLevel="1"/>
    <col min="36" max="37" width="12.42578125" style="2" bestFit="1" customWidth="1" outlineLevel="1"/>
    <col min="38" max="38" width="27.85546875" style="1" customWidth="1"/>
    <col min="39" max="16384" width="9.42578125" style="1"/>
  </cols>
  <sheetData>
    <row r="1" spans="1:231" s="77" customFormat="1" ht="31.5" customHeight="1" thickBot="1">
      <c r="A1" s="147" t="s">
        <v>345</v>
      </c>
      <c r="B1" s="147"/>
      <c r="C1" s="147"/>
      <c r="D1" s="147"/>
      <c r="E1" s="147"/>
      <c r="F1" s="147"/>
      <c r="G1" s="147"/>
      <c r="H1" s="147"/>
      <c r="I1" s="147"/>
      <c r="J1" s="147"/>
      <c r="K1" s="147"/>
      <c r="L1" s="78"/>
      <c r="V1" s="79"/>
      <c r="AM1" s="80"/>
      <c r="AP1" s="148"/>
      <c r="AQ1" s="148"/>
      <c r="AR1" s="148"/>
      <c r="GF1" s="149"/>
      <c r="HW1" s="80"/>
    </row>
    <row r="2" spans="1:231" s="77" customFormat="1" ht="22.5" customHeight="1">
      <c r="A2" s="150" t="s">
        <v>32</v>
      </c>
      <c r="B2" s="151" t="s">
        <v>31</v>
      </c>
      <c r="C2" s="152" t="s">
        <v>131</v>
      </c>
      <c r="D2" s="151" t="s">
        <v>132</v>
      </c>
      <c r="E2" s="385" t="s">
        <v>53</v>
      </c>
      <c r="F2" s="385"/>
      <c r="G2" s="385"/>
      <c r="H2" s="395" t="s">
        <v>93</v>
      </c>
      <c r="I2" s="395"/>
      <c r="J2" s="385" t="s">
        <v>133</v>
      </c>
      <c r="K2" s="385"/>
      <c r="L2" s="402" t="s">
        <v>134</v>
      </c>
      <c r="M2" s="403"/>
      <c r="O2" s="156" t="s">
        <v>208</v>
      </c>
      <c r="P2" s="153"/>
      <c r="V2" s="79"/>
      <c r="Z2" s="148"/>
      <c r="AA2" s="148"/>
      <c r="AB2" s="154"/>
      <c r="AE2" s="155"/>
      <c r="AM2" s="80"/>
      <c r="AP2" s="148"/>
      <c r="AQ2" s="148"/>
      <c r="AR2" s="148"/>
      <c r="DP2" s="170" t="s">
        <v>135</v>
      </c>
      <c r="DQ2" s="170" t="s">
        <v>136</v>
      </c>
      <c r="DR2" s="170" t="s">
        <v>137</v>
      </c>
      <c r="DS2" s="170" t="s">
        <v>138</v>
      </c>
      <c r="DT2" s="170" t="s">
        <v>139</v>
      </c>
      <c r="DU2" s="170" t="s">
        <v>140</v>
      </c>
      <c r="DV2" s="170" t="s">
        <v>141</v>
      </c>
      <c r="DW2" s="170" t="s">
        <v>142</v>
      </c>
      <c r="DX2" s="170" t="s">
        <v>143</v>
      </c>
      <c r="DY2" s="170" t="s">
        <v>144</v>
      </c>
      <c r="DZ2" s="170" t="s">
        <v>145</v>
      </c>
      <c r="EA2" s="170" t="s">
        <v>132</v>
      </c>
      <c r="EB2" s="170" t="s">
        <v>296</v>
      </c>
      <c r="EC2" s="170" t="s">
        <v>146</v>
      </c>
      <c r="ED2" s="170" t="s">
        <v>147</v>
      </c>
      <c r="EE2" s="149" t="s">
        <v>148</v>
      </c>
      <c r="EF2" s="149" t="s">
        <v>149</v>
      </c>
      <c r="EG2" s="149" t="s">
        <v>150</v>
      </c>
      <c r="EH2" s="149" t="s">
        <v>151</v>
      </c>
      <c r="EI2" s="149" t="s">
        <v>152</v>
      </c>
      <c r="EJ2" s="149" t="s">
        <v>153</v>
      </c>
      <c r="EK2" s="149" t="s">
        <v>154</v>
      </c>
      <c r="EL2" s="149" t="s">
        <v>155</v>
      </c>
      <c r="EM2" s="149" t="s">
        <v>156</v>
      </c>
      <c r="EN2" s="149" t="s">
        <v>157</v>
      </c>
      <c r="EO2" s="149" t="s">
        <v>158</v>
      </c>
      <c r="EP2" s="149" t="s">
        <v>159</v>
      </c>
      <c r="EQ2" s="149" t="s">
        <v>160</v>
      </c>
      <c r="ER2" s="149" t="s">
        <v>161</v>
      </c>
      <c r="ES2" s="149" t="s">
        <v>162</v>
      </c>
      <c r="ET2" s="149" t="s">
        <v>163</v>
      </c>
      <c r="EU2" s="149" t="s">
        <v>164</v>
      </c>
      <c r="EV2" s="149" t="s">
        <v>165</v>
      </c>
      <c r="EW2" s="149" t="s">
        <v>166</v>
      </c>
      <c r="EX2" s="149" t="s">
        <v>167</v>
      </c>
      <c r="EY2" s="149" t="s">
        <v>168</v>
      </c>
      <c r="EZ2" s="149" t="s">
        <v>169</v>
      </c>
      <c r="FA2" s="149" t="s">
        <v>170</v>
      </c>
      <c r="FB2" s="149" t="s">
        <v>171</v>
      </c>
      <c r="FC2" s="149" t="s">
        <v>172</v>
      </c>
      <c r="FD2" s="149" t="s">
        <v>173</v>
      </c>
      <c r="FE2" s="149" t="s">
        <v>174</v>
      </c>
      <c r="FF2" s="149" t="s">
        <v>175</v>
      </c>
      <c r="FG2" s="149" t="s">
        <v>176</v>
      </c>
      <c r="FH2" s="149" t="s">
        <v>177</v>
      </c>
      <c r="FI2" s="149" t="s">
        <v>178</v>
      </c>
      <c r="FJ2" s="149" t="s">
        <v>179</v>
      </c>
      <c r="FK2" s="149" t="s">
        <v>180</v>
      </c>
      <c r="FL2" s="149" t="s">
        <v>181</v>
      </c>
      <c r="FM2" s="149" t="s">
        <v>182</v>
      </c>
      <c r="FN2" s="149" t="s">
        <v>183</v>
      </c>
      <c r="FO2" s="149" t="s">
        <v>184</v>
      </c>
      <c r="FP2" s="149" t="s">
        <v>185</v>
      </c>
      <c r="FQ2" s="149" t="s">
        <v>186</v>
      </c>
      <c r="FR2" s="149" t="s">
        <v>187</v>
      </c>
      <c r="FS2" s="149" t="s">
        <v>188</v>
      </c>
      <c r="FT2" s="149" t="s">
        <v>189</v>
      </c>
      <c r="FU2" s="149" t="s">
        <v>190</v>
      </c>
      <c r="FV2" s="149" t="s">
        <v>191</v>
      </c>
      <c r="FW2" s="149" t="s">
        <v>192</v>
      </c>
      <c r="FX2" s="149" t="s">
        <v>193</v>
      </c>
      <c r="FY2" s="149" t="s">
        <v>194</v>
      </c>
      <c r="FZ2" s="149" t="s">
        <v>195</v>
      </c>
      <c r="GA2" s="149" t="s">
        <v>196</v>
      </c>
      <c r="GB2" s="149" t="s">
        <v>197</v>
      </c>
      <c r="GC2" s="149" t="s">
        <v>198</v>
      </c>
      <c r="GD2" s="149" t="s">
        <v>199</v>
      </c>
      <c r="GE2" s="149" t="s">
        <v>200</v>
      </c>
    </row>
    <row r="3" spans="1:231" s="77" customFormat="1" ht="22.5" customHeight="1">
      <c r="A3" s="157" t="s">
        <v>201</v>
      </c>
      <c r="B3" s="246" t="s">
        <v>619</v>
      </c>
      <c r="C3" s="247" t="s">
        <v>202</v>
      </c>
      <c r="D3" s="158" t="str">
        <f>B2&amp;" "&amp;B3&amp;" 200TC Printed Cotton"&amp;"Sheet Set"</f>
        <v>Ross Willow&amp;Sage，Armoire Collection, 200TC Printed CottonSheet Set</v>
      </c>
      <c r="E3" s="384" t="s">
        <v>55</v>
      </c>
      <c r="F3" s="384"/>
      <c r="G3" s="384"/>
      <c r="H3" s="391" t="s">
        <v>270</v>
      </c>
      <c r="I3" s="391"/>
      <c r="J3" s="384" t="s">
        <v>203</v>
      </c>
      <c r="K3" s="384"/>
      <c r="L3" s="393" t="s">
        <v>204</v>
      </c>
      <c r="M3" s="394"/>
      <c r="O3" s="156" t="s">
        <v>261</v>
      </c>
      <c r="V3" s="79"/>
      <c r="Z3" s="148"/>
      <c r="AA3" s="148"/>
      <c r="AB3" s="154"/>
      <c r="AE3" s="155"/>
      <c r="AM3" s="80"/>
      <c r="AP3" s="148"/>
      <c r="AQ3" s="148"/>
      <c r="AR3" s="148"/>
      <c r="DP3" s="77" t="s">
        <v>206</v>
      </c>
      <c r="DQ3" s="77" t="s">
        <v>207</v>
      </c>
      <c r="DR3" s="77" t="s">
        <v>208</v>
      </c>
      <c r="DS3" s="77" t="s">
        <v>208</v>
      </c>
      <c r="DT3" s="77" t="s">
        <v>207</v>
      </c>
      <c r="DU3" s="77" t="s">
        <v>208</v>
      </c>
      <c r="DV3" s="77" t="s">
        <v>206</v>
      </c>
      <c r="DW3" s="77" t="s">
        <v>207</v>
      </c>
      <c r="DX3" s="77" t="s">
        <v>207</v>
      </c>
      <c r="DY3" s="77" t="s">
        <v>208</v>
      </c>
      <c r="DZ3" s="77" t="s">
        <v>207</v>
      </c>
      <c r="EA3" s="77" t="s">
        <v>208</v>
      </c>
      <c r="EB3" s="77" t="s">
        <v>207</v>
      </c>
      <c r="EC3" s="77" t="s">
        <v>207</v>
      </c>
      <c r="ED3" s="77" t="s">
        <v>208</v>
      </c>
      <c r="EE3" s="149" t="s">
        <v>209</v>
      </c>
      <c r="EF3" s="149" t="s">
        <v>210</v>
      </c>
      <c r="EG3" s="149" t="s">
        <v>211</v>
      </c>
      <c r="EH3" s="149" t="s">
        <v>212</v>
      </c>
      <c r="EI3" s="149" t="s">
        <v>213</v>
      </c>
      <c r="EJ3" s="149" t="s">
        <v>214</v>
      </c>
      <c r="EK3" s="149" t="s">
        <v>215</v>
      </c>
      <c r="EL3" s="149" t="s">
        <v>216</v>
      </c>
      <c r="EM3" s="149" t="s">
        <v>217</v>
      </c>
      <c r="EN3" s="149" t="s">
        <v>218</v>
      </c>
      <c r="EO3" s="149" t="s">
        <v>219</v>
      </c>
      <c r="EP3" s="149" t="s">
        <v>220</v>
      </c>
      <c r="EQ3" s="149" t="s">
        <v>221</v>
      </c>
      <c r="ER3" s="149" t="s">
        <v>222</v>
      </c>
      <c r="ES3" s="149" t="s">
        <v>223</v>
      </c>
      <c r="ET3" s="149" t="s">
        <v>224</v>
      </c>
      <c r="EU3" s="149" t="s">
        <v>225</v>
      </c>
      <c r="EV3" s="149" t="s">
        <v>226</v>
      </c>
      <c r="EW3" s="149" t="s">
        <v>227</v>
      </c>
      <c r="EX3" s="149" t="s">
        <v>228</v>
      </c>
      <c r="EY3" s="149" t="s">
        <v>229</v>
      </c>
      <c r="EZ3" s="149" t="s">
        <v>35</v>
      </c>
      <c r="FA3" s="149" t="s">
        <v>230</v>
      </c>
      <c r="FB3" s="149" t="s">
        <v>231</v>
      </c>
      <c r="FC3" s="149" t="s">
        <v>183</v>
      </c>
      <c r="FD3" s="149" t="s">
        <v>232</v>
      </c>
      <c r="FE3" s="149" t="s">
        <v>233</v>
      </c>
      <c r="FF3" s="149" t="s">
        <v>234</v>
      </c>
      <c r="FG3" s="149" t="s">
        <v>235</v>
      </c>
      <c r="FH3" s="149" t="s">
        <v>236</v>
      </c>
      <c r="FI3" s="149" t="s">
        <v>237</v>
      </c>
      <c r="FJ3" s="149" t="s">
        <v>238</v>
      </c>
      <c r="FK3" s="149" t="s">
        <v>239</v>
      </c>
      <c r="FL3" s="149" t="s">
        <v>240</v>
      </c>
      <c r="FM3" s="149" t="s">
        <v>241</v>
      </c>
      <c r="FN3" s="149" t="s">
        <v>242</v>
      </c>
      <c r="FO3" s="77" t="s">
        <v>297</v>
      </c>
      <c r="FP3" s="149" t="s">
        <v>190</v>
      </c>
      <c r="FQ3" s="149" t="s">
        <v>243</v>
      </c>
      <c r="FR3" s="149" t="s">
        <v>244</v>
      </c>
      <c r="FS3" s="149" t="s">
        <v>245</v>
      </c>
      <c r="FT3" s="149" t="s">
        <v>246</v>
      </c>
      <c r="FU3" s="149" t="s">
        <v>247</v>
      </c>
      <c r="FV3" s="149" t="s">
        <v>248</v>
      </c>
      <c r="FW3" s="149" t="s">
        <v>249</v>
      </c>
      <c r="FX3" s="149" t="s">
        <v>250</v>
      </c>
      <c r="FY3" s="149" t="s">
        <v>251</v>
      </c>
      <c r="FZ3" s="149" t="s">
        <v>252</v>
      </c>
      <c r="GA3" s="149" t="s">
        <v>253</v>
      </c>
      <c r="GB3" s="149" t="s">
        <v>254</v>
      </c>
      <c r="GC3" s="149" t="s">
        <v>255</v>
      </c>
    </row>
    <row r="4" spans="1:231" s="77" customFormat="1" ht="22.5" customHeight="1">
      <c r="A4" s="157" t="s">
        <v>298</v>
      </c>
      <c r="B4" s="246"/>
      <c r="C4" s="247" t="s">
        <v>256</v>
      </c>
      <c r="D4" s="246" t="s">
        <v>261</v>
      </c>
      <c r="E4" s="384" t="s">
        <v>57</v>
      </c>
      <c r="F4" s="384"/>
      <c r="G4" s="384"/>
      <c r="H4" s="391" t="s">
        <v>282</v>
      </c>
      <c r="I4" s="391"/>
      <c r="J4" s="384" t="s">
        <v>257</v>
      </c>
      <c r="K4" s="384"/>
      <c r="L4" s="391" t="s">
        <v>258</v>
      </c>
      <c r="M4" s="392"/>
      <c r="O4" s="156" t="s">
        <v>269</v>
      </c>
      <c r="P4" s="159"/>
      <c r="V4" s="79"/>
      <c r="Z4" s="160"/>
      <c r="AA4" s="160"/>
      <c r="AB4" s="155"/>
      <c r="AC4" s="155"/>
      <c r="AD4" s="155"/>
      <c r="AE4" s="161"/>
      <c r="AM4" s="80"/>
      <c r="AP4" s="148"/>
      <c r="AQ4" s="148"/>
      <c r="AR4" s="148"/>
      <c r="DP4" s="77" t="s">
        <v>205</v>
      </c>
      <c r="DQ4" s="77" t="s">
        <v>260</v>
      </c>
      <c r="DR4" s="77" t="s">
        <v>261</v>
      </c>
      <c r="DS4" s="77" t="s">
        <v>261</v>
      </c>
      <c r="DT4" s="77" t="s">
        <v>260</v>
      </c>
      <c r="DU4" s="77" t="s">
        <v>261</v>
      </c>
      <c r="DV4" s="77" t="s">
        <v>205</v>
      </c>
      <c r="DW4" s="77" t="s">
        <v>260</v>
      </c>
      <c r="DX4" s="77" t="s">
        <v>260</v>
      </c>
      <c r="DY4" s="77" t="s">
        <v>261</v>
      </c>
      <c r="DZ4" s="77" t="s">
        <v>260</v>
      </c>
      <c r="EA4" s="77" t="s">
        <v>261</v>
      </c>
      <c r="EB4" s="77" t="s">
        <v>260</v>
      </c>
      <c r="EC4" s="77" t="s">
        <v>260</v>
      </c>
      <c r="ED4" s="77" t="s">
        <v>261</v>
      </c>
      <c r="EE4" s="149" t="s">
        <v>93</v>
      </c>
      <c r="EF4" s="149" t="s">
        <v>262</v>
      </c>
      <c r="EH4" s="77" t="s">
        <v>299</v>
      </c>
      <c r="EI4" s="77" t="s">
        <v>300</v>
      </c>
      <c r="EJ4" s="77" t="s">
        <v>301</v>
      </c>
      <c r="EK4" s="77" t="s">
        <v>302</v>
      </c>
      <c r="EL4" s="149" t="s">
        <v>303</v>
      </c>
      <c r="EM4" s="77" t="s">
        <v>304</v>
      </c>
      <c r="EN4" s="77" t="s">
        <v>305</v>
      </c>
      <c r="EO4" s="77" t="s">
        <v>306</v>
      </c>
      <c r="EP4" s="77" t="s">
        <v>307</v>
      </c>
      <c r="EQ4" s="77" t="s">
        <v>308</v>
      </c>
      <c r="ER4" s="77" t="s">
        <v>309</v>
      </c>
      <c r="ES4" s="77" t="s">
        <v>310</v>
      </c>
      <c r="ET4" s="77" t="s">
        <v>311</v>
      </c>
      <c r="EU4" s="77" t="s">
        <v>312</v>
      </c>
      <c r="EV4" s="77" t="s">
        <v>313</v>
      </c>
      <c r="EW4" s="77" t="s">
        <v>314</v>
      </c>
      <c r="EX4" s="77" t="s">
        <v>315</v>
      </c>
      <c r="EY4" s="77" t="s">
        <v>316</v>
      </c>
      <c r="EZ4" s="77" t="s">
        <v>317</v>
      </c>
      <c r="FA4" s="77" t="s">
        <v>318</v>
      </c>
      <c r="FB4" s="77" t="s">
        <v>319</v>
      </c>
      <c r="FC4" s="77" t="s">
        <v>320</v>
      </c>
      <c r="FD4" s="77" t="s">
        <v>321</v>
      </c>
      <c r="FE4" s="77" t="s">
        <v>322</v>
      </c>
      <c r="FF4" s="77" t="s">
        <v>323</v>
      </c>
      <c r="FG4" s="77" t="s">
        <v>324</v>
      </c>
      <c r="FH4" s="77" t="s">
        <v>325</v>
      </c>
      <c r="FI4" s="77" t="s">
        <v>326</v>
      </c>
      <c r="FJ4" s="77" t="s">
        <v>327</v>
      </c>
      <c r="FK4" s="77" t="s">
        <v>328</v>
      </c>
      <c r="FL4" s="77" t="s">
        <v>329</v>
      </c>
      <c r="FM4" s="77" t="s">
        <v>330</v>
      </c>
      <c r="FN4" s="77" t="s">
        <v>331</v>
      </c>
      <c r="FO4" s="77" t="s">
        <v>332</v>
      </c>
      <c r="FP4" s="77" t="s">
        <v>333</v>
      </c>
      <c r="FQ4" s="77" t="s">
        <v>334</v>
      </c>
      <c r="FR4" s="77" t="s">
        <v>335</v>
      </c>
      <c r="FS4" s="77" t="s">
        <v>336</v>
      </c>
      <c r="FT4" s="77" t="s">
        <v>337</v>
      </c>
      <c r="FU4" s="77" t="s">
        <v>338</v>
      </c>
      <c r="FV4" s="77" t="s">
        <v>339</v>
      </c>
    </row>
    <row r="5" spans="1:231" s="77" customFormat="1" ht="22.5" customHeight="1">
      <c r="A5" s="157" t="s">
        <v>340</v>
      </c>
      <c r="B5" s="246"/>
      <c r="C5" s="247" t="s">
        <v>263</v>
      </c>
      <c r="D5" s="248">
        <f>AJ41</f>
        <v>0</v>
      </c>
      <c r="E5" s="384" t="s">
        <v>264</v>
      </c>
      <c r="F5" s="384"/>
      <c r="G5" s="384"/>
      <c r="H5" s="391" t="s">
        <v>662</v>
      </c>
      <c r="I5" s="391"/>
      <c r="J5" s="384" t="s">
        <v>265</v>
      </c>
      <c r="K5" s="384"/>
      <c r="L5" s="393" t="s">
        <v>273</v>
      </c>
      <c r="M5" s="394"/>
      <c r="O5" s="156" t="s">
        <v>280</v>
      </c>
      <c r="P5" s="162"/>
      <c r="V5" s="79"/>
      <c r="Z5" s="148"/>
      <c r="AA5" s="148"/>
      <c r="AB5" s="154"/>
      <c r="AE5" s="163"/>
      <c r="AM5" s="80"/>
      <c r="AP5" s="148"/>
      <c r="AQ5" s="148"/>
      <c r="AR5" s="148"/>
      <c r="DP5" s="77" t="s">
        <v>259</v>
      </c>
      <c r="DQ5" s="77" t="s">
        <v>268</v>
      </c>
      <c r="DR5" s="77" t="s">
        <v>269</v>
      </c>
      <c r="DS5" s="77" t="s">
        <v>269</v>
      </c>
      <c r="DT5" s="77" t="s">
        <v>268</v>
      </c>
      <c r="DU5" s="77" t="s">
        <v>269</v>
      </c>
      <c r="DV5" s="77" t="s">
        <v>259</v>
      </c>
      <c r="DW5" s="77" t="s">
        <v>268</v>
      </c>
      <c r="DX5" s="77" t="s">
        <v>268</v>
      </c>
      <c r="DY5" s="77" t="s">
        <v>269</v>
      </c>
      <c r="DZ5" s="77" t="s">
        <v>268</v>
      </c>
      <c r="EA5" s="77" t="s">
        <v>269</v>
      </c>
      <c r="EB5" s="77" t="s">
        <v>268</v>
      </c>
      <c r="EC5" s="77" t="s">
        <v>268</v>
      </c>
      <c r="ED5" s="77" t="s">
        <v>269</v>
      </c>
      <c r="EE5" s="171" t="s">
        <v>56</v>
      </c>
      <c r="EF5" s="171" t="s">
        <v>270</v>
      </c>
      <c r="EG5" s="172" t="s">
        <v>271</v>
      </c>
      <c r="EH5" s="171" t="s">
        <v>272</v>
      </c>
      <c r="EI5" s="173"/>
      <c r="EJ5" s="149" t="s">
        <v>266</v>
      </c>
      <c r="EK5" s="149" t="s">
        <v>273</v>
      </c>
      <c r="EL5" s="77" t="s">
        <v>258</v>
      </c>
      <c r="EM5" s="77" t="s">
        <v>274</v>
      </c>
      <c r="EN5" s="77" t="s">
        <v>341</v>
      </c>
      <c r="EO5" s="77" t="s">
        <v>342</v>
      </c>
    </row>
    <row r="6" spans="1:231" s="77" customFormat="1" ht="22.5" customHeight="1" thickBot="1">
      <c r="A6" s="164" t="s">
        <v>275</v>
      </c>
      <c r="B6" s="165" t="s">
        <v>273</v>
      </c>
      <c r="C6" s="166" t="s">
        <v>276</v>
      </c>
      <c r="D6" s="167">
        <v>45761</v>
      </c>
      <c r="E6" s="386" t="s">
        <v>277</v>
      </c>
      <c r="F6" s="386"/>
      <c r="G6" s="386"/>
      <c r="H6" s="387" t="s">
        <v>35</v>
      </c>
      <c r="I6" s="387"/>
      <c r="J6" s="388" t="s">
        <v>278</v>
      </c>
      <c r="K6" s="388"/>
      <c r="L6" s="389"/>
      <c r="M6" s="390"/>
      <c r="O6" s="168"/>
      <c r="P6" s="153"/>
      <c r="V6" s="79"/>
      <c r="Z6" s="160"/>
      <c r="AA6" s="160"/>
      <c r="AB6" s="155"/>
      <c r="AC6" s="155"/>
      <c r="AD6" s="155"/>
      <c r="AE6" s="161"/>
      <c r="AM6" s="80"/>
      <c r="AP6" s="148"/>
      <c r="AQ6" s="148"/>
      <c r="AR6" s="148"/>
      <c r="DP6" s="77" t="s">
        <v>267</v>
      </c>
      <c r="DQ6" s="77" t="s">
        <v>279</v>
      </c>
      <c r="DR6" s="77" t="s">
        <v>280</v>
      </c>
      <c r="DS6" s="77" t="s">
        <v>280</v>
      </c>
      <c r="DT6" s="77" t="s">
        <v>279</v>
      </c>
      <c r="DU6" s="77" t="s">
        <v>280</v>
      </c>
      <c r="DV6" s="77" t="s">
        <v>267</v>
      </c>
      <c r="DW6" s="77" t="s">
        <v>279</v>
      </c>
      <c r="DX6" s="77" t="s">
        <v>279</v>
      </c>
      <c r="DY6" s="77" t="s">
        <v>280</v>
      </c>
      <c r="DZ6" s="77" t="s">
        <v>279</v>
      </c>
      <c r="EA6" s="77" t="s">
        <v>280</v>
      </c>
      <c r="EB6" s="77" t="s">
        <v>279</v>
      </c>
      <c r="EC6" s="77" t="s">
        <v>279</v>
      </c>
      <c r="ED6" s="77" t="s">
        <v>280</v>
      </c>
      <c r="EE6" s="149" t="s">
        <v>58</v>
      </c>
      <c r="EF6" s="149" t="s">
        <v>281</v>
      </c>
      <c r="EG6" s="149" t="s">
        <v>282</v>
      </c>
      <c r="EH6" s="149" t="s">
        <v>283</v>
      </c>
      <c r="EI6" s="149" t="s">
        <v>284</v>
      </c>
      <c r="EJ6" s="77" t="s">
        <v>285</v>
      </c>
      <c r="EK6" s="149" t="s">
        <v>343</v>
      </c>
      <c r="EL6" s="149" t="s">
        <v>344</v>
      </c>
    </row>
    <row r="8" spans="1:231" s="15" customFormat="1" ht="23.45" customHeight="1">
      <c r="A8" s="401" t="s">
        <v>24</v>
      </c>
      <c r="B8" s="401" t="s">
        <v>0</v>
      </c>
      <c r="C8" s="401" t="s">
        <v>1</v>
      </c>
      <c r="D8" s="401" t="s">
        <v>2</v>
      </c>
      <c r="E8" s="401" t="s">
        <v>201</v>
      </c>
      <c r="F8" s="401" t="s">
        <v>288</v>
      </c>
      <c r="G8" s="401" t="s">
        <v>590</v>
      </c>
      <c r="H8" s="377" t="s">
        <v>286</v>
      </c>
      <c r="I8" s="377" t="s">
        <v>287</v>
      </c>
      <c r="J8" s="376" t="s">
        <v>3</v>
      </c>
      <c r="K8" s="381" t="s">
        <v>23</v>
      </c>
      <c r="L8" s="381"/>
      <c r="M8" s="381"/>
      <c r="N8" s="381"/>
      <c r="O8" s="381"/>
      <c r="P8" s="381"/>
      <c r="Q8" s="381"/>
      <c r="R8" s="381"/>
      <c r="S8" s="381"/>
      <c r="T8" s="381" t="s">
        <v>22</v>
      </c>
      <c r="U8" s="381"/>
      <c r="V8" s="381"/>
      <c r="W8" s="376" t="s">
        <v>21</v>
      </c>
      <c r="X8" s="408" t="s">
        <v>20</v>
      </c>
      <c r="Y8" s="409"/>
      <c r="Z8" s="409"/>
      <c r="AA8" s="409"/>
      <c r="AB8" s="409"/>
      <c r="AC8" s="410"/>
      <c r="AD8" s="376" t="s">
        <v>19</v>
      </c>
      <c r="AE8" s="376" t="s">
        <v>78</v>
      </c>
      <c r="AF8" s="376" t="s">
        <v>79</v>
      </c>
      <c r="AG8" s="383"/>
      <c r="AH8" s="404" t="s">
        <v>705</v>
      </c>
      <c r="AI8" s="376" t="s">
        <v>128</v>
      </c>
      <c r="AJ8" s="376" t="s">
        <v>129</v>
      </c>
      <c r="AK8" s="376" t="s">
        <v>130</v>
      </c>
    </row>
    <row r="9" spans="1:231" s="15" customFormat="1" ht="23.45" customHeight="1">
      <c r="A9" s="401"/>
      <c r="B9" s="401"/>
      <c r="C9" s="401"/>
      <c r="D9" s="401"/>
      <c r="E9" s="401"/>
      <c r="F9" s="401"/>
      <c r="G9" s="401"/>
      <c r="H9" s="378"/>
      <c r="I9" s="378"/>
      <c r="J9" s="376"/>
      <c r="K9" s="380" t="s">
        <v>4</v>
      </c>
      <c r="L9" s="380"/>
      <c r="M9" s="380"/>
      <c r="N9" s="382" t="s">
        <v>18</v>
      </c>
      <c r="O9" s="382" t="s">
        <v>289</v>
      </c>
      <c r="P9" s="376" t="s">
        <v>5</v>
      </c>
      <c r="Q9" s="29" t="s">
        <v>6</v>
      </c>
      <c r="R9" s="12" t="s">
        <v>17</v>
      </c>
      <c r="S9" s="376" t="s">
        <v>7</v>
      </c>
      <c r="T9" s="382" t="s">
        <v>16</v>
      </c>
      <c r="U9" s="382" t="s">
        <v>15</v>
      </c>
      <c r="V9" s="376" t="s">
        <v>14</v>
      </c>
      <c r="W9" s="376"/>
      <c r="X9" s="12" t="s">
        <v>30</v>
      </c>
      <c r="Y9" s="12" t="s">
        <v>13</v>
      </c>
      <c r="Z9" s="13" t="s">
        <v>28</v>
      </c>
      <c r="AA9" s="13" t="s">
        <v>26</v>
      </c>
      <c r="AB9" s="12" t="s">
        <v>12</v>
      </c>
      <c r="AC9" s="12" t="s">
        <v>11</v>
      </c>
      <c r="AD9" s="376"/>
      <c r="AE9" s="376"/>
      <c r="AF9" s="376"/>
      <c r="AG9" s="383"/>
      <c r="AH9" s="405"/>
      <c r="AI9" s="376"/>
      <c r="AJ9" s="376"/>
      <c r="AK9" s="376"/>
    </row>
    <row r="10" spans="1:231" s="18" customFormat="1" ht="23.45" customHeight="1">
      <c r="A10" s="401"/>
      <c r="B10" s="401"/>
      <c r="C10" s="401"/>
      <c r="D10" s="401"/>
      <c r="E10" s="401"/>
      <c r="F10" s="401"/>
      <c r="G10" s="401"/>
      <c r="H10" s="379"/>
      <c r="I10" s="379"/>
      <c r="J10" s="376"/>
      <c r="K10" s="20" t="s">
        <v>8</v>
      </c>
      <c r="L10" s="20" t="s">
        <v>9</v>
      </c>
      <c r="M10" s="20" t="s">
        <v>10</v>
      </c>
      <c r="N10" s="382"/>
      <c r="O10" s="382"/>
      <c r="P10" s="376"/>
      <c r="Q10" s="28">
        <v>63</v>
      </c>
      <c r="R10" s="14">
        <v>3000</v>
      </c>
      <c r="S10" s="376"/>
      <c r="T10" s="382"/>
      <c r="U10" s="382"/>
      <c r="V10" s="376"/>
      <c r="W10" s="376"/>
      <c r="X10" s="16">
        <v>0.03</v>
      </c>
      <c r="Y10" s="16"/>
      <c r="Z10" s="16"/>
      <c r="AA10" s="16">
        <v>0.05</v>
      </c>
      <c r="AB10" s="17"/>
      <c r="AC10" s="16"/>
      <c r="AD10" s="376"/>
      <c r="AE10" s="376"/>
      <c r="AF10" s="376"/>
      <c r="AG10" s="383"/>
      <c r="AH10" s="406"/>
      <c r="AI10" s="376"/>
      <c r="AJ10" s="376"/>
      <c r="AK10" s="376"/>
    </row>
    <row r="11" spans="1:231" s="18" customFormat="1" ht="23.45" customHeight="1">
      <c r="A11" s="362" t="s">
        <v>651</v>
      </c>
      <c r="B11" s="360"/>
      <c r="C11" s="361"/>
      <c r="D11" s="12"/>
      <c r="E11" s="12"/>
      <c r="F11" s="12"/>
      <c r="G11" s="12"/>
      <c r="H11" s="327"/>
      <c r="I11" s="327"/>
      <c r="J11" s="28"/>
      <c r="K11" s="20"/>
      <c r="L11" s="20"/>
      <c r="M11" s="20"/>
      <c r="N11" s="12"/>
      <c r="O11" s="12"/>
      <c r="P11" s="28"/>
      <c r="Q11" s="28"/>
      <c r="R11" s="14"/>
      <c r="S11" s="28"/>
      <c r="T11" s="12"/>
      <c r="U11" s="12"/>
      <c r="V11" s="28"/>
      <c r="W11" s="28"/>
      <c r="X11" s="16"/>
      <c r="Y11" s="16"/>
      <c r="Z11" s="16"/>
      <c r="AA11" s="16"/>
      <c r="AB11" s="17"/>
      <c r="AC11" s="16"/>
      <c r="AD11" s="28"/>
      <c r="AE11" s="28"/>
      <c r="AF11" s="28"/>
      <c r="AG11" s="359"/>
      <c r="AH11" s="359"/>
      <c r="AI11" s="28"/>
      <c r="AJ11" s="28"/>
      <c r="AK11" s="28"/>
    </row>
    <row r="12" spans="1:231" s="47" customFormat="1" ht="26.1" customHeight="1">
      <c r="A12" s="324" t="s">
        <v>622</v>
      </c>
      <c r="B12" s="325"/>
      <c r="C12" s="326"/>
      <c r="D12" s="36"/>
      <c r="E12" s="146"/>
      <c r="F12" s="146"/>
      <c r="G12" s="146"/>
      <c r="H12" s="146"/>
      <c r="I12" s="146"/>
      <c r="J12" s="174" t="s">
        <v>463</v>
      </c>
      <c r="K12" s="21"/>
      <c r="L12" s="21"/>
      <c r="M12" s="21"/>
      <c r="N12" s="19"/>
      <c r="O12" s="36"/>
      <c r="P12" s="37"/>
      <c r="Q12" s="38"/>
      <c r="R12" s="39"/>
      <c r="S12" s="40"/>
      <c r="T12" s="41"/>
      <c r="U12" s="42"/>
      <c r="V12" s="43"/>
      <c r="W12" s="43"/>
      <c r="X12" s="44"/>
      <c r="Y12" s="44"/>
      <c r="Z12" s="43"/>
      <c r="AA12" s="43"/>
      <c r="AB12" s="43"/>
      <c r="AC12" s="44"/>
      <c r="AD12" s="45"/>
      <c r="AE12" s="46"/>
      <c r="AF12" s="85"/>
      <c r="AG12" s="85"/>
      <c r="AH12" s="46"/>
      <c r="AI12" s="46"/>
      <c r="AJ12" s="46"/>
      <c r="AK12" s="46"/>
    </row>
    <row r="13" spans="1:231" s="27" customFormat="1" ht="38.25" customHeight="1">
      <c r="A13" s="400" t="str">
        <f>A12</f>
        <v xml:space="preserve">3 piece set -- 200TC 100% Cotton Printed Sheet Set </v>
      </c>
      <c r="B13" s="399" t="s">
        <v>295</v>
      </c>
      <c r="C13" s="399" t="s">
        <v>293</v>
      </c>
      <c r="D13" s="315" t="s">
        <v>61</v>
      </c>
      <c r="E13" s="30" t="s">
        <v>708</v>
      </c>
      <c r="F13" s="30" t="s">
        <v>629</v>
      </c>
      <c r="G13" s="311"/>
      <c r="H13" s="371" t="s">
        <v>663</v>
      </c>
      <c r="I13" s="372" t="s">
        <v>683</v>
      </c>
      <c r="J13" s="217">
        <f>'PAK Factory 7-19-24 '!G6</f>
        <v>7.9</v>
      </c>
      <c r="K13" s="316">
        <v>35</v>
      </c>
      <c r="L13" s="317">
        <v>27.3</v>
      </c>
      <c r="M13" s="316">
        <v>20</v>
      </c>
      <c r="N13" s="313">
        <v>4</v>
      </c>
      <c r="O13" s="11">
        <v>5.0999999999999996</v>
      </c>
      <c r="P13" s="22">
        <f t="shared" ref="P13:P16" si="0">K13*L13*M13/1000000/N13</f>
        <v>4.7774999999999996E-3</v>
      </c>
      <c r="Q13" s="23">
        <f>$Q$10/P13</f>
        <v>13186.813186813188</v>
      </c>
      <c r="R13" s="24">
        <v>3500</v>
      </c>
      <c r="S13" s="25">
        <f t="shared" ref="S13:S16" si="1">R13/Q13</f>
        <v>0.26541666666666663</v>
      </c>
      <c r="T13" s="10" t="s">
        <v>27</v>
      </c>
      <c r="U13" s="9">
        <v>0.16700000000000001</v>
      </c>
      <c r="V13" s="8">
        <f>J13*U13</f>
        <v>1.3193000000000001</v>
      </c>
      <c r="W13" s="8">
        <f>V13+S13+J13</f>
        <v>9.4847166666666674</v>
      </c>
      <c r="X13" s="6"/>
      <c r="Y13" s="6"/>
      <c r="Z13" s="26"/>
      <c r="AA13" s="26"/>
      <c r="AB13" s="7"/>
      <c r="AC13" s="6"/>
      <c r="AD13" s="5">
        <f t="shared" ref="AD13:AD14" si="2">SUM(X13:AC13)</f>
        <v>0</v>
      </c>
      <c r="AE13" s="4">
        <f>AD13+W13</f>
        <v>9.4847166666666674</v>
      </c>
      <c r="AF13" s="86" t="e">
        <f>(AG13-AE13)/AG13</f>
        <v>#DIV/0!</v>
      </c>
      <c r="AG13" s="88"/>
      <c r="AH13" s="375">
        <v>11.5</v>
      </c>
      <c r="AI13" s="373">
        <v>1106</v>
      </c>
      <c r="AJ13" s="4">
        <f>AI13*AG13</f>
        <v>0</v>
      </c>
      <c r="AK13" s="4">
        <f>AI13*AE13</f>
        <v>10490.096633333334</v>
      </c>
      <c r="AL13" s="407" t="s">
        <v>709</v>
      </c>
    </row>
    <row r="14" spans="1:231" s="27" customFormat="1" ht="38.25" customHeight="1">
      <c r="A14" s="400"/>
      <c r="B14" s="399"/>
      <c r="C14" s="399"/>
      <c r="D14" s="315" t="s">
        <v>61</v>
      </c>
      <c r="E14" s="323" t="s">
        <v>708</v>
      </c>
      <c r="F14" s="322" t="s">
        <v>630</v>
      </c>
      <c r="G14" s="311"/>
      <c r="H14" s="371" t="s">
        <v>664</v>
      </c>
      <c r="I14" s="372" t="s">
        <v>684</v>
      </c>
      <c r="J14" s="217">
        <f>J13</f>
        <v>7.9</v>
      </c>
      <c r="K14" s="316">
        <v>35</v>
      </c>
      <c r="L14" s="317">
        <v>27.3</v>
      </c>
      <c r="M14" s="316">
        <v>20</v>
      </c>
      <c r="N14" s="313">
        <v>4</v>
      </c>
      <c r="O14" s="11">
        <v>5.0999999999999996</v>
      </c>
      <c r="P14" s="22">
        <f t="shared" si="0"/>
        <v>4.7774999999999996E-3</v>
      </c>
      <c r="Q14" s="23">
        <f>$Q$10/P14</f>
        <v>13186.813186813188</v>
      </c>
      <c r="R14" s="24">
        <v>3500</v>
      </c>
      <c r="S14" s="25">
        <f t="shared" si="1"/>
        <v>0.26541666666666663</v>
      </c>
      <c r="T14" s="10" t="s">
        <v>27</v>
      </c>
      <c r="U14" s="9">
        <v>0.16700000000000001</v>
      </c>
      <c r="V14" s="8">
        <f>J14*U14</f>
        <v>1.3193000000000001</v>
      </c>
      <c r="W14" s="8">
        <f>V14+S14+J14</f>
        <v>9.4847166666666674</v>
      </c>
      <c r="X14" s="6"/>
      <c r="Y14" s="6"/>
      <c r="Z14" s="26"/>
      <c r="AA14" s="26"/>
      <c r="AB14" s="7"/>
      <c r="AC14" s="6"/>
      <c r="AD14" s="5">
        <f t="shared" si="2"/>
        <v>0</v>
      </c>
      <c r="AE14" s="4">
        <f t="shared" ref="AE14:AE16" si="3">AD14+W14</f>
        <v>9.4847166666666674</v>
      </c>
      <c r="AF14" s="86" t="e">
        <f>(AG14-AE14)/AG14</f>
        <v>#DIV/0!</v>
      </c>
      <c r="AG14" s="88"/>
      <c r="AH14" s="375">
        <v>11.5</v>
      </c>
      <c r="AI14" s="373">
        <v>1106</v>
      </c>
      <c r="AJ14" s="4">
        <f>AI14*AG14</f>
        <v>0</v>
      </c>
      <c r="AK14" s="4">
        <f>AI14*AE14</f>
        <v>10490.096633333334</v>
      </c>
      <c r="AL14" s="407"/>
    </row>
    <row r="15" spans="1:231" s="27" customFormat="1" ht="38.25" customHeight="1">
      <c r="A15" s="400"/>
      <c r="B15" s="399"/>
      <c r="C15" s="399"/>
      <c r="D15" s="315" t="s">
        <v>61</v>
      </c>
      <c r="E15" s="30" t="s">
        <v>708</v>
      </c>
      <c r="F15" s="30" t="s">
        <v>627</v>
      </c>
      <c r="G15" s="312"/>
      <c r="H15" s="371" t="s">
        <v>665</v>
      </c>
      <c r="I15" s="372" t="s">
        <v>685</v>
      </c>
      <c r="J15" s="217">
        <f>J13</f>
        <v>7.9</v>
      </c>
      <c r="K15" s="316">
        <v>35</v>
      </c>
      <c r="L15" s="317">
        <v>27.3</v>
      </c>
      <c r="M15" s="316">
        <v>20</v>
      </c>
      <c r="N15" s="313">
        <v>4</v>
      </c>
      <c r="O15" s="11">
        <v>5.0999999999999996</v>
      </c>
      <c r="P15" s="22">
        <f t="shared" si="0"/>
        <v>4.7774999999999996E-3</v>
      </c>
      <c r="Q15" s="23">
        <f>$Q$10/P15</f>
        <v>13186.813186813188</v>
      </c>
      <c r="R15" s="24">
        <v>3500</v>
      </c>
      <c r="S15" s="25">
        <f t="shared" si="1"/>
        <v>0.26541666666666663</v>
      </c>
      <c r="T15" s="10" t="s">
        <v>27</v>
      </c>
      <c r="U15" s="9">
        <v>0.16700000000000001</v>
      </c>
      <c r="V15" s="8">
        <f>J15*U15</f>
        <v>1.3193000000000001</v>
      </c>
      <c r="W15" s="8">
        <f>V15+S15+J15</f>
        <v>9.4847166666666674</v>
      </c>
      <c r="X15" s="6"/>
      <c r="Y15" s="6"/>
      <c r="Z15" s="26"/>
      <c r="AA15" s="26"/>
      <c r="AB15" s="7"/>
      <c r="AC15" s="6"/>
      <c r="AD15" s="5">
        <f t="shared" ref="AD15" si="4">SUM(X15:AC15)</f>
        <v>0</v>
      </c>
      <c r="AE15" s="4">
        <f t="shared" si="3"/>
        <v>9.4847166666666674</v>
      </c>
      <c r="AF15" s="86" t="e">
        <f>(AG15-AE15)/AG15</f>
        <v>#DIV/0!</v>
      </c>
      <c r="AG15" s="88"/>
      <c r="AH15" s="375">
        <v>11.5</v>
      </c>
      <c r="AI15" s="373">
        <v>1106</v>
      </c>
      <c r="AJ15" s="4">
        <f>AI15*AG15</f>
        <v>0</v>
      </c>
      <c r="AK15" s="4">
        <f>AI15*AE15</f>
        <v>10490.096633333334</v>
      </c>
      <c r="AL15" s="407"/>
    </row>
    <row r="16" spans="1:231" s="27" customFormat="1" ht="38.25" customHeight="1">
      <c r="A16" s="400"/>
      <c r="B16" s="399"/>
      <c r="C16" s="399"/>
      <c r="D16" s="315" t="s">
        <v>61</v>
      </c>
      <c r="E16" s="30" t="s">
        <v>706</v>
      </c>
      <c r="F16" s="30" t="s">
        <v>626</v>
      </c>
      <c r="G16" s="312"/>
      <c r="H16" s="371" t="s">
        <v>666</v>
      </c>
      <c r="I16" s="372" t="s">
        <v>686</v>
      </c>
      <c r="J16" s="217">
        <f>J13</f>
        <v>7.9</v>
      </c>
      <c r="K16" s="316">
        <v>35</v>
      </c>
      <c r="L16" s="317">
        <v>27.3</v>
      </c>
      <c r="M16" s="316">
        <v>20</v>
      </c>
      <c r="N16" s="313">
        <v>4</v>
      </c>
      <c r="O16" s="11">
        <v>5.0999999999999996</v>
      </c>
      <c r="P16" s="22">
        <f t="shared" si="0"/>
        <v>4.7774999999999996E-3</v>
      </c>
      <c r="Q16" s="23">
        <f>$Q$10/P16</f>
        <v>13186.813186813188</v>
      </c>
      <c r="R16" s="24">
        <v>3500</v>
      </c>
      <c r="S16" s="25">
        <f t="shared" si="1"/>
        <v>0.26541666666666663</v>
      </c>
      <c r="T16" s="10" t="s">
        <v>27</v>
      </c>
      <c r="U16" s="9">
        <v>0.16700000000000001</v>
      </c>
      <c r="V16" s="8">
        <f>J16*U16</f>
        <v>1.3193000000000001</v>
      </c>
      <c r="W16" s="8">
        <f>V16+S16+J16</f>
        <v>9.4847166666666674</v>
      </c>
      <c r="X16" s="6"/>
      <c r="Y16" s="6"/>
      <c r="Z16" s="26"/>
      <c r="AA16" s="26"/>
      <c r="AB16" s="7"/>
      <c r="AC16" s="6"/>
      <c r="AD16" s="5">
        <f t="shared" ref="AD16" si="5">SUM(X16:AC16)</f>
        <v>0</v>
      </c>
      <c r="AE16" s="4">
        <f t="shared" si="3"/>
        <v>9.4847166666666674</v>
      </c>
      <c r="AF16" s="86" t="e">
        <f>(AG16-AE16)/AG16</f>
        <v>#DIV/0!</v>
      </c>
      <c r="AG16" s="88"/>
      <c r="AH16" s="375">
        <v>11.5</v>
      </c>
      <c r="AI16" s="373">
        <v>1106</v>
      </c>
      <c r="AJ16" s="4">
        <f>AI16*AG16</f>
        <v>0</v>
      </c>
      <c r="AK16" s="4">
        <f>AI16*AE16</f>
        <v>10490.096633333334</v>
      </c>
      <c r="AL16" s="407"/>
    </row>
    <row r="17" spans="1:38" s="27" customFormat="1" ht="38.25" customHeight="1">
      <c r="A17" s="400"/>
      <c r="B17" s="399"/>
      <c r="C17" s="399"/>
      <c r="D17" s="315" t="s">
        <v>61</v>
      </c>
      <c r="E17" s="30" t="s">
        <v>706</v>
      </c>
      <c r="F17" s="30" t="s">
        <v>623</v>
      </c>
      <c r="G17" s="312"/>
      <c r="H17" s="371" t="s">
        <v>667</v>
      </c>
      <c r="I17" s="372" t="s">
        <v>687</v>
      </c>
      <c r="J17" s="217">
        <f>J13</f>
        <v>7.9</v>
      </c>
      <c r="K17" s="316">
        <v>35</v>
      </c>
      <c r="L17" s="317">
        <v>27.3</v>
      </c>
      <c r="M17" s="316">
        <v>20</v>
      </c>
      <c r="N17" s="313">
        <v>4</v>
      </c>
      <c r="O17" s="11">
        <v>5.0999999999999996</v>
      </c>
      <c r="P17" s="22">
        <f t="shared" ref="P17" si="6">K17*L17*M17/1000000/N17</f>
        <v>4.7774999999999996E-3</v>
      </c>
      <c r="Q17" s="23">
        <f>$Q$10/P17</f>
        <v>13186.813186813188</v>
      </c>
      <c r="R17" s="24">
        <v>3500</v>
      </c>
      <c r="S17" s="25">
        <f t="shared" ref="S17" si="7">R17/Q17</f>
        <v>0.26541666666666663</v>
      </c>
      <c r="T17" s="10" t="s">
        <v>27</v>
      </c>
      <c r="U17" s="9">
        <v>0.16700000000000001</v>
      </c>
      <c r="V17" s="8">
        <f>J17*U17</f>
        <v>1.3193000000000001</v>
      </c>
      <c r="W17" s="8">
        <f>V17+S17+J17</f>
        <v>9.4847166666666674</v>
      </c>
      <c r="X17" s="6"/>
      <c r="Y17" s="6"/>
      <c r="Z17" s="26"/>
      <c r="AA17" s="26"/>
      <c r="AB17" s="7"/>
      <c r="AC17" s="6"/>
      <c r="AD17" s="5">
        <f t="shared" ref="AD17" si="8">SUM(X17:AC17)</f>
        <v>0</v>
      </c>
      <c r="AE17" s="4">
        <f t="shared" ref="AE17" si="9">AD17+W17</f>
        <v>9.4847166666666674</v>
      </c>
      <c r="AF17" s="86" t="e">
        <f>(AG17-AE17)/AG17</f>
        <v>#DIV/0!</v>
      </c>
      <c r="AG17" s="88"/>
      <c r="AH17" s="375">
        <v>11.5</v>
      </c>
      <c r="AI17" s="373">
        <v>1106</v>
      </c>
      <c r="AJ17" s="4">
        <f>AI17*AG17</f>
        <v>0</v>
      </c>
      <c r="AK17" s="4">
        <f>AI17*AE17</f>
        <v>10490.096633333334</v>
      </c>
      <c r="AL17" s="407"/>
    </row>
    <row r="18" spans="1:38" s="47" customFormat="1" ht="26.1" customHeight="1">
      <c r="A18" s="324" t="s">
        <v>294</v>
      </c>
      <c r="B18" s="325"/>
      <c r="C18" s="326"/>
      <c r="D18" s="36"/>
      <c r="E18" s="314"/>
      <c r="F18" s="314"/>
      <c r="G18" s="146"/>
      <c r="H18" s="146"/>
      <c r="I18" s="146"/>
      <c r="J18" s="174" t="s">
        <v>463</v>
      </c>
      <c r="K18" s="318"/>
      <c r="L18" s="318"/>
      <c r="M18" s="318"/>
      <c r="N18" s="19"/>
      <c r="O18" s="36"/>
      <c r="P18" s="37"/>
      <c r="Q18" s="38"/>
      <c r="R18" s="39"/>
      <c r="S18" s="40"/>
      <c r="T18" s="41"/>
      <c r="U18" s="42"/>
      <c r="V18" s="43"/>
      <c r="W18" s="43"/>
      <c r="X18" s="44"/>
      <c r="Y18" s="44"/>
      <c r="Z18" s="43"/>
      <c r="AA18" s="43"/>
      <c r="AB18" s="43"/>
      <c r="AC18" s="44"/>
      <c r="AD18" s="45"/>
      <c r="AE18" s="46"/>
      <c r="AF18" s="85"/>
      <c r="AG18" s="85"/>
      <c r="AH18" s="46"/>
      <c r="AI18" s="374"/>
      <c r="AJ18" s="46"/>
      <c r="AK18" s="46"/>
      <c r="AL18" s="407"/>
    </row>
    <row r="19" spans="1:38" s="27" customFormat="1" ht="38.25" customHeight="1">
      <c r="A19" s="396" t="str">
        <f>A18</f>
        <v xml:space="preserve">4 piece set -- 200TC 100% Cotton Printed Sheet Set </v>
      </c>
      <c r="B19" s="399" t="s">
        <v>295</v>
      </c>
      <c r="C19" s="399" t="s">
        <v>293</v>
      </c>
      <c r="D19" s="315" t="s">
        <v>77</v>
      </c>
      <c r="E19" s="323" t="s">
        <v>708</v>
      </c>
      <c r="F19" s="30" t="s">
        <v>629</v>
      </c>
      <c r="G19" s="311"/>
      <c r="H19" s="371" t="s">
        <v>668</v>
      </c>
      <c r="I19" s="372" t="s">
        <v>688</v>
      </c>
      <c r="J19" s="217">
        <f>'PAK Factory 7-19-24 '!G8</f>
        <v>10.24</v>
      </c>
      <c r="K19" s="316">
        <v>35</v>
      </c>
      <c r="L19" s="317">
        <v>27.3</v>
      </c>
      <c r="M19" s="316">
        <v>25</v>
      </c>
      <c r="N19" s="313">
        <v>4</v>
      </c>
      <c r="O19" s="11">
        <v>5.0999999999999996</v>
      </c>
      <c r="P19" s="22">
        <f t="shared" ref="P19:P22" si="10">K19*L19*M19/1000000/N19</f>
        <v>5.9718749999999998E-3</v>
      </c>
      <c r="Q19" s="23">
        <f>$Q$10/P19</f>
        <v>10549.45054945055</v>
      </c>
      <c r="R19" s="24">
        <v>3500</v>
      </c>
      <c r="S19" s="25">
        <f t="shared" ref="S19:S22" si="11">R19/Q19</f>
        <v>0.33177083333333329</v>
      </c>
      <c r="T19" s="10" t="s">
        <v>27</v>
      </c>
      <c r="U19" s="9">
        <v>0.16700000000000001</v>
      </c>
      <c r="V19" s="8">
        <f>J19*U19</f>
        <v>1.71008</v>
      </c>
      <c r="W19" s="8">
        <f>V19+S19+J19</f>
        <v>12.281850833333333</v>
      </c>
      <c r="X19" s="6"/>
      <c r="Y19" s="6"/>
      <c r="Z19" s="26"/>
      <c r="AA19" s="26"/>
      <c r="AB19" s="7"/>
      <c r="AC19" s="6"/>
      <c r="AD19" s="5">
        <f t="shared" ref="AD19:AD21" si="12">SUM(X19:AC19)</f>
        <v>0</v>
      </c>
      <c r="AE19" s="4">
        <f>AD19+W19</f>
        <v>12.281850833333333</v>
      </c>
      <c r="AF19" s="86" t="e">
        <f>(AG19-AE19)/AG19</f>
        <v>#DIV/0!</v>
      </c>
      <c r="AG19" s="88"/>
      <c r="AH19" s="375">
        <v>14.95</v>
      </c>
      <c r="AI19" s="373">
        <v>1154</v>
      </c>
      <c r="AJ19" s="4">
        <f>AI19*AG19</f>
        <v>0</v>
      </c>
      <c r="AK19" s="4">
        <f>AI19*AE19</f>
        <v>14173.255861666667</v>
      </c>
      <c r="AL19" s="407"/>
    </row>
    <row r="20" spans="1:38" s="27" customFormat="1" ht="38.25" customHeight="1">
      <c r="A20" s="397"/>
      <c r="B20" s="399"/>
      <c r="C20" s="399"/>
      <c r="D20" s="315" t="s">
        <v>77</v>
      </c>
      <c r="E20" s="323" t="s">
        <v>708</v>
      </c>
      <c r="F20" s="30" t="s">
        <v>704</v>
      </c>
      <c r="G20" s="311"/>
      <c r="H20" s="371" t="s">
        <v>669</v>
      </c>
      <c r="I20" s="372" t="s">
        <v>689</v>
      </c>
      <c r="J20" s="217">
        <f>J19</f>
        <v>10.24</v>
      </c>
      <c r="K20" s="316">
        <v>35</v>
      </c>
      <c r="L20" s="317">
        <v>27.3</v>
      </c>
      <c r="M20" s="316">
        <v>25</v>
      </c>
      <c r="N20" s="313">
        <v>4</v>
      </c>
      <c r="O20" s="11">
        <v>5.0999999999999996</v>
      </c>
      <c r="P20" s="22">
        <f t="shared" si="10"/>
        <v>5.9718749999999998E-3</v>
      </c>
      <c r="Q20" s="23">
        <f>$Q$10/P20</f>
        <v>10549.45054945055</v>
      </c>
      <c r="R20" s="24">
        <v>3500</v>
      </c>
      <c r="S20" s="25">
        <f t="shared" si="11"/>
        <v>0.33177083333333329</v>
      </c>
      <c r="T20" s="10" t="s">
        <v>27</v>
      </c>
      <c r="U20" s="9">
        <v>0.16700000000000001</v>
      </c>
      <c r="V20" s="8">
        <f>J20*U20</f>
        <v>1.71008</v>
      </c>
      <c r="W20" s="8">
        <f>V20+S20+J20</f>
        <v>12.281850833333333</v>
      </c>
      <c r="X20" s="6"/>
      <c r="Y20" s="6"/>
      <c r="Z20" s="26"/>
      <c r="AA20" s="26"/>
      <c r="AB20" s="7"/>
      <c r="AC20" s="6"/>
      <c r="AD20" s="5">
        <f t="shared" si="12"/>
        <v>0</v>
      </c>
      <c r="AE20" s="4">
        <f t="shared" ref="AE20:AE22" si="13">AD20+W20</f>
        <v>12.281850833333333</v>
      </c>
      <c r="AF20" s="86" t="e">
        <f>(AG20-AE20)/AG20</f>
        <v>#DIV/0!</v>
      </c>
      <c r="AG20" s="88"/>
      <c r="AH20" s="375">
        <v>14.95</v>
      </c>
      <c r="AI20" s="373">
        <v>1154</v>
      </c>
      <c r="AJ20" s="4">
        <f>AI20*AG20</f>
        <v>0</v>
      </c>
      <c r="AK20" s="4">
        <f>AI20*AE20</f>
        <v>14173.255861666667</v>
      </c>
      <c r="AL20" s="407"/>
    </row>
    <row r="21" spans="1:38" s="27" customFormat="1" ht="38.25" customHeight="1">
      <c r="A21" s="397"/>
      <c r="B21" s="399"/>
      <c r="C21" s="399"/>
      <c r="D21" s="315" t="s">
        <v>77</v>
      </c>
      <c r="E21" s="30" t="s">
        <v>708</v>
      </c>
      <c r="F21" s="323" t="s">
        <v>627</v>
      </c>
      <c r="G21" s="312"/>
      <c r="H21" s="371" t="s">
        <v>670</v>
      </c>
      <c r="I21" s="372" t="s">
        <v>690</v>
      </c>
      <c r="J21" s="217">
        <f>J19</f>
        <v>10.24</v>
      </c>
      <c r="K21" s="316">
        <v>35</v>
      </c>
      <c r="L21" s="317">
        <v>27.3</v>
      </c>
      <c r="M21" s="316">
        <v>25</v>
      </c>
      <c r="N21" s="313">
        <v>4</v>
      </c>
      <c r="O21" s="11">
        <v>5.0999999999999996</v>
      </c>
      <c r="P21" s="22">
        <f t="shared" si="10"/>
        <v>5.9718749999999998E-3</v>
      </c>
      <c r="Q21" s="23">
        <f>$Q$10/P21</f>
        <v>10549.45054945055</v>
      </c>
      <c r="R21" s="24">
        <v>3500</v>
      </c>
      <c r="S21" s="25">
        <f t="shared" si="11"/>
        <v>0.33177083333333329</v>
      </c>
      <c r="T21" s="10" t="s">
        <v>27</v>
      </c>
      <c r="U21" s="9">
        <v>0.16700000000000001</v>
      </c>
      <c r="V21" s="8">
        <f>J21*U21</f>
        <v>1.71008</v>
      </c>
      <c r="W21" s="8">
        <f>V21+S21+J21</f>
        <v>12.281850833333333</v>
      </c>
      <c r="X21" s="6"/>
      <c r="Y21" s="6"/>
      <c r="Z21" s="26"/>
      <c r="AA21" s="26"/>
      <c r="AB21" s="7"/>
      <c r="AC21" s="6"/>
      <c r="AD21" s="5">
        <f t="shared" si="12"/>
        <v>0</v>
      </c>
      <c r="AE21" s="4">
        <f t="shared" si="13"/>
        <v>12.281850833333333</v>
      </c>
      <c r="AF21" s="86" t="e">
        <f>(AG21-AE21)/AG21</f>
        <v>#DIV/0!</v>
      </c>
      <c r="AG21" s="88"/>
      <c r="AH21" s="375">
        <v>14.95</v>
      </c>
      <c r="AI21" s="373">
        <v>1203</v>
      </c>
      <c r="AJ21" s="4">
        <f>AI21*AG21</f>
        <v>0</v>
      </c>
      <c r="AK21" s="4">
        <f>AI21*AE21</f>
        <v>14775.0665525</v>
      </c>
      <c r="AL21" s="407"/>
    </row>
    <row r="22" spans="1:38" s="27" customFormat="1" ht="38.25" customHeight="1">
      <c r="A22" s="397"/>
      <c r="B22" s="399"/>
      <c r="C22" s="399"/>
      <c r="D22" s="315" t="s">
        <v>77</v>
      </c>
      <c r="E22" s="30" t="s">
        <v>706</v>
      </c>
      <c r="F22" s="323" t="s">
        <v>626</v>
      </c>
      <c r="G22" s="312"/>
      <c r="H22" s="371" t="s">
        <v>671</v>
      </c>
      <c r="I22" s="372" t="s">
        <v>691</v>
      </c>
      <c r="J22" s="217">
        <f>J19</f>
        <v>10.24</v>
      </c>
      <c r="K22" s="316">
        <v>35</v>
      </c>
      <c r="L22" s="317">
        <v>27.3</v>
      </c>
      <c r="M22" s="316">
        <v>25</v>
      </c>
      <c r="N22" s="313">
        <v>4</v>
      </c>
      <c r="O22" s="11">
        <v>5.0999999999999996</v>
      </c>
      <c r="P22" s="22">
        <f t="shared" si="10"/>
        <v>5.9718749999999998E-3</v>
      </c>
      <c r="Q22" s="23">
        <f>$Q$10/P22</f>
        <v>10549.45054945055</v>
      </c>
      <c r="R22" s="24">
        <v>3500</v>
      </c>
      <c r="S22" s="25">
        <f t="shared" si="11"/>
        <v>0.33177083333333329</v>
      </c>
      <c r="T22" s="10" t="s">
        <v>27</v>
      </c>
      <c r="U22" s="9">
        <v>0.16700000000000001</v>
      </c>
      <c r="V22" s="8">
        <f>J22*U22</f>
        <v>1.71008</v>
      </c>
      <c r="W22" s="8">
        <f>V22+S22+J22</f>
        <v>12.281850833333333</v>
      </c>
      <c r="X22" s="6"/>
      <c r="Y22" s="6"/>
      <c r="Z22" s="26"/>
      <c r="AA22" s="26"/>
      <c r="AB22" s="7"/>
      <c r="AC22" s="6"/>
      <c r="AD22" s="5">
        <f t="shared" ref="AD22" si="14">SUM(X22:AC22)</f>
        <v>0</v>
      </c>
      <c r="AE22" s="4">
        <f t="shared" si="13"/>
        <v>12.281850833333333</v>
      </c>
      <c r="AF22" s="86" t="e">
        <f>(AG22-AE22)/AG22</f>
        <v>#DIV/0!</v>
      </c>
      <c r="AG22" s="88"/>
      <c r="AH22" s="375">
        <v>14.95</v>
      </c>
      <c r="AI22" s="373">
        <v>1154</v>
      </c>
      <c r="AJ22" s="4">
        <f>AI22*AG22</f>
        <v>0</v>
      </c>
      <c r="AK22" s="4">
        <f>AI22*AE22</f>
        <v>14173.255861666667</v>
      </c>
      <c r="AL22" s="407"/>
    </row>
    <row r="23" spans="1:38" s="27" customFormat="1" ht="38.25" customHeight="1">
      <c r="A23" s="398"/>
      <c r="B23" s="399"/>
      <c r="C23" s="399"/>
      <c r="D23" s="315" t="s">
        <v>77</v>
      </c>
      <c r="E23" s="30" t="s">
        <v>706</v>
      </c>
      <c r="F23" s="323" t="s">
        <v>623</v>
      </c>
      <c r="G23" s="312"/>
      <c r="H23" s="371" t="s">
        <v>672</v>
      </c>
      <c r="I23" s="372" t="s">
        <v>692</v>
      </c>
      <c r="J23" s="217">
        <f>J19</f>
        <v>10.24</v>
      </c>
      <c r="K23" s="316">
        <v>35</v>
      </c>
      <c r="L23" s="317">
        <v>27.3</v>
      </c>
      <c r="M23" s="316">
        <v>25</v>
      </c>
      <c r="N23" s="313">
        <v>4</v>
      </c>
      <c r="O23" s="11">
        <v>5.0999999999999996</v>
      </c>
      <c r="P23" s="22">
        <f t="shared" ref="P23" si="15">K23*L23*M23/1000000/N23</f>
        <v>5.9718749999999998E-3</v>
      </c>
      <c r="Q23" s="23">
        <f>$Q$10/P23</f>
        <v>10549.45054945055</v>
      </c>
      <c r="R23" s="24">
        <v>3500</v>
      </c>
      <c r="S23" s="25">
        <f t="shared" ref="S23" si="16">R23/Q23</f>
        <v>0.33177083333333329</v>
      </c>
      <c r="T23" s="10" t="s">
        <v>27</v>
      </c>
      <c r="U23" s="9">
        <v>0.16700000000000001</v>
      </c>
      <c r="V23" s="8">
        <f>J23*U23</f>
        <v>1.71008</v>
      </c>
      <c r="W23" s="8">
        <f>V23+S23+J23</f>
        <v>12.281850833333333</v>
      </c>
      <c r="X23" s="6"/>
      <c r="Y23" s="6"/>
      <c r="Z23" s="26"/>
      <c r="AA23" s="26"/>
      <c r="AB23" s="7"/>
      <c r="AC23" s="6"/>
      <c r="AD23" s="5">
        <f t="shared" ref="AD23" si="17">SUM(X23:AC23)</f>
        <v>0</v>
      </c>
      <c r="AE23" s="4">
        <f t="shared" ref="AE23" si="18">AD23+W23</f>
        <v>12.281850833333333</v>
      </c>
      <c r="AF23" s="86" t="e">
        <f>(AG23-AE23)/AG23</f>
        <v>#DIV/0!</v>
      </c>
      <c r="AG23" s="88"/>
      <c r="AH23" s="375">
        <v>14.95</v>
      </c>
      <c r="AI23" s="373">
        <v>1154</v>
      </c>
      <c r="AJ23" s="4">
        <f>AI23*AG23</f>
        <v>0</v>
      </c>
      <c r="AK23" s="4">
        <f>AI23*AE23</f>
        <v>14173.255861666667</v>
      </c>
      <c r="AL23" s="407"/>
    </row>
    <row r="24" spans="1:38" ht="32.25" customHeight="1">
      <c r="H24" s="363"/>
      <c r="I24" s="363"/>
      <c r="AI24" s="319">
        <f>SUM(AI13:AI23)</f>
        <v>11349</v>
      </c>
      <c r="AJ24" s="320">
        <f>SUM(AJ13:AJ23)</f>
        <v>0</v>
      </c>
      <c r="AK24" s="320">
        <f>SUM(AK13:AK23)</f>
        <v>123918.57316583334</v>
      </c>
      <c r="AL24" s="321" t="e">
        <f>(AJ24-AK24)/AJ24</f>
        <v>#DIV/0!</v>
      </c>
    </row>
    <row r="25" spans="1:38" s="18" customFormat="1" ht="23.45" customHeight="1">
      <c r="A25" s="362" t="s">
        <v>652</v>
      </c>
      <c r="B25" s="360"/>
      <c r="C25" s="361"/>
      <c r="D25" s="12"/>
      <c r="E25" s="12"/>
      <c r="F25" s="12"/>
      <c r="G25" s="12"/>
      <c r="H25" s="327"/>
      <c r="I25" s="327"/>
      <c r="J25" s="28"/>
      <c r="K25" s="20"/>
      <c r="L25" s="20"/>
      <c r="M25" s="20"/>
      <c r="N25" s="12"/>
      <c r="O25" s="12"/>
      <c r="P25" s="28"/>
      <c r="Q25" s="28"/>
      <c r="R25" s="14"/>
      <c r="S25" s="28"/>
      <c r="T25" s="12"/>
      <c r="U25" s="12"/>
      <c r="V25" s="28"/>
      <c r="W25" s="28"/>
      <c r="X25" s="16"/>
      <c r="Y25" s="16"/>
      <c r="Z25" s="16"/>
      <c r="AA25" s="16"/>
      <c r="AB25" s="17"/>
      <c r="AC25" s="16"/>
      <c r="AD25" s="28"/>
      <c r="AE25" s="28"/>
      <c r="AF25" s="28"/>
      <c r="AG25" s="364"/>
      <c r="AH25" s="364"/>
      <c r="AI25" s="28"/>
      <c r="AJ25" s="28"/>
      <c r="AK25" s="28"/>
    </row>
    <row r="26" spans="1:38" s="47" customFormat="1" ht="26.1" customHeight="1">
      <c r="A26" s="324" t="s">
        <v>622</v>
      </c>
      <c r="B26" s="325"/>
      <c r="C26" s="326"/>
      <c r="D26" s="36"/>
      <c r="E26" s="146"/>
      <c r="F26" s="146"/>
      <c r="G26" s="146"/>
      <c r="H26" s="146"/>
      <c r="I26" s="146"/>
      <c r="J26" s="174" t="s">
        <v>463</v>
      </c>
      <c r="K26" s="21"/>
      <c r="L26" s="21"/>
      <c r="M26" s="21"/>
      <c r="N26" s="19"/>
      <c r="O26" s="36"/>
      <c r="P26" s="37"/>
      <c r="Q26" s="38"/>
      <c r="R26" s="39"/>
      <c r="S26" s="40"/>
      <c r="T26" s="41"/>
      <c r="U26" s="42"/>
      <c r="V26" s="43"/>
      <c r="W26" s="43"/>
      <c r="X26" s="44"/>
      <c r="Y26" s="44"/>
      <c r="Z26" s="43"/>
      <c r="AA26" s="43"/>
      <c r="AB26" s="43"/>
      <c r="AC26" s="44"/>
      <c r="AD26" s="45"/>
      <c r="AE26" s="46"/>
      <c r="AF26" s="85"/>
      <c r="AG26" s="85"/>
      <c r="AH26" s="46"/>
      <c r="AI26" s="46"/>
      <c r="AJ26" s="46"/>
      <c r="AK26" s="46"/>
    </row>
    <row r="27" spans="1:38" s="27" customFormat="1" ht="38.25" customHeight="1">
      <c r="A27" s="400" t="str">
        <f>A26</f>
        <v xml:space="preserve">3 piece set -- 200TC 100% Cotton Printed Sheet Set </v>
      </c>
      <c r="B27" s="399" t="s">
        <v>295</v>
      </c>
      <c r="C27" s="399" t="s">
        <v>293</v>
      </c>
      <c r="D27" s="315" t="s">
        <v>61</v>
      </c>
      <c r="E27" s="30" t="s">
        <v>708</v>
      </c>
      <c r="F27" s="30" t="s">
        <v>649</v>
      </c>
      <c r="G27" s="311"/>
      <c r="H27" s="371" t="s">
        <v>673</v>
      </c>
      <c r="I27" s="372" t="s">
        <v>693</v>
      </c>
      <c r="J27" s="217">
        <f>J13</f>
        <v>7.9</v>
      </c>
      <c r="K27" s="316">
        <v>35</v>
      </c>
      <c r="L27" s="317">
        <v>27.3</v>
      </c>
      <c r="M27" s="316">
        <v>20</v>
      </c>
      <c r="N27" s="313">
        <v>4</v>
      </c>
      <c r="O27" s="11">
        <v>5.0999999999999996</v>
      </c>
      <c r="P27" s="22">
        <f t="shared" ref="P27:P31" si="19">K27*L27*M27/1000000/N27</f>
        <v>4.7774999999999996E-3</v>
      </c>
      <c r="Q27" s="23">
        <f>$Q$10/P27</f>
        <v>13186.813186813188</v>
      </c>
      <c r="R27" s="24">
        <v>3500</v>
      </c>
      <c r="S27" s="25">
        <f t="shared" ref="S27:S31" si="20">R27/Q27</f>
        <v>0.26541666666666663</v>
      </c>
      <c r="T27" s="10" t="s">
        <v>27</v>
      </c>
      <c r="U27" s="9">
        <v>0.16700000000000001</v>
      </c>
      <c r="V27" s="8">
        <f>J27*U27</f>
        <v>1.3193000000000001</v>
      </c>
      <c r="W27" s="8">
        <f>V27+S27+J27</f>
        <v>9.4847166666666674</v>
      </c>
      <c r="X27" s="6"/>
      <c r="Y27" s="6"/>
      <c r="Z27" s="26"/>
      <c r="AA27" s="26"/>
      <c r="AB27" s="7"/>
      <c r="AC27" s="6"/>
      <c r="AD27" s="5">
        <f t="shared" ref="AD27:AD28" si="21">SUM(X27:AC27)</f>
        <v>0</v>
      </c>
      <c r="AE27" s="4">
        <f>AD27+W27</f>
        <v>9.4847166666666674</v>
      </c>
      <c r="AF27" s="86" t="e">
        <f>(AG27-AE27)/AG27</f>
        <v>#DIV/0!</v>
      </c>
      <c r="AG27" s="88"/>
      <c r="AH27" s="375">
        <v>11.5</v>
      </c>
      <c r="AI27" s="373">
        <v>1106</v>
      </c>
      <c r="AJ27" s="4">
        <f>AI27*AG27</f>
        <v>0</v>
      </c>
      <c r="AK27" s="4">
        <f>AI27*AE27</f>
        <v>10490.096633333334</v>
      </c>
      <c r="AL27" s="407" t="s">
        <v>710</v>
      </c>
    </row>
    <row r="28" spans="1:38" s="27" customFormat="1" ht="38.25" customHeight="1">
      <c r="A28" s="400"/>
      <c r="B28" s="399"/>
      <c r="C28" s="399"/>
      <c r="D28" s="315" t="s">
        <v>61</v>
      </c>
      <c r="E28" s="322" t="s">
        <v>707</v>
      </c>
      <c r="F28" s="322" t="s">
        <v>648</v>
      </c>
      <c r="G28" s="311"/>
      <c r="H28" s="371" t="s">
        <v>674</v>
      </c>
      <c r="I28" s="372" t="s">
        <v>694</v>
      </c>
      <c r="J28" s="217">
        <f>J27</f>
        <v>7.9</v>
      </c>
      <c r="K28" s="316">
        <v>35</v>
      </c>
      <c r="L28" s="317">
        <v>27.3</v>
      </c>
      <c r="M28" s="316">
        <v>20</v>
      </c>
      <c r="N28" s="313">
        <v>4</v>
      </c>
      <c r="O28" s="11">
        <v>5.0999999999999996</v>
      </c>
      <c r="P28" s="22">
        <f t="shared" si="19"/>
        <v>4.7774999999999996E-3</v>
      </c>
      <c r="Q28" s="23">
        <f>$Q$10/P28</f>
        <v>13186.813186813188</v>
      </c>
      <c r="R28" s="24">
        <v>3500</v>
      </c>
      <c r="S28" s="25">
        <f t="shared" si="20"/>
        <v>0.26541666666666663</v>
      </c>
      <c r="T28" s="10" t="s">
        <v>27</v>
      </c>
      <c r="U28" s="9">
        <v>0.16700000000000001</v>
      </c>
      <c r="V28" s="8">
        <f>J28*U28</f>
        <v>1.3193000000000001</v>
      </c>
      <c r="W28" s="8">
        <f>V28+S28+J28</f>
        <v>9.4847166666666674</v>
      </c>
      <c r="X28" s="6"/>
      <c r="Y28" s="6"/>
      <c r="Z28" s="26"/>
      <c r="AA28" s="26"/>
      <c r="AB28" s="7"/>
      <c r="AC28" s="6"/>
      <c r="AD28" s="5">
        <f t="shared" si="21"/>
        <v>0</v>
      </c>
      <c r="AE28" s="4">
        <f t="shared" ref="AE28:AE31" si="22">AD28+W28</f>
        <v>9.4847166666666674</v>
      </c>
      <c r="AF28" s="86" t="e">
        <f>(AG28-AE28)/AG28</f>
        <v>#DIV/0!</v>
      </c>
      <c r="AG28" s="88"/>
      <c r="AH28" s="375">
        <v>11.5</v>
      </c>
      <c r="AI28" s="373">
        <v>1106</v>
      </c>
      <c r="AJ28" s="4">
        <f>AI28*AG28</f>
        <v>0</v>
      </c>
      <c r="AK28" s="4">
        <f>AI28*AE28</f>
        <v>10490.096633333334</v>
      </c>
      <c r="AL28" s="407"/>
    </row>
    <row r="29" spans="1:38" s="27" customFormat="1" ht="38.25" customHeight="1">
      <c r="A29" s="400"/>
      <c r="B29" s="399"/>
      <c r="C29" s="399"/>
      <c r="D29" s="315" t="s">
        <v>61</v>
      </c>
      <c r="E29" s="30" t="s">
        <v>708</v>
      </c>
      <c r="F29" s="30" t="s">
        <v>647</v>
      </c>
      <c r="G29" s="312"/>
      <c r="H29" s="371" t="s">
        <v>675</v>
      </c>
      <c r="I29" s="372" t="s">
        <v>695</v>
      </c>
      <c r="J29" s="217">
        <f>J27</f>
        <v>7.9</v>
      </c>
      <c r="K29" s="316">
        <v>35</v>
      </c>
      <c r="L29" s="317">
        <v>27.3</v>
      </c>
      <c r="M29" s="316">
        <v>20</v>
      </c>
      <c r="N29" s="313">
        <v>4</v>
      </c>
      <c r="O29" s="11">
        <v>5.0999999999999996</v>
      </c>
      <c r="P29" s="22">
        <f t="shared" si="19"/>
        <v>4.7774999999999996E-3</v>
      </c>
      <c r="Q29" s="23">
        <f>$Q$10/P29</f>
        <v>13186.813186813188</v>
      </c>
      <c r="R29" s="24">
        <v>3500</v>
      </c>
      <c r="S29" s="25">
        <f t="shared" si="20"/>
        <v>0.26541666666666663</v>
      </c>
      <c r="T29" s="10" t="s">
        <v>27</v>
      </c>
      <c r="U29" s="9">
        <v>0.16700000000000001</v>
      </c>
      <c r="V29" s="8">
        <f>J29*U29</f>
        <v>1.3193000000000001</v>
      </c>
      <c r="W29" s="8">
        <f>V29+S29+J29</f>
        <v>9.4847166666666674</v>
      </c>
      <c r="X29" s="6"/>
      <c r="Y29" s="6"/>
      <c r="Z29" s="26"/>
      <c r="AA29" s="26"/>
      <c r="AB29" s="7"/>
      <c r="AC29" s="6"/>
      <c r="AD29" s="5">
        <f t="shared" ref="AD29" si="23">SUM(X29:AC29)</f>
        <v>0</v>
      </c>
      <c r="AE29" s="4">
        <f t="shared" si="22"/>
        <v>9.4847166666666674</v>
      </c>
      <c r="AF29" s="86" t="e">
        <f>(AG29-AE29)/AG29</f>
        <v>#DIV/0!</v>
      </c>
      <c r="AG29" s="88"/>
      <c r="AH29" s="375">
        <v>11.5</v>
      </c>
      <c r="AI29" s="373">
        <v>1106</v>
      </c>
      <c r="AJ29" s="4">
        <f>AI29*AG29</f>
        <v>0</v>
      </c>
      <c r="AK29" s="4">
        <f>AI29*AE29</f>
        <v>10490.096633333334</v>
      </c>
      <c r="AL29" s="407"/>
    </row>
    <row r="30" spans="1:38" s="27" customFormat="1" ht="38.25" customHeight="1">
      <c r="A30" s="400"/>
      <c r="B30" s="399"/>
      <c r="C30" s="399"/>
      <c r="D30" s="315" t="s">
        <v>61</v>
      </c>
      <c r="E30" s="30" t="s">
        <v>707</v>
      </c>
      <c r="F30" s="30" t="s">
        <v>646</v>
      </c>
      <c r="G30" s="312"/>
      <c r="H30" s="371" t="s">
        <v>676</v>
      </c>
      <c r="I30" s="372" t="s">
        <v>696</v>
      </c>
      <c r="J30" s="217">
        <f>J27</f>
        <v>7.9</v>
      </c>
      <c r="K30" s="316">
        <v>35</v>
      </c>
      <c r="L30" s="317">
        <v>27.3</v>
      </c>
      <c r="M30" s="316">
        <v>20</v>
      </c>
      <c r="N30" s="313">
        <v>4</v>
      </c>
      <c r="O30" s="11">
        <v>5.0999999999999996</v>
      </c>
      <c r="P30" s="22">
        <f t="shared" si="19"/>
        <v>4.7774999999999996E-3</v>
      </c>
      <c r="Q30" s="23">
        <f>$Q$10/P30</f>
        <v>13186.813186813188</v>
      </c>
      <c r="R30" s="24">
        <v>3500</v>
      </c>
      <c r="S30" s="25">
        <f t="shared" si="20"/>
        <v>0.26541666666666663</v>
      </c>
      <c r="T30" s="10" t="s">
        <v>27</v>
      </c>
      <c r="U30" s="9">
        <v>0.16700000000000001</v>
      </c>
      <c r="V30" s="8">
        <f>J30*U30</f>
        <v>1.3193000000000001</v>
      </c>
      <c r="W30" s="8">
        <f>V30+S30+J30</f>
        <v>9.4847166666666674</v>
      </c>
      <c r="X30" s="6"/>
      <c r="Y30" s="6"/>
      <c r="Z30" s="26"/>
      <c r="AA30" s="26"/>
      <c r="AB30" s="7"/>
      <c r="AC30" s="6"/>
      <c r="AD30" s="5">
        <f t="shared" ref="AD30" si="24">SUM(X30:AC30)</f>
        <v>0</v>
      </c>
      <c r="AE30" s="4">
        <f t="shared" si="22"/>
        <v>9.4847166666666674</v>
      </c>
      <c r="AF30" s="86" t="e">
        <f>(AG30-AE30)/AG30</f>
        <v>#DIV/0!</v>
      </c>
      <c r="AG30" s="88"/>
      <c r="AH30" s="375">
        <v>11.5</v>
      </c>
      <c r="AI30" s="373">
        <v>1106</v>
      </c>
      <c r="AJ30" s="4">
        <f>AI30*AG30</f>
        <v>0</v>
      </c>
      <c r="AK30" s="4">
        <f>AI30*AE30</f>
        <v>10490.096633333334</v>
      </c>
      <c r="AL30" s="407"/>
    </row>
    <row r="31" spans="1:38" s="27" customFormat="1" ht="38.25" customHeight="1">
      <c r="A31" s="400"/>
      <c r="B31" s="399"/>
      <c r="C31" s="399"/>
      <c r="D31" s="315" t="s">
        <v>61</v>
      </c>
      <c r="E31" s="30" t="s">
        <v>706</v>
      </c>
      <c r="F31" s="30" t="s">
        <v>645</v>
      </c>
      <c r="G31" s="312"/>
      <c r="H31" s="371" t="s">
        <v>677</v>
      </c>
      <c r="I31" s="372" t="s">
        <v>697</v>
      </c>
      <c r="J31" s="217">
        <f>J27</f>
        <v>7.9</v>
      </c>
      <c r="K31" s="316">
        <v>35</v>
      </c>
      <c r="L31" s="317">
        <v>27.3</v>
      </c>
      <c r="M31" s="316">
        <v>20</v>
      </c>
      <c r="N31" s="313">
        <v>4</v>
      </c>
      <c r="O31" s="11">
        <v>5.0999999999999996</v>
      </c>
      <c r="P31" s="22">
        <f t="shared" si="19"/>
        <v>4.7774999999999996E-3</v>
      </c>
      <c r="Q31" s="23">
        <f>$Q$10/P31</f>
        <v>13186.813186813188</v>
      </c>
      <c r="R31" s="24">
        <v>3500</v>
      </c>
      <c r="S31" s="25">
        <f t="shared" si="20"/>
        <v>0.26541666666666663</v>
      </c>
      <c r="T31" s="10" t="s">
        <v>27</v>
      </c>
      <c r="U31" s="9">
        <v>0.16700000000000001</v>
      </c>
      <c r="V31" s="8">
        <f>J31*U31</f>
        <v>1.3193000000000001</v>
      </c>
      <c r="W31" s="8">
        <f>V31+S31+J31</f>
        <v>9.4847166666666674</v>
      </c>
      <c r="X31" s="6"/>
      <c r="Y31" s="6"/>
      <c r="Z31" s="26"/>
      <c r="AA31" s="26"/>
      <c r="AB31" s="7"/>
      <c r="AC31" s="6"/>
      <c r="AD31" s="5">
        <f t="shared" ref="AD31" si="25">SUM(X31:AC31)</f>
        <v>0</v>
      </c>
      <c r="AE31" s="4">
        <f t="shared" si="22"/>
        <v>9.4847166666666674</v>
      </c>
      <c r="AF31" s="86" t="e">
        <f>(AG31-AE31)/AG31</f>
        <v>#DIV/0!</v>
      </c>
      <c r="AG31" s="88"/>
      <c r="AH31" s="375">
        <v>11.5</v>
      </c>
      <c r="AI31" s="373">
        <v>1106</v>
      </c>
      <c r="AJ31" s="4">
        <f>AI31*AG31</f>
        <v>0</v>
      </c>
      <c r="AK31" s="4">
        <f>AI31*AE31</f>
        <v>10490.096633333334</v>
      </c>
      <c r="AL31" s="407"/>
    </row>
    <row r="32" spans="1:38" s="47" customFormat="1" ht="26.1" customHeight="1">
      <c r="A32" s="324" t="s">
        <v>294</v>
      </c>
      <c r="B32" s="325"/>
      <c r="C32" s="326"/>
      <c r="D32" s="36"/>
      <c r="E32" s="314"/>
      <c r="F32" s="314"/>
      <c r="G32" s="146"/>
      <c r="H32" s="146"/>
      <c r="I32" s="146"/>
      <c r="J32" s="174" t="s">
        <v>463</v>
      </c>
      <c r="K32" s="318"/>
      <c r="L32" s="318"/>
      <c r="M32" s="318"/>
      <c r="N32" s="19"/>
      <c r="O32" s="36"/>
      <c r="P32" s="37"/>
      <c r="Q32" s="38"/>
      <c r="R32" s="39"/>
      <c r="S32" s="40"/>
      <c r="T32" s="41"/>
      <c r="U32" s="42"/>
      <c r="V32" s="43"/>
      <c r="W32" s="43"/>
      <c r="X32" s="44"/>
      <c r="Y32" s="44"/>
      <c r="Z32" s="43"/>
      <c r="AA32" s="43"/>
      <c r="AB32" s="43"/>
      <c r="AC32" s="44"/>
      <c r="AD32" s="45"/>
      <c r="AE32" s="46"/>
      <c r="AF32" s="85"/>
      <c r="AG32" s="85"/>
      <c r="AH32" s="46"/>
      <c r="AI32" s="374"/>
      <c r="AJ32" s="46"/>
      <c r="AK32" s="46"/>
      <c r="AL32" s="407"/>
    </row>
    <row r="33" spans="1:38" s="27" customFormat="1" ht="38.25" customHeight="1">
      <c r="A33" s="396" t="str">
        <f>A32</f>
        <v xml:space="preserve">4 piece set -- 200TC 100% Cotton Printed Sheet Set </v>
      </c>
      <c r="B33" s="399" t="s">
        <v>295</v>
      </c>
      <c r="C33" s="399" t="s">
        <v>293</v>
      </c>
      <c r="D33" s="315" t="s">
        <v>77</v>
      </c>
      <c r="E33" s="30" t="s">
        <v>708</v>
      </c>
      <c r="F33" s="30" t="s">
        <v>649</v>
      </c>
      <c r="G33" s="311"/>
      <c r="H33" s="371" t="s">
        <v>678</v>
      </c>
      <c r="I33" s="372" t="s">
        <v>698</v>
      </c>
      <c r="J33" s="217">
        <f>J19</f>
        <v>10.24</v>
      </c>
      <c r="K33" s="316">
        <v>35</v>
      </c>
      <c r="L33" s="317">
        <v>27.3</v>
      </c>
      <c r="M33" s="316">
        <v>25</v>
      </c>
      <c r="N33" s="313">
        <v>4</v>
      </c>
      <c r="O33" s="11">
        <v>5.0999999999999996</v>
      </c>
      <c r="P33" s="22">
        <f t="shared" ref="P33:P37" si="26">K33*L33*M33/1000000/N33</f>
        <v>5.9718749999999998E-3</v>
      </c>
      <c r="Q33" s="23">
        <f>$Q$10/P33</f>
        <v>10549.45054945055</v>
      </c>
      <c r="R33" s="24">
        <v>3500</v>
      </c>
      <c r="S33" s="25">
        <f t="shared" ref="S33:S37" si="27">R33/Q33</f>
        <v>0.33177083333333329</v>
      </c>
      <c r="T33" s="10" t="s">
        <v>27</v>
      </c>
      <c r="U33" s="9">
        <v>0.16700000000000001</v>
      </c>
      <c r="V33" s="8">
        <f>J33*U33</f>
        <v>1.71008</v>
      </c>
      <c r="W33" s="8">
        <f>V33+S33+J33</f>
        <v>12.281850833333333</v>
      </c>
      <c r="X33" s="6"/>
      <c r="Y33" s="6"/>
      <c r="Z33" s="26"/>
      <c r="AA33" s="26"/>
      <c r="AB33" s="7"/>
      <c r="AC33" s="6"/>
      <c r="AD33" s="5">
        <f t="shared" ref="AD33:AD35" si="28">SUM(X33:AC33)</f>
        <v>0</v>
      </c>
      <c r="AE33" s="4">
        <f>AD33+W33</f>
        <v>12.281850833333333</v>
      </c>
      <c r="AF33" s="86" t="e">
        <f>(AG33-AE33)/AG33</f>
        <v>#DIV/0!</v>
      </c>
      <c r="AG33" s="88"/>
      <c r="AH33" s="375">
        <v>14.95</v>
      </c>
      <c r="AI33" s="373">
        <v>1154</v>
      </c>
      <c r="AJ33" s="4">
        <f>AI33*AG33</f>
        <v>0</v>
      </c>
      <c r="AK33" s="4">
        <f>AI33*AE33</f>
        <v>14173.255861666667</v>
      </c>
      <c r="AL33" s="407"/>
    </row>
    <row r="34" spans="1:38" s="27" customFormat="1" ht="38.25" customHeight="1">
      <c r="A34" s="397"/>
      <c r="B34" s="399"/>
      <c r="C34" s="399"/>
      <c r="D34" s="315" t="s">
        <v>77</v>
      </c>
      <c r="E34" s="322" t="s">
        <v>707</v>
      </c>
      <c r="F34" s="30" t="s">
        <v>648</v>
      </c>
      <c r="G34" s="311"/>
      <c r="H34" s="371" t="s">
        <v>679</v>
      </c>
      <c r="I34" s="372" t="s">
        <v>699</v>
      </c>
      <c r="J34" s="217">
        <f>J33</f>
        <v>10.24</v>
      </c>
      <c r="K34" s="316">
        <v>35</v>
      </c>
      <c r="L34" s="317">
        <v>27.3</v>
      </c>
      <c r="M34" s="316">
        <v>25</v>
      </c>
      <c r="N34" s="313">
        <v>4</v>
      </c>
      <c r="O34" s="11">
        <v>5.0999999999999996</v>
      </c>
      <c r="P34" s="22">
        <f t="shared" si="26"/>
        <v>5.9718749999999998E-3</v>
      </c>
      <c r="Q34" s="23">
        <f>$Q$10/P34</f>
        <v>10549.45054945055</v>
      </c>
      <c r="R34" s="24">
        <v>3500</v>
      </c>
      <c r="S34" s="25">
        <f t="shared" si="27"/>
        <v>0.33177083333333329</v>
      </c>
      <c r="T34" s="10" t="s">
        <v>27</v>
      </c>
      <c r="U34" s="9">
        <v>0.16700000000000001</v>
      </c>
      <c r="V34" s="8">
        <f>J34*U34</f>
        <v>1.71008</v>
      </c>
      <c r="W34" s="8">
        <f>V34+S34+J34</f>
        <v>12.281850833333333</v>
      </c>
      <c r="X34" s="6"/>
      <c r="Y34" s="6"/>
      <c r="Z34" s="26"/>
      <c r="AA34" s="26"/>
      <c r="AB34" s="7"/>
      <c r="AC34" s="6"/>
      <c r="AD34" s="5">
        <f t="shared" si="28"/>
        <v>0</v>
      </c>
      <c r="AE34" s="4">
        <f t="shared" ref="AE34:AE37" si="29">AD34+W34</f>
        <v>12.281850833333333</v>
      </c>
      <c r="AF34" s="86" t="e">
        <f>(AG34-AE34)/AG34</f>
        <v>#DIV/0!</v>
      </c>
      <c r="AG34" s="88"/>
      <c r="AH34" s="375">
        <v>14.95</v>
      </c>
      <c r="AI34" s="373">
        <v>1154</v>
      </c>
      <c r="AJ34" s="4">
        <f>AI34*AG34</f>
        <v>0</v>
      </c>
      <c r="AK34" s="4">
        <f>AI34*AE34</f>
        <v>14173.255861666667</v>
      </c>
      <c r="AL34" s="407"/>
    </row>
    <row r="35" spans="1:38" s="27" customFormat="1" ht="38.25" customHeight="1">
      <c r="A35" s="397"/>
      <c r="B35" s="399"/>
      <c r="C35" s="399"/>
      <c r="D35" s="315" t="s">
        <v>77</v>
      </c>
      <c r="E35" s="30" t="s">
        <v>708</v>
      </c>
      <c r="F35" s="323" t="s">
        <v>647</v>
      </c>
      <c r="G35" s="312"/>
      <c r="H35" s="371" t="s">
        <v>680</v>
      </c>
      <c r="I35" s="372" t="s">
        <v>700</v>
      </c>
      <c r="J35" s="217">
        <f>J33</f>
        <v>10.24</v>
      </c>
      <c r="K35" s="316">
        <v>35</v>
      </c>
      <c r="L35" s="317">
        <v>27.3</v>
      </c>
      <c r="M35" s="316">
        <v>25</v>
      </c>
      <c r="N35" s="313">
        <v>4</v>
      </c>
      <c r="O35" s="11">
        <v>5.0999999999999996</v>
      </c>
      <c r="P35" s="22">
        <f t="shared" si="26"/>
        <v>5.9718749999999998E-3</v>
      </c>
      <c r="Q35" s="23">
        <f>$Q$10/P35</f>
        <v>10549.45054945055</v>
      </c>
      <c r="R35" s="24">
        <v>3500</v>
      </c>
      <c r="S35" s="25">
        <f t="shared" si="27"/>
        <v>0.33177083333333329</v>
      </c>
      <c r="T35" s="10" t="s">
        <v>27</v>
      </c>
      <c r="U35" s="9">
        <v>0.16700000000000001</v>
      </c>
      <c r="V35" s="8">
        <f>J35*U35</f>
        <v>1.71008</v>
      </c>
      <c r="W35" s="8">
        <f>V35+S35+J35</f>
        <v>12.281850833333333</v>
      </c>
      <c r="X35" s="6"/>
      <c r="Y35" s="6"/>
      <c r="Z35" s="26"/>
      <c r="AA35" s="26"/>
      <c r="AB35" s="7"/>
      <c r="AC35" s="6"/>
      <c r="AD35" s="5">
        <f t="shared" si="28"/>
        <v>0</v>
      </c>
      <c r="AE35" s="4">
        <f t="shared" si="29"/>
        <v>12.281850833333333</v>
      </c>
      <c r="AF35" s="86" t="e">
        <f>(AG35-AE35)/AG35</f>
        <v>#DIV/0!</v>
      </c>
      <c r="AG35" s="88"/>
      <c r="AH35" s="375">
        <v>14.95</v>
      </c>
      <c r="AI35" s="373">
        <v>1203</v>
      </c>
      <c r="AJ35" s="4">
        <f>AI35*AG35</f>
        <v>0</v>
      </c>
      <c r="AK35" s="4">
        <f>AI35*AE35</f>
        <v>14775.0665525</v>
      </c>
      <c r="AL35" s="407"/>
    </row>
    <row r="36" spans="1:38" s="27" customFormat="1" ht="38.25" customHeight="1">
      <c r="A36" s="397"/>
      <c r="B36" s="399"/>
      <c r="C36" s="399"/>
      <c r="D36" s="315" t="s">
        <v>77</v>
      </c>
      <c r="E36" s="30" t="s">
        <v>707</v>
      </c>
      <c r="F36" s="323" t="s">
        <v>646</v>
      </c>
      <c r="G36" s="312"/>
      <c r="H36" s="371" t="s">
        <v>681</v>
      </c>
      <c r="I36" s="372" t="s">
        <v>701</v>
      </c>
      <c r="J36" s="217">
        <f>J33</f>
        <v>10.24</v>
      </c>
      <c r="K36" s="316">
        <v>35</v>
      </c>
      <c r="L36" s="317">
        <v>27.3</v>
      </c>
      <c r="M36" s="316">
        <v>25</v>
      </c>
      <c r="N36" s="313">
        <v>4</v>
      </c>
      <c r="O36" s="11">
        <v>5.0999999999999996</v>
      </c>
      <c r="P36" s="22">
        <f t="shared" si="26"/>
        <v>5.9718749999999998E-3</v>
      </c>
      <c r="Q36" s="23">
        <f>$Q$10/P36</f>
        <v>10549.45054945055</v>
      </c>
      <c r="R36" s="24">
        <v>3500</v>
      </c>
      <c r="S36" s="25">
        <f t="shared" si="27"/>
        <v>0.33177083333333329</v>
      </c>
      <c r="T36" s="10" t="s">
        <v>27</v>
      </c>
      <c r="U36" s="9">
        <v>0.16700000000000001</v>
      </c>
      <c r="V36" s="8">
        <f>J36*U36</f>
        <v>1.71008</v>
      </c>
      <c r="W36" s="8">
        <f>V36+S36+J36</f>
        <v>12.281850833333333</v>
      </c>
      <c r="X36" s="6"/>
      <c r="Y36" s="6"/>
      <c r="Z36" s="26"/>
      <c r="AA36" s="26"/>
      <c r="AB36" s="7"/>
      <c r="AC36" s="6"/>
      <c r="AD36" s="5">
        <f t="shared" ref="AD36" si="30">SUM(X36:AC36)</f>
        <v>0</v>
      </c>
      <c r="AE36" s="4">
        <f t="shared" si="29"/>
        <v>12.281850833333333</v>
      </c>
      <c r="AF36" s="86" t="e">
        <f>(AG36-AE36)/AG36</f>
        <v>#DIV/0!</v>
      </c>
      <c r="AG36" s="88"/>
      <c r="AH36" s="375">
        <v>14.95</v>
      </c>
      <c r="AI36" s="373">
        <v>1154</v>
      </c>
      <c r="AJ36" s="4">
        <f>AI36*AG36</f>
        <v>0</v>
      </c>
      <c r="AK36" s="4">
        <f>AI36*AE36</f>
        <v>14173.255861666667</v>
      </c>
      <c r="AL36" s="407"/>
    </row>
    <row r="37" spans="1:38" s="27" customFormat="1" ht="38.25" customHeight="1">
      <c r="A37" s="398"/>
      <c r="B37" s="399"/>
      <c r="C37" s="399"/>
      <c r="D37" s="315" t="s">
        <v>77</v>
      </c>
      <c r="E37" s="30" t="s">
        <v>706</v>
      </c>
      <c r="F37" s="323" t="s">
        <v>645</v>
      </c>
      <c r="G37" s="312"/>
      <c r="H37" s="371" t="s">
        <v>682</v>
      </c>
      <c r="I37" s="372" t="s">
        <v>702</v>
      </c>
      <c r="J37" s="217">
        <f>J33</f>
        <v>10.24</v>
      </c>
      <c r="K37" s="316">
        <v>35</v>
      </c>
      <c r="L37" s="317">
        <v>27.3</v>
      </c>
      <c r="M37" s="316">
        <v>25</v>
      </c>
      <c r="N37" s="313">
        <v>4</v>
      </c>
      <c r="O37" s="11">
        <v>5.0999999999999996</v>
      </c>
      <c r="P37" s="22">
        <f t="shared" si="26"/>
        <v>5.9718749999999998E-3</v>
      </c>
      <c r="Q37" s="23">
        <f>$Q$10/P37</f>
        <v>10549.45054945055</v>
      </c>
      <c r="R37" s="24">
        <v>3500</v>
      </c>
      <c r="S37" s="25">
        <f t="shared" si="27"/>
        <v>0.33177083333333329</v>
      </c>
      <c r="T37" s="10" t="s">
        <v>27</v>
      </c>
      <c r="U37" s="9">
        <v>0.16700000000000001</v>
      </c>
      <c r="V37" s="8">
        <f>J37*U37</f>
        <v>1.71008</v>
      </c>
      <c r="W37" s="8">
        <f>V37+S37+J37</f>
        <v>12.281850833333333</v>
      </c>
      <c r="X37" s="6"/>
      <c r="Y37" s="6"/>
      <c r="Z37" s="26"/>
      <c r="AA37" s="26"/>
      <c r="AB37" s="7"/>
      <c r="AC37" s="6"/>
      <c r="AD37" s="5">
        <f t="shared" ref="AD37" si="31">SUM(X37:AC37)</f>
        <v>0</v>
      </c>
      <c r="AE37" s="4">
        <f t="shared" si="29"/>
        <v>12.281850833333333</v>
      </c>
      <c r="AF37" s="86" t="e">
        <f>(AG37-AE37)/AG37</f>
        <v>#DIV/0!</v>
      </c>
      <c r="AG37" s="88"/>
      <c r="AH37" s="375">
        <v>14.95</v>
      </c>
      <c r="AI37" s="373">
        <v>1154</v>
      </c>
      <c r="AJ37" s="4">
        <f>AI37*AG37</f>
        <v>0</v>
      </c>
      <c r="AK37" s="4">
        <f>AI37*AE37</f>
        <v>14173.255861666667</v>
      </c>
      <c r="AL37" s="407"/>
    </row>
    <row r="38" spans="1:38">
      <c r="AI38" s="319">
        <f>SUM(AI27:AI37)</f>
        <v>11349</v>
      </c>
      <c r="AJ38" s="320">
        <f>SUM(AJ27:AJ37)</f>
        <v>0</v>
      </c>
      <c r="AK38" s="320">
        <f>SUM(AK27:AK37)</f>
        <v>123918.57316583334</v>
      </c>
      <c r="AL38" s="321" t="e">
        <f>(AJ38-AK38)/AJ38</f>
        <v>#DIV/0!</v>
      </c>
    </row>
    <row r="39" spans="1:38">
      <c r="A39" s="368" t="s">
        <v>703</v>
      </c>
    </row>
    <row r="40" spans="1:38">
      <c r="A40" s="369" t="s">
        <v>659</v>
      </c>
      <c r="AI40" s="2" t="s">
        <v>653</v>
      </c>
      <c r="AJ40" s="365">
        <f>AI24+AI38</f>
        <v>22698</v>
      </c>
    </row>
    <row r="41" spans="1:38">
      <c r="A41" s="369" t="s">
        <v>660</v>
      </c>
      <c r="AI41" s="2" t="s">
        <v>129</v>
      </c>
      <c r="AJ41" s="366">
        <f>AJ24+AJ38</f>
        <v>0</v>
      </c>
    </row>
    <row r="42" spans="1:38">
      <c r="A42" s="368" t="s">
        <v>655</v>
      </c>
      <c r="AI42" s="2" t="s">
        <v>130</v>
      </c>
      <c r="AJ42" s="366">
        <f>AK24+AK38</f>
        <v>247837.14633166668</v>
      </c>
    </row>
    <row r="43" spans="1:38">
      <c r="A43" s="368" t="s">
        <v>656</v>
      </c>
      <c r="AI43" s="2" t="s">
        <v>654</v>
      </c>
      <c r="AJ43" s="367" t="e">
        <f>(AJ41-AJ42)/AJ41</f>
        <v>#DIV/0!</v>
      </c>
    </row>
    <row r="44" spans="1:38">
      <c r="A44" s="368" t="s">
        <v>657</v>
      </c>
    </row>
    <row r="45" spans="1:38">
      <c r="A45" s="369" t="s">
        <v>661</v>
      </c>
    </row>
    <row r="46" spans="1:38">
      <c r="A46" s="370" t="s">
        <v>658</v>
      </c>
    </row>
  </sheetData>
  <protectedRanges>
    <protectedRange password="F78C" sqref="EL4 EE4:EF6 EG5:EH6 EI5:EK5 EI6 EK6:EL6" name="区域1_1"/>
  </protectedRanges>
  <mergeCells count="64">
    <mergeCell ref="AH8:AH10"/>
    <mergeCell ref="AL13:AL23"/>
    <mergeCell ref="AL27:AL37"/>
    <mergeCell ref="A27:A31"/>
    <mergeCell ref="B27:B31"/>
    <mergeCell ref="C27:C31"/>
    <mergeCell ref="A33:A37"/>
    <mergeCell ref="B33:B37"/>
    <mergeCell ref="C33:C37"/>
    <mergeCell ref="G8:G10"/>
    <mergeCell ref="H8:H10"/>
    <mergeCell ref="E8:E10"/>
    <mergeCell ref="X8:AC8"/>
    <mergeCell ref="N9:N10"/>
    <mergeCell ref="O9:O10"/>
    <mergeCell ref="J8:J10"/>
    <mergeCell ref="J2:K2"/>
    <mergeCell ref="L2:M2"/>
    <mergeCell ref="H3:I3"/>
    <mergeCell ref="J3:K3"/>
    <mergeCell ref="L3:M3"/>
    <mergeCell ref="A8:A10"/>
    <mergeCell ref="B8:B10"/>
    <mergeCell ref="C8:C10"/>
    <mergeCell ref="F8:F10"/>
    <mergeCell ref="D8:D10"/>
    <mergeCell ref="A19:A23"/>
    <mergeCell ref="B19:B23"/>
    <mergeCell ref="C19:C23"/>
    <mergeCell ref="A13:A17"/>
    <mergeCell ref="B13:B17"/>
    <mergeCell ref="C13:C17"/>
    <mergeCell ref="AG8:AG10"/>
    <mergeCell ref="E4:G4"/>
    <mergeCell ref="E5:G5"/>
    <mergeCell ref="E2:G2"/>
    <mergeCell ref="E3:G3"/>
    <mergeCell ref="E6:G6"/>
    <mergeCell ref="H6:I6"/>
    <mergeCell ref="J6:K6"/>
    <mergeCell ref="L6:M6"/>
    <mergeCell ref="H4:I4"/>
    <mergeCell ref="J4:K4"/>
    <mergeCell ref="L4:M4"/>
    <mergeCell ref="H5:I5"/>
    <mergeCell ref="J5:K5"/>
    <mergeCell ref="L5:M5"/>
    <mergeCell ref="H2:I2"/>
    <mergeCell ref="AJ8:AJ10"/>
    <mergeCell ref="I8:I10"/>
    <mergeCell ref="AK8:AK10"/>
    <mergeCell ref="P9:P10"/>
    <mergeCell ref="K9:M9"/>
    <mergeCell ref="AI8:AI10"/>
    <mergeCell ref="W8:W10"/>
    <mergeCell ref="AD8:AD10"/>
    <mergeCell ref="AE8:AE10"/>
    <mergeCell ref="K8:S8"/>
    <mergeCell ref="T9:T10"/>
    <mergeCell ref="V9:V10"/>
    <mergeCell ref="S9:S10"/>
    <mergeCell ref="T8:V8"/>
    <mergeCell ref="U9:U10"/>
    <mergeCell ref="AF8:AF10"/>
  </mergeCells>
  <phoneticPr fontId="70" type="noConversion"/>
  <dataValidations count="11">
    <dataValidation type="list" allowBlank="1" showInputMessage="1" showErrorMessage="1" sqref="D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xr:uid="{00000000-0002-0000-0000-000000000000}">
      <formula1>$DP$2:$ED$2</formula1>
    </dataValidation>
    <dataValidation type="list" allowBlank="1" showInputMessage="1" showErrorMessage="1" sqref="H6:I6 JE6:JF6 TA6:TB6 ACW6:ACX6 AMS6:AMT6 AWO6:AWP6 BGK6:BGL6 BQG6:BQH6 CAC6:CAD6 CJY6:CJZ6 CTU6:CTV6 DDQ6:DDR6 DNM6:DNN6 DXI6:DXJ6 EHE6:EHF6 ERA6:ERB6 FAW6:FAX6 FKS6:FKT6 FUO6:FUP6 GEK6:GEL6 GOG6:GOH6 GYC6:GYD6 HHY6:HHZ6 HRU6:HRV6 IBQ6:IBR6 ILM6:ILN6 IVI6:IVJ6 JFE6:JFF6 JPA6:JPB6 JYW6:JYX6 KIS6:KIT6 KSO6:KSP6 LCK6:LCL6 LMG6:LMH6 LWC6:LWD6 MFY6:MFZ6 MPU6:MPV6 MZQ6:MZR6 NJM6:NJN6 NTI6:NTJ6 ODE6:ODF6 ONA6:ONB6 OWW6:OWX6 PGS6:PGT6 PQO6:PQP6 QAK6:QAL6 QKG6:QKH6 QUC6:QUD6 RDY6:RDZ6 RNU6:RNV6 RXQ6:RXR6 SHM6:SHN6 SRI6:SRJ6 TBE6:TBF6 TLA6:TLB6 TUW6:TUX6 UES6:UET6 UOO6:UOP6 UYK6:UYL6 VIG6:VIH6 VSC6:VSD6 WBY6:WBZ6 WLU6:WLV6 WVQ6:WVR6" xr:uid="{00000000-0002-0000-0000-000001000000}">
      <formula1>$EE$3:$GC$3</formula1>
    </dataValidation>
    <dataValidation type="list" allowBlank="1" showInputMessage="1" showErrorMessage="1" sqref="B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xr:uid="{00000000-0002-0000-0000-000002000000}">
      <formula1>$EH$4:$FV$4</formula1>
    </dataValidation>
    <dataValidation type="list" allowBlank="1" showInputMessage="1" showErrorMessage="1" sqref="B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xr:uid="{00000000-0002-0000-0000-000003000000}">
      <formula1>$EN$5:$EO$5</formula1>
    </dataValidation>
    <dataValidation type="list" allowBlank="1" showInputMessage="1" showErrorMessage="1" sqref="D4 WVN4 WLR4 WBV4 VRZ4 VID4 UYH4 UOL4 UEP4 TUT4 TKX4 TBB4 SRF4 SHJ4 RXN4 RNR4 RDV4 QTZ4 QKD4 QAH4 PQL4 PGP4 OWT4 OMX4 ODB4 NTF4 NJJ4 MZN4 MPR4 MFV4 LVZ4 LMD4 LCH4 KSL4 KIP4 JYT4 JOX4 JFB4 IVF4 ILJ4 IBN4 HRR4 HHV4 GXZ4 GOD4 GEH4 FUL4 FKP4 FAT4 EQX4 EHB4 DXF4 DNJ4 DDN4 CTR4 CJV4 BZZ4 BQD4 BGH4 AWL4 AMP4 ACT4 SX4 JB4" xr:uid="{00000000-0002-0000-0000-000004000000}">
      <formula1>$O$2:$O$5</formula1>
    </dataValidation>
    <dataValidation type="list" allowBlank="1" showInputMessage="1" showErrorMessage="1" sqref="H5:I5 JE5:JF5 TA5:TB5 ACW5:ACX5 AMS5:AMT5 AWO5:AWP5 BGK5:BGL5 BQG5:BQH5 CAC5:CAD5 CJY5:CJZ5 CTU5:CTV5 DDQ5:DDR5 DNM5:DNN5 DXI5:DXJ5 EHE5:EHF5 ERA5:ERB5 FAW5:FAX5 FKS5:FKT5 FUO5:FUP5 GEK5:GEL5 GOG5:GOH5 GYC5:GYD5 HHY5:HHZ5 HRU5:HRV5 IBQ5:IBR5 ILM5:ILN5 IVI5:IVJ5 JFE5:JFF5 JPA5:JPB5 JYW5:JYX5 KIS5:KIT5 KSO5:KSP5 LCK5:LCL5 LMG5:LMH5 LWC5:LWD5 MFY5:MFZ5 MPU5:MPV5 MZQ5:MZR5 NJM5:NJN5 NTI5:NTJ5 ODE5:ODF5 ONA5:ONB5 OWW5:OWX5 PGS5:PGT5 PQO5:PQP5 QAK5:QAL5 QKG5:QKH5 QUC5:QUD5 RDY5:RDZ5 RNU5:RNV5 RXQ5:RXR5 SHM5:SHN5 SRI5:SRJ5 TBE5:TBF5 TLA5:TLB5 TUW5:TUX5 UES5:UET5 UOO5:UOP5 UYK5:UYL5 VIG5:VIH5 VSC5:VSD5 WBY5:WBZ5 WLU5:WLV5 WVQ5:WVR5" xr:uid="{00000000-0002-0000-0000-000005000000}">
      <formula1>$EE$2:$GE$2</formula1>
    </dataValidation>
    <dataValidation type="list" allowBlank="1" showInputMessage="1" showErrorMessage="1" sqref="H2:I2 JE2:JF2 TA2:TB2 ACW2:ACX2 AMS2:AMT2 AWO2:AWP2 BGK2:BGL2 BQG2:BQH2 CAC2:CAD2 CJY2:CJZ2 CTU2:CTV2 DDQ2:DDR2 DNM2:DNN2 DXI2:DXJ2 EHE2:EHF2 ERA2:ERB2 FAW2:FAX2 FKS2:FKT2 FUO2:FUP2 GEK2:GEL2 GOG2:GOH2 GYC2:GYD2 HHY2:HHZ2 HRU2:HRV2 IBQ2:IBR2 ILM2:ILN2 IVI2:IVJ2 JFE2:JFF2 JPA2:JPB2 JYW2:JYX2 KIS2:KIT2 KSO2:KSP2 LCK2:LCL2 LMG2:LMH2 LWC2:LWD2 MFY2:MFZ2 MPU2:MPV2 MZQ2:MZR2 NJM2:NJN2 NTI2:NTJ2 ODE2:ODF2 ONA2:ONB2 OWW2:OWX2 PGS2:PGT2 PQO2:PQP2 QAK2:QAL2 QKG2:QKH2 QUC2:QUD2 RDY2:RDZ2 RNU2:RNV2 RXQ2:RXR2 SHM2:SHN2 SRI2:SRJ2 TBE2:TBF2 TLA2:TLB2 TUW2:TUX2 UES2:UET2 UOO2:UOP2 UYK2:UYL2 VIG2:VIH2 VSC2:VSD2 WBY2:WBZ2 WLU2:WLV2 WVQ2:WVR2" xr:uid="{00000000-0002-0000-0000-000006000000}">
      <formula1>$EE$4:$EF$4</formula1>
    </dataValidation>
    <dataValidation type="list" allowBlank="1" showInputMessage="1" showErrorMessage="1" sqref="L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B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xr:uid="{00000000-0002-0000-0000-000007000000}">
      <formula1>$EJ$5:$EK$5</formula1>
    </dataValidation>
    <dataValidation type="list" allowBlank="1" showInputMessage="1" showErrorMessage="1" sqref="L4:M4 JI4:JJ4 TE4:TF4 ADA4:ADB4 AMW4:AMX4 AWS4:AWT4 BGO4:BGP4 BQK4:BQL4 CAG4:CAH4 CKC4:CKD4 CTY4:CTZ4 DDU4:DDV4 DNQ4:DNR4 DXM4:DXN4 EHI4:EHJ4 ERE4:ERF4 FBA4:FBB4 FKW4:FKX4 FUS4:FUT4 GEO4:GEP4 GOK4:GOL4 GYG4:GYH4 HIC4:HID4 HRY4:HRZ4 IBU4:IBV4 ILQ4:ILR4 IVM4:IVN4 JFI4:JFJ4 JPE4:JPF4 JZA4:JZB4 KIW4:KIX4 KSS4:KST4 LCO4:LCP4 LMK4:LML4 LWG4:LWH4 MGC4:MGD4 MPY4:MPZ4 MZU4:MZV4 NJQ4:NJR4 NTM4:NTN4 ODI4:ODJ4 ONE4:ONF4 OXA4:OXB4 PGW4:PGX4 PQS4:PQT4 QAO4:QAP4 QKK4:QKL4 QUG4:QUH4 REC4:RED4 RNY4:RNZ4 RXU4:RXV4 SHQ4:SHR4 SRM4:SRN4 TBI4:TBJ4 TLE4:TLF4 TVA4:TVB4 UEW4:UEX4 UOS4:UOT4 UYO4:UYP4 VIK4:VIL4 VSG4:VSH4 WCC4:WCD4 WLY4:WLZ4 WVU4:WVV4" xr:uid="{00000000-0002-0000-0000-000008000000}">
      <formula1>$EL$5:$EM$5</formula1>
    </dataValidation>
    <dataValidation type="list" allowBlank="1" showInputMessage="1" showErrorMessage="1" sqref="H4:I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xr:uid="{00000000-0002-0000-0000-000009000000}">
      <formula1>$EE$6:$EL$6</formula1>
    </dataValidation>
    <dataValidation type="list" allowBlank="1" showInputMessage="1" showErrorMessage="1" sqref="H3:I3 JE3:JF3 TA3:TB3 ACW3:ACX3 AMS3:AMT3 AWO3:AWP3 BGK3:BGL3 BQG3:BQH3 CAC3:CAD3 CJY3:CJZ3 CTU3:CTV3 DDQ3:DDR3 DNM3:DNN3 DXI3:DXJ3 EHE3:EHF3 ERA3:ERB3 FAW3:FAX3 FKS3:FKT3 FUO3:FUP3 GEK3:GEL3 GOG3:GOH3 GYC3:GYD3 HHY3:HHZ3 HRU3:HRV3 IBQ3:IBR3 ILM3:ILN3 IVI3:IVJ3 JFE3:JFF3 JPA3:JPB3 JYW3:JYX3 KIS3:KIT3 KSO3:KSP3 LCK3:LCL3 LMG3:LMH3 LWC3:LWD3 MFY3:MFZ3 MPU3:MPV3 MZQ3:MZR3 NJM3:NJN3 NTI3:NTJ3 ODE3:ODF3 ONA3:ONB3 OWW3:OWX3 PGS3:PGT3 PQO3:PQP3 QAK3:QAL3 QKG3:QKH3 QUC3:QUD3 RDY3:RDZ3 RNU3:RNV3 RXQ3:RXR3 SHM3:SHN3 SRI3:SRJ3 TBE3:TBF3 TLA3:TLB3 TUW3:TUX3 UES3:UET3 UOO3:UOP3 UYK3:UYL3 VIG3:VIH3 VSC3:VSD3 WBY3:WBZ3 WLU3:WLV3 WVQ3:WVR3" xr:uid="{00000000-0002-0000-0000-00000A000000}">
      <formula1>$EE$5:$EH$5</formula1>
    </dataValidation>
  </dataValidation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1"/>
  <sheetViews>
    <sheetView workbookViewId="0">
      <selection activeCell="G11" sqref="G11:G16"/>
    </sheetView>
  </sheetViews>
  <sheetFormatPr defaultRowHeight="12.75"/>
  <cols>
    <col min="7" max="7" width="18" customWidth="1"/>
  </cols>
  <sheetData>
    <row r="1" spans="1:9" ht="15">
      <c r="A1" s="175" t="s">
        <v>349</v>
      </c>
    </row>
    <row r="2" spans="1:9" ht="15">
      <c r="A2" s="175"/>
    </row>
    <row r="3" spans="1:9" ht="15">
      <c r="A3" s="175" t="s">
        <v>350</v>
      </c>
    </row>
    <row r="4" spans="1:9" ht="15.75" thickBot="1">
      <c r="A4" s="175"/>
    </row>
    <row r="5" spans="1:9" ht="21" thickBot="1">
      <c r="A5" s="479" t="s">
        <v>29</v>
      </c>
      <c r="B5" s="480"/>
      <c r="C5" s="480"/>
      <c r="D5" s="481"/>
      <c r="E5" s="177"/>
      <c r="F5" s="177"/>
      <c r="G5" s="177"/>
      <c r="H5" s="177"/>
      <c r="I5" s="176"/>
    </row>
    <row r="6" spans="1:9" ht="15.75" thickBot="1">
      <c r="A6" s="178" t="s">
        <v>25</v>
      </c>
      <c r="B6" s="179" t="s">
        <v>351</v>
      </c>
      <c r="C6" s="180" t="s">
        <v>53</v>
      </c>
      <c r="D6" s="179"/>
      <c r="E6" s="177"/>
      <c r="F6" s="177"/>
      <c r="G6" s="177"/>
      <c r="H6" s="177"/>
      <c r="I6" s="176"/>
    </row>
    <row r="7" spans="1:9" ht="15.75" thickBot="1">
      <c r="A7" s="178" t="s">
        <v>54</v>
      </c>
      <c r="B7" s="181" t="s">
        <v>31</v>
      </c>
      <c r="C7" s="180" t="s">
        <v>55</v>
      </c>
      <c r="D7" s="179" t="s">
        <v>56</v>
      </c>
      <c r="E7" s="177"/>
      <c r="F7" s="182"/>
      <c r="G7" s="182"/>
      <c r="H7" s="182"/>
      <c r="I7" s="176"/>
    </row>
    <row r="8" spans="1:9" ht="57.75" thickBot="1">
      <c r="A8" s="178" t="s">
        <v>352</v>
      </c>
      <c r="B8" s="183" t="s">
        <v>353</v>
      </c>
      <c r="C8" s="184" t="s">
        <v>57</v>
      </c>
      <c r="D8" s="183" t="s">
        <v>58</v>
      </c>
      <c r="E8" s="185" t="s">
        <v>62</v>
      </c>
      <c r="F8" s="482" t="s">
        <v>354</v>
      </c>
      <c r="G8" s="185" t="s">
        <v>355</v>
      </c>
      <c r="H8" s="186"/>
      <c r="I8" s="185" t="s">
        <v>356</v>
      </c>
    </row>
    <row r="9" spans="1:9" ht="15.75" thickBot="1">
      <c r="A9" s="187" t="s">
        <v>59</v>
      </c>
      <c r="B9" s="188"/>
      <c r="C9" s="189" t="s">
        <v>60</v>
      </c>
      <c r="D9" s="190">
        <v>45350</v>
      </c>
      <c r="E9" s="191" t="s">
        <v>357</v>
      </c>
      <c r="F9" s="483"/>
      <c r="G9" s="192" t="s">
        <v>358</v>
      </c>
      <c r="H9" s="193"/>
      <c r="I9" s="192" t="s">
        <v>359</v>
      </c>
    </row>
    <row r="10" spans="1:9" ht="16.5" thickBot="1">
      <c r="A10" s="485" t="s">
        <v>360</v>
      </c>
      <c r="B10" s="486"/>
      <c r="C10" s="487" t="s">
        <v>2</v>
      </c>
      <c r="D10" s="488"/>
      <c r="E10" s="194" t="s">
        <v>76</v>
      </c>
      <c r="F10" s="484"/>
      <c r="G10" s="195" t="s">
        <v>361</v>
      </c>
      <c r="H10" s="196"/>
      <c r="I10" s="195" t="s">
        <v>361</v>
      </c>
    </row>
    <row r="11" spans="1:9" ht="42.75" customHeight="1" thickBot="1">
      <c r="A11" s="470" t="s">
        <v>362</v>
      </c>
      <c r="B11" s="471"/>
      <c r="C11" s="476" t="s">
        <v>363</v>
      </c>
      <c r="D11" s="477"/>
      <c r="E11" s="197" t="s">
        <v>364</v>
      </c>
      <c r="F11" s="198" t="s">
        <v>365</v>
      </c>
      <c r="G11" s="197">
        <v>7.7</v>
      </c>
      <c r="H11" s="199"/>
      <c r="I11" s="197" t="s">
        <v>366</v>
      </c>
    </row>
    <row r="12" spans="1:9" ht="42.75" customHeight="1" thickBot="1">
      <c r="A12" s="472"/>
      <c r="B12" s="473"/>
      <c r="C12" s="476" t="s">
        <v>367</v>
      </c>
      <c r="D12" s="477"/>
      <c r="E12" s="197" t="s">
        <v>364</v>
      </c>
      <c r="F12" s="198" t="s">
        <v>368</v>
      </c>
      <c r="G12" s="197">
        <v>7.9</v>
      </c>
      <c r="H12" s="199"/>
      <c r="I12" s="197" t="s">
        <v>369</v>
      </c>
    </row>
    <row r="13" spans="1:9" ht="42.75" customHeight="1" thickBot="1">
      <c r="A13" s="472"/>
      <c r="B13" s="473"/>
      <c r="C13" s="476" t="s">
        <v>370</v>
      </c>
      <c r="D13" s="477"/>
      <c r="E13" s="197" t="s">
        <v>371</v>
      </c>
      <c r="F13" s="198" t="s">
        <v>372</v>
      </c>
      <c r="G13" s="197">
        <v>9.9499999999999993</v>
      </c>
      <c r="H13" s="199"/>
      <c r="I13" s="197" t="s">
        <v>373</v>
      </c>
    </row>
    <row r="14" spans="1:9" ht="42.75" customHeight="1" thickBot="1">
      <c r="A14" s="472"/>
      <c r="B14" s="473"/>
      <c r="C14" s="476" t="s">
        <v>374</v>
      </c>
      <c r="D14" s="477"/>
      <c r="E14" s="197" t="s">
        <v>371</v>
      </c>
      <c r="F14" s="198" t="s">
        <v>375</v>
      </c>
      <c r="G14" s="197">
        <v>11.25</v>
      </c>
      <c r="H14" s="199"/>
      <c r="I14" s="197" t="s">
        <v>376</v>
      </c>
    </row>
    <row r="15" spans="1:9" ht="42.75" customHeight="1" thickBot="1">
      <c r="A15" s="472"/>
      <c r="B15" s="473"/>
      <c r="C15" s="476" t="s">
        <v>377</v>
      </c>
      <c r="D15" s="477"/>
      <c r="E15" s="197" t="s">
        <v>371</v>
      </c>
      <c r="F15" s="198" t="s">
        <v>378</v>
      </c>
      <c r="G15" s="197">
        <v>13.55</v>
      </c>
      <c r="H15" s="199"/>
      <c r="I15" s="197" t="s">
        <v>379</v>
      </c>
    </row>
    <row r="16" spans="1:9" ht="57" customHeight="1" thickBot="1">
      <c r="A16" s="474"/>
      <c r="B16" s="475"/>
      <c r="C16" s="476" t="s">
        <v>380</v>
      </c>
      <c r="D16" s="477"/>
      <c r="E16" s="197" t="s">
        <v>371</v>
      </c>
      <c r="F16" s="198" t="s">
        <v>378</v>
      </c>
      <c r="G16" s="197">
        <v>13.55</v>
      </c>
      <c r="H16" s="199"/>
      <c r="I16" s="197" t="s">
        <v>381</v>
      </c>
    </row>
    <row r="17" spans="1:9" ht="15">
      <c r="A17" s="200" t="s">
        <v>382</v>
      </c>
      <c r="B17" s="176"/>
      <c r="C17" s="176"/>
      <c r="D17" s="176"/>
      <c r="E17" s="176"/>
      <c r="F17" s="176"/>
      <c r="G17" s="176"/>
      <c r="H17" s="176"/>
      <c r="I17" s="176"/>
    </row>
    <row r="18" spans="1:9" ht="14.25">
      <c r="A18" s="201" t="s">
        <v>383</v>
      </c>
      <c r="B18" s="176"/>
      <c r="C18" s="176"/>
      <c r="D18" s="176"/>
      <c r="E18" s="176"/>
      <c r="F18" s="176"/>
      <c r="G18" s="176"/>
      <c r="H18" s="176"/>
      <c r="I18" s="176"/>
    </row>
    <row r="19" spans="1:9" ht="14.25">
      <c r="A19" s="201" t="s">
        <v>384</v>
      </c>
      <c r="B19" s="176"/>
      <c r="C19" s="176"/>
      <c r="D19" s="176"/>
      <c r="E19" s="176"/>
      <c r="F19" s="176"/>
      <c r="G19" s="176"/>
      <c r="H19" s="176"/>
      <c r="I19" s="176"/>
    </row>
    <row r="20" spans="1:9" ht="14.25">
      <c r="A20" s="201" t="s">
        <v>385</v>
      </c>
      <c r="B20" s="176"/>
      <c r="C20" s="176"/>
      <c r="D20" s="176"/>
      <c r="E20" s="176"/>
      <c r="F20" s="176"/>
      <c r="G20" s="176"/>
      <c r="H20" s="176"/>
      <c r="I20" s="176"/>
    </row>
    <row r="21" spans="1:9" ht="15">
      <c r="A21" s="202" t="s">
        <v>386</v>
      </c>
      <c r="B21" s="176"/>
      <c r="C21" s="176"/>
      <c r="D21" s="176"/>
      <c r="E21" s="176"/>
      <c r="F21" s="176"/>
      <c r="G21" s="176"/>
      <c r="H21" s="176"/>
      <c r="I21" s="176"/>
    </row>
    <row r="22" spans="1:9" ht="15">
      <c r="A22" s="175"/>
    </row>
    <row r="23" spans="1:9" ht="15">
      <c r="A23" s="175" t="s">
        <v>387</v>
      </c>
    </row>
    <row r="24" spans="1:9" ht="15">
      <c r="A24" s="175"/>
    </row>
    <row r="25" spans="1:9" ht="15">
      <c r="A25" s="175" t="s">
        <v>388</v>
      </c>
    </row>
    <row r="26" spans="1:9" ht="15">
      <c r="A26" s="175"/>
    </row>
    <row r="27" spans="1:9" ht="15">
      <c r="A27" s="203" t="s">
        <v>389</v>
      </c>
    </row>
    <row r="28" spans="1:9" ht="15">
      <c r="A28" s="203"/>
    </row>
    <row r="29" spans="1:9" ht="15">
      <c r="A29" s="203" t="s">
        <v>390</v>
      </c>
    </row>
    <row r="30" spans="1:9">
      <c r="A30" s="204" t="s">
        <v>391</v>
      </c>
    </row>
    <row r="31" spans="1:9">
      <c r="A31" s="204" t="s">
        <v>392</v>
      </c>
    </row>
    <row r="32" spans="1:9">
      <c r="A32" s="205" t="s">
        <v>393</v>
      </c>
    </row>
    <row r="33" spans="1:1">
      <c r="A33" s="206" t="s">
        <v>394</v>
      </c>
    </row>
    <row r="34" spans="1:1">
      <c r="A34" s="206" t="s">
        <v>395</v>
      </c>
    </row>
    <row r="35" spans="1:1">
      <c r="A35" s="206" t="s">
        <v>396</v>
      </c>
    </row>
    <row r="36" spans="1:1" ht="15">
      <c r="A36" s="206" t="s">
        <v>397</v>
      </c>
    </row>
    <row r="37" spans="1:1">
      <c r="A37" s="206" t="s">
        <v>398</v>
      </c>
    </row>
    <row r="38" spans="1:1">
      <c r="A38" s="206" t="s">
        <v>399</v>
      </c>
    </row>
    <row r="39" spans="1:1">
      <c r="A39" s="206" t="s">
        <v>400</v>
      </c>
    </row>
    <row r="40" spans="1:1">
      <c r="A40" s="207"/>
    </row>
    <row r="41" spans="1:1" ht="15">
      <c r="A41" s="175"/>
    </row>
    <row r="42" spans="1:1">
      <c r="A42" s="209" t="s">
        <v>401</v>
      </c>
    </row>
    <row r="43" spans="1:1" ht="15">
      <c r="A43" s="208" t="s">
        <v>402</v>
      </c>
    </row>
    <row r="44" spans="1:1">
      <c r="A44" s="209" t="s">
        <v>403</v>
      </c>
    </row>
    <row r="45" spans="1:1" ht="15">
      <c r="A45" s="208" t="s">
        <v>404</v>
      </c>
    </row>
    <row r="46" spans="1:1" ht="15">
      <c r="A46" s="208" t="s">
        <v>405</v>
      </c>
    </row>
    <row r="47" spans="1:1" ht="15">
      <c r="A47" s="175"/>
    </row>
    <row r="48" spans="1:1" ht="15">
      <c r="A48" s="175" t="s">
        <v>406</v>
      </c>
    </row>
    <row r="49" spans="1:2" ht="15.75" thickBot="1">
      <c r="A49" s="175"/>
    </row>
    <row r="50" spans="1:2" ht="90.75" thickBot="1">
      <c r="A50" s="210" t="s">
        <v>71</v>
      </c>
      <c r="B50" s="211" t="s">
        <v>407</v>
      </c>
    </row>
    <row r="51" spans="1:2" ht="90.75" thickBot="1">
      <c r="A51" s="212" t="s">
        <v>348</v>
      </c>
      <c r="B51" s="213" t="s">
        <v>408</v>
      </c>
    </row>
    <row r="52" spans="1:2" ht="90.75" thickBot="1">
      <c r="A52" s="212" t="s">
        <v>72</v>
      </c>
      <c r="B52" s="213" t="s">
        <v>409</v>
      </c>
    </row>
    <row r="53" spans="1:2" ht="90.75" thickBot="1">
      <c r="A53" s="212" t="s">
        <v>73</v>
      </c>
      <c r="B53" s="213" t="s">
        <v>410</v>
      </c>
    </row>
    <row r="54" spans="1:2" ht="90.75" thickBot="1">
      <c r="A54" s="212" t="s">
        <v>74</v>
      </c>
      <c r="B54" s="213" t="s">
        <v>411</v>
      </c>
    </row>
    <row r="55" spans="1:2" ht="90.75" thickBot="1">
      <c r="A55" s="212" t="s">
        <v>69</v>
      </c>
      <c r="B55" s="213" t="s">
        <v>412</v>
      </c>
    </row>
    <row r="56" spans="1:2" ht="15">
      <c r="A56" s="175"/>
    </row>
    <row r="57" spans="1:2" ht="15">
      <c r="A57" s="175"/>
    </row>
    <row r="58" spans="1:2" ht="15">
      <c r="A58" s="175" t="s">
        <v>413</v>
      </c>
    </row>
    <row r="59" spans="1:2" ht="15">
      <c r="A59" s="175" t="s">
        <v>134</v>
      </c>
    </row>
    <row r="60" spans="1:2" ht="15">
      <c r="A60" s="175"/>
    </row>
    <row r="61" spans="1:2">
      <c r="A61" s="209" t="s">
        <v>401</v>
      </c>
    </row>
    <row r="62" spans="1:2" ht="15">
      <c r="A62" s="208" t="s">
        <v>414</v>
      </c>
    </row>
    <row r="63" spans="1:2" ht="15">
      <c r="A63" s="208" t="s">
        <v>415</v>
      </c>
    </row>
    <row r="64" spans="1:2" ht="15">
      <c r="A64" s="208" t="s">
        <v>416</v>
      </c>
    </row>
    <row r="65" spans="1:1" ht="15">
      <c r="A65" s="208" t="s">
        <v>417</v>
      </c>
    </row>
    <row r="66" spans="1:1" ht="15">
      <c r="A66" s="175"/>
    </row>
    <row r="67" spans="1:1" ht="15">
      <c r="A67" s="175" t="s">
        <v>418</v>
      </c>
    </row>
    <row r="68" spans="1:1" ht="15">
      <c r="A68" s="175"/>
    </row>
    <row r="69" spans="1:1" ht="15">
      <c r="A69" s="175" t="s">
        <v>419</v>
      </c>
    </row>
    <row r="70" spans="1:1" ht="15.75" thickBot="1">
      <c r="A70" s="175"/>
    </row>
    <row r="71" spans="1:1" ht="90.75" thickBot="1">
      <c r="A71" s="210" t="s">
        <v>71</v>
      </c>
    </row>
    <row r="72" spans="1:1" ht="90.75" thickBot="1">
      <c r="A72" s="212" t="s">
        <v>348</v>
      </c>
    </row>
    <row r="73" spans="1:1" ht="90.75" thickBot="1">
      <c r="A73" s="212" t="s">
        <v>72</v>
      </c>
    </row>
    <row r="74" spans="1:1" ht="90.75" thickBot="1">
      <c r="A74" s="212" t="s">
        <v>73</v>
      </c>
    </row>
    <row r="75" spans="1:1" ht="90.75" thickBot="1">
      <c r="A75" s="212" t="s">
        <v>74</v>
      </c>
    </row>
    <row r="76" spans="1:1" ht="90.75" thickBot="1">
      <c r="A76" s="212" t="s">
        <v>69</v>
      </c>
    </row>
    <row r="77" spans="1:1" ht="15">
      <c r="A77" s="175"/>
    </row>
    <row r="78" spans="1:1" ht="15">
      <c r="A78" s="175"/>
    </row>
    <row r="79" spans="1:1" ht="15">
      <c r="A79" s="175" t="s">
        <v>413</v>
      </c>
    </row>
    <row r="80" spans="1:1" ht="15">
      <c r="A80" s="175" t="s">
        <v>134</v>
      </c>
    </row>
    <row r="81" spans="1:1" ht="15">
      <c r="A81" s="175"/>
    </row>
  </sheetData>
  <mergeCells count="11">
    <mergeCell ref="C16:D16"/>
    <mergeCell ref="A5:D5"/>
    <mergeCell ref="F8:F10"/>
    <mergeCell ref="A10:B10"/>
    <mergeCell ref="C10:D10"/>
    <mergeCell ref="A11:B16"/>
    <mergeCell ref="C11:D11"/>
    <mergeCell ref="C12:D12"/>
    <mergeCell ref="C13:D13"/>
    <mergeCell ref="C14:D14"/>
    <mergeCell ref="C15:D15"/>
  </mergeCells>
  <phoneticPr fontId="70" type="noConversion"/>
  <hyperlinks>
    <hyperlink ref="A42" r:id="rId1" display="mailto:patrick.li@jlahome.com" xr:uid="{00000000-0004-0000-0500-000000000000}"/>
    <hyperlink ref="A44" r:id="rId2" display="mailto:jatin.rekhi@jla-india.com" xr:uid="{00000000-0004-0000-0500-000001000000}"/>
    <hyperlink ref="A61" r:id="rId3" display="mailto:patrick.li@jlahome.com" xr:uid="{00000000-0004-0000-0500-000002000000}"/>
  </hyperlinks>
  <pageMargins left="0.7" right="0.7" top="0.75" bottom="0.75" header="0.3" footer="0.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3"/>
  <sheetViews>
    <sheetView workbookViewId="0">
      <selection activeCell="G9" sqref="G9"/>
    </sheetView>
  </sheetViews>
  <sheetFormatPr defaultColWidth="9.140625" defaultRowHeight="13.5"/>
  <cols>
    <col min="1" max="1" width="19.85546875" style="73" customWidth="1"/>
    <col min="2" max="2" width="11.140625" style="73" customWidth="1"/>
    <col min="3" max="3" width="37" style="73" customWidth="1"/>
    <col min="4" max="4" width="27.140625" style="73" bestFit="1" customWidth="1"/>
    <col min="5" max="5" width="40.140625" style="73" bestFit="1" customWidth="1"/>
    <col min="6" max="14" width="33.42578125" style="73" customWidth="1"/>
    <col min="15" max="15" width="20.85546875" style="73" bestFit="1" customWidth="1"/>
    <col min="16" max="16" width="11.5703125" style="73" bestFit="1" customWidth="1"/>
    <col min="17" max="17" width="12.42578125" style="73" bestFit="1" customWidth="1"/>
    <col min="18" max="18" width="8.42578125" style="73" bestFit="1" customWidth="1"/>
    <col min="19" max="19" width="17.140625" style="73" bestFit="1" customWidth="1"/>
    <col min="20" max="20" width="12.5703125" style="73" customWidth="1"/>
    <col min="21" max="21" width="23.85546875" style="73" bestFit="1" customWidth="1"/>
    <col min="22" max="23" width="9.140625" style="73"/>
    <col min="24" max="24" width="11.42578125" style="73" bestFit="1" customWidth="1"/>
    <col min="25" max="16384" width="9.140625" style="73"/>
  </cols>
  <sheetData>
    <row r="1" spans="1:23" ht="14.25" thickBot="1">
      <c r="A1" s="31"/>
      <c r="B1" s="31"/>
      <c r="C1" s="31"/>
      <c r="D1" s="32" t="s">
        <v>29</v>
      </c>
      <c r="E1" s="31"/>
      <c r="F1" s="32"/>
      <c r="G1" s="32"/>
      <c r="H1" s="32"/>
      <c r="I1" s="32"/>
      <c r="J1" s="32"/>
      <c r="K1" s="32"/>
      <c r="L1" s="32"/>
      <c r="M1" s="32"/>
      <c r="N1" s="32"/>
      <c r="O1" s="32"/>
      <c r="P1" s="31"/>
      <c r="Q1" s="32"/>
      <c r="R1" s="31"/>
      <c r="S1" s="31"/>
      <c r="T1" s="31"/>
      <c r="U1" s="31"/>
      <c r="V1" s="31"/>
      <c r="W1" s="31"/>
    </row>
    <row r="2" spans="1:23">
      <c r="A2" s="50" t="s">
        <v>32</v>
      </c>
      <c r="B2" s="50" t="s">
        <v>33</v>
      </c>
      <c r="C2" s="51"/>
      <c r="D2" s="50"/>
      <c r="E2" s="52">
        <v>44959</v>
      </c>
      <c r="F2" s="89" t="s">
        <v>80</v>
      </c>
      <c r="G2" s="90" t="s">
        <v>49</v>
      </c>
      <c r="H2" s="89" t="s">
        <v>80</v>
      </c>
      <c r="I2" s="90" t="s">
        <v>49</v>
      </c>
      <c r="J2" s="89" t="s">
        <v>80</v>
      </c>
      <c r="K2" s="90" t="s">
        <v>49</v>
      </c>
      <c r="L2" s="501" t="s">
        <v>80</v>
      </c>
      <c r="M2" s="502"/>
      <c r="N2" s="503"/>
      <c r="O2" s="33"/>
      <c r="P2" s="435"/>
      <c r="Q2" s="436"/>
      <c r="R2" s="436"/>
      <c r="S2" s="436"/>
      <c r="T2" s="436"/>
      <c r="U2" s="436"/>
      <c r="V2" s="436"/>
      <c r="W2" s="437"/>
    </row>
    <row r="3" spans="1:23">
      <c r="A3" s="53" t="s">
        <v>34</v>
      </c>
      <c r="B3" s="50"/>
      <c r="C3" s="83"/>
      <c r="D3" s="91"/>
      <c r="E3" s="54" t="s">
        <v>35</v>
      </c>
      <c r="F3" s="93"/>
      <c r="G3" s="94"/>
      <c r="H3" s="93"/>
      <c r="I3" s="94"/>
      <c r="J3" s="93"/>
      <c r="K3" s="94"/>
      <c r="L3" s="93"/>
      <c r="M3" s="81"/>
      <c r="N3" s="94"/>
      <c r="O3" s="34"/>
      <c r="P3" s="435" t="s">
        <v>36</v>
      </c>
      <c r="Q3" s="436"/>
      <c r="R3" s="436"/>
      <c r="S3" s="436"/>
      <c r="T3" s="436"/>
      <c r="U3" s="436"/>
      <c r="V3" s="436"/>
      <c r="W3" s="437"/>
    </row>
    <row r="4" spans="1:23" ht="54">
      <c r="A4" s="55" t="s">
        <v>37</v>
      </c>
      <c r="B4" s="55" t="s">
        <v>0</v>
      </c>
      <c r="C4" s="55" t="s">
        <v>38</v>
      </c>
      <c r="D4" s="55" t="s">
        <v>39</v>
      </c>
      <c r="E4" s="56" t="s">
        <v>40</v>
      </c>
      <c r="F4" s="35" t="s">
        <v>70</v>
      </c>
      <c r="G4" s="95" t="s">
        <v>70</v>
      </c>
      <c r="H4" s="35" t="s">
        <v>81</v>
      </c>
      <c r="I4" s="95" t="s">
        <v>81</v>
      </c>
      <c r="J4" s="35" t="s">
        <v>82</v>
      </c>
      <c r="K4" s="95" t="s">
        <v>82</v>
      </c>
      <c r="L4" s="35" t="s">
        <v>83</v>
      </c>
      <c r="M4" s="55" t="s">
        <v>84</v>
      </c>
      <c r="N4" s="95" t="s">
        <v>84</v>
      </c>
      <c r="O4" s="57" t="s">
        <v>41</v>
      </c>
      <c r="P4" s="438" t="s">
        <v>4</v>
      </c>
      <c r="Q4" s="439"/>
      <c r="R4" s="440"/>
      <c r="S4" s="55" t="s">
        <v>42</v>
      </c>
      <c r="T4" s="55" t="s">
        <v>43</v>
      </c>
      <c r="U4" s="55" t="s">
        <v>44</v>
      </c>
      <c r="V4" s="55" t="s">
        <v>45</v>
      </c>
      <c r="W4" s="55" t="s">
        <v>7</v>
      </c>
    </row>
    <row r="5" spans="1:23" ht="40.5">
      <c r="A5" s="58" t="s">
        <v>33</v>
      </c>
      <c r="B5" s="59" t="s">
        <v>33</v>
      </c>
      <c r="C5" s="59"/>
      <c r="D5" s="59"/>
      <c r="E5" s="60"/>
      <c r="F5" s="96" t="s">
        <v>85</v>
      </c>
      <c r="G5" s="97" t="s">
        <v>85</v>
      </c>
      <c r="H5" s="96" t="s">
        <v>85</v>
      </c>
      <c r="I5" s="97" t="s">
        <v>85</v>
      </c>
      <c r="J5" s="96" t="s">
        <v>85</v>
      </c>
      <c r="K5" s="97" t="s">
        <v>85</v>
      </c>
      <c r="L5" s="96" t="s">
        <v>85</v>
      </c>
      <c r="M5" s="82" t="s">
        <v>86</v>
      </c>
      <c r="N5" s="97" t="s">
        <v>87</v>
      </c>
      <c r="O5" s="61"/>
      <c r="P5" s="62" t="s">
        <v>8</v>
      </c>
      <c r="Q5" s="62" t="s">
        <v>9</v>
      </c>
      <c r="R5" s="62" t="s">
        <v>10</v>
      </c>
      <c r="S5" s="62"/>
      <c r="T5" s="62"/>
      <c r="U5" s="62"/>
      <c r="V5" s="62"/>
      <c r="W5" s="62"/>
    </row>
    <row r="6" spans="1:23">
      <c r="A6" s="63"/>
      <c r="B6" s="64"/>
      <c r="C6" s="64"/>
      <c r="D6" s="64"/>
      <c r="E6" s="65"/>
      <c r="F6" s="66" t="s">
        <v>51</v>
      </c>
      <c r="G6" s="74" t="s">
        <v>51</v>
      </c>
      <c r="H6" s="66" t="s">
        <v>51</v>
      </c>
      <c r="I6" s="74" t="s">
        <v>51</v>
      </c>
      <c r="J6" s="66" t="s">
        <v>51</v>
      </c>
      <c r="K6" s="74"/>
      <c r="L6" s="66" t="s">
        <v>51</v>
      </c>
      <c r="M6" s="92" t="s">
        <v>51</v>
      </c>
      <c r="N6" s="74" t="s">
        <v>51</v>
      </c>
      <c r="O6" s="67"/>
      <c r="P6" s="64"/>
      <c r="Q6" s="64"/>
      <c r="R6" s="64"/>
      <c r="S6" s="64"/>
      <c r="T6" s="64"/>
      <c r="U6" s="64"/>
      <c r="V6" s="64"/>
      <c r="W6" s="64"/>
    </row>
    <row r="7" spans="1:23" ht="27">
      <c r="A7" s="467"/>
      <c r="B7" s="468" t="s">
        <v>46</v>
      </c>
      <c r="C7" s="469" t="s">
        <v>47</v>
      </c>
      <c r="D7" s="469" t="s">
        <v>50</v>
      </c>
      <c r="E7" s="75" t="s">
        <v>71</v>
      </c>
      <c r="F7" s="103">
        <v>6.05</v>
      </c>
      <c r="G7" s="76">
        <v>6.18</v>
      </c>
      <c r="H7" s="98">
        <v>7.93</v>
      </c>
      <c r="I7" s="105">
        <v>7.58</v>
      </c>
      <c r="J7" s="98">
        <v>8.5500000000000007</v>
      </c>
      <c r="K7" s="105">
        <v>8.35</v>
      </c>
      <c r="L7" s="98">
        <v>9.41</v>
      </c>
      <c r="M7" s="84">
        <v>9.4499999999999993</v>
      </c>
      <c r="N7" s="76">
        <v>9.7799999999999994</v>
      </c>
      <c r="O7" s="444" t="s">
        <v>48</v>
      </c>
      <c r="P7" s="68">
        <v>30</v>
      </c>
      <c r="Q7" s="68">
        <v>25</v>
      </c>
      <c r="R7" s="68">
        <v>28</v>
      </c>
      <c r="S7" s="68">
        <v>4</v>
      </c>
      <c r="T7" s="69">
        <f>(P7*Q7*R7)/1000000</f>
        <v>2.1000000000000001E-2</v>
      </c>
      <c r="U7" s="70">
        <f>S7*66/T7</f>
        <v>12571.428571428571</v>
      </c>
      <c r="V7" s="71"/>
      <c r="W7" s="72">
        <f>V7/U7</f>
        <v>0</v>
      </c>
    </row>
    <row r="8" spans="1:23" ht="27">
      <c r="A8" s="467"/>
      <c r="B8" s="468"/>
      <c r="C8" s="469"/>
      <c r="D8" s="469"/>
      <c r="E8" s="75" t="s">
        <v>72</v>
      </c>
      <c r="F8" s="103">
        <v>7.85</v>
      </c>
      <c r="G8" s="76">
        <v>8.0399999999999991</v>
      </c>
      <c r="H8" s="98">
        <v>10.29</v>
      </c>
      <c r="I8" s="105">
        <v>9.8699999999999992</v>
      </c>
      <c r="J8" s="98">
        <v>11.1</v>
      </c>
      <c r="K8" s="105">
        <v>10.87</v>
      </c>
      <c r="L8" s="98">
        <v>12.23</v>
      </c>
      <c r="M8" s="84">
        <v>12.29</v>
      </c>
      <c r="N8" s="76">
        <v>12.72</v>
      </c>
      <c r="O8" s="445"/>
      <c r="P8" s="68">
        <v>30</v>
      </c>
      <c r="Q8" s="68">
        <v>25</v>
      </c>
      <c r="R8" s="68">
        <v>33</v>
      </c>
      <c r="S8" s="68">
        <v>4</v>
      </c>
      <c r="T8" s="69">
        <f>(P8*Q8*R8)/1000000</f>
        <v>2.4750000000000001E-2</v>
      </c>
      <c r="U8" s="70">
        <f>S8*66/T8</f>
        <v>10666.666666666666</v>
      </c>
      <c r="V8" s="71"/>
      <c r="W8" s="72">
        <f>V8/U8</f>
        <v>0</v>
      </c>
    </row>
    <row r="9" spans="1:23" ht="27">
      <c r="A9" s="467"/>
      <c r="B9" s="468"/>
      <c r="C9" s="469"/>
      <c r="D9" s="469"/>
      <c r="E9" s="75" t="s">
        <v>73</v>
      </c>
      <c r="F9" s="103">
        <v>8.75</v>
      </c>
      <c r="G9" s="76">
        <v>8.8800000000000008</v>
      </c>
      <c r="H9" s="98">
        <v>11.62</v>
      </c>
      <c r="I9" s="105">
        <v>10.9</v>
      </c>
      <c r="J9" s="98">
        <v>12.56</v>
      </c>
      <c r="K9" s="105">
        <v>11.99</v>
      </c>
      <c r="L9" s="98">
        <v>13.86</v>
      </c>
      <c r="M9" s="84">
        <v>13.93</v>
      </c>
      <c r="N9" s="76">
        <v>14.41</v>
      </c>
      <c r="O9" s="445"/>
      <c r="P9" s="68">
        <v>30</v>
      </c>
      <c r="Q9" s="68">
        <v>25</v>
      </c>
      <c r="R9" s="68">
        <v>38</v>
      </c>
      <c r="S9" s="68">
        <v>4</v>
      </c>
      <c r="T9" s="69">
        <f>(P9*Q9*R9)/1000000</f>
        <v>2.8500000000000001E-2</v>
      </c>
      <c r="U9" s="70">
        <f>S9*66/T9</f>
        <v>9263.1578947368416</v>
      </c>
      <c r="V9" s="71"/>
      <c r="W9" s="72">
        <f>V9/U9</f>
        <v>0</v>
      </c>
    </row>
    <row r="10" spans="1:23" ht="27">
      <c r="A10" s="467"/>
      <c r="B10" s="468"/>
      <c r="C10" s="469"/>
      <c r="D10" s="469"/>
      <c r="E10" s="75" t="s">
        <v>74</v>
      </c>
      <c r="F10" s="103">
        <v>10.65</v>
      </c>
      <c r="G10" s="76">
        <v>10.74</v>
      </c>
      <c r="H10" s="98">
        <v>14.29</v>
      </c>
      <c r="I10" s="105">
        <v>13.18</v>
      </c>
      <c r="J10" s="98">
        <v>15.44</v>
      </c>
      <c r="K10" s="105">
        <v>14.51</v>
      </c>
      <c r="L10" s="98">
        <v>17.059999999999999</v>
      </c>
      <c r="M10" s="84">
        <v>17.14</v>
      </c>
      <c r="N10" s="76">
        <v>17.739999999999998</v>
      </c>
      <c r="O10" s="445"/>
      <c r="P10" s="68">
        <v>30</v>
      </c>
      <c r="Q10" s="68">
        <v>25</v>
      </c>
      <c r="R10" s="68">
        <v>43</v>
      </c>
      <c r="S10" s="68">
        <v>4</v>
      </c>
      <c r="T10" s="69">
        <f t="shared" ref="T10:T11" si="0">(P10*Q10*R10)/1000000</f>
        <v>3.2250000000000001E-2</v>
      </c>
      <c r="U10" s="70">
        <f t="shared" ref="U10:U11" si="1">S10*66/T10</f>
        <v>8186.0465116279065</v>
      </c>
      <c r="V10" s="71"/>
      <c r="W10" s="72">
        <f t="shared" ref="W10:W11" si="2">V10/U10</f>
        <v>0</v>
      </c>
    </row>
    <row r="11" spans="1:23" ht="27">
      <c r="A11" s="467"/>
      <c r="B11" s="468"/>
      <c r="C11" s="469"/>
      <c r="D11" s="469"/>
      <c r="E11" s="75" t="s">
        <v>69</v>
      </c>
      <c r="F11" s="103">
        <v>10.65</v>
      </c>
      <c r="G11" s="76">
        <v>10.74</v>
      </c>
      <c r="H11" s="98">
        <v>14.29</v>
      </c>
      <c r="I11" s="105">
        <v>13.18</v>
      </c>
      <c r="J11" s="98">
        <v>15.44</v>
      </c>
      <c r="K11" s="105">
        <v>14.51</v>
      </c>
      <c r="L11" s="98">
        <v>17.059999999999999</v>
      </c>
      <c r="M11" s="84">
        <v>17.14</v>
      </c>
      <c r="N11" s="76">
        <v>17.739999999999998</v>
      </c>
      <c r="O11" s="446"/>
      <c r="P11" s="68">
        <v>30</v>
      </c>
      <c r="Q11" s="68">
        <v>25</v>
      </c>
      <c r="R11" s="68">
        <v>43</v>
      </c>
      <c r="S11" s="68">
        <v>4</v>
      </c>
      <c r="T11" s="69">
        <f t="shared" si="0"/>
        <v>3.2250000000000001E-2</v>
      </c>
      <c r="U11" s="70">
        <f t="shared" si="1"/>
        <v>8186.0465116279065</v>
      </c>
      <c r="V11" s="71"/>
      <c r="W11" s="72">
        <f t="shared" si="2"/>
        <v>0</v>
      </c>
    </row>
    <row r="12" spans="1:23" ht="40.5">
      <c r="A12" s="58" t="s">
        <v>33</v>
      </c>
      <c r="B12" s="59" t="s">
        <v>33</v>
      </c>
      <c r="C12" s="59"/>
      <c r="D12" s="59"/>
      <c r="E12" s="60"/>
      <c r="F12" s="96" t="s">
        <v>85</v>
      </c>
      <c r="G12" s="97" t="s">
        <v>85</v>
      </c>
      <c r="H12" s="96" t="s">
        <v>85</v>
      </c>
      <c r="I12" s="97" t="s">
        <v>85</v>
      </c>
      <c r="J12" s="96" t="s">
        <v>85</v>
      </c>
      <c r="K12" s="97" t="s">
        <v>85</v>
      </c>
      <c r="L12" s="96" t="s">
        <v>85</v>
      </c>
      <c r="M12" s="82" t="s">
        <v>86</v>
      </c>
      <c r="N12" s="97" t="s">
        <v>87</v>
      </c>
      <c r="O12" s="61"/>
      <c r="P12" s="62" t="s">
        <v>8</v>
      </c>
      <c r="Q12" s="62" t="s">
        <v>9</v>
      </c>
      <c r="R12" s="62" t="s">
        <v>10</v>
      </c>
      <c r="S12" s="62"/>
      <c r="T12" s="62"/>
      <c r="U12" s="62"/>
      <c r="V12" s="62"/>
      <c r="W12" s="62"/>
    </row>
    <row r="13" spans="1:23">
      <c r="A13" s="63"/>
      <c r="B13" s="64"/>
      <c r="C13" s="64"/>
      <c r="D13" s="64"/>
      <c r="E13" s="65"/>
      <c r="F13" s="66" t="s">
        <v>52</v>
      </c>
      <c r="G13" s="74" t="s">
        <v>52</v>
      </c>
      <c r="H13" s="66" t="s">
        <v>52</v>
      </c>
      <c r="I13" s="74" t="s">
        <v>52</v>
      </c>
      <c r="J13" s="66" t="s">
        <v>52</v>
      </c>
      <c r="K13" s="74" t="s">
        <v>52</v>
      </c>
      <c r="L13" s="66" t="s">
        <v>52</v>
      </c>
      <c r="M13" s="92" t="s">
        <v>52</v>
      </c>
      <c r="N13" s="74" t="s">
        <v>52</v>
      </c>
      <c r="O13" s="67"/>
      <c r="P13" s="64"/>
      <c r="Q13" s="64"/>
      <c r="R13" s="64"/>
      <c r="S13" s="64"/>
      <c r="T13" s="64"/>
      <c r="U13" s="64"/>
      <c r="V13" s="64"/>
      <c r="W13" s="64"/>
    </row>
    <row r="14" spans="1:23" ht="27">
      <c r="A14" s="467"/>
      <c r="B14" s="468" t="s">
        <v>46</v>
      </c>
      <c r="C14" s="469" t="s">
        <v>47</v>
      </c>
      <c r="D14" s="469" t="s">
        <v>50</v>
      </c>
      <c r="E14" s="75" t="s">
        <v>64</v>
      </c>
      <c r="F14" s="103">
        <v>6.78</v>
      </c>
      <c r="G14" s="76">
        <v>6.92</v>
      </c>
      <c r="H14" s="98">
        <v>8.8800000000000008</v>
      </c>
      <c r="I14" s="105">
        <v>8.49</v>
      </c>
      <c r="J14" s="98">
        <v>9.58</v>
      </c>
      <c r="K14" s="105">
        <v>9.35</v>
      </c>
      <c r="L14" s="98">
        <v>10.54</v>
      </c>
      <c r="M14" s="84">
        <v>10.58</v>
      </c>
      <c r="N14" s="76">
        <v>10.95</v>
      </c>
      <c r="O14" s="444" t="s">
        <v>48</v>
      </c>
      <c r="P14" s="68">
        <v>30</v>
      </c>
      <c r="Q14" s="68">
        <v>30</v>
      </c>
      <c r="R14" s="68">
        <v>25</v>
      </c>
      <c r="S14" s="68">
        <v>4</v>
      </c>
      <c r="T14" s="69">
        <f>(P14*Q14*R14)/1000000</f>
        <v>2.2499999999999999E-2</v>
      </c>
      <c r="U14" s="70">
        <f>S14*66/T14</f>
        <v>11733.333333333334</v>
      </c>
      <c r="V14" s="71"/>
      <c r="W14" s="72">
        <f>V14/U14</f>
        <v>0</v>
      </c>
    </row>
    <row r="15" spans="1:23" ht="27">
      <c r="A15" s="467"/>
      <c r="B15" s="468"/>
      <c r="C15" s="469"/>
      <c r="D15" s="469"/>
      <c r="E15" s="75" t="s">
        <v>66</v>
      </c>
      <c r="F15" s="103">
        <v>9.0299999999999994</v>
      </c>
      <c r="G15" s="76">
        <v>9.25</v>
      </c>
      <c r="H15" s="98">
        <v>11.83</v>
      </c>
      <c r="I15" s="105">
        <v>11.35</v>
      </c>
      <c r="J15" s="98">
        <v>12.77</v>
      </c>
      <c r="K15" s="105">
        <v>12.5</v>
      </c>
      <c r="L15" s="98">
        <v>14.06</v>
      </c>
      <c r="M15" s="84">
        <v>14.13</v>
      </c>
      <c r="N15" s="76">
        <v>14.63</v>
      </c>
      <c r="O15" s="445"/>
      <c r="P15" s="68">
        <v>30</v>
      </c>
      <c r="Q15" s="68">
        <v>30</v>
      </c>
      <c r="R15" s="68">
        <v>30</v>
      </c>
      <c r="S15" s="68">
        <v>4</v>
      </c>
      <c r="T15" s="69">
        <f>(P15*Q15*R15)/1000000</f>
        <v>2.7E-2</v>
      </c>
      <c r="U15" s="70">
        <f>S15*66/T15</f>
        <v>9777.7777777777774</v>
      </c>
      <c r="V15" s="71"/>
      <c r="W15" s="72">
        <f>V15/U15</f>
        <v>0</v>
      </c>
    </row>
    <row r="16" spans="1:23" ht="27">
      <c r="A16" s="467"/>
      <c r="B16" s="468"/>
      <c r="C16" s="469"/>
      <c r="D16" s="469"/>
      <c r="E16" s="75" t="s">
        <v>88</v>
      </c>
      <c r="F16" s="103">
        <v>9.98</v>
      </c>
      <c r="G16" s="76">
        <v>10.119999999999999</v>
      </c>
      <c r="H16" s="98">
        <v>13.25</v>
      </c>
      <c r="I16" s="105">
        <v>12.43</v>
      </c>
      <c r="J16" s="98">
        <v>14.32</v>
      </c>
      <c r="K16" s="105">
        <v>13.67</v>
      </c>
      <c r="L16" s="98">
        <v>15.8</v>
      </c>
      <c r="M16" s="84">
        <v>15.88</v>
      </c>
      <c r="N16" s="76">
        <v>16.43</v>
      </c>
      <c r="O16" s="445"/>
      <c r="P16" s="68">
        <v>30</v>
      </c>
      <c r="Q16" s="68">
        <v>30</v>
      </c>
      <c r="R16" s="68">
        <v>36</v>
      </c>
      <c r="S16" s="68">
        <v>4</v>
      </c>
      <c r="T16" s="69">
        <f>(P16*Q16*R16)/1000000</f>
        <v>3.2399999999999998E-2</v>
      </c>
      <c r="U16" s="70">
        <f>S16*66/T16</f>
        <v>8148.1481481481487</v>
      </c>
      <c r="V16" s="71"/>
      <c r="W16" s="72">
        <f>V16/U16</f>
        <v>0</v>
      </c>
    </row>
    <row r="17" spans="1:23" ht="27">
      <c r="A17" s="467"/>
      <c r="B17" s="468"/>
      <c r="C17" s="469"/>
      <c r="D17" s="469"/>
      <c r="E17" s="75" t="s">
        <v>89</v>
      </c>
      <c r="F17" s="103">
        <v>12.14</v>
      </c>
      <c r="G17" s="76">
        <v>12.24</v>
      </c>
      <c r="H17" s="98">
        <v>16.29</v>
      </c>
      <c r="I17" s="105">
        <v>15.03</v>
      </c>
      <c r="J17" s="98">
        <v>17.600000000000001</v>
      </c>
      <c r="K17" s="105">
        <v>16.54</v>
      </c>
      <c r="L17" s="98">
        <v>19.45</v>
      </c>
      <c r="M17" s="84">
        <v>19.54</v>
      </c>
      <c r="N17" s="76">
        <v>20.22</v>
      </c>
      <c r="O17" s="445"/>
      <c r="P17" s="68">
        <v>30</v>
      </c>
      <c r="Q17" s="68">
        <v>30</v>
      </c>
      <c r="R17" s="68">
        <v>41</v>
      </c>
      <c r="S17" s="68">
        <v>4</v>
      </c>
      <c r="T17" s="69">
        <f t="shared" ref="T17:T18" si="3">(P17*Q17*R17)/1000000</f>
        <v>3.6900000000000002E-2</v>
      </c>
      <c r="U17" s="70">
        <f t="shared" ref="U17:U18" si="4">S17*66/T17</f>
        <v>7154.4715447154467</v>
      </c>
      <c r="V17" s="71"/>
      <c r="W17" s="72">
        <f t="shared" ref="W17:W18" si="5">V17/U17</f>
        <v>0</v>
      </c>
    </row>
    <row r="18" spans="1:23" ht="27.75" thickBot="1">
      <c r="A18" s="467"/>
      <c r="B18" s="468"/>
      <c r="C18" s="469"/>
      <c r="D18" s="469"/>
      <c r="E18" s="75" t="s">
        <v>90</v>
      </c>
      <c r="F18" s="104">
        <v>12.14</v>
      </c>
      <c r="G18" s="100">
        <v>12.24</v>
      </c>
      <c r="H18" s="99">
        <v>16.29</v>
      </c>
      <c r="I18" s="106">
        <v>15.03</v>
      </c>
      <c r="J18" s="99">
        <v>17.600000000000001</v>
      </c>
      <c r="K18" s="107">
        <v>16.54</v>
      </c>
      <c r="L18" s="99">
        <v>19.45</v>
      </c>
      <c r="M18" s="101">
        <v>19.54</v>
      </c>
      <c r="N18" s="100">
        <v>20.22</v>
      </c>
      <c r="O18" s="446"/>
      <c r="P18" s="68">
        <v>30</v>
      </c>
      <c r="Q18" s="68">
        <v>30</v>
      </c>
      <c r="R18" s="68">
        <v>41</v>
      </c>
      <c r="S18" s="68">
        <v>4</v>
      </c>
      <c r="T18" s="69">
        <f t="shared" si="3"/>
        <v>3.6900000000000002E-2</v>
      </c>
      <c r="U18" s="70">
        <f t="shared" si="4"/>
        <v>7154.4715447154467</v>
      </c>
      <c r="V18" s="71"/>
      <c r="W18" s="72">
        <f t="shared" si="5"/>
        <v>0</v>
      </c>
    </row>
    <row r="19" spans="1:23">
      <c r="J19" s="102" t="s">
        <v>91</v>
      </c>
      <c r="K19" s="102"/>
    </row>
    <row r="20" spans="1:23" ht="14.25" thickBot="1">
      <c r="F20" s="73" t="s">
        <v>125</v>
      </c>
      <c r="I20" s="73" t="s">
        <v>125</v>
      </c>
      <c r="K20" s="73" t="s">
        <v>125</v>
      </c>
      <c r="L20" s="73" t="s">
        <v>125</v>
      </c>
      <c r="M20" s="73" t="s">
        <v>125</v>
      </c>
      <c r="N20" s="73" t="s">
        <v>125</v>
      </c>
    </row>
    <row r="21" spans="1:23" ht="14.25">
      <c r="F21" s="125">
        <v>8.06</v>
      </c>
      <c r="G21" s="87">
        <f>(F21-F7)/F7</f>
        <v>0.33223140495867781</v>
      </c>
      <c r="H21" s="87">
        <f>(I21-I7)/I7</f>
        <v>0.25329815303430075</v>
      </c>
      <c r="I21" s="125">
        <v>9.5</v>
      </c>
      <c r="J21" s="87">
        <f>(K21-K7)/K7</f>
        <v>9.5808383233533023E-2</v>
      </c>
      <c r="K21" s="125">
        <v>9.15</v>
      </c>
      <c r="L21" s="125">
        <v>9.85</v>
      </c>
      <c r="M21" s="125">
        <v>10.050000000000001</v>
      </c>
      <c r="N21" s="125">
        <v>10.75</v>
      </c>
    </row>
    <row r="22" spans="1:23" ht="14.25">
      <c r="F22" s="129">
        <v>10.44</v>
      </c>
      <c r="G22" s="87">
        <f t="shared" ref="G22:G25" si="6">(F22-F8)/F8</f>
        <v>0.32993630573248406</v>
      </c>
      <c r="H22" s="87">
        <f t="shared" ref="H22:J25" si="7">(I22-I8)/I8</f>
        <v>0.17021276595744697</v>
      </c>
      <c r="I22" s="129">
        <v>11.55</v>
      </c>
      <c r="J22" s="87">
        <f t="shared" si="7"/>
        <v>9.3836246550138128E-2</v>
      </c>
      <c r="K22" s="129">
        <v>11.89</v>
      </c>
      <c r="L22" s="129">
        <v>12.8</v>
      </c>
      <c r="M22" s="129">
        <v>13.05</v>
      </c>
      <c r="N22" s="129">
        <v>13.95</v>
      </c>
    </row>
    <row r="23" spans="1:23" ht="14.25">
      <c r="F23" s="129">
        <v>11.11</v>
      </c>
      <c r="G23" s="87">
        <f t="shared" si="6"/>
        <v>0.26971428571428563</v>
      </c>
      <c r="H23" s="87">
        <f t="shared" si="7"/>
        <v>0.12385321100917428</v>
      </c>
      <c r="I23" s="129">
        <v>12.25</v>
      </c>
      <c r="J23" s="87">
        <f t="shared" si="7"/>
        <v>5.6713928273561275E-2</v>
      </c>
      <c r="K23" s="129">
        <v>12.67</v>
      </c>
      <c r="L23" s="129">
        <v>13.55</v>
      </c>
      <c r="M23" s="129">
        <v>13.82</v>
      </c>
      <c r="N23" s="129">
        <v>14.95</v>
      </c>
    </row>
    <row r="24" spans="1:23" ht="14.25">
      <c r="F24" s="133">
        <v>13.06</v>
      </c>
      <c r="G24" s="87">
        <f t="shared" si="6"/>
        <v>0.22629107981220659</v>
      </c>
      <c r="H24" s="87">
        <f t="shared" si="7"/>
        <v>8.497723823975728E-2</v>
      </c>
      <c r="I24" s="133">
        <v>14.3</v>
      </c>
      <c r="J24" s="87">
        <f t="shared" si="7"/>
        <v>3.3769813921433509E-2</v>
      </c>
      <c r="K24" s="133">
        <v>15</v>
      </c>
      <c r="L24" s="133">
        <v>16.2</v>
      </c>
      <c r="M24" s="133">
        <v>16.52</v>
      </c>
      <c r="N24" s="133">
        <v>17.55</v>
      </c>
    </row>
    <row r="25" spans="1:23" ht="15" thickBot="1">
      <c r="F25" s="137">
        <v>13.26</v>
      </c>
      <c r="G25" s="87">
        <f t="shared" si="6"/>
        <v>0.24507042253521122</v>
      </c>
      <c r="H25" s="87">
        <f t="shared" si="7"/>
        <v>9.6358118361153239E-2</v>
      </c>
      <c r="I25" s="137">
        <v>14.45</v>
      </c>
      <c r="J25" s="87">
        <f t="shared" si="7"/>
        <v>4.5485871812543086E-2</v>
      </c>
      <c r="K25" s="137">
        <v>15.17</v>
      </c>
      <c r="L25" s="137">
        <v>16.45</v>
      </c>
      <c r="M25" s="137">
        <v>16.78</v>
      </c>
      <c r="N25" s="137">
        <v>17.95</v>
      </c>
    </row>
    <row r="26" spans="1:23" ht="14.25" thickBot="1"/>
    <row r="27" spans="1:23" ht="14.25">
      <c r="F27" s="125">
        <v>8.94</v>
      </c>
      <c r="G27" s="87">
        <f>(F27-F14)/F14</f>
        <v>0.31858407079646006</v>
      </c>
      <c r="H27" s="87">
        <f>(I27-I14)/I14</f>
        <v>0.24852767962308592</v>
      </c>
      <c r="I27" s="125">
        <v>10.6</v>
      </c>
      <c r="J27" s="87">
        <f>(K27-K14)/K14</f>
        <v>8.4491978609625776E-2</v>
      </c>
      <c r="K27" s="125">
        <v>10.14</v>
      </c>
      <c r="L27" s="125">
        <v>10.95</v>
      </c>
      <c r="M27" s="125">
        <v>11.1</v>
      </c>
      <c r="N27" s="125">
        <v>11.95</v>
      </c>
    </row>
    <row r="28" spans="1:23" ht="14.25">
      <c r="F28" s="129">
        <v>11.95</v>
      </c>
      <c r="G28" s="87">
        <f t="shared" ref="G28:G31" si="8">(F28-F15)/F15</f>
        <v>0.32336655592469549</v>
      </c>
      <c r="H28" s="87">
        <f t="shared" ref="H28:J31" si="9">(I28-I15)/I15</f>
        <v>0.18502202643171803</v>
      </c>
      <c r="I28" s="129">
        <v>13.45</v>
      </c>
      <c r="J28" s="87">
        <f t="shared" si="9"/>
        <v>8.8799999999999948E-2</v>
      </c>
      <c r="K28" s="129">
        <v>13.61</v>
      </c>
      <c r="L28" s="129">
        <v>14.8</v>
      </c>
      <c r="M28" s="129">
        <v>15.1</v>
      </c>
      <c r="N28" s="129">
        <v>15.95</v>
      </c>
    </row>
    <row r="29" spans="1:23" ht="14.25">
      <c r="F29" s="129">
        <v>12.62</v>
      </c>
      <c r="G29" s="87">
        <f t="shared" si="8"/>
        <v>0.26452905811623234</v>
      </c>
      <c r="H29" s="87">
        <f t="shared" si="9"/>
        <v>0.13837489943684639</v>
      </c>
      <c r="I29" s="129">
        <v>14.15</v>
      </c>
      <c r="J29" s="87">
        <f t="shared" si="9"/>
        <v>5.2670080468178539E-2</v>
      </c>
      <c r="K29" s="129">
        <v>14.39</v>
      </c>
      <c r="L29" s="129">
        <v>15.55</v>
      </c>
      <c r="M29" s="129">
        <v>15.87</v>
      </c>
      <c r="N29" s="129">
        <v>16.95</v>
      </c>
    </row>
    <row r="30" spans="1:23" ht="14.25">
      <c r="F30" s="133">
        <v>14.92</v>
      </c>
      <c r="G30" s="87">
        <f t="shared" si="8"/>
        <v>0.22899505766062597</v>
      </c>
      <c r="H30" s="87">
        <f t="shared" si="9"/>
        <v>0.10445775116433813</v>
      </c>
      <c r="I30" s="133">
        <v>16.600000000000001</v>
      </c>
      <c r="J30" s="87">
        <f t="shared" si="9"/>
        <v>3.5671100362756947E-2</v>
      </c>
      <c r="K30" s="133">
        <v>17.13</v>
      </c>
      <c r="L30" s="133">
        <v>18.600000000000001</v>
      </c>
      <c r="M30" s="133">
        <v>19</v>
      </c>
      <c r="N30" s="133">
        <v>20.05</v>
      </c>
    </row>
    <row r="31" spans="1:23" ht="15" thickBot="1">
      <c r="F31" s="137">
        <v>15.12</v>
      </c>
      <c r="G31" s="87">
        <f t="shared" si="8"/>
        <v>0.24546952224052707</v>
      </c>
      <c r="H31" s="87">
        <f t="shared" si="9"/>
        <v>0.11443779108449773</v>
      </c>
      <c r="I31" s="137">
        <v>16.75</v>
      </c>
      <c r="J31" s="87">
        <f t="shared" si="9"/>
        <v>4.5949214026602271E-2</v>
      </c>
      <c r="K31" s="137">
        <v>17.3</v>
      </c>
      <c r="L31" s="137">
        <v>18.850000000000001</v>
      </c>
      <c r="M31" s="137">
        <v>19.260000000000002</v>
      </c>
      <c r="N31" s="137">
        <v>20.45</v>
      </c>
    </row>
    <row r="33" spans="12:14">
      <c r="L33" s="87">
        <f>(L21-L7)/L7</f>
        <v>4.6758767268862855E-2</v>
      </c>
      <c r="M33" s="87">
        <f>(M21-M7)/M7</f>
        <v>6.3492063492063641E-2</v>
      </c>
      <c r="N33" s="87">
        <f>(N21-N7)/N7</f>
        <v>9.9182004089979625E-2</v>
      </c>
    </row>
    <row r="34" spans="12:14">
      <c r="L34" s="87">
        <f t="shared" ref="L34:M37" si="10">(L22-L8)/L8</f>
        <v>4.6606704824202802E-2</v>
      </c>
      <c r="M34" s="87">
        <f t="shared" si="10"/>
        <v>6.1838893409275966E-2</v>
      </c>
      <c r="N34" s="87">
        <f t="shared" ref="N34" si="11">(N22-N8)/N8</f>
        <v>9.6698113207547065E-2</v>
      </c>
    </row>
    <row r="35" spans="12:14">
      <c r="L35" s="87">
        <f t="shared" si="10"/>
        <v>-2.2366522366522274E-2</v>
      </c>
      <c r="M35" s="87">
        <f t="shared" si="10"/>
        <v>-7.8966259870782082E-3</v>
      </c>
      <c r="N35" s="87">
        <f t="shared" ref="N35" si="12">(N23-N9)/N9</f>
        <v>3.7473976405274056E-2</v>
      </c>
    </row>
    <row r="36" spans="12:14">
      <c r="L36" s="87">
        <f t="shared" si="10"/>
        <v>-5.0410316529894458E-2</v>
      </c>
      <c r="M36" s="87">
        <f t="shared" si="10"/>
        <v>-3.61726954492416E-2</v>
      </c>
      <c r="N36" s="87">
        <f t="shared" ref="N36" si="13">(N24-N10)/N10</f>
        <v>-1.0710259301014529E-2</v>
      </c>
    </row>
    <row r="37" spans="12:14">
      <c r="L37" s="87">
        <f t="shared" si="10"/>
        <v>-3.5756154747948389E-2</v>
      </c>
      <c r="M37" s="87">
        <f t="shared" si="10"/>
        <v>-2.1003500583430538E-2</v>
      </c>
      <c r="N37" s="87">
        <f t="shared" ref="N37" si="14">(N25-N11)/N11</f>
        <v>1.1837655016910986E-2</v>
      </c>
    </row>
    <row r="39" spans="12:14">
      <c r="L39" s="87">
        <f>(L27-L14)/L14</f>
        <v>3.8899430740037967E-2</v>
      </c>
      <c r="M39" s="87">
        <f>(M27-M14)/M14</f>
        <v>4.9149338374291078E-2</v>
      </c>
      <c r="N39" s="87">
        <f>(N27-N14)/N14</f>
        <v>9.1324200913242018E-2</v>
      </c>
    </row>
    <row r="40" spans="12:14">
      <c r="L40" s="87">
        <f t="shared" ref="L40:M43" si="15">(L28-L15)/L15</f>
        <v>5.2631578947368432E-2</v>
      </c>
      <c r="M40" s="87">
        <f t="shared" si="15"/>
        <v>6.864826610049532E-2</v>
      </c>
      <c r="N40" s="87">
        <f t="shared" ref="N40" si="16">(N28-N15)/N15</f>
        <v>9.0225563909774334E-2</v>
      </c>
    </row>
    <row r="41" spans="12:14">
      <c r="L41" s="87">
        <f t="shared" si="15"/>
        <v>-1.582278481012658E-2</v>
      </c>
      <c r="M41" s="87">
        <f t="shared" si="15"/>
        <v>-6.2972292191445611E-4</v>
      </c>
      <c r="N41" s="87">
        <f t="shared" ref="N41" si="17">(N29-N16)/N16</f>
        <v>3.164942178940959E-2</v>
      </c>
    </row>
    <row r="42" spans="12:14">
      <c r="L42" s="87">
        <f t="shared" si="15"/>
        <v>-4.3701799485861073E-2</v>
      </c>
      <c r="M42" s="87">
        <f t="shared" si="15"/>
        <v>-2.7635619242579283E-2</v>
      </c>
      <c r="N42" s="87">
        <f t="shared" ref="N42" si="18">(N30-N17)/N17</f>
        <v>-8.4075173095943707E-3</v>
      </c>
    </row>
    <row r="43" spans="12:14">
      <c r="L43" s="87">
        <f t="shared" si="15"/>
        <v>-3.084832904884308E-2</v>
      </c>
      <c r="M43" s="87">
        <f t="shared" si="15"/>
        <v>-1.4329580348003971E-2</v>
      </c>
      <c r="N43" s="87">
        <f t="shared" ref="N43" si="19">(N31-N18)/N18</f>
        <v>1.1374876360039586E-2</v>
      </c>
    </row>
  </sheetData>
  <mergeCells count="14">
    <mergeCell ref="L2:N2"/>
    <mergeCell ref="P2:W2"/>
    <mergeCell ref="P3:W3"/>
    <mergeCell ref="P4:R4"/>
    <mergeCell ref="A7:A11"/>
    <mergeCell ref="B7:B11"/>
    <mergeCell ref="C7:C11"/>
    <mergeCell ref="D7:D11"/>
    <mergeCell ref="O7:O11"/>
    <mergeCell ref="A14:A18"/>
    <mergeCell ref="B14:B18"/>
    <mergeCell ref="C14:C18"/>
    <mergeCell ref="D14:D18"/>
    <mergeCell ref="O14:O18"/>
  </mergeCells>
  <phoneticPr fontId="70" type="noConversion"/>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2"/>
  <sheetViews>
    <sheetView workbookViewId="0">
      <selection activeCell="F7" sqref="F7:F8"/>
    </sheetView>
  </sheetViews>
  <sheetFormatPr defaultColWidth="9.140625" defaultRowHeight="13.5"/>
  <cols>
    <col min="1" max="1" width="19.85546875" style="73" customWidth="1"/>
    <col min="2" max="2" width="11.140625" style="73" customWidth="1"/>
    <col min="3" max="3" width="37" style="73" customWidth="1"/>
    <col min="4" max="4" width="27.140625" style="73" bestFit="1" customWidth="1"/>
    <col min="5" max="5" width="40.140625" style="73" bestFit="1" customWidth="1"/>
    <col min="6" max="6" width="37.5703125" style="73" customWidth="1"/>
    <col min="7" max="7" width="20.85546875" style="73" bestFit="1" customWidth="1"/>
    <col min="8" max="8" width="11.5703125" style="73" bestFit="1" customWidth="1"/>
    <col min="9" max="9" width="12.42578125" style="73" bestFit="1" customWidth="1"/>
    <col min="10" max="10" width="8.42578125" style="73" bestFit="1" customWidth="1"/>
    <col min="11" max="11" width="17.140625" style="73" bestFit="1" customWidth="1"/>
    <col min="12" max="12" width="12.5703125" style="73" customWidth="1"/>
    <col min="13" max="13" width="23.85546875" style="73" bestFit="1" customWidth="1"/>
    <col min="14" max="15" width="9.140625" style="73"/>
    <col min="16" max="16" width="11.42578125" style="73" bestFit="1" customWidth="1"/>
    <col min="17" max="16384" width="9.140625" style="73"/>
  </cols>
  <sheetData>
    <row r="1" spans="1:15">
      <c r="A1" s="31"/>
      <c r="B1" s="31"/>
      <c r="C1" s="31"/>
      <c r="D1" s="32" t="s">
        <v>29</v>
      </c>
      <c r="E1" s="31"/>
      <c r="F1" s="32"/>
      <c r="G1" s="32"/>
      <c r="H1" s="31"/>
      <c r="I1" s="32"/>
      <c r="J1" s="31"/>
      <c r="K1" s="31"/>
      <c r="L1" s="31"/>
      <c r="M1" s="31"/>
      <c r="N1" s="31"/>
      <c r="O1" s="31"/>
    </row>
    <row r="2" spans="1:15">
      <c r="A2" s="50" t="s">
        <v>32</v>
      </c>
      <c r="B2" s="50" t="s">
        <v>33</v>
      </c>
      <c r="C2" s="51"/>
      <c r="D2" s="50"/>
      <c r="E2" s="52">
        <v>45040</v>
      </c>
      <c r="F2" s="169" t="s">
        <v>290</v>
      </c>
      <c r="G2" s="33"/>
      <c r="H2" s="435"/>
      <c r="I2" s="436"/>
      <c r="J2" s="436"/>
      <c r="K2" s="436"/>
      <c r="L2" s="436"/>
      <c r="M2" s="436"/>
      <c r="N2" s="436"/>
      <c r="O2" s="437"/>
    </row>
    <row r="3" spans="1:15">
      <c r="A3" s="53" t="s">
        <v>34</v>
      </c>
      <c r="B3" s="50"/>
      <c r="C3" s="83"/>
      <c r="D3" s="91"/>
      <c r="E3" s="54" t="s">
        <v>35</v>
      </c>
      <c r="F3" s="81"/>
      <c r="G3" s="34"/>
      <c r="H3" s="435" t="s">
        <v>36</v>
      </c>
      <c r="I3" s="436"/>
      <c r="J3" s="436"/>
      <c r="K3" s="436"/>
      <c r="L3" s="436"/>
      <c r="M3" s="436"/>
      <c r="N3" s="436"/>
      <c r="O3" s="437"/>
    </row>
    <row r="4" spans="1:15" ht="54">
      <c r="A4" s="55" t="s">
        <v>37</v>
      </c>
      <c r="B4" s="55" t="s">
        <v>0</v>
      </c>
      <c r="C4" s="55" t="s">
        <v>38</v>
      </c>
      <c r="D4" s="55" t="s">
        <v>39</v>
      </c>
      <c r="E4" s="56" t="s">
        <v>40</v>
      </c>
      <c r="F4" s="55" t="s">
        <v>291</v>
      </c>
      <c r="G4" s="57" t="s">
        <v>41</v>
      </c>
      <c r="H4" s="438" t="s">
        <v>4</v>
      </c>
      <c r="I4" s="439"/>
      <c r="J4" s="440"/>
      <c r="K4" s="55" t="s">
        <v>42</v>
      </c>
      <c r="L4" s="55" t="s">
        <v>43</v>
      </c>
      <c r="M4" s="55" t="s">
        <v>44</v>
      </c>
      <c r="N4" s="55" t="s">
        <v>45</v>
      </c>
      <c r="O4" s="55" t="s">
        <v>7</v>
      </c>
    </row>
    <row r="5" spans="1:15" ht="27">
      <c r="A5" s="58" t="s">
        <v>33</v>
      </c>
      <c r="B5" s="59" t="s">
        <v>33</v>
      </c>
      <c r="C5" s="59"/>
      <c r="D5" s="59"/>
      <c r="E5" s="60"/>
      <c r="F5" s="82" t="s">
        <v>292</v>
      </c>
      <c r="G5" s="61"/>
      <c r="H5" s="62" t="s">
        <v>8</v>
      </c>
      <c r="I5" s="62" t="s">
        <v>9</v>
      </c>
      <c r="J5" s="62" t="s">
        <v>10</v>
      </c>
      <c r="K5" s="62"/>
      <c r="L5" s="62"/>
      <c r="M5" s="62"/>
      <c r="N5" s="62"/>
      <c r="O5" s="62"/>
    </row>
    <row r="6" spans="1:15">
      <c r="A6" s="63"/>
      <c r="B6" s="64"/>
      <c r="C6" s="64"/>
      <c r="D6" s="64"/>
      <c r="E6" s="65"/>
      <c r="F6" s="92" t="s">
        <v>51</v>
      </c>
      <c r="G6" s="67"/>
      <c r="H6" s="64"/>
      <c r="I6" s="64"/>
      <c r="J6" s="64"/>
      <c r="K6" s="64"/>
      <c r="L6" s="64"/>
      <c r="M6" s="64"/>
      <c r="N6" s="64"/>
      <c r="O6" s="64"/>
    </row>
    <row r="7" spans="1:15" ht="27">
      <c r="A7" s="467"/>
      <c r="B7" s="468" t="s">
        <v>46</v>
      </c>
      <c r="C7" s="469" t="s">
        <v>47</v>
      </c>
      <c r="D7" s="469" t="s">
        <v>50</v>
      </c>
      <c r="E7" s="75" t="s">
        <v>71</v>
      </c>
      <c r="F7" s="84">
        <v>7.04</v>
      </c>
      <c r="G7" s="444" t="s">
        <v>48</v>
      </c>
      <c r="H7" s="68">
        <v>30</v>
      </c>
      <c r="I7" s="68">
        <v>25</v>
      </c>
      <c r="J7" s="68">
        <v>28</v>
      </c>
      <c r="K7" s="68">
        <v>4</v>
      </c>
      <c r="L7" s="69">
        <f>(H7*I7*J7)/1000000</f>
        <v>2.1000000000000001E-2</v>
      </c>
      <c r="M7" s="70">
        <f>K7*66/L7</f>
        <v>12571.428571428571</v>
      </c>
      <c r="N7" s="71"/>
      <c r="O7" s="72">
        <f>N7/M7</f>
        <v>0</v>
      </c>
    </row>
    <row r="8" spans="1:15" ht="27">
      <c r="A8" s="467"/>
      <c r="B8" s="468"/>
      <c r="C8" s="469"/>
      <c r="D8" s="469"/>
      <c r="E8" s="75" t="s">
        <v>72</v>
      </c>
      <c r="F8" s="84">
        <v>9.1300000000000008</v>
      </c>
      <c r="G8" s="445"/>
      <c r="H8" s="68">
        <v>30</v>
      </c>
      <c r="I8" s="68">
        <v>25</v>
      </c>
      <c r="J8" s="68">
        <v>33</v>
      </c>
      <c r="K8" s="68">
        <v>4</v>
      </c>
      <c r="L8" s="69">
        <f>(H8*I8*J8)/1000000</f>
        <v>2.4750000000000001E-2</v>
      </c>
      <c r="M8" s="70">
        <f>K8*66/L8</f>
        <v>10666.666666666666</v>
      </c>
      <c r="N8" s="71"/>
      <c r="O8" s="72">
        <f>N8/M8</f>
        <v>0</v>
      </c>
    </row>
    <row r="9" spans="1:15" ht="27">
      <c r="A9" s="467"/>
      <c r="B9" s="468"/>
      <c r="C9" s="469"/>
      <c r="D9" s="469"/>
      <c r="E9" s="75" t="s">
        <v>73</v>
      </c>
      <c r="F9" s="84">
        <v>10.17</v>
      </c>
      <c r="G9" s="445"/>
      <c r="H9" s="68">
        <v>30</v>
      </c>
      <c r="I9" s="68">
        <v>25</v>
      </c>
      <c r="J9" s="68">
        <v>38</v>
      </c>
      <c r="K9" s="68">
        <v>4</v>
      </c>
      <c r="L9" s="69">
        <f>(H9*I9*J9)/1000000</f>
        <v>2.8500000000000001E-2</v>
      </c>
      <c r="M9" s="70">
        <f>K9*66/L9</f>
        <v>9263.1578947368416</v>
      </c>
      <c r="N9" s="71"/>
      <c r="O9" s="72">
        <f>N9/M9</f>
        <v>0</v>
      </c>
    </row>
    <row r="10" spans="1:15" ht="27">
      <c r="A10" s="467"/>
      <c r="B10" s="468"/>
      <c r="C10" s="469"/>
      <c r="D10" s="469"/>
      <c r="E10" s="75" t="s">
        <v>74</v>
      </c>
      <c r="F10" s="84">
        <v>12.36</v>
      </c>
      <c r="G10" s="445"/>
      <c r="H10" s="68">
        <v>30</v>
      </c>
      <c r="I10" s="68">
        <v>25</v>
      </c>
      <c r="J10" s="68">
        <v>43</v>
      </c>
      <c r="K10" s="68">
        <v>4</v>
      </c>
      <c r="L10" s="69">
        <f t="shared" ref="L10:L11" si="0">(H10*I10*J10)/1000000</f>
        <v>3.2250000000000001E-2</v>
      </c>
      <c r="M10" s="70">
        <f t="shared" ref="M10:M11" si="1">K10*66/L10</f>
        <v>8186.0465116279065</v>
      </c>
      <c r="N10" s="71"/>
      <c r="O10" s="72">
        <f t="shared" ref="O10:O11" si="2">N10/M10</f>
        <v>0</v>
      </c>
    </row>
    <row r="11" spans="1:15" ht="27">
      <c r="A11" s="467"/>
      <c r="B11" s="468"/>
      <c r="C11" s="469"/>
      <c r="D11" s="469"/>
      <c r="E11" s="75" t="s">
        <v>69</v>
      </c>
      <c r="F11" s="84">
        <v>12.36</v>
      </c>
      <c r="G11" s="446"/>
      <c r="H11" s="68">
        <v>30</v>
      </c>
      <c r="I11" s="68">
        <v>25</v>
      </c>
      <c r="J11" s="68">
        <v>43</v>
      </c>
      <c r="K11" s="68">
        <v>4</v>
      </c>
      <c r="L11" s="69">
        <f t="shared" si="0"/>
        <v>3.2250000000000001E-2</v>
      </c>
      <c r="M11" s="70">
        <f t="shared" si="1"/>
        <v>8186.0465116279065</v>
      </c>
      <c r="N11" s="71"/>
      <c r="O11" s="72">
        <f t="shared" si="2"/>
        <v>0</v>
      </c>
    </row>
    <row r="12" spans="1:15">
      <c r="F12" s="102" t="s">
        <v>91</v>
      </c>
    </row>
  </sheetData>
  <mergeCells count="8">
    <mergeCell ref="H2:O2"/>
    <mergeCell ref="H3:O3"/>
    <mergeCell ref="H4:J4"/>
    <mergeCell ref="A7:A11"/>
    <mergeCell ref="B7:B11"/>
    <mergeCell ref="C7:C11"/>
    <mergeCell ref="D7:D11"/>
    <mergeCell ref="G7:G11"/>
  </mergeCells>
  <phoneticPr fontId="7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5"/>
  <sheetViews>
    <sheetView workbookViewId="0">
      <selection activeCell="G14" sqref="G14:G15"/>
    </sheetView>
  </sheetViews>
  <sheetFormatPr defaultColWidth="9.140625" defaultRowHeight="13.5"/>
  <cols>
    <col min="1" max="1" width="19.85546875" style="73" customWidth="1"/>
    <col min="2" max="2" width="11.140625" style="73" customWidth="1"/>
    <col min="3" max="3" width="37" style="73" customWidth="1"/>
    <col min="4" max="4" width="27.140625" style="73" bestFit="1" customWidth="1"/>
    <col min="5" max="5" width="40.140625" style="73" bestFit="1" customWidth="1"/>
    <col min="6" max="7" width="33.42578125" style="73" customWidth="1"/>
    <col min="8" max="8" width="20.85546875" style="73" bestFit="1" customWidth="1"/>
    <col min="9" max="9" width="11.5703125" style="73" bestFit="1" customWidth="1"/>
    <col min="10" max="10" width="12.42578125" style="73" bestFit="1" customWidth="1"/>
    <col min="11" max="11" width="8.42578125" style="73" bestFit="1" customWidth="1"/>
    <col min="12" max="12" width="17.140625" style="73" bestFit="1" customWidth="1"/>
    <col min="13" max="13" width="12.5703125" style="73" customWidth="1"/>
    <col min="14" max="14" width="23.85546875" style="73" bestFit="1" customWidth="1"/>
    <col min="15" max="16" width="9.140625" style="73"/>
    <col min="17" max="17" width="11.42578125" style="73" bestFit="1" customWidth="1"/>
    <col min="18" max="16384" width="9.140625" style="73"/>
  </cols>
  <sheetData>
    <row r="1" spans="1:16">
      <c r="A1" s="31"/>
      <c r="B1" s="31"/>
      <c r="C1" s="31"/>
      <c r="D1" s="32" t="s">
        <v>29</v>
      </c>
      <c r="E1" s="31"/>
      <c r="F1" s="32"/>
      <c r="G1" s="32"/>
      <c r="H1" s="32"/>
      <c r="I1" s="31"/>
      <c r="J1" s="32"/>
      <c r="K1" s="31"/>
      <c r="L1" s="31"/>
      <c r="M1" s="31"/>
      <c r="N1" s="31"/>
      <c r="O1" s="31"/>
      <c r="P1" s="31"/>
    </row>
    <row r="2" spans="1:16">
      <c r="A2" s="50" t="s">
        <v>32</v>
      </c>
      <c r="B2" s="50" t="s">
        <v>33</v>
      </c>
      <c r="C2" s="51"/>
      <c r="D2" s="50"/>
      <c r="E2" s="52">
        <v>45002</v>
      </c>
      <c r="F2" s="62" t="s">
        <v>49</v>
      </c>
      <c r="G2" s="62" t="s">
        <v>126</v>
      </c>
      <c r="H2" s="33"/>
      <c r="I2" s="435"/>
      <c r="J2" s="436"/>
      <c r="K2" s="436"/>
      <c r="L2" s="436"/>
      <c r="M2" s="436"/>
      <c r="N2" s="436"/>
      <c r="O2" s="436"/>
      <c r="P2" s="437"/>
    </row>
    <row r="3" spans="1:16">
      <c r="A3" s="53" t="s">
        <v>34</v>
      </c>
      <c r="B3" s="50"/>
      <c r="C3" s="83"/>
      <c r="D3" s="91"/>
      <c r="E3" s="54" t="s">
        <v>35</v>
      </c>
      <c r="F3" s="81"/>
      <c r="G3" s="81"/>
      <c r="H3" s="34"/>
      <c r="I3" s="435" t="s">
        <v>36</v>
      </c>
      <c r="J3" s="436"/>
      <c r="K3" s="436"/>
      <c r="L3" s="436"/>
      <c r="M3" s="436"/>
      <c r="N3" s="436"/>
      <c r="O3" s="436"/>
      <c r="P3" s="437"/>
    </row>
    <row r="4" spans="1:16" ht="54">
      <c r="A4" s="55" t="s">
        <v>37</v>
      </c>
      <c r="B4" s="55" t="s">
        <v>0</v>
      </c>
      <c r="C4" s="55" t="s">
        <v>38</v>
      </c>
      <c r="D4" s="55" t="s">
        <v>39</v>
      </c>
      <c r="E4" s="56" t="s">
        <v>40</v>
      </c>
      <c r="F4" s="55" t="s">
        <v>82</v>
      </c>
      <c r="G4" s="55" t="s">
        <v>82</v>
      </c>
      <c r="H4" s="57" t="s">
        <v>41</v>
      </c>
      <c r="I4" s="438" t="s">
        <v>4</v>
      </c>
      <c r="J4" s="439"/>
      <c r="K4" s="440"/>
      <c r="L4" s="55" t="s">
        <v>42</v>
      </c>
      <c r="M4" s="55" t="s">
        <v>43</v>
      </c>
      <c r="N4" s="55" t="s">
        <v>44</v>
      </c>
      <c r="O4" s="55" t="s">
        <v>45</v>
      </c>
      <c r="P4" s="55" t="s">
        <v>7</v>
      </c>
    </row>
    <row r="5" spans="1:16" ht="27">
      <c r="A5" s="58" t="s">
        <v>33</v>
      </c>
      <c r="B5" s="59" t="s">
        <v>33</v>
      </c>
      <c r="C5" s="59"/>
      <c r="D5" s="59"/>
      <c r="E5" s="60"/>
      <c r="F5" s="82" t="s">
        <v>127</v>
      </c>
      <c r="G5" s="82" t="s">
        <v>127</v>
      </c>
      <c r="H5" s="61"/>
      <c r="I5" s="62" t="s">
        <v>8</v>
      </c>
      <c r="J5" s="62" t="s">
        <v>9</v>
      </c>
      <c r="K5" s="62" t="s">
        <v>10</v>
      </c>
      <c r="L5" s="62"/>
      <c r="M5" s="62"/>
      <c r="N5" s="62"/>
      <c r="O5" s="62"/>
      <c r="P5" s="62"/>
    </row>
    <row r="6" spans="1:16">
      <c r="A6" s="63"/>
      <c r="B6" s="64"/>
      <c r="C6" s="64"/>
      <c r="D6" s="64"/>
      <c r="E6" s="65"/>
      <c r="F6" s="92" t="s">
        <v>51</v>
      </c>
      <c r="G6" s="92" t="s">
        <v>51</v>
      </c>
      <c r="H6" s="67"/>
      <c r="I6" s="64"/>
      <c r="J6" s="64"/>
      <c r="K6" s="64"/>
      <c r="L6" s="64"/>
      <c r="M6" s="64"/>
      <c r="N6" s="64"/>
      <c r="O6" s="64"/>
      <c r="P6" s="64"/>
    </row>
    <row r="7" spans="1:16" ht="27">
      <c r="A7" s="467"/>
      <c r="B7" s="468" t="s">
        <v>46</v>
      </c>
      <c r="C7" s="469" t="s">
        <v>47</v>
      </c>
      <c r="D7" s="469" t="s">
        <v>50</v>
      </c>
      <c r="E7" s="75" t="s">
        <v>71</v>
      </c>
      <c r="F7" s="84">
        <v>7.4</v>
      </c>
      <c r="G7" s="84">
        <v>7.77</v>
      </c>
      <c r="H7" s="444" t="s">
        <v>48</v>
      </c>
      <c r="I7" s="68">
        <v>30</v>
      </c>
      <c r="J7" s="68">
        <v>25</v>
      </c>
      <c r="K7" s="68">
        <v>28</v>
      </c>
      <c r="L7" s="68">
        <v>4</v>
      </c>
      <c r="M7" s="69">
        <f>(I7*J7*K7)/1000000</f>
        <v>2.1000000000000001E-2</v>
      </c>
      <c r="N7" s="70">
        <f>L7*66/M7</f>
        <v>12571.428571428571</v>
      </c>
      <c r="O7" s="71"/>
      <c r="P7" s="72">
        <f>O7/N7</f>
        <v>0</v>
      </c>
    </row>
    <row r="8" spans="1:16" ht="27">
      <c r="A8" s="467"/>
      <c r="B8" s="468"/>
      <c r="C8" s="469"/>
      <c r="D8" s="469"/>
      <c r="E8" s="75" t="s">
        <v>72</v>
      </c>
      <c r="F8" s="84">
        <v>9.6</v>
      </c>
      <c r="G8" s="84">
        <v>10.1</v>
      </c>
      <c r="H8" s="445"/>
      <c r="I8" s="68">
        <v>30</v>
      </c>
      <c r="J8" s="68">
        <v>25</v>
      </c>
      <c r="K8" s="68">
        <v>33</v>
      </c>
      <c r="L8" s="68">
        <v>4</v>
      </c>
      <c r="M8" s="69">
        <f>(I8*J8*K8)/1000000</f>
        <v>2.4750000000000001E-2</v>
      </c>
      <c r="N8" s="70">
        <f>L8*66/M8</f>
        <v>10666.666666666666</v>
      </c>
      <c r="O8" s="71"/>
      <c r="P8" s="72">
        <f>O8/N8</f>
        <v>0</v>
      </c>
    </row>
    <row r="9" spans="1:16" ht="27">
      <c r="A9" s="467"/>
      <c r="B9" s="468"/>
      <c r="C9" s="469"/>
      <c r="D9" s="469"/>
      <c r="E9" s="75" t="s">
        <v>73</v>
      </c>
      <c r="F9" s="84">
        <v>10.7</v>
      </c>
      <c r="G9" s="84">
        <v>10.8</v>
      </c>
      <c r="H9" s="445"/>
      <c r="I9" s="68">
        <v>30</v>
      </c>
      <c r="J9" s="68">
        <v>25</v>
      </c>
      <c r="K9" s="68">
        <v>38</v>
      </c>
      <c r="L9" s="68">
        <v>4</v>
      </c>
      <c r="M9" s="69">
        <f>(I9*J9*K9)/1000000</f>
        <v>2.8500000000000001E-2</v>
      </c>
      <c r="N9" s="70">
        <f>L9*66/M9</f>
        <v>9263.1578947368416</v>
      </c>
      <c r="O9" s="71"/>
      <c r="P9" s="72">
        <f>O9/N9</f>
        <v>0</v>
      </c>
    </row>
    <row r="10" spans="1:16" ht="27">
      <c r="A10" s="467"/>
      <c r="B10" s="468"/>
      <c r="C10" s="469"/>
      <c r="D10" s="469"/>
      <c r="E10" s="75" t="s">
        <v>74</v>
      </c>
      <c r="F10" s="84">
        <v>13</v>
      </c>
      <c r="G10" s="84">
        <v>13.3</v>
      </c>
      <c r="H10" s="445"/>
      <c r="I10" s="68">
        <v>30</v>
      </c>
      <c r="J10" s="68">
        <v>25</v>
      </c>
      <c r="K10" s="68">
        <v>43</v>
      </c>
      <c r="L10" s="68">
        <v>4</v>
      </c>
      <c r="M10" s="69">
        <f t="shared" ref="M10:M11" si="0">(I10*J10*K10)/1000000</f>
        <v>3.2250000000000001E-2</v>
      </c>
      <c r="N10" s="70">
        <f t="shared" ref="N10:N11" si="1">L10*66/M10</f>
        <v>8186.0465116279065</v>
      </c>
      <c r="O10" s="71"/>
      <c r="P10" s="72">
        <f t="shared" ref="P10:P11" si="2">O10/N10</f>
        <v>0</v>
      </c>
    </row>
    <row r="11" spans="1:16" ht="27">
      <c r="A11" s="467"/>
      <c r="B11" s="468"/>
      <c r="C11" s="469"/>
      <c r="D11" s="469"/>
      <c r="E11" s="75" t="s">
        <v>69</v>
      </c>
      <c r="F11" s="84">
        <v>13</v>
      </c>
      <c r="G11" s="84">
        <v>13.3</v>
      </c>
      <c r="H11" s="446"/>
      <c r="I11" s="68">
        <v>30</v>
      </c>
      <c r="J11" s="68">
        <v>25</v>
      </c>
      <c r="K11" s="68">
        <v>43</v>
      </c>
      <c r="L11" s="68">
        <v>4</v>
      </c>
      <c r="M11" s="69">
        <f t="shared" si="0"/>
        <v>3.2250000000000001E-2</v>
      </c>
      <c r="N11" s="70">
        <f t="shared" si="1"/>
        <v>8186.0465116279065</v>
      </c>
      <c r="O11" s="71"/>
      <c r="P11" s="72">
        <f t="shared" si="2"/>
        <v>0</v>
      </c>
    </row>
    <row r="12" spans="1:16">
      <c r="F12" s="102" t="s">
        <v>91</v>
      </c>
      <c r="G12" s="102"/>
    </row>
    <row r="14" spans="1:16">
      <c r="F14" s="84">
        <v>7.04</v>
      </c>
      <c r="G14" s="87">
        <f>(F14-F7)/F7</f>
        <v>-4.8648648648648693E-2</v>
      </c>
    </row>
    <row r="15" spans="1:16">
      <c r="F15" s="84">
        <v>9.1300000000000008</v>
      </c>
      <c r="G15" s="87">
        <f>(F15-F8)/F8</f>
        <v>-4.8958333333333215E-2</v>
      </c>
    </row>
  </sheetData>
  <mergeCells count="8">
    <mergeCell ref="I2:P2"/>
    <mergeCell ref="I3:P3"/>
    <mergeCell ref="I4:K4"/>
    <mergeCell ref="A7:A11"/>
    <mergeCell ref="B7:B11"/>
    <mergeCell ref="C7:C11"/>
    <mergeCell ref="D7:D11"/>
    <mergeCell ref="H7:H11"/>
  </mergeCells>
  <phoneticPr fontId="7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4"/>
  <sheetViews>
    <sheetView topLeftCell="A61" workbookViewId="0">
      <selection activeCell="N72" sqref="N72"/>
    </sheetView>
  </sheetViews>
  <sheetFormatPr defaultRowHeight="12.75"/>
  <cols>
    <col min="1" max="1" width="25.42578125" bestFit="1" customWidth="1"/>
    <col min="2" max="2" width="8" bestFit="1" customWidth="1"/>
    <col min="3" max="3" width="21.140625" bestFit="1" customWidth="1"/>
    <col min="4" max="4" width="37.5703125" customWidth="1"/>
    <col min="5" max="6" width="14.42578125" customWidth="1"/>
    <col min="7" max="7" width="11.42578125" customWidth="1"/>
    <col min="8" max="8" width="14.42578125" customWidth="1"/>
    <col min="9" max="9" width="11.42578125" customWidth="1"/>
    <col min="10" max="10" width="14.42578125" customWidth="1"/>
    <col min="11" max="11" width="11.42578125" customWidth="1"/>
  </cols>
  <sheetData>
    <row r="1" spans="1:11" ht="15.75" thickBot="1">
      <c r="A1" s="506" t="s">
        <v>92</v>
      </c>
      <c r="B1" s="507"/>
      <c r="C1" s="507"/>
      <c r="D1" s="508"/>
      <c r="E1" s="108"/>
      <c r="F1" s="108"/>
      <c r="G1" s="108"/>
      <c r="H1" s="108"/>
      <c r="I1" s="108"/>
      <c r="J1" s="108"/>
      <c r="K1" s="108"/>
    </row>
    <row r="2" spans="1:11" ht="15.75" thickBot="1">
      <c r="A2" s="109" t="s">
        <v>25</v>
      </c>
      <c r="B2" s="110" t="s">
        <v>31</v>
      </c>
      <c r="C2" s="111" t="s">
        <v>53</v>
      </c>
      <c r="D2" s="112" t="s">
        <v>93</v>
      </c>
    </row>
    <row r="3" spans="1:11" ht="15.75" thickBot="1">
      <c r="A3" s="109" t="s">
        <v>54</v>
      </c>
      <c r="B3" s="113"/>
      <c r="C3" s="111" t="s">
        <v>55</v>
      </c>
      <c r="D3" s="112" t="s">
        <v>56</v>
      </c>
    </row>
    <row r="4" spans="1:11" ht="57.75" thickBot="1">
      <c r="A4" s="109" t="s">
        <v>94</v>
      </c>
      <c r="B4" s="114" t="s">
        <v>95</v>
      </c>
      <c r="C4" s="115" t="s">
        <v>57</v>
      </c>
      <c r="D4" s="116" t="s">
        <v>58</v>
      </c>
      <c r="E4" s="117" t="s">
        <v>62</v>
      </c>
      <c r="F4" s="504" t="s">
        <v>75</v>
      </c>
      <c r="G4" s="505"/>
      <c r="H4" s="504" t="s">
        <v>96</v>
      </c>
      <c r="I4" s="505"/>
      <c r="J4" s="504" t="s">
        <v>97</v>
      </c>
      <c r="K4" s="505"/>
    </row>
    <row r="5" spans="1:11" ht="23.1" customHeight="1" thickBot="1">
      <c r="A5" s="118" t="s">
        <v>59</v>
      </c>
      <c r="B5" s="119"/>
      <c r="C5" s="120" t="s">
        <v>60</v>
      </c>
      <c r="D5" s="121">
        <v>44958</v>
      </c>
      <c r="E5" s="117" t="s">
        <v>63</v>
      </c>
      <c r="F5" s="504" t="s">
        <v>98</v>
      </c>
      <c r="G5" s="505"/>
      <c r="H5" s="504" t="s">
        <v>99</v>
      </c>
      <c r="I5" s="505"/>
      <c r="J5" s="504" t="s">
        <v>100</v>
      </c>
      <c r="K5" s="505"/>
    </row>
    <row r="6" spans="1:11" ht="15.75" thickBot="1">
      <c r="A6" s="509" t="s">
        <v>101</v>
      </c>
      <c r="B6" s="510"/>
      <c r="C6" s="511"/>
      <c r="D6" s="122" t="s">
        <v>2</v>
      </c>
      <c r="E6" s="117" t="s">
        <v>76</v>
      </c>
      <c r="F6" s="117" t="s">
        <v>102</v>
      </c>
      <c r="G6" s="117" t="s">
        <v>103</v>
      </c>
      <c r="H6" s="117" t="s">
        <v>102</v>
      </c>
      <c r="I6" s="117" t="s">
        <v>103</v>
      </c>
      <c r="J6" s="117" t="s">
        <v>102</v>
      </c>
      <c r="K6" s="117" t="s">
        <v>103</v>
      </c>
    </row>
    <row r="7" spans="1:11" ht="14.85" customHeight="1">
      <c r="A7" s="512" t="s">
        <v>104</v>
      </c>
      <c r="B7" s="513"/>
      <c r="C7" s="514"/>
      <c r="D7" s="123" t="s">
        <v>71</v>
      </c>
      <c r="E7" s="124" t="s">
        <v>105</v>
      </c>
      <c r="F7" s="125">
        <v>8.06</v>
      </c>
      <c r="G7" s="126">
        <v>8.06</v>
      </c>
      <c r="H7" s="125">
        <v>8.2899999999999991</v>
      </c>
      <c r="I7" s="126">
        <v>8.5299999999999994</v>
      </c>
      <c r="J7" s="125">
        <v>8.1</v>
      </c>
      <c r="K7" s="126">
        <v>8.1</v>
      </c>
    </row>
    <row r="8" spans="1:11" ht="14.25">
      <c r="A8" s="515"/>
      <c r="B8" s="516"/>
      <c r="C8" s="517"/>
      <c r="D8" s="127" t="s">
        <v>72</v>
      </c>
      <c r="E8" s="128" t="s">
        <v>65</v>
      </c>
      <c r="F8" s="129">
        <v>10.44</v>
      </c>
      <c r="G8" s="130">
        <v>10.44</v>
      </c>
      <c r="H8" s="129">
        <v>10.46</v>
      </c>
      <c r="I8" s="130">
        <v>10.81</v>
      </c>
      <c r="J8" s="129">
        <v>10.7</v>
      </c>
      <c r="K8" s="130">
        <v>10.7</v>
      </c>
    </row>
    <row r="9" spans="1:11" ht="16.350000000000001" customHeight="1">
      <c r="A9" s="515"/>
      <c r="B9" s="516"/>
      <c r="C9" s="517"/>
      <c r="D9" s="131" t="s">
        <v>106</v>
      </c>
      <c r="E9" s="128" t="s">
        <v>65</v>
      </c>
      <c r="F9" s="129">
        <v>11.11</v>
      </c>
      <c r="G9" s="130">
        <v>11.11</v>
      </c>
      <c r="H9" s="129">
        <v>11.18</v>
      </c>
      <c r="I9" s="130">
        <v>11.53</v>
      </c>
      <c r="J9" s="129">
        <v>11.2</v>
      </c>
      <c r="K9" s="130">
        <v>11.2</v>
      </c>
    </row>
    <row r="10" spans="1:11" ht="16.350000000000001" customHeight="1">
      <c r="A10" s="518"/>
      <c r="B10" s="519"/>
      <c r="C10" s="520"/>
      <c r="D10" s="132" t="s">
        <v>74</v>
      </c>
      <c r="E10" s="128" t="s">
        <v>65</v>
      </c>
      <c r="F10" s="133">
        <v>13.06</v>
      </c>
      <c r="G10" s="134">
        <v>13.06</v>
      </c>
      <c r="H10" s="133">
        <v>13.1</v>
      </c>
      <c r="I10" s="134">
        <v>13.52</v>
      </c>
      <c r="J10" s="133">
        <v>13.4</v>
      </c>
      <c r="K10" s="134">
        <v>13.4</v>
      </c>
    </row>
    <row r="11" spans="1:11" ht="29.25" thickBot="1">
      <c r="A11" s="521"/>
      <c r="B11" s="522"/>
      <c r="C11" s="523"/>
      <c r="D11" s="135" t="s">
        <v>107</v>
      </c>
      <c r="E11" s="136" t="s">
        <v>65</v>
      </c>
      <c r="F11" s="137">
        <v>13.26</v>
      </c>
      <c r="G11" s="138">
        <v>13.26</v>
      </c>
      <c r="H11" s="137">
        <v>13.28</v>
      </c>
      <c r="I11" s="138">
        <v>13.7</v>
      </c>
      <c r="J11" s="137">
        <v>13.55</v>
      </c>
      <c r="K11" s="138">
        <v>13.55</v>
      </c>
    </row>
    <row r="12" spans="1:11" ht="4.5" customHeight="1" thickBot="1">
      <c r="A12" s="139"/>
      <c r="B12" s="139"/>
      <c r="C12" s="139"/>
      <c r="D12" s="140"/>
      <c r="E12" s="140"/>
      <c r="F12" s="140"/>
      <c r="G12" s="140"/>
      <c r="H12" s="140"/>
      <c r="I12" s="140"/>
      <c r="J12" s="140"/>
      <c r="K12" s="140"/>
    </row>
    <row r="13" spans="1:11" ht="15.75" thickBot="1">
      <c r="A13" s="509" t="s">
        <v>101</v>
      </c>
      <c r="B13" s="510"/>
      <c r="C13" s="511"/>
      <c r="D13" s="122" t="s">
        <v>2</v>
      </c>
      <c r="E13" s="117"/>
      <c r="F13" s="504"/>
      <c r="G13" s="505"/>
      <c r="H13" s="504"/>
      <c r="I13" s="505"/>
      <c r="J13" s="504"/>
      <c r="K13" s="505"/>
    </row>
    <row r="14" spans="1:11" ht="14.25">
      <c r="A14" s="512" t="s">
        <v>104</v>
      </c>
      <c r="B14" s="513"/>
      <c r="C14" s="514"/>
      <c r="D14" s="123" t="s">
        <v>64</v>
      </c>
      <c r="E14" s="124" t="s">
        <v>65</v>
      </c>
      <c r="F14" s="125">
        <v>8.94</v>
      </c>
      <c r="G14" s="126">
        <v>8.94</v>
      </c>
      <c r="H14" s="125">
        <v>9.35</v>
      </c>
      <c r="I14" s="126">
        <v>9.6300000000000008</v>
      </c>
      <c r="J14" s="125">
        <v>9.1</v>
      </c>
      <c r="K14" s="126">
        <v>9.1</v>
      </c>
    </row>
    <row r="15" spans="1:11" ht="14.25">
      <c r="A15" s="515"/>
      <c r="B15" s="516"/>
      <c r="C15" s="517"/>
      <c r="D15" s="127" t="s">
        <v>66</v>
      </c>
      <c r="E15" s="128" t="s">
        <v>67</v>
      </c>
      <c r="F15" s="129">
        <v>11.95</v>
      </c>
      <c r="G15" s="130">
        <v>11.95</v>
      </c>
      <c r="H15" s="129">
        <v>11.95</v>
      </c>
      <c r="I15" s="130">
        <v>12.33</v>
      </c>
      <c r="J15" s="129">
        <v>12.4</v>
      </c>
      <c r="K15" s="130">
        <v>12.4</v>
      </c>
    </row>
    <row r="16" spans="1:11" ht="14.25">
      <c r="A16" s="515"/>
      <c r="B16" s="516"/>
      <c r="C16" s="517"/>
      <c r="D16" s="131" t="s">
        <v>68</v>
      </c>
      <c r="E16" s="128" t="s">
        <v>67</v>
      </c>
      <c r="F16" s="129">
        <v>12.62</v>
      </c>
      <c r="G16" s="130">
        <v>12.62</v>
      </c>
      <c r="H16" s="129">
        <v>12.67</v>
      </c>
      <c r="I16" s="130">
        <v>13.05</v>
      </c>
      <c r="J16" s="129">
        <v>12.9</v>
      </c>
      <c r="K16" s="130">
        <v>12.9</v>
      </c>
    </row>
    <row r="17" spans="1:11" ht="14.25">
      <c r="A17" s="518"/>
      <c r="B17" s="519"/>
      <c r="C17" s="520"/>
      <c r="D17" s="132" t="s">
        <v>89</v>
      </c>
      <c r="E17" s="128" t="s">
        <v>67</v>
      </c>
      <c r="F17" s="133">
        <v>14.92</v>
      </c>
      <c r="G17" s="134">
        <v>14.92</v>
      </c>
      <c r="H17" s="133">
        <v>14.86</v>
      </c>
      <c r="I17" s="134">
        <v>15.34</v>
      </c>
      <c r="J17" s="133">
        <v>15.5</v>
      </c>
      <c r="K17" s="134">
        <v>15.5</v>
      </c>
    </row>
    <row r="18" spans="1:11" ht="29.25" thickBot="1">
      <c r="A18" s="521"/>
      <c r="B18" s="522"/>
      <c r="C18" s="523"/>
      <c r="D18" s="135" t="s">
        <v>108</v>
      </c>
      <c r="E18" s="136" t="s">
        <v>67</v>
      </c>
      <c r="F18" s="137">
        <v>15.12</v>
      </c>
      <c r="G18" s="138">
        <v>15.12</v>
      </c>
      <c r="H18" s="137">
        <v>15.04</v>
      </c>
      <c r="I18" s="138">
        <v>15.52</v>
      </c>
      <c r="J18" s="137">
        <v>15.65</v>
      </c>
      <c r="K18" s="138">
        <v>15.65</v>
      </c>
    </row>
    <row r="19" spans="1:11" ht="4.5" customHeight="1" thickBot="1">
      <c r="A19" s="139"/>
      <c r="B19" s="139"/>
      <c r="C19" s="139"/>
      <c r="D19" s="140"/>
      <c r="E19" s="140"/>
      <c r="F19" s="140"/>
      <c r="G19" s="140"/>
      <c r="H19" s="140"/>
      <c r="I19" s="140"/>
      <c r="J19" s="140"/>
      <c r="K19" s="140"/>
    </row>
    <row r="20" spans="1:11" ht="27" customHeight="1" thickBot="1">
      <c r="A20" s="509" t="s">
        <v>109</v>
      </c>
      <c r="B20" s="510"/>
      <c r="C20" s="511"/>
      <c r="D20" s="527" t="s">
        <v>2</v>
      </c>
      <c r="E20" s="117" t="s">
        <v>63</v>
      </c>
      <c r="F20" s="504" t="s">
        <v>110</v>
      </c>
      <c r="G20" s="505"/>
      <c r="H20" s="504" t="s">
        <v>110</v>
      </c>
      <c r="I20" s="505"/>
      <c r="J20" s="504" t="s">
        <v>111</v>
      </c>
      <c r="K20" s="505"/>
    </row>
    <row r="21" spans="1:11" ht="14.25" thickBot="1">
      <c r="A21" s="524"/>
      <c r="B21" s="525"/>
      <c r="C21" s="526"/>
      <c r="D21" s="528"/>
      <c r="E21" s="141" t="s">
        <v>112</v>
      </c>
      <c r="F21" s="142" t="s">
        <v>113</v>
      </c>
      <c r="G21" s="117" t="s">
        <v>103</v>
      </c>
      <c r="H21" s="142" t="s">
        <v>113</v>
      </c>
      <c r="I21" s="117" t="s">
        <v>103</v>
      </c>
      <c r="J21" s="142" t="s">
        <v>113</v>
      </c>
      <c r="K21" s="117" t="s">
        <v>103</v>
      </c>
    </row>
    <row r="22" spans="1:11" ht="14.25">
      <c r="A22" s="512" t="s">
        <v>104</v>
      </c>
      <c r="B22" s="513"/>
      <c r="C22" s="514"/>
      <c r="D22" s="123" t="s">
        <v>71</v>
      </c>
      <c r="E22" s="124" t="s">
        <v>105</v>
      </c>
      <c r="F22" s="125">
        <v>9.5</v>
      </c>
      <c r="G22" s="126">
        <v>9.5</v>
      </c>
      <c r="H22" s="125">
        <v>9.08</v>
      </c>
      <c r="I22" s="126">
        <v>9.43</v>
      </c>
      <c r="J22" s="125">
        <v>8.3000000000000007</v>
      </c>
      <c r="K22" s="126">
        <v>8.3000000000000007</v>
      </c>
    </row>
    <row r="23" spans="1:11" ht="14.25">
      <c r="A23" s="515"/>
      <c r="B23" s="516"/>
      <c r="C23" s="517"/>
      <c r="D23" s="127" t="s">
        <v>72</v>
      </c>
      <c r="E23" s="128" t="s">
        <v>65</v>
      </c>
      <c r="F23" s="129">
        <v>11.55</v>
      </c>
      <c r="G23" s="130">
        <v>11.55</v>
      </c>
      <c r="H23" s="129">
        <v>11.5</v>
      </c>
      <c r="I23" s="130">
        <v>11.97</v>
      </c>
      <c r="J23" s="129">
        <v>11</v>
      </c>
      <c r="K23" s="130">
        <v>11</v>
      </c>
    </row>
    <row r="24" spans="1:11" ht="14.25">
      <c r="A24" s="515"/>
      <c r="B24" s="516"/>
      <c r="C24" s="517"/>
      <c r="D24" s="131" t="s">
        <v>106</v>
      </c>
      <c r="E24" s="128" t="s">
        <v>65</v>
      </c>
      <c r="F24" s="129">
        <v>12.25</v>
      </c>
      <c r="G24" s="130">
        <v>12.25</v>
      </c>
      <c r="H24" s="129">
        <v>12.3</v>
      </c>
      <c r="I24" s="130">
        <v>12.77</v>
      </c>
      <c r="J24" s="129">
        <v>11.6</v>
      </c>
      <c r="K24" s="130">
        <v>11.6</v>
      </c>
    </row>
    <row r="25" spans="1:11" ht="14.25">
      <c r="A25" s="518"/>
      <c r="B25" s="519"/>
      <c r="C25" s="520"/>
      <c r="D25" s="132" t="s">
        <v>74</v>
      </c>
      <c r="E25" s="128" t="s">
        <v>65</v>
      </c>
      <c r="F25" s="133">
        <v>14.3</v>
      </c>
      <c r="G25" s="134">
        <v>14.3</v>
      </c>
      <c r="H25" s="133">
        <v>14.46</v>
      </c>
      <c r="I25" s="134">
        <v>15.08</v>
      </c>
      <c r="J25" s="133">
        <v>13.8</v>
      </c>
      <c r="K25" s="134">
        <v>13.8</v>
      </c>
    </row>
    <row r="26" spans="1:11" ht="29.25" thickBot="1">
      <c r="A26" s="521"/>
      <c r="B26" s="522"/>
      <c r="C26" s="523"/>
      <c r="D26" s="135" t="s">
        <v>107</v>
      </c>
      <c r="E26" s="136" t="s">
        <v>65</v>
      </c>
      <c r="F26" s="137">
        <v>14.45</v>
      </c>
      <c r="G26" s="138">
        <v>14.45</v>
      </c>
      <c r="H26" s="137">
        <v>14.66</v>
      </c>
      <c r="I26" s="138">
        <v>15.28</v>
      </c>
      <c r="J26" s="137">
        <v>13.95</v>
      </c>
      <c r="K26" s="138">
        <v>13.95</v>
      </c>
    </row>
    <row r="27" spans="1:11" ht="4.5" customHeight="1" thickBot="1">
      <c r="A27" s="139"/>
      <c r="B27" s="139"/>
      <c r="C27" s="139"/>
      <c r="D27" s="140"/>
      <c r="E27" s="140"/>
      <c r="F27" s="143"/>
      <c r="G27" s="143"/>
      <c r="H27" s="143"/>
      <c r="I27" s="143"/>
      <c r="J27" s="143"/>
      <c r="K27" s="143"/>
    </row>
    <row r="28" spans="1:11" ht="15.75" thickBot="1">
      <c r="A28" s="509" t="s">
        <v>109</v>
      </c>
      <c r="B28" s="510"/>
      <c r="C28" s="511"/>
      <c r="D28" s="122" t="s">
        <v>2</v>
      </c>
      <c r="E28" s="142"/>
      <c r="F28" s="504"/>
      <c r="G28" s="505"/>
      <c r="H28" s="504"/>
      <c r="I28" s="505"/>
      <c r="J28" s="504"/>
      <c r="K28" s="505"/>
    </row>
    <row r="29" spans="1:11" ht="14.25">
      <c r="A29" s="512" t="s">
        <v>104</v>
      </c>
      <c r="B29" s="513"/>
      <c r="C29" s="514"/>
      <c r="D29" s="123" t="s">
        <v>64</v>
      </c>
      <c r="E29" s="124" t="s">
        <v>65</v>
      </c>
      <c r="F29" s="125">
        <v>10.6</v>
      </c>
      <c r="G29" s="126">
        <v>10.6</v>
      </c>
      <c r="H29" s="125">
        <v>10.24</v>
      </c>
      <c r="I29" s="126">
        <v>10.65</v>
      </c>
      <c r="J29" s="125">
        <v>9.35</v>
      </c>
      <c r="K29" s="126">
        <v>9.35</v>
      </c>
    </row>
    <row r="30" spans="1:11" ht="14.25">
      <c r="A30" s="515"/>
      <c r="B30" s="516"/>
      <c r="C30" s="517"/>
      <c r="D30" s="127" t="s">
        <v>66</v>
      </c>
      <c r="E30" s="128" t="s">
        <v>67</v>
      </c>
      <c r="F30" s="129">
        <v>13.45</v>
      </c>
      <c r="G30" s="130">
        <v>13.45</v>
      </c>
      <c r="H30" s="129">
        <v>13.06</v>
      </c>
      <c r="I30" s="130">
        <v>13.64</v>
      </c>
      <c r="J30" s="129">
        <v>12.8</v>
      </c>
      <c r="K30" s="130">
        <v>12.8</v>
      </c>
    </row>
    <row r="31" spans="1:11" ht="14.25">
      <c r="A31" s="515"/>
      <c r="B31" s="516"/>
      <c r="C31" s="517"/>
      <c r="D31" s="131" t="s">
        <v>68</v>
      </c>
      <c r="E31" s="128" t="s">
        <v>67</v>
      </c>
      <c r="F31" s="129">
        <v>14.15</v>
      </c>
      <c r="G31" s="130">
        <v>14.15</v>
      </c>
      <c r="H31" s="129">
        <v>13.86</v>
      </c>
      <c r="I31" s="130">
        <v>14.44</v>
      </c>
      <c r="J31" s="129">
        <v>13.4</v>
      </c>
      <c r="K31" s="130">
        <v>13.4</v>
      </c>
    </row>
    <row r="32" spans="1:11" ht="14.25">
      <c r="A32" s="518"/>
      <c r="B32" s="519"/>
      <c r="C32" s="520"/>
      <c r="D32" s="132" t="s">
        <v>89</v>
      </c>
      <c r="E32" s="128" t="s">
        <v>67</v>
      </c>
      <c r="F32" s="133">
        <v>16.600000000000001</v>
      </c>
      <c r="G32" s="134">
        <v>16.600000000000001</v>
      </c>
      <c r="H32" s="133">
        <v>16.420000000000002</v>
      </c>
      <c r="I32" s="134">
        <v>17.12</v>
      </c>
      <c r="J32" s="133">
        <v>16</v>
      </c>
      <c r="K32" s="134">
        <v>16</v>
      </c>
    </row>
    <row r="33" spans="1:11" ht="29.25" thickBot="1">
      <c r="A33" s="521"/>
      <c r="B33" s="522"/>
      <c r="C33" s="523"/>
      <c r="D33" s="135" t="s">
        <v>108</v>
      </c>
      <c r="E33" s="136" t="s">
        <v>67</v>
      </c>
      <c r="F33" s="137">
        <v>16.75</v>
      </c>
      <c r="G33" s="138">
        <v>16.75</v>
      </c>
      <c r="H33" s="137">
        <v>16.62</v>
      </c>
      <c r="I33" s="138">
        <v>17.32</v>
      </c>
      <c r="J33" s="137">
        <v>16.149999999999999</v>
      </c>
      <c r="K33" s="138">
        <v>16.149999999999999</v>
      </c>
    </row>
    <row r="34" spans="1:11" ht="4.5" customHeight="1" thickBot="1">
      <c r="A34" s="139"/>
      <c r="B34" s="139"/>
      <c r="C34" s="139"/>
      <c r="D34" s="140"/>
      <c r="E34" s="140"/>
      <c r="F34" s="140"/>
      <c r="G34" s="140"/>
      <c r="H34" s="140"/>
      <c r="I34" s="140"/>
      <c r="J34" s="140"/>
      <c r="K34" s="140"/>
    </row>
    <row r="35" spans="1:11" ht="27.6" customHeight="1" thickBot="1">
      <c r="A35" s="509" t="s">
        <v>114</v>
      </c>
      <c r="B35" s="510"/>
      <c r="C35" s="511"/>
      <c r="D35" s="527" t="s">
        <v>2</v>
      </c>
      <c r="E35" s="117" t="s">
        <v>63</v>
      </c>
      <c r="F35" s="504" t="s">
        <v>115</v>
      </c>
      <c r="G35" s="505"/>
      <c r="H35" s="504" t="s">
        <v>116</v>
      </c>
      <c r="I35" s="505"/>
      <c r="J35" s="504" t="s">
        <v>117</v>
      </c>
      <c r="K35" s="505"/>
    </row>
    <row r="36" spans="1:11" ht="14.25" thickBot="1">
      <c r="A36" s="524"/>
      <c r="B36" s="525"/>
      <c r="C36" s="526"/>
      <c r="D36" s="528"/>
      <c r="E36" s="141" t="s">
        <v>112</v>
      </c>
      <c r="F36" s="142" t="s">
        <v>113</v>
      </c>
      <c r="G36" s="117" t="s">
        <v>103</v>
      </c>
      <c r="H36" s="142" t="s">
        <v>113</v>
      </c>
      <c r="I36" s="117" t="s">
        <v>103</v>
      </c>
      <c r="J36" s="142" t="s">
        <v>113</v>
      </c>
      <c r="K36" s="117" t="s">
        <v>103</v>
      </c>
    </row>
    <row r="37" spans="1:11" ht="14.25">
      <c r="A37" s="512" t="s">
        <v>104</v>
      </c>
      <c r="B37" s="513"/>
      <c r="C37" s="514"/>
      <c r="D37" s="123" t="s">
        <v>71</v>
      </c>
      <c r="E37" s="124" t="s">
        <v>105</v>
      </c>
      <c r="F37" s="125">
        <v>9.15</v>
      </c>
      <c r="G37" s="126">
        <v>9.15</v>
      </c>
      <c r="H37" s="125">
        <v>9.4</v>
      </c>
      <c r="I37" s="126">
        <v>9.66</v>
      </c>
      <c r="J37" s="125">
        <v>9.15</v>
      </c>
      <c r="K37" s="126">
        <v>9.15</v>
      </c>
    </row>
    <row r="38" spans="1:11" ht="14.25">
      <c r="A38" s="515"/>
      <c r="B38" s="516"/>
      <c r="C38" s="517"/>
      <c r="D38" s="127" t="s">
        <v>72</v>
      </c>
      <c r="E38" s="128" t="s">
        <v>65</v>
      </c>
      <c r="F38" s="129">
        <v>11.89</v>
      </c>
      <c r="G38" s="130">
        <v>11.89</v>
      </c>
      <c r="H38" s="129">
        <v>12.18</v>
      </c>
      <c r="I38" s="130">
        <v>12.56</v>
      </c>
      <c r="J38" s="129">
        <v>12.15</v>
      </c>
      <c r="K38" s="130">
        <v>12.15</v>
      </c>
    </row>
    <row r="39" spans="1:11" ht="14.25">
      <c r="A39" s="515"/>
      <c r="B39" s="516"/>
      <c r="C39" s="517"/>
      <c r="D39" s="131" t="s">
        <v>106</v>
      </c>
      <c r="E39" s="128" t="s">
        <v>65</v>
      </c>
      <c r="F39" s="129">
        <v>12.67</v>
      </c>
      <c r="G39" s="130">
        <v>12.67</v>
      </c>
      <c r="H39" s="129">
        <v>13.18</v>
      </c>
      <c r="I39" s="130">
        <v>13.56</v>
      </c>
      <c r="J39" s="129">
        <v>12.6</v>
      </c>
      <c r="K39" s="130">
        <v>12.6</v>
      </c>
    </row>
    <row r="40" spans="1:11" ht="14.25">
      <c r="A40" s="518"/>
      <c r="B40" s="519"/>
      <c r="C40" s="520"/>
      <c r="D40" s="132" t="s">
        <v>74</v>
      </c>
      <c r="E40" s="128" t="s">
        <v>65</v>
      </c>
      <c r="F40" s="133">
        <v>15</v>
      </c>
      <c r="G40" s="134">
        <v>15</v>
      </c>
      <c r="H40" s="133">
        <v>15.68</v>
      </c>
      <c r="I40" s="134">
        <v>16.13</v>
      </c>
      <c r="J40" s="133">
        <v>15.2</v>
      </c>
      <c r="K40" s="134">
        <v>15.2</v>
      </c>
    </row>
    <row r="41" spans="1:11" ht="29.25" thickBot="1">
      <c r="A41" s="521"/>
      <c r="B41" s="522"/>
      <c r="C41" s="523"/>
      <c r="D41" s="135" t="s">
        <v>107</v>
      </c>
      <c r="E41" s="136" t="s">
        <v>65</v>
      </c>
      <c r="F41" s="137">
        <v>15.17</v>
      </c>
      <c r="G41" s="138">
        <v>15.17</v>
      </c>
      <c r="H41" s="137">
        <v>15.89</v>
      </c>
      <c r="I41" s="138">
        <v>16.34</v>
      </c>
      <c r="J41" s="137">
        <v>15.35</v>
      </c>
      <c r="K41" s="138">
        <v>15.35</v>
      </c>
    </row>
    <row r="42" spans="1:11" ht="4.5" customHeight="1" thickBot="1">
      <c r="A42" s="139"/>
      <c r="B42" s="139"/>
      <c r="C42" s="139"/>
      <c r="D42" s="140"/>
      <c r="E42" s="140"/>
      <c r="F42" s="144"/>
      <c r="G42" s="143"/>
      <c r="H42" s="144"/>
      <c r="I42" s="143"/>
      <c r="J42" s="144"/>
      <c r="K42" s="143"/>
    </row>
    <row r="43" spans="1:11" ht="15" customHeight="1" thickBot="1">
      <c r="A43" s="509" t="s">
        <v>114</v>
      </c>
      <c r="B43" s="510"/>
      <c r="C43" s="511"/>
      <c r="D43" s="122" t="s">
        <v>2</v>
      </c>
      <c r="E43" s="117"/>
      <c r="F43" s="504"/>
      <c r="G43" s="505"/>
      <c r="H43" s="504"/>
      <c r="I43" s="505"/>
      <c r="J43" s="504"/>
      <c r="K43" s="505"/>
    </row>
    <row r="44" spans="1:11" ht="14.25">
      <c r="A44" s="512" t="s">
        <v>104</v>
      </c>
      <c r="B44" s="513"/>
      <c r="C44" s="514"/>
      <c r="D44" s="123" t="s">
        <v>64</v>
      </c>
      <c r="E44" s="124" t="s">
        <v>65</v>
      </c>
      <c r="F44" s="125">
        <v>10.14</v>
      </c>
      <c r="G44" s="126">
        <v>10.14</v>
      </c>
      <c r="H44" s="125">
        <v>10.66</v>
      </c>
      <c r="I44" s="126">
        <v>10.96</v>
      </c>
      <c r="J44" s="125">
        <v>10.3</v>
      </c>
      <c r="K44" s="126">
        <v>10.3</v>
      </c>
    </row>
    <row r="45" spans="1:11" ht="14.25">
      <c r="A45" s="515"/>
      <c r="B45" s="516"/>
      <c r="C45" s="517"/>
      <c r="D45" s="127" t="s">
        <v>66</v>
      </c>
      <c r="E45" s="128" t="s">
        <v>67</v>
      </c>
      <c r="F45" s="129">
        <v>13.61</v>
      </c>
      <c r="G45" s="130">
        <v>13.61</v>
      </c>
      <c r="H45" s="129">
        <v>13.98</v>
      </c>
      <c r="I45" s="130">
        <v>14.41</v>
      </c>
      <c r="J45" s="129">
        <v>14.05</v>
      </c>
      <c r="K45" s="130">
        <v>14.05</v>
      </c>
    </row>
    <row r="46" spans="1:11" ht="14.25">
      <c r="A46" s="515"/>
      <c r="B46" s="516"/>
      <c r="C46" s="517"/>
      <c r="D46" s="131" t="s">
        <v>68</v>
      </c>
      <c r="E46" s="128" t="s">
        <v>67</v>
      </c>
      <c r="F46" s="129">
        <v>14.39</v>
      </c>
      <c r="G46" s="130">
        <v>14.39</v>
      </c>
      <c r="H46" s="129">
        <v>14.98</v>
      </c>
      <c r="I46" s="130">
        <v>15.41</v>
      </c>
      <c r="J46" s="129">
        <v>14.5</v>
      </c>
      <c r="K46" s="130">
        <v>14.5</v>
      </c>
    </row>
    <row r="47" spans="1:11" ht="14.25">
      <c r="A47" s="518"/>
      <c r="B47" s="519"/>
      <c r="C47" s="520"/>
      <c r="D47" s="132" t="s">
        <v>89</v>
      </c>
      <c r="E47" s="128" t="s">
        <v>67</v>
      </c>
      <c r="F47" s="133">
        <v>17.13</v>
      </c>
      <c r="G47" s="134">
        <v>17.13</v>
      </c>
      <c r="H47" s="133">
        <v>17.8</v>
      </c>
      <c r="I47" s="134">
        <v>18.32</v>
      </c>
      <c r="J47" s="133">
        <v>17.5</v>
      </c>
      <c r="K47" s="134">
        <v>17.5</v>
      </c>
    </row>
    <row r="48" spans="1:11" ht="29.25" thickBot="1">
      <c r="A48" s="521"/>
      <c r="B48" s="522"/>
      <c r="C48" s="523"/>
      <c r="D48" s="135" t="s">
        <v>108</v>
      </c>
      <c r="E48" s="136" t="s">
        <v>67</v>
      </c>
      <c r="F48" s="137">
        <v>17.3</v>
      </c>
      <c r="G48" s="138">
        <v>17.3</v>
      </c>
      <c r="H48" s="137">
        <v>18.010000000000002</v>
      </c>
      <c r="I48" s="138">
        <v>18.52</v>
      </c>
      <c r="J48" s="137">
        <v>17.649999999999999</v>
      </c>
      <c r="K48" s="138">
        <v>17.649999999999999</v>
      </c>
    </row>
    <row r="49" spans="1:11" ht="4.5" customHeight="1" thickBot="1">
      <c r="A49" s="139"/>
      <c r="B49" s="139"/>
      <c r="C49" s="139"/>
      <c r="D49" s="140"/>
      <c r="E49" s="140"/>
      <c r="F49" s="140"/>
      <c r="G49" s="140"/>
      <c r="H49" s="140"/>
      <c r="I49" s="140"/>
      <c r="J49" s="140"/>
      <c r="K49" s="140"/>
    </row>
    <row r="50" spans="1:11" ht="27.6" customHeight="1" thickBot="1">
      <c r="A50" s="509" t="s">
        <v>118</v>
      </c>
      <c r="B50" s="510"/>
      <c r="C50" s="511"/>
      <c r="D50" s="527" t="s">
        <v>2</v>
      </c>
      <c r="E50" s="117" t="s">
        <v>63</v>
      </c>
      <c r="F50" s="504" t="s">
        <v>119</v>
      </c>
      <c r="G50" s="505"/>
      <c r="H50" s="504" t="s">
        <v>120</v>
      </c>
      <c r="I50" s="505"/>
      <c r="J50" s="504" t="s">
        <v>121</v>
      </c>
      <c r="K50" s="505"/>
    </row>
    <row r="51" spans="1:11" ht="14.25" thickBot="1">
      <c r="A51" s="524"/>
      <c r="B51" s="525"/>
      <c r="C51" s="526"/>
      <c r="D51" s="528"/>
      <c r="E51" s="141" t="s">
        <v>112</v>
      </c>
      <c r="F51" s="142" t="s">
        <v>113</v>
      </c>
      <c r="G51" s="117" t="s">
        <v>103</v>
      </c>
      <c r="H51" s="142" t="s">
        <v>113</v>
      </c>
      <c r="I51" s="117" t="s">
        <v>103</v>
      </c>
      <c r="J51" s="142" t="s">
        <v>113</v>
      </c>
      <c r="K51" s="117" t="s">
        <v>103</v>
      </c>
    </row>
    <row r="52" spans="1:11" ht="14.25">
      <c r="A52" s="512" t="s">
        <v>104</v>
      </c>
      <c r="B52" s="513"/>
      <c r="C52" s="514"/>
      <c r="D52" s="123" t="s">
        <v>71</v>
      </c>
      <c r="E52" s="124" t="s">
        <v>105</v>
      </c>
      <c r="F52" s="125">
        <v>9.85</v>
      </c>
      <c r="G52" s="126">
        <v>9.85</v>
      </c>
      <c r="H52" s="125">
        <v>10.220000000000001</v>
      </c>
      <c r="I52" s="126">
        <v>10.48</v>
      </c>
      <c r="J52" s="125">
        <v>9.6</v>
      </c>
      <c r="K52" s="126">
        <v>9.6</v>
      </c>
    </row>
    <row r="53" spans="1:11" ht="14.25">
      <c r="A53" s="515"/>
      <c r="B53" s="516"/>
      <c r="C53" s="517"/>
      <c r="D53" s="127" t="s">
        <v>72</v>
      </c>
      <c r="E53" s="128" t="s">
        <v>65</v>
      </c>
      <c r="F53" s="129">
        <v>12.8</v>
      </c>
      <c r="G53" s="130">
        <v>12.8</v>
      </c>
      <c r="H53" s="129">
        <v>13.02</v>
      </c>
      <c r="I53" s="130">
        <v>13.4</v>
      </c>
      <c r="J53" s="129">
        <v>12.85</v>
      </c>
      <c r="K53" s="130">
        <v>12.85</v>
      </c>
    </row>
    <row r="54" spans="1:11" ht="14.25">
      <c r="A54" s="515"/>
      <c r="B54" s="516"/>
      <c r="C54" s="517"/>
      <c r="D54" s="131" t="s">
        <v>106</v>
      </c>
      <c r="E54" s="128" t="s">
        <v>65</v>
      </c>
      <c r="F54" s="129">
        <v>13.55</v>
      </c>
      <c r="G54" s="130">
        <v>13.55</v>
      </c>
      <c r="H54" s="129">
        <v>13.9</v>
      </c>
      <c r="I54" s="130">
        <v>14.36</v>
      </c>
      <c r="J54" s="129">
        <v>13.55</v>
      </c>
      <c r="K54" s="130">
        <v>13.55</v>
      </c>
    </row>
    <row r="55" spans="1:11" ht="14.25">
      <c r="A55" s="518"/>
      <c r="B55" s="519"/>
      <c r="C55" s="520"/>
      <c r="D55" s="132" t="s">
        <v>74</v>
      </c>
      <c r="E55" s="128" t="s">
        <v>65</v>
      </c>
      <c r="F55" s="133">
        <v>16.2</v>
      </c>
      <c r="G55" s="134">
        <v>16.2</v>
      </c>
      <c r="H55" s="133">
        <v>16.440000000000001</v>
      </c>
      <c r="I55" s="134">
        <v>16.899999999999999</v>
      </c>
      <c r="J55" s="133">
        <v>16.2</v>
      </c>
      <c r="K55" s="134">
        <v>16.2</v>
      </c>
    </row>
    <row r="56" spans="1:11" ht="29.25" thickBot="1">
      <c r="A56" s="521"/>
      <c r="B56" s="522"/>
      <c r="C56" s="523"/>
      <c r="D56" s="135" t="s">
        <v>107</v>
      </c>
      <c r="E56" s="136" t="s">
        <v>65</v>
      </c>
      <c r="F56" s="137">
        <v>16.45</v>
      </c>
      <c r="G56" s="138">
        <v>16.45</v>
      </c>
      <c r="H56" s="137">
        <v>16.670000000000002</v>
      </c>
      <c r="I56" s="138">
        <v>17.13</v>
      </c>
      <c r="J56" s="137">
        <v>16.350000000000001</v>
      </c>
      <c r="K56" s="138">
        <v>16.350000000000001</v>
      </c>
    </row>
    <row r="57" spans="1:11" ht="4.5" customHeight="1" thickBot="1">
      <c r="A57" s="139"/>
      <c r="B57" s="139"/>
      <c r="C57" s="139"/>
      <c r="D57" s="140"/>
      <c r="E57" s="140"/>
      <c r="F57" s="144"/>
      <c r="G57" s="143"/>
      <c r="H57" s="144"/>
      <c r="I57" s="143"/>
      <c r="J57" s="144"/>
      <c r="K57" s="143"/>
    </row>
    <row r="58" spans="1:11" ht="15" customHeight="1" thickBot="1">
      <c r="A58" s="509" t="s">
        <v>118</v>
      </c>
      <c r="B58" s="510"/>
      <c r="C58" s="511"/>
      <c r="D58" s="122" t="s">
        <v>2</v>
      </c>
      <c r="E58" s="117"/>
      <c r="F58" s="504"/>
      <c r="G58" s="505"/>
      <c r="H58" s="504"/>
      <c r="I58" s="505"/>
      <c r="J58" s="504"/>
      <c r="K58" s="505"/>
    </row>
    <row r="59" spans="1:11" ht="14.25">
      <c r="A59" s="512" t="s">
        <v>104</v>
      </c>
      <c r="B59" s="513"/>
      <c r="C59" s="514"/>
      <c r="D59" s="123" t="s">
        <v>64</v>
      </c>
      <c r="E59" s="124" t="s">
        <v>65</v>
      </c>
      <c r="F59" s="125">
        <v>10.95</v>
      </c>
      <c r="G59" s="126">
        <v>10.95</v>
      </c>
      <c r="H59" s="125">
        <v>11.55</v>
      </c>
      <c r="I59" s="126">
        <v>11.85</v>
      </c>
      <c r="J59" s="125">
        <v>10.8</v>
      </c>
      <c r="K59" s="126">
        <v>10.8</v>
      </c>
    </row>
    <row r="60" spans="1:11" ht="14.25">
      <c r="A60" s="515"/>
      <c r="B60" s="516"/>
      <c r="C60" s="517"/>
      <c r="D60" s="127" t="s">
        <v>66</v>
      </c>
      <c r="E60" s="128" t="s">
        <v>67</v>
      </c>
      <c r="F60" s="129">
        <v>14.8</v>
      </c>
      <c r="G60" s="130">
        <v>14.8</v>
      </c>
      <c r="H60" s="129">
        <v>14.91</v>
      </c>
      <c r="I60" s="130">
        <v>15.34</v>
      </c>
      <c r="J60" s="129">
        <v>14.9</v>
      </c>
      <c r="K60" s="130">
        <v>14.9</v>
      </c>
    </row>
    <row r="61" spans="1:11" ht="14.25">
      <c r="A61" s="515"/>
      <c r="B61" s="516"/>
      <c r="C61" s="517"/>
      <c r="D61" s="131" t="s">
        <v>68</v>
      </c>
      <c r="E61" s="128" t="s">
        <v>67</v>
      </c>
      <c r="F61" s="129">
        <v>15.55</v>
      </c>
      <c r="G61" s="130">
        <v>15.55</v>
      </c>
      <c r="H61" s="129">
        <v>15.79</v>
      </c>
      <c r="I61" s="130">
        <v>16.22</v>
      </c>
      <c r="J61" s="129">
        <v>15.5</v>
      </c>
      <c r="K61" s="130">
        <v>15.5</v>
      </c>
    </row>
    <row r="62" spans="1:11" ht="14.25">
      <c r="A62" s="518"/>
      <c r="B62" s="519"/>
      <c r="C62" s="520"/>
      <c r="D62" s="132" t="s">
        <v>89</v>
      </c>
      <c r="E62" s="128" t="s">
        <v>67</v>
      </c>
      <c r="F62" s="133">
        <v>18.600000000000001</v>
      </c>
      <c r="G62" s="134">
        <v>18.600000000000001</v>
      </c>
      <c r="H62" s="133">
        <v>18.68</v>
      </c>
      <c r="I62" s="134">
        <v>19.2</v>
      </c>
      <c r="J62" s="133">
        <v>18.7</v>
      </c>
      <c r="K62" s="134">
        <v>18.7</v>
      </c>
    </row>
    <row r="63" spans="1:11" ht="29.25" thickBot="1">
      <c r="A63" s="521"/>
      <c r="B63" s="522"/>
      <c r="C63" s="523"/>
      <c r="D63" s="135" t="s">
        <v>108</v>
      </c>
      <c r="E63" s="136" t="s">
        <v>67</v>
      </c>
      <c r="F63" s="137">
        <v>18.850000000000001</v>
      </c>
      <c r="G63" s="138">
        <v>18.850000000000001</v>
      </c>
      <c r="H63" s="137">
        <v>18.91</v>
      </c>
      <c r="I63" s="138">
        <v>19.43</v>
      </c>
      <c r="J63" s="137">
        <v>18.850000000000001</v>
      </c>
      <c r="K63" s="138">
        <v>18.850000000000001</v>
      </c>
    </row>
    <row r="64" spans="1:11" ht="4.5" customHeight="1" thickBot="1">
      <c r="A64" s="139"/>
      <c r="B64" s="139"/>
      <c r="C64" s="139"/>
      <c r="D64" s="140"/>
      <c r="E64" s="140"/>
      <c r="F64" s="140"/>
      <c r="G64" s="140"/>
      <c r="H64" s="140"/>
      <c r="I64" s="140"/>
      <c r="J64" s="140"/>
      <c r="K64" s="140"/>
    </row>
    <row r="65" spans="1:11" ht="27.6" customHeight="1" thickBot="1">
      <c r="A65" s="509" t="s">
        <v>122</v>
      </c>
      <c r="B65" s="510"/>
      <c r="C65" s="511"/>
      <c r="D65" s="527" t="s">
        <v>2</v>
      </c>
      <c r="E65" s="117" t="s">
        <v>63</v>
      </c>
      <c r="F65" s="504" t="s">
        <v>123</v>
      </c>
      <c r="G65" s="505"/>
      <c r="H65" s="504" t="s">
        <v>120</v>
      </c>
      <c r="I65" s="505"/>
      <c r="J65" s="504" t="s">
        <v>121</v>
      </c>
      <c r="K65" s="505"/>
    </row>
    <row r="66" spans="1:11" ht="14.25" thickBot="1">
      <c r="A66" s="524"/>
      <c r="B66" s="525"/>
      <c r="C66" s="526"/>
      <c r="D66" s="528"/>
      <c r="E66" s="141" t="s">
        <v>112</v>
      </c>
      <c r="F66" s="142" t="s">
        <v>113</v>
      </c>
      <c r="G66" s="117" t="s">
        <v>103</v>
      </c>
      <c r="H66" s="142" t="s">
        <v>113</v>
      </c>
      <c r="I66" s="117" t="s">
        <v>103</v>
      </c>
      <c r="J66" s="142" t="s">
        <v>113</v>
      </c>
      <c r="K66" s="117" t="s">
        <v>103</v>
      </c>
    </row>
    <row r="67" spans="1:11" ht="14.25">
      <c r="A67" s="512" t="s">
        <v>104</v>
      </c>
      <c r="B67" s="513"/>
      <c r="C67" s="514"/>
      <c r="D67" s="123" t="s">
        <v>71</v>
      </c>
      <c r="E67" s="124" t="s">
        <v>105</v>
      </c>
      <c r="F67" s="125">
        <v>10.75</v>
      </c>
      <c r="G67" s="126">
        <v>10.75</v>
      </c>
      <c r="H67" s="125">
        <v>11.01</v>
      </c>
      <c r="I67" s="126">
        <v>11.29</v>
      </c>
      <c r="J67" s="125">
        <v>11.6</v>
      </c>
      <c r="K67" s="126">
        <v>11.6</v>
      </c>
    </row>
    <row r="68" spans="1:11" ht="14.25">
      <c r="A68" s="515"/>
      <c r="B68" s="516"/>
      <c r="C68" s="517"/>
      <c r="D68" s="127" t="s">
        <v>72</v>
      </c>
      <c r="E68" s="128" t="s">
        <v>65</v>
      </c>
      <c r="F68" s="129">
        <v>13.95</v>
      </c>
      <c r="G68" s="130">
        <v>13.95</v>
      </c>
      <c r="H68" s="129">
        <v>14.06</v>
      </c>
      <c r="I68" s="130">
        <v>14.44</v>
      </c>
      <c r="J68" s="129">
        <v>14.85</v>
      </c>
      <c r="K68" s="130">
        <v>14.85</v>
      </c>
    </row>
    <row r="69" spans="1:11" ht="14.25">
      <c r="A69" s="515"/>
      <c r="B69" s="516"/>
      <c r="C69" s="517"/>
      <c r="D69" s="131" t="s">
        <v>106</v>
      </c>
      <c r="E69" s="128" t="s">
        <v>65</v>
      </c>
      <c r="F69" s="129">
        <v>14.95</v>
      </c>
      <c r="G69" s="130">
        <v>14.95</v>
      </c>
      <c r="H69" s="129">
        <v>15.06</v>
      </c>
      <c r="I69" s="130">
        <v>15.44</v>
      </c>
      <c r="J69" s="129">
        <v>15.75</v>
      </c>
      <c r="K69" s="130">
        <v>15.75</v>
      </c>
    </row>
    <row r="70" spans="1:11" ht="14.25">
      <c r="A70" s="518"/>
      <c r="B70" s="519"/>
      <c r="C70" s="520"/>
      <c r="D70" s="132" t="s">
        <v>74</v>
      </c>
      <c r="E70" s="128" t="s">
        <v>65</v>
      </c>
      <c r="F70" s="133">
        <v>17.55</v>
      </c>
      <c r="G70" s="134">
        <v>17.55</v>
      </c>
      <c r="H70" s="133">
        <v>17.8</v>
      </c>
      <c r="I70" s="134">
        <v>18.29</v>
      </c>
      <c r="J70" s="133">
        <v>18.3</v>
      </c>
      <c r="K70" s="134">
        <v>18.3</v>
      </c>
    </row>
    <row r="71" spans="1:11" ht="29.25" thickBot="1">
      <c r="A71" s="521"/>
      <c r="B71" s="522"/>
      <c r="C71" s="523"/>
      <c r="D71" s="135" t="s">
        <v>107</v>
      </c>
      <c r="E71" s="136" t="s">
        <v>65</v>
      </c>
      <c r="F71" s="137">
        <v>17.95</v>
      </c>
      <c r="G71" s="138">
        <v>17.95</v>
      </c>
      <c r="H71" s="137">
        <v>18.05</v>
      </c>
      <c r="I71" s="138">
        <v>18.54</v>
      </c>
      <c r="J71" s="137">
        <v>18.600000000000001</v>
      </c>
      <c r="K71" s="138">
        <v>18.600000000000001</v>
      </c>
    </row>
    <row r="72" spans="1:11" ht="4.5" customHeight="1" thickBot="1">
      <c r="A72" s="139"/>
      <c r="B72" s="139"/>
      <c r="C72" s="139"/>
      <c r="D72" s="140"/>
      <c r="E72" s="140"/>
      <c r="F72" s="144"/>
      <c r="G72" s="143"/>
      <c r="H72" s="144"/>
      <c r="I72" s="143"/>
      <c r="J72" s="144"/>
      <c r="K72" s="143"/>
    </row>
    <row r="73" spans="1:11" ht="15" customHeight="1" thickBot="1">
      <c r="A73" s="509" t="s">
        <v>122</v>
      </c>
      <c r="B73" s="510"/>
      <c r="C73" s="511"/>
      <c r="D73" s="122" t="s">
        <v>2</v>
      </c>
      <c r="E73" s="117"/>
      <c r="F73" s="504"/>
      <c r="G73" s="505"/>
      <c r="H73" s="504"/>
      <c r="I73" s="505"/>
      <c r="J73" s="504"/>
      <c r="K73" s="505"/>
    </row>
    <row r="74" spans="1:11" ht="14.25">
      <c r="A74" s="512" t="s">
        <v>104</v>
      </c>
      <c r="B74" s="513"/>
      <c r="C74" s="514"/>
      <c r="D74" s="123" t="s">
        <v>64</v>
      </c>
      <c r="E74" s="124" t="s">
        <v>65</v>
      </c>
      <c r="F74" s="125">
        <v>11.95</v>
      </c>
      <c r="G74" s="126">
        <v>11.95</v>
      </c>
      <c r="H74" s="125">
        <v>12.38</v>
      </c>
      <c r="I74" s="126">
        <v>12.76</v>
      </c>
      <c r="J74" s="125">
        <v>13.15</v>
      </c>
      <c r="K74" s="126">
        <v>13.15</v>
      </c>
    </row>
    <row r="75" spans="1:11" ht="14.25">
      <c r="A75" s="515"/>
      <c r="B75" s="516"/>
      <c r="C75" s="517"/>
      <c r="D75" s="127" t="s">
        <v>66</v>
      </c>
      <c r="E75" s="128" t="s">
        <v>67</v>
      </c>
      <c r="F75" s="129">
        <v>15.95</v>
      </c>
      <c r="G75" s="130">
        <v>15.95</v>
      </c>
      <c r="H75" s="129">
        <v>16.04</v>
      </c>
      <c r="I75" s="130">
        <v>16.55</v>
      </c>
      <c r="J75" s="129">
        <v>17.149999999999999</v>
      </c>
      <c r="K75" s="130">
        <v>17.149999999999999</v>
      </c>
    </row>
    <row r="76" spans="1:11" ht="14.25">
      <c r="A76" s="515"/>
      <c r="B76" s="516"/>
      <c r="C76" s="517"/>
      <c r="D76" s="131" t="s">
        <v>68</v>
      </c>
      <c r="E76" s="128" t="s">
        <v>67</v>
      </c>
      <c r="F76" s="129">
        <v>16.95</v>
      </c>
      <c r="G76" s="130">
        <v>16.95</v>
      </c>
      <c r="H76" s="129">
        <v>17.04</v>
      </c>
      <c r="I76" s="130">
        <v>17.55</v>
      </c>
      <c r="J76" s="129">
        <v>18.05</v>
      </c>
      <c r="K76" s="130">
        <v>18.05</v>
      </c>
    </row>
    <row r="77" spans="1:11" ht="14.25">
      <c r="A77" s="518"/>
      <c r="B77" s="519"/>
      <c r="C77" s="520"/>
      <c r="D77" s="132" t="s">
        <v>89</v>
      </c>
      <c r="E77" s="128" t="s">
        <v>67</v>
      </c>
      <c r="F77" s="133">
        <v>20.05</v>
      </c>
      <c r="G77" s="134">
        <v>20.05</v>
      </c>
      <c r="H77" s="133">
        <v>20.22</v>
      </c>
      <c r="I77" s="134">
        <v>20.79</v>
      </c>
      <c r="J77" s="133">
        <v>21</v>
      </c>
      <c r="K77" s="134">
        <v>21</v>
      </c>
    </row>
    <row r="78" spans="1:11" ht="29.25" thickBot="1">
      <c r="A78" s="521"/>
      <c r="B78" s="522"/>
      <c r="C78" s="523"/>
      <c r="D78" s="135" t="s">
        <v>108</v>
      </c>
      <c r="E78" s="136" t="s">
        <v>67</v>
      </c>
      <c r="F78" s="137">
        <v>20.45</v>
      </c>
      <c r="G78" s="138">
        <v>20.45</v>
      </c>
      <c r="H78" s="137">
        <v>20.47</v>
      </c>
      <c r="I78" s="138">
        <v>21.04</v>
      </c>
      <c r="J78" s="137">
        <v>21.3</v>
      </c>
      <c r="K78" s="137">
        <v>21.3</v>
      </c>
    </row>
    <row r="79" spans="1:11" ht="4.5" customHeight="1" thickBot="1">
      <c r="A79" s="139"/>
      <c r="B79" s="139"/>
      <c r="C79" s="139"/>
      <c r="D79" s="140"/>
      <c r="E79" s="140"/>
      <c r="F79" s="140"/>
      <c r="G79" s="140"/>
      <c r="H79" s="140"/>
      <c r="I79" s="140"/>
      <c r="J79" s="140"/>
      <c r="K79" s="140"/>
    </row>
    <row r="80" spans="1:11" ht="27.6" customHeight="1" thickBot="1">
      <c r="A80" s="509" t="s">
        <v>124</v>
      </c>
      <c r="B80" s="510"/>
      <c r="C80" s="511"/>
      <c r="D80" s="527" t="s">
        <v>2</v>
      </c>
      <c r="E80" s="117" t="s">
        <v>63</v>
      </c>
      <c r="F80" s="504" t="s">
        <v>123</v>
      </c>
      <c r="G80" s="505"/>
      <c r="H80" s="504" t="s">
        <v>120</v>
      </c>
      <c r="I80" s="505"/>
      <c r="J80" s="504" t="s">
        <v>121</v>
      </c>
      <c r="K80" s="505"/>
    </row>
    <row r="81" spans="1:11" ht="14.25" thickBot="1">
      <c r="A81" s="524"/>
      <c r="B81" s="525"/>
      <c r="C81" s="526"/>
      <c r="D81" s="528"/>
      <c r="E81" s="141" t="s">
        <v>112</v>
      </c>
      <c r="F81" s="142" t="s">
        <v>113</v>
      </c>
      <c r="G81" s="117" t="s">
        <v>103</v>
      </c>
      <c r="H81" s="142" t="s">
        <v>113</v>
      </c>
      <c r="I81" s="117" t="s">
        <v>103</v>
      </c>
      <c r="J81" s="142" t="s">
        <v>113</v>
      </c>
      <c r="K81" s="117" t="s">
        <v>103</v>
      </c>
    </row>
    <row r="82" spans="1:11" ht="14.25">
      <c r="A82" s="512" t="s">
        <v>104</v>
      </c>
      <c r="B82" s="513"/>
      <c r="C82" s="514"/>
      <c r="D82" s="123" t="s">
        <v>71</v>
      </c>
      <c r="E82" s="124" t="s">
        <v>105</v>
      </c>
      <c r="F82" s="125">
        <v>10.050000000000001</v>
      </c>
      <c r="G82" s="126">
        <v>10.050000000000001</v>
      </c>
      <c r="H82" s="125">
        <v>10.61</v>
      </c>
      <c r="I82" s="126">
        <v>10.87</v>
      </c>
      <c r="J82" s="125">
        <v>9.8000000000000007</v>
      </c>
      <c r="K82" s="126">
        <v>9.8000000000000007</v>
      </c>
    </row>
    <row r="83" spans="1:11" ht="14.25">
      <c r="A83" s="515"/>
      <c r="B83" s="516"/>
      <c r="C83" s="517"/>
      <c r="D83" s="127" t="s">
        <v>72</v>
      </c>
      <c r="E83" s="128" t="s">
        <v>65</v>
      </c>
      <c r="F83" s="129">
        <v>13.05</v>
      </c>
      <c r="G83" s="130">
        <v>13.05</v>
      </c>
      <c r="H83" s="129">
        <v>13.53</v>
      </c>
      <c r="I83" s="130">
        <v>13.91</v>
      </c>
      <c r="J83" s="129">
        <v>13.11</v>
      </c>
      <c r="K83" s="130">
        <v>13.11</v>
      </c>
    </row>
    <row r="84" spans="1:11" ht="14.25">
      <c r="A84" s="515"/>
      <c r="B84" s="516"/>
      <c r="C84" s="517"/>
      <c r="D84" s="131" t="s">
        <v>106</v>
      </c>
      <c r="E84" s="128" t="s">
        <v>65</v>
      </c>
      <c r="F84" s="129">
        <v>13.82</v>
      </c>
      <c r="G84" s="130">
        <v>13.82</v>
      </c>
      <c r="H84" s="129">
        <v>14.49</v>
      </c>
      <c r="I84" s="130">
        <v>14.87</v>
      </c>
      <c r="J84" s="129">
        <v>13.85</v>
      </c>
      <c r="K84" s="130">
        <v>13.85</v>
      </c>
    </row>
    <row r="85" spans="1:11" ht="14.25">
      <c r="A85" s="518"/>
      <c r="B85" s="519"/>
      <c r="C85" s="520"/>
      <c r="D85" s="132" t="s">
        <v>74</v>
      </c>
      <c r="E85" s="128" t="s">
        <v>65</v>
      </c>
      <c r="F85" s="133">
        <v>16.52</v>
      </c>
      <c r="G85" s="134">
        <v>16.52</v>
      </c>
      <c r="H85" s="133">
        <v>17.11</v>
      </c>
      <c r="I85" s="134">
        <v>17.57</v>
      </c>
      <c r="J85" s="133">
        <v>16.52</v>
      </c>
      <c r="K85" s="134">
        <v>16.52</v>
      </c>
    </row>
    <row r="86" spans="1:11" ht="29.25" thickBot="1">
      <c r="A86" s="521"/>
      <c r="B86" s="522"/>
      <c r="C86" s="523"/>
      <c r="D86" s="135" t="s">
        <v>107</v>
      </c>
      <c r="E86" s="136" t="s">
        <v>65</v>
      </c>
      <c r="F86" s="137">
        <v>16.78</v>
      </c>
      <c r="G86" s="138">
        <v>16.78</v>
      </c>
      <c r="H86" s="137">
        <v>17.34</v>
      </c>
      <c r="I86" s="138">
        <v>17.8</v>
      </c>
      <c r="J86" s="137">
        <v>16.68</v>
      </c>
      <c r="K86" s="138">
        <v>16.68</v>
      </c>
    </row>
    <row r="87" spans="1:11" ht="4.5" customHeight="1" thickBot="1">
      <c r="A87" s="139"/>
      <c r="B87" s="139"/>
      <c r="C87" s="139"/>
      <c r="D87" s="140"/>
      <c r="E87" s="140"/>
      <c r="F87" s="144"/>
      <c r="G87" s="143"/>
      <c r="H87" s="144"/>
      <c r="I87" s="143"/>
      <c r="J87" s="144"/>
      <c r="K87" s="143"/>
    </row>
    <row r="88" spans="1:11" ht="15" customHeight="1" thickBot="1">
      <c r="A88" s="509" t="s">
        <v>124</v>
      </c>
      <c r="B88" s="510"/>
      <c r="C88" s="511"/>
      <c r="D88" s="122" t="s">
        <v>2</v>
      </c>
      <c r="E88" s="117"/>
      <c r="F88" s="504"/>
      <c r="G88" s="505"/>
      <c r="H88" s="504"/>
      <c r="I88" s="505"/>
      <c r="J88" s="504"/>
      <c r="K88" s="505"/>
    </row>
    <row r="89" spans="1:11" ht="14.25">
      <c r="A89" s="512" t="s">
        <v>104</v>
      </c>
      <c r="B89" s="513"/>
      <c r="C89" s="514"/>
      <c r="D89" s="123" t="s">
        <v>64</v>
      </c>
      <c r="E89" s="124" t="s">
        <v>65</v>
      </c>
      <c r="F89" s="125">
        <v>11.1</v>
      </c>
      <c r="G89" s="126">
        <v>11.1</v>
      </c>
      <c r="H89" s="125">
        <v>11.98</v>
      </c>
      <c r="I89" s="126">
        <v>12.28</v>
      </c>
      <c r="J89" s="125">
        <v>11.02</v>
      </c>
      <c r="K89" s="126">
        <v>11.02</v>
      </c>
    </row>
    <row r="90" spans="1:11" ht="14.25">
      <c r="A90" s="515"/>
      <c r="B90" s="516"/>
      <c r="C90" s="517"/>
      <c r="D90" s="127" t="s">
        <v>66</v>
      </c>
      <c r="E90" s="128" t="s">
        <v>67</v>
      </c>
      <c r="F90" s="129">
        <v>15.1</v>
      </c>
      <c r="G90" s="130">
        <v>15.1</v>
      </c>
      <c r="H90" s="129">
        <v>15.5</v>
      </c>
      <c r="I90" s="130">
        <v>15.93</v>
      </c>
      <c r="J90" s="129">
        <v>15.2</v>
      </c>
      <c r="K90" s="130">
        <v>15.2</v>
      </c>
    </row>
    <row r="91" spans="1:11" ht="14.25">
      <c r="A91" s="515"/>
      <c r="B91" s="516"/>
      <c r="C91" s="517"/>
      <c r="D91" s="131" t="s">
        <v>68</v>
      </c>
      <c r="E91" s="128" t="s">
        <v>67</v>
      </c>
      <c r="F91" s="129">
        <v>15.87</v>
      </c>
      <c r="G91" s="130">
        <v>15.87</v>
      </c>
      <c r="H91" s="129">
        <v>16.46</v>
      </c>
      <c r="I91" s="130">
        <v>16.89</v>
      </c>
      <c r="J91" s="129">
        <v>15.94</v>
      </c>
      <c r="K91" s="130">
        <v>15.94</v>
      </c>
    </row>
    <row r="92" spans="1:11" ht="14.25">
      <c r="A92" s="518"/>
      <c r="B92" s="519"/>
      <c r="C92" s="520"/>
      <c r="D92" s="132" t="s">
        <v>89</v>
      </c>
      <c r="E92" s="128" t="s">
        <v>67</v>
      </c>
      <c r="F92" s="133">
        <v>19</v>
      </c>
      <c r="G92" s="134">
        <v>19</v>
      </c>
      <c r="H92" s="133">
        <v>19.440000000000001</v>
      </c>
      <c r="I92" s="134">
        <v>19.96</v>
      </c>
      <c r="J92" s="133">
        <v>19.079999999999998</v>
      </c>
      <c r="K92" s="134">
        <v>19.079999999999998</v>
      </c>
    </row>
    <row r="93" spans="1:11" ht="29.25" thickBot="1">
      <c r="A93" s="521"/>
      <c r="B93" s="522"/>
      <c r="C93" s="523"/>
      <c r="D93" s="135" t="s">
        <v>108</v>
      </c>
      <c r="E93" s="136" t="s">
        <v>67</v>
      </c>
      <c r="F93" s="137">
        <v>19.260000000000002</v>
      </c>
      <c r="G93" s="138">
        <v>19.260000000000002</v>
      </c>
      <c r="H93" s="137">
        <v>19.670000000000002</v>
      </c>
      <c r="I93" s="138">
        <v>20.190000000000001</v>
      </c>
      <c r="J93" s="137">
        <v>19.239999999999998</v>
      </c>
      <c r="K93" s="138">
        <v>19.239999999999998</v>
      </c>
    </row>
    <row r="94" spans="1:11" ht="14.25">
      <c r="A94" s="145"/>
      <c r="B94" s="145"/>
      <c r="C94" s="145"/>
    </row>
    <row r="95" spans="1:11" ht="14.25">
      <c r="A95" s="145"/>
      <c r="B95" s="145"/>
      <c r="C95" s="145"/>
    </row>
    <row r="96" spans="1:11" ht="14.25">
      <c r="A96" s="145"/>
      <c r="B96" s="145"/>
      <c r="C96" s="145"/>
    </row>
    <row r="97" spans="1:3" ht="14.25">
      <c r="A97" s="145"/>
      <c r="B97" s="145"/>
      <c r="C97" s="145"/>
    </row>
    <row r="98" spans="1:3" ht="14.25">
      <c r="A98" s="145"/>
      <c r="B98" s="145"/>
      <c r="C98" s="145"/>
    </row>
    <row r="99" spans="1:3" ht="14.25">
      <c r="A99" s="145"/>
      <c r="B99" s="145"/>
      <c r="C99" s="145"/>
    </row>
    <row r="100" spans="1:3" ht="14.25">
      <c r="A100" s="145"/>
      <c r="B100" s="145"/>
      <c r="C100" s="145"/>
    </row>
    <row r="101" spans="1:3" ht="14.25">
      <c r="A101" s="145"/>
      <c r="B101" s="145"/>
      <c r="C101" s="145"/>
    </row>
    <row r="102" spans="1:3" ht="14.25">
      <c r="A102" s="145"/>
      <c r="B102" s="145"/>
      <c r="C102" s="145"/>
    </row>
    <row r="103" spans="1:3" ht="14.25">
      <c r="A103" s="145"/>
      <c r="B103" s="145"/>
      <c r="C103" s="145"/>
    </row>
    <row r="104" spans="1:3" ht="14.25">
      <c r="A104" s="145"/>
      <c r="B104" s="145"/>
      <c r="C104" s="145"/>
    </row>
  </sheetData>
  <mergeCells count="69">
    <mergeCell ref="J88:K88"/>
    <mergeCell ref="J65:K65"/>
    <mergeCell ref="A89:C93"/>
    <mergeCell ref="A73:C73"/>
    <mergeCell ref="F73:G73"/>
    <mergeCell ref="H73:I73"/>
    <mergeCell ref="J73:K73"/>
    <mergeCell ref="A74:C78"/>
    <mergeCell ref="A80:C81"/>
    <mergeCell ref="D80:D81"/>
    <mergeCell ref="F80:G80"/>
    <mergeCell ref="H80:I80"/>
    <mergeCell ref="J80:K80"/>
    <mergeCell ref="A82:C86"/>
    <mergeCell ref="A88:C88"/>
    <mergeCell ref="F88:G88"/>
    <mergeCell ref="A37:C41"/>
    <mergeCell ref="H88:I88"/>
    <mergeCell ref="A67:C71"/>
    <mergeCell ref="A52:C56"/>
    <mergeCell ref="A58:C58"/>
    <mergeCell ref="F58:G58"/>
    <mergeCell ref="H58:I58"/>
    <mergeCell ref="A65:C66"/>
    <mergeCell ref="D65:D66"/>
    <mergeCell ref="F65:G65"/>
    <mergeCell ref="H65:I65"/>
    <mergeCell ref="J58:K58"/>
    <mergeCell ref="A59:C63"/>
    <mergeCell ref="A43:C43"/>
    <mergeCell ref="F43:G43"/>
    <mergeCell ref="H43:I43"/>
    <mergeCell ref="J43:K43"/>
    <mergeCell ref="A44:C48"/>
    <mergeCell ref="A50:C51"/>
    <mergeCell ref="D50:D51"/>
    <mergeCell ref="F50:G50"/>
    <mergeCell ref="H50:I50"/>
    <mergeCell ref="J50:K50"/>
    <mergeCell ref="A35:C36"/>
    <mergeCell ref="D35:D36"/>
    <mergeCell ref="F35:G35"/>
    <mergeCell ref="H35:I35"/>
    <mergeCell ref="J35:K35"/>
    <mergeCell ref="J28:K28"/>
    <mergeCell ref="A29:C33"/>
    <mergeCell ref="A14:C18"/>
    <mergeCell ref="A20:C21"/>
    <mergeCell ref="D20:D21"/>
    <mergeCell ref="F20:G20"/>
    <mergeCell ref="H20:I20"/>
    <mergeCell ref="J20:K20"/>
    <mergeCell ref="A22:C26"/>
    <mergeCell ref="A28:C28"/>
    <mergeCell ref="F28:G28"/>
    <mergeCell ref="H28:I28"/>
    <mergeCell ref="J13:K13"/>
    <mergeCell ref="A1:D1"/>
    <mergeCell ref="F4:G4"/>
    <mergeCell ref="H4:I4"/>
    <mergeCell ref="J4:K4"/>
    <mergeCell ref="F5:G5"/>
    <mergeCell ref="H5:I5"/>
    <mergeCell ref="J5:K5"/>
    <mergeCell ref="A6:C6"/>
    <mergeCell ref="A7:C11"/>
    <mergeCell ref="A13:C13"/>
    <mergeCell ref="F13:G13"/>
    <mergeCell ref="H13:I13"/>
  </mergeCells>
  <phoneticPr fontId="7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8BAD0-84DA-4E7E-AA92-78B1C1D2782A}">
  <sheetPr>
    <tabColor theme="5"/>
  </sheetPr>
  <dimension ref="A1:Q17"/>
  <sheetViews>
    <sheetView zoomScale="90" zoomScaleNormal="90" workbookViewId="0">
      <selection activeCell="F11" sqref="F11"/>
    </sheetView>
  </sheetViews>
  <sheetFormatPr defaultColWidth="8.7109375" defaultRowHeight="13.5"/>
  <cols>
    <col min="1" max="1" width="41.42578125" style="328" customWidth="1"/>
    <col min="2" max="2" width="22.28515625" style="328" customWidth="1"/>
    <col min="3" max="4" width="16.42578125" style="328" customWidth="1"/>
    <col min="5" max="5" width="13.28515625" style="328" customWidth="1"/>
    <col min="6" max="6" width="33.7109375" style="328" customWidth="1"/>
    <col min="7" max="8" width="14" style="328" customWidth="1"/>
    <col min="9" max="10" width="11.85546875" style="328" customWidth="1"/>
    <col min="11" max="11" width="9.5703125" style="328" customWidth="1"/>
    <col min="12" max="14" width="7.42578125" style="328" customWidth="1"/>
    <col min="15" max="15" width="10.85546875" style="328" customWidth="1"/>
    <col min="16" max="16" width="9.5703125" style="328" customWidth="1"/>
    <col min="17" max="17" width="12.42578125" style="328" customWidth="1"/>
    <col min="18" max="16384" width="8.7109375" style="328"/>
  </cols>
  <sheetData>
    <row r="1" spans="1:17" s="352" customFormat="1" ht="15.75">
      <c r="A1" s="356" t="s">
        <v>644</v>
      </c>
    </row>
    <row r="2" spans="1:17" s="352" customFormat="1" ht="16.5" thickBot="1">
      <c r="A2" s="355" t="s">
        <v>617</v>
      </c>
    </row>
    <row r="3" spans="1:17" s="352" customFormat="1" ht="32.1" customHeight="1">
      <c r="A3" s="354"/>
      <c r="B3" s="353"/>
    </row>
    <row r="4" spans="1:17" ht="18" customHeight="1">
      <c r="A4" s="425" t="s">
        <v>643</v>
      </c>
      <c r="B4" s="425" t="s">
        <v>0</v>
      </c>
      <c r="C4" s="425" t="s">
        <v>1</v>
      </c>
      <c r="D4" s="416" t="s">
        <v>614</v>
      </c>
      <c r="E4" s="419" t="s">
        <v>606</v>
      </c>
      <c r="F4" s="425" t="s">
        <v>2</v>
      </c>
      <c r="G4" s="425" t="s">
        <v>642</v>
      </c>
      <c r="H4" s="425" t="s">
        <v>641</v>
      </c>
      <c r="I4" s="416" t="s">
        <v>640</v>
      </c>
      <c r="J4" s="413" t="s">
        <v>639</v>
      </c>
      <c r="K4" s="416" t="s">
        <v>638</v>
      </c>
      <c r="L4" s="426" t="s">
        <v>4</v>
      </c>
      <c r="M4" s="427"/>
      <c r="N4" s="428"/>
      <c r="O4" s="432" t="s">
        <v>637</v>
      </c>
      <c r="P4" s="424" t="s">
        <v>636</v>
      </c>
      <c r="Q4" s="424" t="s">
        <v>635</v>
      </c>
    </row>
    <row r="5" spans="1:17" ht="18" customHeight="1">
      <c r="A5" s="425"/>
      <c r="B5" s="425"/>
      <c r="C5" s="425"/>
      <c r="D5" s="417"/>
      <c r="E5" s="420"/>
      <c r="F5" s="425"/>
      <c r="G5" s="425"/>
      <c r="H5" s="425"/>
      <c r="I5" s="422"/>
      <c r="J5" s="414"/>
      <c r="K5" s="422"/>
      <c r="L5" s="429"/>
      <c r="M5" s="430"/>
      <c r="N5" s="431"/>
      <c r="O5" s="433"/>
      <c r="P5" s="417"/>
      <c r="Q5" s="417"/>
    </row>
    <row r="6" spans="1:17" ht="18" customHeight="1">
      <c r="A6" s="425"/>
      <c r="B6" s="425"/>
      <c r="C6" s="425"/>
      <c r="D6" s="418"/>
      <c r="E6" s="421"/>
      <c r="F6" s="425"/>
      <c r="G6" s="425"/>
      <c r="H6" s="425"/>
      <c r="I6" s="423"/>
      <c r="J6" s="415"/>
      <c r="K6" s="423"/>
      <c r="L6" s="351" t="s">
        <v>634</v>
      </c>
      <c r="M6" s="351" t="s">
        <v>633</v>
      </c>
      <c r="N6" s="351" t="s">
        <v>632</v>
      </c>
      <c r="O6" s="434"/>
      <c r="P6" s="418"/>
      <c r="Q6" s="418"/>
    </row>
    <row r="7" spans="1:17" ht="50.1" customHeight="1">
      <c r="A7" s="412" t="s">
        <v>631</v>
      </c>
      <c r="B7" s="411" t="s">
        <v>625</v>
      </c>
      <c r="C7" s="411" t="s">
        <v>624</v>
      </c>
      <c r="D7" s="344" t="s">
        <v>629</v>
      </c>
      <c r="E7" s="344"/>
      <c r="F7" s="342" t="s">
        <v>61</v>
      </c>
      <c r="G7" s="341">
        <v>10</v>
      </c>
      <c r="H7" s="341"/>
      <c r="I7" s="348">
        <v>1150</v>
      </c>
      <c r="J7" s="347">
        <v>1106.3389830508474</v>
      </c>
      <c r="K7" s="350">
        <f>I7/I17</f>
        <v>9.7457627118644072E-2</v>
      </c>
      <c r="L7" s="346">
        <v>35</v>
      </c>
      <c r="M7" s="346">
        <v>27</v>
      </c>
      <c r="N7" s="346">
        <v>20</v>
      </c>
      <c r="O7" s="336">
        <v>4</v>
      </c>
      <c r="P7" s="336">
        <f t="shared" ref="P7:P16" si="0">L7*M7*N7/1000000/O7</f>
        <v>4.725E-3</v>
      </c>
      <c r="Q7" s="336">
        <f t="shared" ref="Q7:Q16" si="1">I7*P7</f>
        <v>5.4337499999999999</v>
      </c>
    </row>
    <row r="8" spans="1:17" ht="50.1" customHeight="1">
      <c r="A8" s="412"/>
      <c r="B8" s="412"/>
      <c r="C8" s="412"/>
      <c r="D8" s="343" t="s">
        <v>630</v>
      </c>
      <c r="E8" s="343"/>
      <c r="F8" s="342" t="s">
        <v>61</v>
      </c>
      <c r="G8" s="341">
        <v>10</v>
      </c>
      <c r="H8" s="349"/>
      <c r="I8" s="348">
        <v>1150</v>
      </c>
      <c r="J8" s="347">
        <v>1106.3389830508474</v>
      </c>
      <c r="K8" s="338">
        <f>I8/I17</f>
        <v>9.7457627118644072E-2</v>
      </c>
      <c r="L8" s="346">
        <v>35</v>
      </c>
      <c r="M8" s="346">
        <v>27</v>
      </c>
      <c r="N8" s="346">
        <v>20</v>
      </c>
      <c r="O8" s="336">
        <v>4</v>
      </c>
      <c r="P8" s="336">
        <f t="shared" si="0"/>
        <v>4.725E-3</v>
      </c>
      <c r="Q8" s="336">
        <f t="shared" si="1"/>
        <v>5.4337499999999999</v>
      </c>
    </row>
    <row r="9" spans="1:17" ht="50.1" customHeight="1">
      <c r="A9" s="345"/>
      <c r="B9" s="411" t="s">
        <v>625</v>
      </c>
      <c r="C9" s="411" t="s">
        <v>624</v>
      </c>
      <c r="D9" s="343" t="s">
        <v>627</v>
      </c>
      <c r="E9" s="343"/>
      <c r="F9" s="342" t="s">
        <v>61</v>
      </c>
      <c r="G9" s="341">
        <v>10</v>
      </c>
      <c r="H9" s="341"/>
      <c r="I9" s="348">
        <v>1150</v>
      </c>
      <c r="J9" s="347">
        <v>1106.3389830508474</v>
      </c>
      <c r="K9" s="338">
        <f>I9/I17</f>
        <v>9.7457627118644072E-2</v>
      </c>
      <c r="L9" s="346">
        <v>35</v>
      </c>
      <c r="M9" s="346">
        <v>27</v>
      </c>
      <c r="N9" s="346">
        <v>20</v>
      </c>
      <c r="O9" s="336">
        <v>4</v>
      </c>
      <c r="P9" s="336">
        <f t="shared" si="0"/>
        <v>4.725E-3</v>
      </c>
      <c r="Q9" s="336">
        <f t="shared" si="1"/>
        <v>5.4337499999999999</v>
      </c>
    </row>
    <row r="10" spans="1:17" ht="50.1" customHeight="1">
      <c r="A10" s="345"/>
      <c r="B10" s="412"/>
      <c r="C10" s="412"/>
      <c r="D10" s="343" t="s">
        <v>626</v>
      </c>
      <c r="E10" s="343"/>
      <c r="F10" s="342" t="s">
        <v>61</v>
      </c>
      <c r="G10" s="341">
        <v>10</v>
      </c>
      <c r="H10" s="341"/>
      <c r="I10" s="348">
        <v>1150</v>
      </c>
      <c r="J10" s="347">
        <v>1106.3389830508474</v>
      </c>
      <c r="K10" s="338">
        <f>I10/I17</f>
        <v>9.7457627118644072E-2</v>
      </c>
      <c r="L10" s="346">
        <v>35</v>
      </c>
      <c r="M10" s="346">
        <v>27</v>
      </c>
      <c r="N10" s="346">
        <v>20</v>
      </c>
      <c r="O10" s="336">
        <v>4</v>
      </c>
      <c r="P10" s="336">
        <f t="shared" si="0"/>
        <v>4.725E-3</v>
      </c>
      <c r="Q10" s="336">
        <f t="shared" si="1"/>
        <v>5.4337499999999999</v>
      </c>
    </row>
    <row r="11" spans="1:17" ht="50.1" customHeight="1">
      <c r="A11" s="345"/>
      <c r="B11" s="343"/>
      <c r="C11" s="343"/>
      <c r="D11" s="343" t="s">
        <v>623</v>
      </c>
      <c r="E11" s="343"/>
      <c r="F11" s="342" t="s">
        <v>61</v>
      </c>
      <c r="G11" s="341">
        <v>10</v>
      </c>
      <c r="H11" s="341"/>
      <c r="I11" s="348">
        <v>1150</v>
      </c>
      <c r="J11" s="347">
        <v>1106.3389830508474</v>
      </c>
      <c r="K11" s="338">
        <f>I11/I17</f>
        <v>9.7457627118644072E-2</v>
      </c>
      <c r="L11" s="346">
        <v>35</v>
      </c>
      <c r="M11" s="346">
        <v>27</v>
      </c>
      <c r="N11" s="346">
        <v>20</v>
      </c>
      <c r="O11" s="336">
        <v>4</v>
      </c>
      <c r="P11" s="336">
        <f t="shared" si="0"/>
        <v>4.725E-3</v>
      </c>
      <c r="Q11" s="336">
        <f t="shared" si="1"/>
        <v>5.4337499999999999</v>
      </c>
    </row>
    <row r="12" spans="1:17" ht="50.1" customHeight="1">
      <c r="A12" s="345"/>
      <c r="B12" s="411" t="s">
        <v>625</v>
      </c>
      <c r="C12" s="411" t="s">
        <v>624</v>
      </c>
      <c r="D12" s="344" t="s">
        <v>629</v>
      </c>
      <c r="E12" s="344"/>
      <c r="F12" s="342" t="s">
        <v>77</v>
      </c>
      <c r="G12" s="341">
        <v>13</v>
      </c>
      <c r="H12" s="341"/>
      <c r="I12" s="340">
        <v>1200</v>
      </c>
      <c r="J12" s="339">
        <v>1154.4406779661017</v>
      </c>
      <c r="K12" s="338">
        <f>I12/I17</f>
        <v>0.10169491525423729</v>
      </c>
      <c r="L12" s="337">
        <v>35</v>
      </c>
      <c r="M12" s="337">
        <v>27</v>
      </c>
      <c r="N12" s="337">
        <v>25</v>
      </c>
      <c r="O12" s="337">
        <v>4</v>
      </c>
      <c r="P12" s="336">
        <f t="shared" si="0"/>
        <v>5.90625E-3</v>
      </c>
      <c r="Q12" s="336">
        <f t="shared" si="1"/>
        <v>7.0875000000000004</v>
      </c>
    </row>
    <row r="13" spans="1:17" ht="50.1" customHeight="1">
      <c r="A13" s="345"/>
      <c r="B13" s="412"/>
      <c r="C13" s="412"/>
      <c r="D13" s="343" t="s">
        <v>628</v>
      </c>
      <c r="E13" s="343"/>
      <c r="F13" s="342" t="s">
        <v>77</v>
      </c>
      <c r="G13" s="341">
        <v>13</v>
      </c>
      <c r="H13" s="341"/>
      <c r="I13" s="340">
        <v>1200</v>
      </c>
      <c r="J13" s="339">
        <v>1154.4406779661017</v>
      </c>
      <c r="K13" s="338">
        <f>I13/I17</f>
        <v>0.10169491525423729</v>
      </c>
      <c r="L13" s="337">
        <v>35</v>
      </c>
      <c r="M13" s="337">
        <v>27</v>
      </c>
      <c r="N13" s="337">
        <v>25</v>
      </c>
      <c r="O13" s="337">
        <v>4</v>
      </c>
      <c r="P13" s="336">
        <f t="shared" si="0"/>
        <v>5.90625E-3</v>
      </c>
      <c r="Q13" s="336">
        <f t="shared" si="1"/>
        <v>7.0875000000000004</v>
      </c>
    </row>
    <row r="14" spans="1:17" ht="50.1" customHeight="1">
      <c r="A14" s="345"/>
      <c r="B14" s="411" t="s">
        <v>625</v>
      </c>
      <c r="C14" s="411" t="s">
        <v>624</v>
      </c>
      <c r="D14" s="343" t="s">
        <v>627</v>
      </c>
      <c r="E14" s="343"/>
      <c r="F14" s="342" t="s">
        <v>77</v>
      </c>
      <c r="G14" s="341">
        <v>13</v>
      </c>
      <c r="H14" s="341"/>
      <c r="I14" s="340">
        <v>1250</v>
      </c>
      <c r="J14" s="339">
        <v>1202.542372881356</v>
      </c>
      <c r="K14" s="338">
        <f>I14/I17</f>
        <v>0.1059322033898305</v>
      </c>
      <c r="L14" s="337">
        <v>35</v>
      </c>
      <c r="M14" s="337">
        <v>27</v>
      </c>
      <c r="N14" s="337">
        <v>25</v>
      </c>
      <c r="O14" s="337">
        <v>4</v>
      </c>
      <c r="P14" s="336">
        <f t="shared" si="0"/>
        <v>5.90625E-3</v>
      </c>
      <c r="Q14" s="336">
        <f t="shared" si="1"/>
        <v>7.3828125</v>
      </c>
    </row>
    <row r="15" spans="1:17" ht="50.1" customHeight="1">
      <c r="A15" s="345"/>
      <c r="B15" s="412"/>
      <c r="C15" s="412"/>
      <c r="D15" s="343" t="s">
        <v>626</v>
      </c>
      <c r="E15" s="343"/>
      <c r="F15" s="342" t="s">
        <v>77</v>
      </c>
      <c r="G15" s="341">
        <v>13</v>
      </c>
      <c r="H15" s="341"/>
      <c r="I15" s="340">
        <v>1200</v>
      </c>
      <c r="J15" s="339">
        <v>1154.4406779661017</v>
      </c>
      <c r="K15" s="338">
        <f>I15/I17</f>
        <v>0.10169491525423729</v>
      </c>
      <c r="L15" s="337">
        <v>35</v>
      </c>
      <c r="M15" s="337">
        <v>27</v>
      </c>
      <c r="N15" s="337">
        <v>25</v>
      </c>
      <c r="O15" s="337">
        <v>4</v>
      </c>
      <c r="P15" s="336">
        <f t="shared" si="0"/>
        <v>5.90625E-3</v>
      </c>
      <c r="Q15" s="336">
        <f t="shared" si="1"/>
        <v>7.0875000000000004</v>
      </c>
    </row>
    <row r="16" spans="1:17" ht="83.1" customHeight="1">
      <c r="A16" s="345"/>
      <c r="B16" s="344" t="s">
        <v>625</v>
      </c>
      <c r="C16" s="344" t="s">
        <v>624</v>
      </c>
      <c r="D16" s="343" t="s">
        <v>623</v>
      </c>
      <c r="E16" s="343"/>
      <c r="F16" s="342" t="s">
        <v>77</v>
      </c>
      <c r="G16" s="341">
        <v>13</v>
      </c>
      <c r="H16" s="341"/>
      <c r="I16" s="340">
        <v>1200</v>
      </c>
      <c r="J16" s="339">
        <v>1154.4406779661017</v>
      </c>
      <c r="K16" s="338">
        <f>I16/I17</f>
        <v>0.10169491525423729</v>
      </c>
      <c r="L16" s="337">
        <v>35</v>
      </c>
      <c r="M16" s="337">
        <v>27</v>
      </c>
      <c r="N16" s="337">
        <v>25</v>
      </c>
      <c r="O16" s="337">
        <v>4</v>
      </c>
      <c r="P16" s="336">
        <f t="shared" si="0"/>
        <v>5.90625E-3</v>
      </c>
      <c r="Q16" s="336">
        <f t="shared" si="1"/>
        <v>7.0875000000000004</v>
      </c>
    </row>
    <row r="17" spans="2:17" s="329" customFormat="1" ht="30" customHeight="1">
      <c r="B17" s="331"/>
      <c r="C17" s="331"/>
      <c r="D17" s="331"/>
      <c r="E17" s="331"/>
      <c r="F17" s="331"/>
      <c r="G17" s="331"/>
      <c r="H17" s="335" t="s">
        <v>591</v>
      </c>
      <c r="I17" s="334">
        <f>SUM(I7:I16)</f>
        <v>11800</v>
      </c>
      <c r="J17" s="333">
        <f>SUM(J7:J16)</f>
        <v>11352.000000000002</v>
      </c>
      <c r="K17" s="332">
        <f>SUM(K7:K16)</f>
        <v>0.99999999999999978</v>
      </c>
      <c r="L17" s="331"/>
      <c r="M17" s="331"/>
      <c r="N17" s="331"/>
      <c r="O17" s="331"/>
      <c r="P17" s="331"/>
      <c r="Q17" s="330">
        <f>SUM(Q7:Q16)</f>
        <v>62.901562499999997</v>
      </c>
    </row>
  </sheetData>
  <mergeCells count="24">
    <mergeCell ref="A7:A8"/>
    <mergeCell ref="B7:B8"/>
    <mergeCell ref="C7:C8"/>
    <mergeCell ref="Q4:Q6"/>
    <mergeCell ref="A4:A6"/>
    <mergeCell ref="B4:B6"/>
    <mergeCell ref="C4:C6"/>
    <mergeCell ref="F4:F6"/>
    <mergeCell ref="G4:G6"/>
    <mergeCell ref="H4:H6"/>
    <mergeCell ref="K4:K6"/>
    <mergeCell ref="L4:N5"/>
    <mergeCell ref="O4:O6"/>
    <mergeCell ref="P4:P6"/>
    <mergeCell ref="B14:B15"/>
    <mergeCell ref="C14:C15"/>
    <mergeCell ref="J4:J6"/>
    <mergeCell ref="D4:D6"/>
    <mergeCell ref="B9:B10"/>
    <mergeCell ref="C9:C10"/>
    <mergeCell ref="B12:B13"/>
    <mergeCell ref="C12:C13"/>
    <mergeCell ref="E4:E6"/>
    <mergeCell ref="I4:I6"/>
  </mergeCells>
  <phoneticPr fontId="7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4F06D-90F5-4A32-AD08-29685D9BC702}">
  <sheetPr>
    <tabColor rgb="FF00B050"/>
  </sheetPr>
  <dimension ref="A1:Q17"/>
  <sheetViews>
    <sheetView topLeftCell="A4" zoomScale="90" zoomScaleNormal="90" workbookViewId="0">
      <selection activeCell="K21" sqref="K21"/>
    </sheetView>
  </sheetViews>
  <sheetFormatPr defaultColWidth="8.7109375" defaultRowHeight="13.5"/>
  <cols>
    <col min="1" max="1" width="46.140625" style="328" customWidth="1"/>
    <col min="2" max="2" width="22.28515625" style="328" customWidth="1"/>
    <col min="3" max="4" width="16.42578125" style="328" customWidth="1"/>
    <col min="5" max="5" width="13.28515625" style="328" customWidth="1"/>
    <col min="6" max="6" width="33.7109375" style="328" customWidth="1"/>
    <col min="7" max="7" width="14" style="328" customWidth="1"/>
    <col min="8" max="8" width="14" style="328" hidden="1" customWidth="1"/>
    <col min="9" max="9" width="11.85546875" style="328" hidden="1" customWidth="1"/>
    <col min="10" max="10" width="11.85546875" style="328" customWidth="1"/>
    <col min="11" max="11" width="9.5703125" style="328" customWidth="1"/>
    <col min="12" max="14" width="7.42578125" style="328" customWidth="1"/>
    <col min="15" max="15" width="10.85546875" style="328" customWidth="1"/>
    <col min="16" max="16" width="9.5703125" style="328" customWidth="1"/>
    <col min="17" max="17" width="12.42578125" style="328" customWidth="1"/>
    <col min="18" max="16384" width="8.7109375" style="328"/>
  </cols>
  <sheetData>
    <row r="1" spans="1:17" s="352" customFormat="1" ht="22.5" customHeight="1">
      <c r="A1" s="358" t="s">
        <v>650</v>
      </c>
    </row>
    <row r="2" spans="1:17" s="352" customFormat="1" ht="22.5" customHeight="1" thickBot="1">
      <c r="A2" s="357" t="s">
        <v>617</v>
      </c>
    </row>
    <row r="3" spans="1:17" s="352" customFormat="1" ht="32.1" customHeight="1">
      <c r="A3" s="354"/>
      <c r="B3" s="353"/>
    </row>
    <row r="4" spans="1:17" ht="18" customHeight="1">
      <c r="A4" s="425" t="s">
        <v>643</v>
      </c>
      <c r="B4" s="425" t="s">
        <v>0</v>
      </c>
      <c r="C4" s="425" t="s">
        <v>1</v>
      </c>
      <c r="D4" s="416" t="s">
        <v>614</v>
      </c>
      <c r="E4" s="419" t="s">
        <v>606</v>
      </c>
      <c r="F4" s="425" t="s">
        <v>2</v>
      </c>
      <c r="G4" s="425" t="s">
        <v>642</v>
      </c>
      <c r="H4" s="425" t="s">
        <v>641</v>
      </c>
      <c r="I4" s="416" t="s">
        <v>640</v>
      </c>
      <c r="J4" s="413" t="s">
        <v>639</v>
      </c>
      <c r="K4" s="416" t="s">
        <v>638</v>
      </c>
      <c r="L4" s="426" t="s">
        <v>4</v>
      </c>
      <c r="M4" s="427"/>
      <c r="N4" s="428"/>
      <c r="O4" s="432" t="s">
        <v>637</v>
      </c>
      <c r="P4" s="424" t="s">
        <v>636</v>
      </c>
      <c r="Q4" s="424" t="s">
        <v>635</v>
      </c>
    </row>
    <row r="5" spans="1:17" ht="18" customHeight="1">
      <c r="A5" s="425"/>
      <c r="B5" s="425"/>
      <c r="C5" s="425"/>
      <c r="D5" s="417"/>
      <c r="E5" s="420"/>
      <c r="F5" s="425"/>
      <c r="G5" s="425"/>
      <c r="H5" s="425"/>
      <c r="I5" s="422"/>
      <c r="J5" s="414"/>
      <c r="K5" s="422"/>
      <c r="L5" s="429"/>
      <c r="M5" s="430"/>
      <c r="N5" s="431"/>
      <c r="O5" s="433"/>
      <c r="P5" s="417"/>
      <c r="Q5" s="417"/>
    </row>
    <row r="6" spans="1:17" ht="18" customHeight="1">
      <c r="A6" s="425"/>
      <c r="B6" s="425"/>
      <c r="C6" s="425"/>
      <c r="D6" s="418"/>
      <c r="E6" s="421"/>
      <c r="F6" s="425"/>
      <c r="G6" s="425"/>
      <c r="H6" s="425"/>
      <c r="I6" s="423"/>
      <c r="J6" s="415"/>
      <c r="K6" s="423"/>
      <c r="L6" s="351" t="s">
        <v>634</v>
      </c>
      <c r="M6" s="351" t="s">
        <v>633</v>
      </c>
      <c r="N6" s="351" t="s">
        <v>632</v>
      </c>
      <c r="O6" s="434"/>
      <c r="P6" s="418"/>
      <c r="Q6" s="418"/>
    </row>
    <row r="7" spans="1:17" ht="50.1" customHeight="1">
      <c r="A7" s="412" t="s">
        <v>631</v>
      </c>
      <c r="B7" s="411" t="s">
        <v>625</v>
      </c>
      <c r="C7" s="411" t="s">
        <v>624</v>
      </c>
      <c r="D7" s="344" t="s">
        <v>649</v>
      </c>
      <c r="E7" s="344"/>
      <c r="F7" s="342" t="s">
        <v>61</v>
      </c>
      <c r="G7" s="341">
        <v>10</v>
      </c>
      <c r="H7" s="341"/>
      <c r="I7" s="348">
        <v>1150</v>
      </c>
      <c r="J7" s="347">
        <v>1106.3389830508474</v>
      </c>
      <c r="K7" s="350">
        <f>I7/I17</f>
        <v>9.7457627118644072E-2</v>
      </c>
      <c r="L7" s="346">
        <v>35</v>
      </c>
      <c r="M7" s="346">
        <v>27</v>
      </c>
      <c r="N7" s="346">
        <v>20</v>
      </c>
      <c r="O7" s="336">
        <v>4</v>
      </c>
      <c r="P7" s="336">
        <f t="shared" ref="P7:P16" si="0">L7*M7*N7/1000000/O7</f>
        <v>4.725E-3</v>
      </c>
      <c r="Q7" s="336">
        <f t="shared" ref="Q7:Q16" si="1">I7*P7</f>
        <v>5.4337499999999999</v>
      </c>
    </row>
    <row r="8" spans="1:17" ht="50.1" customHeight="1">
      <c r="A8" s="412"/>
      <c r="B8" s="412"/>
      <c r="C8" s="412"/>
      <c r="D8" s="343" t="s">
        <v>648</v>
      </c>
      <c r="E8" s="343"/>
      <c r="F8" s="342" t="s">
        <v>61</v>
      </c>
      <c r="G8" s="341">
        <v>10</v>
      </c>
      <c r="H8" s="349"/>
      <c r="I8" s="348">
        <v>1150</v>
      </c>
      <c r="J8" s="347">
        <v>1106.3389830508474</v>
      </c>
      <c r="K8" s="338">
        <f>I8/I17</f>
        <v>9.7457627118644072E-2</v>
      </c>
      <c r="L8" s="346">
        <v>35</v>
      </c>
      <c r="M8" s="346">
        <v>27</v>
      </c>
      <c r="N8" s="346">
        <v>20</v>
      </c>
      <c r="O8" s="336">
        <v>4</v>
      </c>
      <c r="P8" s="336">
        <f t="shared" si="0"/>
        <v>4.725E-3</v>
      </c>
      <c r="Q8" s="336">
        <f t="shared" si="1"/>
        <v>5.4337499999999999</v>
      </c>
    </row>
    <row r="9" spans="1:17" ht="50.1" customHeight="1">
      <c r="A9" s="345"/>
      <c r="B9" s="411" t="s">
        <v>625</v>
      </c>
      <c r="C9" s="411" t="s">
        <v>624</v>
      </c>
      <c r="D9" s="343" t="s">
        <v>647</v>
      </c>
      <c r="E9" s="343"/>
      <c r="F9" s="342" t="s">
        <v>61</v>
      </c>
      <c r="G9" s="341">
        <v>10</v>
      </c>
      <c r="H9" s="341"/>
      <c r="I9" s="348">
        <v>1150</v>
      </c>
      <c r="J9" s="347">
        <v>1106.3389830508474</v>
      </c>
      <c r="K9" s="338">
        <f>I9/I17</f>
        <v>9.7457627118644072E-2</v>
      </c>
      <c r="L9" s="346">
        <v>35</v>
      </c>
      <c r="M9" s="346">
        <v>27</v>
      </c>
      <c r="N9" s="346">
        <v>20</v>
      </c>
      <c r="O9" s="336">
        <v>4</v>
      </c>
      <c r="P9" s="336">
        <f t="shared" si="0"/>
        <v>4.725E-3</v>
      </c>
      <c r="Q9" s="336">
        <f t="shared" si="1"/>
        <v>5.4337499999999999</v>
      </c>
    </row>
    <row r="10" spans="1:17" ht="50.1" customHeight="1">
      <c r="A10" s="345"/>
      <c r="B10" s="412"/>
      <c r="C10" s="412"/>
      <c r="D10" s="343" t="s">
        <v>646</v>
      </c>
      <c r="E10" s="343"/>
      <c r="F10" s="342" t="s">
        <v>61</v>
      </c>
      <c r="G10" s="341">
        <v>10</v>
      </c>
      <c r="H10" s="341"/>
      <c r="I10" s="348">
        <v>1150</v>
      </c>
      <c r="J10" s="347">
        <v>1106.3389830508474</v>
      </c>
      <c r="K10" s="338">
        <f>I10/I17</f>
        <v>9.7457627118644072E-2</v>
      </c>
      <c r="L10" s="346">
        <v>35</v>
      </c>
      <c r="M10" s="346">
        <v>27</v>
      </c>
      <c r="N10" s="346">
        <v>20</v>
      </c>
      <c r="O10" s="336">
        <v>4</v>
      </c>
      <c r="P10" s="336">
        <f t="shared" si="0"/>
        <v>4.725E-3</v>
      </c>
      <c r="Q10" s="336">
        <f t="shared" si="1"/>
        <v>5.4337499999999999</v>
      </c>
    </row>
    <row r="11" spans="1:17" ht="50.1" customHeight="1">
      <c r="A11" s="345"/>
      <c r="B11" s="343"/>
      <c r="C11" s="343"/>
      <c r="D11" s="343" t="s">
        <v>645</v>
      </c>
      <c r="E11" s="343"/>
      <c r="F11" s="342" t="s">
        <v>61</v>
      </c>
      <c r="G11" s="341">
        <v>10</v>
      </c>
      <c r="H11" s="341"/>
      <c r="I11" s="348">
        <v>1150</v>
      </c>
      <c r="J11" s="347">
        <v>1106.3389830508474</v>
      </c>
      <c r="K11" s="338">
        <f>I11/I17</f>
        <v>9.7457627118644072E-2</v>
      </c>
      <c r="L11" s="346">
        <v>35</v>
      </c>
      <c r="M11" s="346">
        <v>27</v>
      </c>
      <c r="N11" s="346">
        <v>20</v>
      </c>
      <c r="O11" s="336">
        <v>4</v>
      </c>
      <c r="P11" s="336">
        <f t="shared" si="0"/>
        <v>4.725E-3</v>
      </c>
      <c r="Q11" s="336">
        <f t="shared" si="1"/>
        <v>5.4337499999999999</v>
      </c>
    </row>
    <row r="12" spans="1:17" ht="50.1" customHeight="1">
      <c r="A12" s="345"/>
      <c r="B12" s="411" t="s">
        <v>625</v>
      </c>
      <c r="C12" s="411" t="s">
        <v>624</v>
      </c>
      <c r="D12" s="344" t="s">
        <v>649</v>
      </c>
      <c r="E12" s="344"/>
      <c r="F12" s="342" t="s">
        <v>77</v>
      </c>
      <c r="G12" s="341">
        <v>13</v>
      </c>
      <c r="H12" s="341"/>
      <c r="I12" s="340">
        <v>1200</v>
      </c>
      <c r="J12" s="339">
        <v>1154.4406779661017</v>
      </c>
      <c r="K12" s="338">
        <f>I12/I17</f>
        <v>0.10169491525423729</v>
      </c>
      <c r="L12" s="337">
        <v>35</v>
      </c>
      <c r="M12" s="337">
        <v>27</v>
      </c>
      <c r="N12" s="337">
        <v>25</v>
      </c>
      <c r="O12" s="337">
        <v>4</v>
      </c>
      <c r="P12" s="336">
        <f t="shared" si="0"/>
        <v>5.90625E-3</v>
      </c>
      <c r="Q12" s="336">
        <f t="shared" si="1"/>
        <v>7.0875000000000004</v>
      </c>
    </row>
    <row r="13" spans="1:17" ht="50.1" customHeight="1">
      <c r="A13" s="345"/>
      <c r="B13" s="412"/>
      <c r="C13" s="412"/>
      <c r="D13" s="343" t="s">
        <v>648</v>
      </c>
      <c r="E13" s="343"/>
      <c r="F13" s="342" t="s">
        <v>77</v>
      </c>
      <c r="G13" s="341">
        <v>13</v>
      </c>
      <c r="H13" s="341"/>
      <c r="I13" s="340">
        <v>1200</v>
      </c>
      <c r="J13" s="339">
        <v>1154.4406779661017</v>
      </c>
      <c r="K13" s="338">
        <f>I13/I17</f>
        <v>0.10169491525423729</v>
      </c>
      <c r="L13" s="337">
        <v>35</v>
      </c>
      <c r="M13" s="337">
        <v>27</v>
      </c>
      <c r="N13" s="337">
        <v>25</v>
      </c>
      <c r="O13" s="337">
        <v>4</v>
      </c>
      <c r="P13" s="336">
        <f t="shared" si="0"/>
        <v>5.90625E-3</v>
      </c>
      <c r="Q13" s="336">
        <f t="shared" si="1"/>
        <v>7.0875000000000004</v>
      </c>
    </row>
    <row r="14" spans="1:17" ht="50.1" customHeight="1">
      <c r="A14" s="345"/>
      <c r="B14" s="411" t="s">
        <v>625</v>
      </c>
      <c r="C14" s="411" t="s">
        <v>624</v>
      </c>
      <c r="D14" s="343" t="s">
        <v>647</v>
      </c>
      <c r="E14" s="343"/>
      <c r="F14" s="342" t="s">
        <v>77</v>
      </c>
      <c r="G14" s="341">
        <v>13</v>
      </c>
      <c r="H14" s="341"/>
      <c r="I14" s="340">
        <v>1250</v>
      </c>
      <c r="J14" s="339">
        <v>1202.542372881356</v>
      </c>
      <c r="K14" s="338">
        <f>I14/I17</f>
        <v>0.1059322033898305</v>
      </c>
      <c r="L14" s="337">
        <v>35</v>
      </c>
      <c r="M14" s="337">
        <v>27</v>
      </c>
      <c r="N14" s="337">
        <v>25</v>
      </c>
      <c r="O14" s="337">
        <v>4</v>
      </c>
      <c r="P14" s="336">
        <f t="shared" si="0"/>
        <v>5.90625E-3</v>
      </c>
      <c r="Q14" s="336">
        <f t="shared" si="1"/>
        <v>7.3828125</v>
      </c>
    </row>
    <row r="15" spans="1:17" ht="50.1" customHeight="1">
      <c r="A15" s="345"/>
      <c r="B15" s="412"/>
      <c r="C15" s="412"/>
      <c r="D15" s="343" t="s">
        <v>646</v>
      </c>
      <c r="E15" s="343"/>
      <c r="F15" s="342" t="s">
        <v>77</v>
      </c>
      <c r="G15" s="341">
        <v>13</v>
      </c>
      <c r="H15" s="341"/>
      <c r="I15" s="340">
        <v>1200</v>
      </c>
      <c r="J15" s="339">
        <v>1154.4406779661017</v>
      </c>
      <c r="K15" s="338">
        <f>I15/I17</f>
        <v>0.10169491525423729</v>
      </c>
      <c r="L15" s="337">
        <v>35</v>
      </c>
      <c r="M15" s="337">
        <v>27</v>
      </c>
      <c r="N15" s="337">
        <v>25</v>
      </c>
      <c r="O15" s="337">
        <v>4</v>
      </c>
      <c r="P15" s="336">
        <f t="shared" si="0"/>
        <v>5.90625E-3</v>
      </c>
      <c r="Q15" s="336">
        <f t="shared" si="1"/>
        <v>7.0875000000000004</v>
      </c>
    </row>
    <row r="16" spans="1:17" ht="83.1" customHeight="1">
      <c r="A16" s="345"/>
      <c r="B16" s="344" t="s">
        <v>625</v>
      </c>
      <c r="C16" s="344" t="s">
        <v>624</v>
      </c>
      <c r="D16" s="343" t="s">
        <v>645</v>
      </c>
      <c r="E16" s="343"/>
      <c r="F16" s="342" t="s">
        <v>77</v>
      </c>
      <c r="G16" s="341">
        <v>13</v>
      </c>
      <c r="H16" s="341"/>
      <c r="I16" s="340">
        <v>1200</v>
      </c>
      <c r="J16" s="339">
        <v>1154.4406779661017</v>
      </c>
      <c r="K16" s="338">
        <f>I16/I17</f>
        <v>0.10169491525423729</v>
      </c>
      <c r="L16" s="337">
        <v>35</v>
      </c>
      <c r="M16" s="337">
        <v>27</v>
      </c>
      <c r="N16" s="337">
        <v>25</v>
      </c>
      <c r="O16" s="337">
        <v>4</v>
      </c>
      <c r="P16" s="336">
        <f t="shared" si="0"/>
        <v>5.90625E-3</v>
      </c>
      <c r="Q16" s="336">
        <f t="shared" si="1"/>
        <v>7.0875000000000004</v>
      </c>
    </row>
    <row r="17" spans="2:17" s="329" customFormat="1" ht="30" customHeight="1">
      <c r="B17" s="331"/>
      <c r="C17" s="331"/>
      <c r="D17" s="331"/>
      <c r="E17" s="331"/>
      <c r="F17" s="331"/>
      <c r="G17" s="331"/>
      <c r="H17" s="335" t="s">
        <v>591</v>
      </c>
      <c r="I17" s="334">
        <f>SUM(I7:I16)</f>
        <v>11800</v>
      </c>
      <c r="J17" s="333">
        <f>SUM(J7:J16)</f>
        <v>11352.000000000002</v>
      </c>
      <c r="K17" s="332">
        <f>SUM(K7:K16)</f>
        <v>0.99999999999999978</v>
      </c>
      <c r="L17" s="331"/>
      <c r="M17" s="331"/>
      <c r="N17" s="331"/>
      <c r="O17" s="331"/>
      <c r="P17" s="331"/>
      <c r="Q17" s="330">
        <f>SUM(Q7:Q16)</f>
        <v>62.901562499999997</v>
      </c>
    </row>
  </sheetData>
  <mergeCells count="24">
    <mergeCell ref="B14:B15"/>
    <mergeCell ref="C14:C15"/>
    <mergeCell ref="E4:E6"/>
    <mergeCell ref="F4:F6"/>
    <mergeCell ref="B9:B10"/>
    <mergeCell ref="C9:C10"/>
    <mergeCell ref="B12:B13"/>
    <mergeCell ref="C12:C13"/>
    <mergeCell ref="O4:O6"/>
    <mergeCell ref="P4:P6"/>
    <mergeCell ref="Q4:Q6"/>
    <mergeCell ref="A7:A8"/>
    <mergeCell ref="B7:B8"/>
    <mergeCell ref="C7:C8"/>
    <mergeCell ref="G4:G6"/>
    <mergeCell ref="H4:H6"/>
    <mergeCell ref="I4:I6"/>
    <mergeCell ref="J4:J6"/>
    <mergeCell ref="K4:K6"/>
    <mergeCell ref="L4:N5"/>
    <mergeCell ref="A4:A6"/>
    <mergeCell ref="B4:B6"/>
    <mergeCell ref="C4:C6"/>
    <mergeCell ref="D4:D6"/>
  </mergeCells>
  <phoneticPr fontId="7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0D226-9EC5-49F3-95A4-F9C2B9394D01}">
  <dimension ref="A1:P11"/>
  <sheetViews>
    <sheetView topLeftCell="D1" workbookViewId="0">
      <selection activeCell="E18" sqref="E18"/>
    </sheetView>
  </sheetViews>
  <sheetFormatPr defaultColWidth="10.42578125" defaultRowHeight="13.5"/>
  <cols>
    <col min="1" max="1" width="22.5703125" style="289" customWidth="1"/>
    <col min="2" max="2" width="12.5703125" style="289" customWidth="1"/>
    <col min="3" max="3" width="42.42578125" style="289" customWidth="1"/>
    <col min="4" max="4" width="31" style="289" bestFit="1" customWidth="1"/>
    <col min="5" max="5" width="43" style="289" bestFit="1" customWidth="1"/>
    <col min="6" max="6" width="40.42578125" style="289" customWidth="1"/>
    <col min="7" max="7" width="40.140625" style="289" bestFit="1" customWidth="1"/>
    <col min="8" max="8" width="15.85546875" style="289" bestFit="1" customWidth="1"/>
    <col min="9" max="9" width="13.42578125" style="289" bestFit="1" customWidth="1"/>
    <col min="10" max="10" width="14.42578125" style="289" bestFit="1" customWidth="1"/>
    <col min="11" max="11" width="10" style="289" bestFit="1" customWidth="1"/>
    <col min="12" max="12" width="19.5703125" style="289" bestFit="1" customWidth="1"/>
    <col min="13" max="13" width="14.42578125" style="289" customWidth="1"/>
    <col min="14" max="14" width="27.42578125" style="289" bestFit="1" customWidth="1"/>
    <col min="15" max="15" width="13.5703125" style="289" bestFit="1" customWidth="1"/>
    <col min="16" max="16384" width="10.42578125" style="289"/>
  </cols>
  <sheetData>
    <row r="1" spans="1:16">
      <c r="A1" s="31"/>
      <c r="B1" s="31"/>
      <c r="C1" s="31"/>
      <c r="D1" s="32" t="s">
        <v>29</v>
      </c>
      <c r="E1" s="31"/>
      <c r="F1" s="32"/>
      <c r="G1" s="32"/>
      <c r="H1" s="32"/>
      <c r="I1" s="31"/>
      <c r="J1" s="32"/>
      <c r="K1" s="31"/>
      <c r="L1" s="31"/>
      <c r="M1" s="31"/>
      <c r="N1" s="31"/>
      <c r="O1" s="31"/>
      <c r="P1" s="31"/>
    </row>
    <row r="2" spans="1:16">
      <c r="A2" s="308" t="s">
        <v>32</v>
      </c>
      <c r="B2" s="308" t="s">
        <v>33</v>
      </c>
      <c r="C2" s="310"/>
      <c r="D2" s="308"/>
      <c r="E2" s="52">
        <v>45492</v>
      </c>
      <c r="F2" s="169" t="s">
        <v>49</v>
      </c>
      <c r="G2" s="298" t="s">
        <v>80</v>
      </c>
      <c r="H2" s="33"/>
      <c r="I2" s="435"/>
      <c r="J2" s="436"/>
      <c r="K2" s="436"/>
      <c r="L2" s="436"/>
      <c r="M2" s="436"/>
      <c r="N2" s="436"/>
      <c r="O2" s="436"/>
      <c r="P2" s="437"/>
    </row>
    <row r="3" spans="1:16">
      <c r="A3" s="309" t="s">
        <v>34</v>
      </c>
      <c r="B3" s="308"/>
      <c r="C3" s="307"/>
      <c r="D3" s="306"/>
      <c r="E3" s="54" t="s">
        <v>35</v>
      </c>
      <c r="F3" s="305" t="s">
        <v>621</v>
      </c>
      <c r="G3" s="304" t="s">
        <v>620</v>
      </c>
      <c r="H3" s="34"/>
      <c r="I3" s="435" t="s">
        <v>36</v>
      </c>
      <c r="J3" s="436"/>
      <c r="K3" s="436"/>
      <c r="L3" s="436"/>
      <c r="M3" s="436"/>
      <c r="N3" s="436"/>
      <c r="O3" s="436"/>
      <c r="P3" s="437"/>
    </row>
    <row r="4" spans="1:16" ht="54">
      <c r="A4" s="303" t="s">
        <v>37</v>
      </c>
      <c r="B4" s="303" t="s">
        <v>0</v>
      </c>
      <c r="C4" s="303" t="s">
        <v>38</v>
      </c>
      <c r="D4" s="303" t="s">
        <v>39</v>
      </c>
      <c r="E4" s="56" t="s">
        <v>40</v>
      </c>
      <c r="F4" s="56" t="s">
        <v>291</v>
      </c>
      <c r="G4" s="303" t="s">
        <v>291</v>
      </c>
      <c r="H4" s="57" t="s">
        <v>41</v>
      </c>
      <c r="I4" s="438" t="s">
        <v>4</v>
      </c>
      <c r="J4" s="439"/>
      <c r="K4" s="440"/>
      <c r="L4" s="303" t="s">
        <v>42</v>
      </c>
      <c r="M4" s="303" t="s">
        <v>43</v>
      </c>
      <c r="N4" s="303" t="s">
        <v>44</v>
      </c>
      <c r="O4" s="303" t="s">
        <v>45</v>
      </c>
      <c r="P4" s="303" t="s">
        <v>7</v>
      </c>
    </row>
    <row r="5" spans="1:16" ht="29.25" customHeight="1">
      <c r="A5" s="302" t="s">
        <v>33</v>
      </c>
      <c r="B5" s="301" t="s">
        <v>33</v>
      </c>
      <c r="C5" s="301"/>
      <c r="D5" s="301"/>
      <c r="E5" s="60"/>
      <c r="F5" s="300" t="s">
        <v>292</v>
      </c>
      <c r="G5" s="299" t="s">
        <v>292</v>
      </c>
      <c r="H5" s="61"/>
      <c r="I5" s="298" t="s">
        <v>8</v>
      </c>
      <c r="J5" s="298" t="s">
        <v>9</v>
      </c>
      <c r="K5" s="298" t="s">
        <v>10</v>
      </c>
      <c r="L5" s="298"/>
      <c r="M5" s="298"/>
      <c r="N5" s="298"/>
      <c r="O5" s="298"/>
      <c r="P5" s="298"/>
    </row>
    <row r="6" spans="1:16">
      <c r="A6" s="441"/>
      <c r="B6" s="442" t="s">
        <v>46</v>
      </c>
      <c r="C6" s="443" t="s">
        <v>47</v>
      </c>
      <c r="D6" s="443" t="s">
        <v>50</v>
      </c>
      <c r="E6" s="297" t="s">
        <v>71</v>
      </c>
      <c r="F6" s="296">
        <v>7.74</v>
      </c>
      <c r="G6" s="295">
        <v>7.9</v>
      </c>
      <c r="H6" s="444" t="s">
        <v>48</v>
      </c>
      <c r="I6" s="294">
        <v>35</v>
      </c>
      <c r="J6" s="294">
        <v>27</v>
      </c>
      <c r="K6" s="294">
        <v>20</v>
      </c>
      <c r="L6" s="294">
        <v>4</v>
      </c>
      <c r="M6" s="293">
        <f t="shared" ref="M6:M11" si="0">(I6*J6*K6)/1000000</f>
        <v>1.89E-2</v>
      </c>
      <c r="N6" s="292">
        <f t="shared" ref="N6:N11" si="1">L6*66/M6</f>
        <v>13968.253968253968</v>
      </c>
      <c r="O6" s="291"/>
      <c r="P6" s="290">
        <f t="shared" ref="P6:P11" si="2">O6/N6</f>
        <v>0</v>
      </c>
    </row>
    <row r="7" spans="1:16" ht="27">
      <c r="A7" s="441"/>
      <c r="B7" s="442"/>
      <c r="C7" s="443"/>
      <c r="D7" s="443"/>
      <c r="E7" s="297" t="s">
        <v>348</v>
      </c>
      <c r="F7" s="296">
        <v>8.01</v>
      </c>
      <c r="G7" s="295">
        <v>8.17</v>
      </c>
      <c r="H7" s="445"/>
      <c r="I7" s="294">
        <v>35</v>
      </c>
      <c r="J7" s="294">
        <v>27</v>
      </c>
      <c r="K7" s="294">
        <v>20</v>
      </c>
      <c r="L7" s="294">
        <v>4</v>
      </c>
      <c r="M7" s="293">
        <f t="shared" si="0"/>
        <v>1.89E-2</v>
      </c>
      <c r="N7" s="292">
        <f t="shared" si="1"/>
        <v>13968.253968253968</v>
      </c>
      <c r="O7" s="291"/>
      <c r="P7" s="290">
        <f t="shared" si="2"/>
        <v>0</v>
      </c>
    </row>
    <row r="8" spans="1:16">
      <c r="A8" s="441"/>
      <c r="B8" s="442"/>
      <c r="C8" s="443"/>
      <c r="D8" s="443"/>
      <c r="E8" s="297" t="s">
        <v>72</v>
      </c>
      <c r="F8" s="296">
        <v>10.039999999999999</v>
      </c>
      <c r="G8" s="295">
        <v>10.24</v>
      </c>
      <c r="H8" s="445"/>
      <c r="I8" s="294">
        <v>35</v>
      </c>
      <c r="J8" s="294">
        <v>27</v>
      </c>
      <c r="K8" s="294">
        <v>25</v>
      </c>
      <c r="L8" s="294">
        <v>4</v>
      </c>
      <c r="M8" s="293">
        <f t="shared" si="0"/>
        <v>2.3625E-2</v>
      </c>
      <c r="N8" s="292">
        <f t="shared" si="1"/>
        <v>11174.603174603175</v>
      </c>
      <c r="O8" s="291"/>
      <c r="P8" s="290">
        <f t="shared" si="2"/>
        <v>0</v>
      </c>
    </row>
    <row r="9" spans="1:16">
      <c r="A9" s="441"/>
      <c r="B9" s="442"/>
      <c r="C9" s="443"/>
      <c r="D9" s="443"/>
      <c r="E9" s="297" t="s">
        <v>73</v>
      </c>
      <c r="F9" s="296">
        <v>11.19</v>
      </c>
      <c r="G9" s="295">
        <v>11.69</v>
      </c>
      <c r="H9" s="445"/>
      <c r="I9" s="294">
        <v>35</v>
      </c>
      <c r="J9" s="294">
        <v>27</v>
      </c>
      <c r="K9" s="294">
        <v>27</v>
      </c>
      <c r="L9" s="294">
        <v>4</v>
      </c>
      <c r="M9" s="293">
        <f t="shared" si="0"/>
        <v>2.5514999999999999E-2</v>
      </c>
      <c r="N9" s="292">
        <f t="shared" si="1"/>
        <v>10346.854791299236</v>
      </c>
      <c r="O9" s="291"/>
      <c r="P9" s="290">
        <f t="shared" si="2"/>
        <v>0</v>
      </c>
    </row>
    <row r="10" spans="1:16">
      <c r="A10" s="441"/>
      <c r="B10" s="442"/>
      <c r="C10" s="443"/>
      <c r="D10" s="443"/>
      <c r="E10" s="297" t="s">
        <v>74</v>
      </c>
      <c r="F10" s="296">
        <v>13.6</v>
      </c>
      <c r="G10" s="295">
        <v>14.21</v>
      </c>
      <c r="H10" s="445"/>
      <c r="I10" s="294">
        <v>35</v>
      </c>
      <c r="J10" s="294">
        <v>27</v>
      </c>
      <c r="K10" s="294">
        <v>32</v>
      </c>
      <c r="L10" s="294">
        <v>4</v>
      </c>
      <c r="M10" s="293">
        <f t="shared" si="0"/>
        <v>3.024E-2</v>
      </c>
      <c r="N10" s="292">
        <f t="shared" si="1"/>
        <v>8730.1587301587297</v>
      </c>
      <c r="O10" s="291"/>
      <c r="P10" s="290">
        <f t="shared" si="2"/>
        <v>0</v>
      </c>
    </row>
    <row r="11" spans="1:16" ht="27">
      <c r="A11" s="441"/>
      <c r="B11" s="442"/>
      <c r="C11" s="443"/>
      <c r="D11" s="443"/>
      <c r="E11" s="297" t="s">
        <v>69</v>
      </c>
      <c r="F11" s="296">
        <v>13.6</v>
      </c>
      <c r="G11" s="295">
        <v>14.21</v>
      </c>
      <c r="H11" s="446"/>
      <c r="I11" s="294">
        <v>35</v>
      </c>
      <c r="J11" s="294">
        <v>27</v>
      </c>
      <c r="K11" s="294">
        <v>32</v>
      </c>
      <c r="L11" s="294">
        <v>4</v>
      </c>
      <c r="M11" s="293">
        <f t="shared" si="0"/>
        <v>3.024E-2</v>
      </c>
      <c r="N11" s="292">
        <f t="shared" si="1"/>
        <v>8730.1587301587297</v>
      </c>
      <c r="O11" s="291"/>
      <c r="P11" s="290">
        <f t="shared" si="2"/>
        <v>0</v>
      </c>
    </row>
  </sheetData>
  <mergeCells count="8">
    <mergeCell ref="I2:P2"/>
    <mergeCell ref="I3:P3"/>
    <mergeCell ref="I4:K4"/>
    <mergeCell ref="A6:A11"/>
    <mergeCell ref="B6:B11"/>
    <mergeCell ref="C6:C11"/>
    <mergeCell ref="D6:D11"/>
    <mergeCell ref="H6:H11"/>
  </mergeCells>
  <phoneticPr fontId="7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9255C-C5FE-4654-A9D1-E609BA8D2674}">
  <sheetPr>
    <tabColor theme="5"/>
  </sheetPr>
  <dimension ref="A1:P17"/>
  <sheetViews>
    <sheetView topLeftCell="A7" workbookViewId="0">
      <selection activeCell="I16" sqref="I16"/>
    </sheetView>
  </sheetViews>
  <sheetFormatPr defaultColWidth="8.5703125" defaultRowHeight="13.5"/>
  <cols>
    <col min="1" max="1" width="38.5703125" style="249" customWidth="1"/>
    <col min="2" max="2" width="25.140625" style="249" customWidth="1"/>
    <col min="3" max="5" width="15.140625" style="249" customWidth="1"/>
    <col min="6" max="6" width="30.85546875" style="249" customWidth="1"/>
    <col min="7" max="7" width="12.85546875" style="249" customWidth="1"/>
    <col min="8" max="8" width="12.85546875" style="249" hidden="1" customWidth="1"/>
    <col min="9" max="9" width="10.5703125" style="249" customWidth="1"/>
    <col min="10" max="10" width="8.85546875" style="249" customWidth="1"/>
    <col min="11" max="13" width="6.85546875" style="249" customWidth="1"/>
    <col min="14" max="14" width="9.85546875" style="249" customWidth="1"/>
    <col min="15" max="15" width="8.85546875" style="249" customWidth="1"/>
    <col min="16" max="16" width="11.42578125" style="249" customWidth="1"/>
    <col min="17" max="16384" width="8.5703125" style="249"/>
  </cols>
  <sheetData>
    <row r="1" spans="1:16" s="260" customFormat="1" ht="15.75">
      <c r="A1" s="263" t="s">
        <v>618</v>
      </c>
    </row>
    <row r="2" spans="1:16" s="260" customFormat="1" ht="15.75">
      <c r="A2" s="263" t="s">
        <v>617</v>
      </c>
    </row>
    <row r="3" spans="1:16" s="260" customFormat="1" ht="32.1" customHeight="1">
      <c r="A3" s="262" t="s">
        <v>616</v>
      </c>
      <c r="B3" s="261"/>
    </row>
    <row r="4" spans="1:16" ht="18" customHeight="1">
      <c r="A4" s="425" t="s">
        <v>615</v>
      </c>
      <c r="B4" s="425" t="s">
        <v>0</v>
      </c>
      <c r="C4" s="425" t="s">
        <v>1</v>
      </c>
      <c r="D4" s="416" t="s">
        <v>614</v>
      </c>
      <c r="E4" s="259"/>
      <c r="F4" s="425" t="s">
        <v>2</v>
      </c>
      <c r="G4" s="425" t="s">
        <v>613</v>
      </c>
      <c r="H4" s="425" t="s">
        <v>612</v>
      </c>
      <c r="I4" s="416" t="s">
        <v>611</v>
      </c>
      <c r="J4" s="416" t="s">
        <v>610</v>
      </c>
      <c r="K4" s="454" t="s">
        <v>4</v>
      </c>
      <c r="L4" s="455"/>
      <c r="M4" s="456"/>
      <c r="N4" s="460" t="s">
        <v>609</v>
      </c>
      <c r="O4" s="453" t="s">
        <v>608</v>
      </c>
      <c r="P4" s="453" t="s">
        <v>607</v>
      </c>
    </row>
    <row r="5" spans="1:16" ht="18" customHeight="1">
      <c r="A5" s="425"/>
      <c r="B5" s="425"/>
      <c r="C5" s="425"/>
      <c r="D5" s="451"/>
      <c r="E5" s="258" t="s">
        <v>606</v>
      </c>
      <c r="F5" s="425"/>
      <c r="G5" s="425"/>
      <c r="H5" s="425"/>
      <c r="I5" s="422"/>
      <c r="J5" s="422"/>
      <c r="K5" s="457"/>
      <c r="L5" s="458"/>
      <c r="M5" s="459"/>
      <c r="N5" s="461"/>
      <c r="O5" s="463"/>
      <c r="P5" s="451"/>
    </row>
    <row r="6" spans="1:16" ht="18" customHeight="1">
      <c r="A6" s="425"/>
      <c r="B6" s="425"/>
      <c r="C6" s="425"/>
      <c r="D6" s="452"/>
      <c r="E6" s="256"/>
      <c r="F6" s="425"/>
      <c r="G6" s="425"/>
      <c r="H6" s="425"/>
      <c r="I6" s="423"/>
      <c r="J6" s="423"/>
      <c r="K6" s="257" t="s">
        <v>605</v>
      </c>
      <c r="L6" s="257" t="s">
        <v>604</v>
      </c>
      <c r="M6" s="257" t="s">
        <v>603</v>
      </c>
      <c r="N6" s="462"/>
      <c r="O6" s="464"/>
      <c r="P6" s="452"/>
    </row>
    <row r="7" spans="1:16" s="271" customFormat="1" ht="50.1" customHeight="1">
      <c r="A7" s="448" t="s">
        <v>602</v>
      </c>
      <c r="B7" s="447" t="s">
        <v>595</v>
      </c>
      <c r="C7" s="447" t="s">
        <v>594</v>
      </c>
      <c r="D7" s="265" t="s">
        <v>600</v>
      </c>
      <c r="E7" s="265" t="s">
        <v>597</v>
      </c>
      <c r="F7" s="266" t="s">
        <v>61</v>
      </c>
      <c r="G7" s="267">
        <v>10</v>
      </c>
      <c r="H7" s="267"/>
      <c r="I7" s="285">
        <v>1104</v>
      </c>
      <c r="J7" s="268">
        <f>I7/I17</f>
        <v>9.7251585623678652E-2</v>
      </c>
      <c r="K7" s="269">
        <v>35</v>
      </c>
      <c r="L7" s="269">
        <v>27</v>
      </c>
      <c r="M7" s="269">
        <v>20</v>
      </c>
      <c r="N7" s="270">
        <v>4</v>
      </c>
      <c r="O7" s="270">
        <f t="shared" ref="O7:O16" si="0">K7*L7*M7/1000000/N7</f>
        <v>4.725E-3</v>
      </c>
      <c r="P7" s="270">
        <f t="shared" ref="P7:P16" si="1">I7*O7</f>
        <v>5.2164000000000001</v>
      </c>
    </row>
    <row r="8" spans="1:16" s="271" customFormat="1" ht="50.1" customHeight="1">
      <c r="A8" s="448"/>
      <c r="B8" s="448"/>
      <c r="C8" s="448"/>
      <c r="D8" s="287" t="s">
        <v>599</v>
      </c>
      <c r="E8" s="287" t="s">
        <v>592</v>
      </c>
      <c r="F8" s="266" t="s">
        <v>61</v>
      </c>
      <c r="G8" s="267">
        <v>10</v>
      </c>
      <c r="H8" s="272"/>
      <c r="I8" s="285">
        <v>1104</v>
      </c>
      <c r="J8" s="273">
        <f>I8/I17</f>
        <v>9.7251585623678652E-2</v>
      </c>
      <c r="K8" s="269">
        <v>35</v>
      </c>
      <c r="L8" s="269">
        <v>27</v>
      </c>
      <c r="M8" s="269">
        <v>20</v>
      </c>
      <c r="N8" s="270">
        <v>4</v>
      </c>
      <c r="O8" s="270">
        <f t="shared" si="0"/>
        <v>4.725E-3</v>
      </c>
      <c r="P8" s="270">
        <f t="shared" si="1"/>
        <v>5.2164000000000001</v>
      </c>
    </row>
    <row r="9" spans="1:16" s="271" customFormat="1" ht="50.1" customHeight="1">
      <c r="A9" s="274"/>
      <c r="B9" s="447" t="s">
        <v>595</v>
      </c>
      <c r="C9" s="447" t="s">
        <v>594</v>
      </c>
      <c r="D9" s="287" t="s">
        <v>598</v>
      </c>
      <c r="E9" s="287" t="s">
        <v>597</v>
      </c>
      <c r="F9" s="266" t="s">
        <v>61</v>
      </c>
      <c r="G9" s="267">
        <v>10</v>
      </c>
      <c r="H9" s="267"/>
      <c r="I9" s="285">
        <v>1104</v>
      </c>
      <c r="J9" s="273">
        <f>I9/I17</f>
        <v>9.7251585623678652E-2</v>
      </c>
      <c r="K9" s="269">
        <v>35</v>
      </c>
      <c r="L9" s="269">
        <v>27</v>
      </c>
      <c r="M9" s="269">
        <v>20</v>
      </c>
      <c r="N9" s="270">
        <v>4</v>
      </c>
      <c r="O9" s="270">
        <f t="shared" si="0"/>
        <v>4.725E-3</v>
      </c>
      <c r="P9" s="270">
        <f t="shared" si="1"/>
        <v>5.2164000000000001</v>
      </c>
    </row>
    <row r="10" spans="1:16" s="271" customFormat="1" ht="50.1" customHeight="1">
      <c r="A10" s="274"/>
      <c r="B10" s="448"/>
      <c r="C10" s="448"/>
      <c r="D10" s="287" t="s">
        <v>601</v>
      </c>
      <c r="E10" s="287" t="s">
        <v>592</v>
      </c>
      <c r="F10" s="266" t="s">
        <v>61</v>
      </c>
      <c r="G10" s="267">
        <v>10</v>
      </c>
      <c r="H10" s="267"/>
      <c r="I10" s="285">
        <v>1108</v>
      </c>
      <c r="J10" s="273">
        <f>I10/I17</f>
        <v>9.7603946441155748E-2</v>
      </c>
      <c r="K10" s="269">
        <v>35</v>
      </c>
      <c r="L10" s="269">
        <v>27</v>
      </c>
      <c r="M10" s="269">
        <v>20</v>
      </c>
      <c r="N10" s="270">
        <v>4</v>
      </c>
      <c r="O10" s="270">
        <f t="shared" si="0"/>
        <v>4.725E-3</v>
      </c>
      <c r="P10" s="270">
        <f t="shared" si="1"/>
        <v>5.2352999999999996</v>
      </c>
    </row>
    <row r="11" spans="1:16" s="271" customFormat="1" ht="50.1" customHeight="1">
      <c r="A11" s="274"/>
      <c r="B11" s="264"/>
      <c r="C11" s="264"/>
      <c r="D11" s="287" t="s">
        <v>593</v>
      </c>
      <c r="E11" s="287" t="s">
        <v>592</v>
      </c>
      <c r="F11" s="266" t="s">
        <v>61</v>
      </c>
      <c r="G11" s="267">
        <v>10</v>
      </c>
      <c r="H11" s="267"/>
      <c r="I11" s="285">
        <v>1108</v>
      </c>
      <c r="J11" s="273">
        <f>I11/I17</f>
        <v>9.7603946441155748E-2</v>
      </c>
      <c r="K11" s="269">
        <v>35</v>
      </c>
      <c r="L11" s="269">
        <v>27</v>
      </c>
      <c r="M11" s="269">
        <v>20</v>
      </c>
      <c r="N11" s="270">
        <v>4</v>
      </c>
      <c r="O11" s="270">
        <f t="shared" si="0"/>
        <v>4.725E-3</v>
      </c>
      <c r="P11" s="270">
        <f t="shared" si="1"/>
        <v>5.2352999999999996</v>
      </c>
    </row>
    <row r="12" spans="1:16" s="283" customFormat="1" ht="50.1" customHeight="1">
      <c r="A12" s="275"/>
      <c r="B12" s="449" t="s">
        <v>595</v>
      </c>
      <c r="C12" s="449" t="s">
        <v>594</v>
      </c>
      <c r="D12" s="286" t="s">
        <v>600</v>
      </c>
      <c r="E12" s="286" t="s">
        <v>597</v>
      </c>
      <c r="F12" s="277" t="s">
        <v>77</v>
      </c>
      <c r="G12" s="278">
        <v>13</v>
      </c>
      <c r="H12" s="278"/>
      <c r="I12" s="279">
        <v>1152</v>
      </c>
      <c r="J12" s="280">
        <f>I12/I17</f>
        <v>0.1014799154334038</v>
      </c>
      <c r="K12" s="281">
        <v>35</v>
      </c>
      <c r="L12" s="281">
        <v>27</v>
      </c>
      <c r="M12" s="281">
        <v>25</v>
      </c>
      <c r="N12" s="281">
        <v>4</v>
      </c>
      <c r="O12" s="282">
        <f t="shared" si="0"/>
        <v>5.90625E-3</v>
      </c>
      <c r="P12" s="282">
        <f t="shared" si="1"/>
        <v>6.8040000000000003</v>
      </c>
    </row>
    <row r="13" spans="1:16" s="283" customFormat="1" ht="50.1" customHeight="1">
      <c r="A13" s="275"/>
      <c r="B13" s="450"/>
      <c r="C13" s="450"/>
      <c r="D13" s="288" t="s">
        <v>599</v>
      </c>
      <c r="E13" s="288" t="s">
        <v>592</v>
      </c>
      <c r="F13" s="277" t="s">
        <v>77</v>
      </c>
      <c r="G13" s="278">
        <v>13</v>
      </c>
      <c r="H13" s="278"/>
      <c r="I13" s="279">
        <v>1152</v>
      </c>
      <c r="J13" s="280">
        <f>I13/I17</f>
        <v>0.1014799154334038</v>
      </c>
      <c r="K13" s="281">
        <v>35</v>
      </c>
      <c r="L13" s="281">
        <v>27</v>
      </c>
      <c r="M13" s="281">
        <v>25</v>
      </c>
      <c r="N13" s="281">
        <v>4</v>
      </c>
      <c r="O13" s="282">
        <f t="shared" si="0"/>
        <v>5.90625E-3</v>
      </c>
      <c r="P13" s="282">
        <f t="shared" si="1"/>
        <v>6.8040000000000003</v>
      </c>
    </row>
    <row r="14" spans="1:16" s="283" customFormat="1" ht="50.1" customHeight="1">
      <c r="A14" s="275"/>
      <c r="B14" s="449" t="s">
        <v>595</v>
      </c>
      <c r="C14" s="449" t="s">
        <v>594</v>
      </c>
      <c r="D14" s="288" t="s">
        <v>598</v>
      </c>
      <c r="E14" s="288" t="s">
        <v>597</v>
      </c>
      <c r="F14" s="277" t="s">
        <v>77</v>
      </c>
      <c r="G14" s="278">
        <v>13</v>
      </c>
      <c r="H14" s="278"/>
      <c r="I14" s="279">
        <v>1204</v>
      </c>
      <c r="J14" s="280">
        <f>I14/I17</f>
        <v>0.10606060606060606</v>
      </c>
      <c r="K14" s="281">
        <v>35</v>
      </c>
      <c r="L14" s="281">
        <v>27</v>
      </c>
      <c r="M14" s="281">
        <v>25</v>
      </c>
      <c r="N14" s="281">
        <v>4</v>
      </c>
      <c r="O14" s="282">
        <f t="shared" si="0"/>
        <v>5.90625E-3</v>
      </c>
      <c r="P14" s="282">
        <f t="shared" si="1"/>
        <v>7.1111250000000004</v>
      </c>
    </row>
    <row r="15" spans="1:16" s="283" customFormat="1" ht="50.1" customHeight="1">
      <c r="A15" s="275"/>
      <c r="B15" s="450"/>
      <c r="C15" s="450"/>
      <c r="D15" s="284" t="s">
        <v>596</v>
      </c>
      <c r="E15" s="284" t="s">
        <v>592</v>
      </c>
      <c r="F15" s="277" t="s">
        <v>77</v>
      </c>
      <c r="G15" s="278">
        <v>13</v>
      </c>
      <c r="H15" s="278"/>
      <c r="I15" s="279">
        <v>1156</v>
      </c>
      <c r="J15" s="280">
        <f>I15/I17</f>
        <v>0.1018322762508809</v>
      </c>
      <c r="K15" s="281">
        <v>35</v>
      </c>
      <c r="L15" s="281">
        <v>27</v>
      </c>
      <c r="M15" s="281">
        <v>25</v>
      </c>
      <c r="N15" s="281">
        <v>4</v>
      </c>
      <c r="O15" s="282">
        <f t="shared" si="0"/>
        <v>5.90625E-3</v>
      </c>
      <c r="P15" s="282">
        <f t="shared" si="1"/>
        <v>6.8276250000000003</v>
      </c>
    </row>
    <row r="16" spans="1:16" s="283" customFormat="1" ht="83.1" customHeight="1">
      <c r="A16" s="275"/>
      <c r="B16" s="276" t="s">
        <v>595</v>
      </c>
      <c r="C16" s="276" t="s">
        <v>594</v>
      </c>
      <c r="D16" s="284" t="s">
        <v>593</v>
      </c>
      <c r="E16" s="284" t="s">
        <v>592</v>
      </c>
      <c r="F16" s="277" t="s">
        <v>77</v>
      </c>
      <c r="G16" s="278">
        <v>13</v>
      </c>
      <c r="H16" s="278"/>
      <c r="I16" s="279">
        <v>1160</v>
      </c>
      <c r="J16" s="280">
        <f>I16/I17</f>
        <v>0.10218463706835799</v>
      </c>
      <c r="K16" s="281">
        <v>35</v>
      </c>
      <c r="L16" s="281">
        <v>27</v>
      </c>
      <c r="M16" s="281">
        <v>25</v>
      </c>
      <c r="N16" s="281">
        <v>4</v>
      </c>
      <c r="O16" s="282">
        <f t="shared" si="0"/>
        <v>5.90625E-3</v>
      </c>
      <c r="P16" s="282">
        <f t="shared" si="1"/>
        <v>6.8512500000000003</v>
      </c>
    </row>
    <row r="17" spans="2:16" s="250" customFormat="1" ht="30" customHeight="1">
      <c r="B17" s="252"/>
      <c r="C17" s="252"/>
      <c r="D17" s="252"/>
      <c r="E17" s="252"/>
      <c r="F17" s="252"/>
      <c r="G17" s="252"/>
      <c r="H17" s="255" t="s">
        <v>591</v>
      </c>
      <c r="I17" s="254">
        <f>SUM(I7:I16)</f>
        <v>11352</v>
      </c>
      <c r="J17" s="253">
        <f>SUM(J7:J16)</f>
        <v>1</v>
      </c>
      <c r="K17" s="252"/>
      <c r="L17" s="252"/>
      <c r="M17" s="252"/>
      <c r="N17" s="252"/>
      <c r="O17" s="252"/>
      <c r="P17" s="251">
        <f>SUM(P7:P16)</f>
        <v>60.517800000000001</v>
      </c>
    </row>
  </sheetData>
  <mergeCells count="22">
    <mergeCell ref="D4:D6"/>
    <mergeCell ref="A7:A8"/>
    <mergeCell ref="B7:B8"/>
    <mergeCell ref="C7:C8"/>
    <mergeCell ref="P4:P6"/>
    <mergeCell ref="A4:A6"/>
    <mergeCell ref="B4:B6"/>
    <mergeCell ref="C4:C6"/>
    <mergeCell ref="F4:F6"/>
    <mergeCell ref="G4:G6"/>
    <mergeCell ref="H4:H6"/>
    <mergeCell ref="I4:I6"/>
    <mergeCell ref="J4:J6"/>
    <mergeCell ref="K4:M5"/>
    <mergeCell ref="N4:N6"/>
    <mergeCell ref="O4:O6"/>
    <mergeCell ref="B9:B10"/>
    <mergeCell ref="C9:C10"/>
    <mergeCell ref="B12:B13"/>
    <mergeCell ref="C12:C13"/>
    <mergeCell ref="B14:B15"/>
    <mergeCell ref="C14:C15"/>
  </mergeCells>
  <phoneticPr fontId="7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3"/>
  <sheetViews>
    <sheetView topLeftCell="A101" workbookViewId="0">
      <selection activeCell="C116" sqref="A112:C116"/>
    </sheetView>
  </sheetViews>
  <sheetFormatPr defaultRowHeight="12.75"/>
  <cols>
    <col min="1" max="1" width="17.42578125" customWidth="1"/>
  </cols>
  <sheetData>
    <row r="1" spans="1:1" ht="14.25">
      <c r="A1" s="218" t="s">
        <v>349</v>
      </c>
    </row>
    <row r="2" spans="1:1" ht="14.25">
      <c r="A2" s="218"/>
    </row>
    <row r="3" spans="1:1" ht="14.25">
      <c r="A3" s="219" t="s">
        <v>464</v>
      </c>
    </row>
    <row r="4" spans="1:1" ht="14.25">
      <c r="A4" s="218"/>
    </row>
    <row r="5" spans="1:1" ht="14.25">
      <c r="A5" s="220"/>
    </row>
    <row r="6" spans="1:1" ht="15.75">
      <c r="A6" s="221" t="s">
        <v>465</v>
      </c>
    </row>
    <row r="7" spans="1:1" ht="15.75">
      <c r="A7" s="221" t="s">
        <v>466</v>
      </c>
    </row>
    <row r="8" spans="1:1" ht="47.25">
      <c r="A8" s="221" t="s">
        <v>467</v>
      </c>
    </row>
    <row r="9" spans="1:1" ht="42.75">
      <c r="A9" s="220" t="s">
        <v>468</v>
      </c>
    </row>
    <row r="10" spans="1:1" ht="31.5">
      <c r="A10" s="221" t="s">
        <v>469</v>
      </c>
    </row>
    <row r="11" spans="1:1" ht="14.25">
      <c r="A11" s="218"/>
    </row>
    <row r="12" spans="1:1">
      <c r="A12" s="209" t="s">
        <v>470</v>
      </c>
    </row>
    <row r="13" spans="1:1" ht="15">
      <c r="A13" s="208" t="s">
        <v>471</v>
      </c>
    </row>
    <row r="14" spans="1:1" ht="15">
      <c r="A14" s="208" t="s">
        <v>472</v>
      </c>
    </row>
    <row r="15" spans="1:1" ht="15">
      <c r="A15" s="208" t="s">
        <v>473</v>
      </c>
    </row>
    <row r="16" spans="1:1" ht="15">
      <c r="A16" s="208" t="s">
        <v>474</v>
      </c>
    </row>
    <row r="17" spans="1:1" ht="15">
      <c r="A17" s="175"/>
    </row>
    <row r="18" spans="1:1" ht="15">
      <c r="A18" s="203" t="s">
        <v>475</v>
      </c>
    </row>
    <row r="19" spans="1:1" ht="15">
      <c r="A19" s="203"/>
    </row>
    <row r="20" spans="1:1" ht="15">
      <c r="A20" s="203" t="s">
        <v>476</v>
      </c>
    </row>
    <row r="21" spans="1:1" ht="15">
      <c r="A21" s="203"/>
    </row>
    <row r="22" spans="1:1" ht="15">
      <c r="A22" s="203" t="s">
        <v>477</v>
      </c>
    </row>
    <row r="23" spans="1:1" ht="15">
      <c r="A23" s="203"/>
    </row>
    <row r="24" spans="1:1" ht="15">
      <c r="A24" s="203" t="s">
        <v>478</v>
      </c>
    </row>
    <row r="25" spans="1:1" ht="15">
      <c r="A25" s="203"/>
    </row>
    <row r="26" spans="1:1" ht="13.5">
      <c r="A26" s="222" t="s">
        <v>479</v>
      </c>
    </row>
    <row r="27" spans="1:1" ht="13.5">
      <c r="A27" s="222" t="s">
        <v>480</v>
      </c>
    </row>
    <row r="28" spans="1:1" ht="13.5">
      <c r="A28" s="222" t="s">
        <v>481</v>
      </c>
    </row>
    <row r="29" spans="1:1" ht="15">
      <c r="A29" s="222" t="s">
        <v>482</v>
      </c>
    </row>
    <row r="30" spans="1:1" ht="13.5">
      <c r="A30" s="222" t="s">
        <v>483</v>
      </c>
    </row>
    <row r="31" spans="1:1" ht="15">
      <c r="A31" s="203"/>
    </row>
    <row r="32" spans="1:1" ht="15">
      <c r="A32" s="203"/>
    </row>
    <row r="33" spans="1:5" ht="15">
      <c r="A33" s="203"/>
    </row>
    <row r="34" spans="1:5">
      <c r="A34" s="209" t="s">
        <v>484</v>
      </c>
    </row>
    <row r="35" spans="1:5" ht="15">
      <c r="A35" s="208" t="s">
        <v>485</v>
      </c>
    </row>
    <row r="36" spans="1:5" ht="15">
      <c r="A36" s="208" t="s">
        <v>486</v>
      </c>
    </row>
    <row r="37" spans="1:5" ht="15">
      <c r="A37" s="208" t="s">
        <v>487</v>
      </c>
    </row>
    <row r="38" spans="1:5" ht="15">
      <c r="A38" s="208" t="s">
        <v>474</v>
      </c>
    </row>
    <row r="39" spans="1:5" ht="15">
      <c r="A39" s="175"/>
    </row>
    <row r="40" spans="1:5" ht="14.25">
      <c r="A40" s="218" t="s">
        <v>488</v>
      </c>
    </row>
    <row r="41" spans="1:5" ht="14.25">
      <c r="A41" s="218"/>
    </row>
    <row r="42" spans="1:5" ht="14.25">
      <c r="A42" s="218" t="s">
        <v>489</v>
      </c>
    </row>
    <row r="43" spans="1:5" ht="14.25">
      <c r="A43" s="218"/>
    </row>
    <row r="44" spans="1:5" ht="14.25">
      <c r="A44" s="218" t="s">
        <v>490</v>
      </c>
    </row>
    <row r="45" spans="1:5" ht="14.25">
      <c r="A45" s="218"/>
    </row>
    <row r="46" spans="1:5" ht="14.25">
      <c r="A46" s="218" t="s">
        <v>491</v>
      </c>
    </row>
    <row r="47" spans="1:5" ht="15" thickBot="1">
      <c r="A47" s="218"/>
    </row>
    <row r="48" spans="1:5" ht="15.75" thickBot="1">
      <c r="A48" s="223" t="s">
        <v>492</v>
      </c>
      <c r="B48" s="224" t="s">
        <v>40</v>
      </c>
      <c r="C48" s="224" t="s">
        <v>128</v>
      </c>
      <c r="D48" s="225" t="s">
        <v>493</v>
      </c>
      <c r="E48" s="224" t="s">
        <v>494</v>
      </c>
    </row>
    <row r="49" spans="1:5" ht="15.75" thickBot="1">
      <c r="A49" s="226" t="s">
        <v>495</v>
      </c>
      <c r="B49" s="227" t="s">
        <v>496</v>
      </c>
      <c r="C49" s="228">
        <v>900</v>
      </c>
      <c r="D49" s="229">
        <v>1000</v>
      </c>
      <c r="E49" s="227" t="s">
        <v>497</v>
      </c>
    </row>
    <row r="50" spans="1:5" ht="15.75" thickBot="1">
      <c r="A50" s="230" t="s">
        <v>498</v>
      </c>
      <c r="B50" s="227" t="s">
        <v>496</v>
      </c>
      <c r="C50" s="228">
        <v>900</v>
      </c>
      <c r="D50" s="229">
        <v>1000</v>
      </c>
      <c r="E50" s="227" t="s">
        <v>499</v>
      </c>
    </row>
    <row r="51" spans="1:5" ht="15.75" thickBot="1">
      <c r="A51" s="231" t="s">
        <v>500</v>
      </c>
      <c r="B51" s="227" t="s">
        <v>496</v>
      </c>
      <c r="C51" s="228">
        <v>900</v>
      </c>
      <c r="D51" s="229">
        <v>1000</v>
      </c>
      <c r="E51" s="227" t="s">
        <v>501</v>
      </c>
    </row>
    <row r="52" spans="1:5" ht="15.75" thickBot="1">
      <c r="A52" s="231" t="s">
        <v>502</v>
      </c>
      <c r="B52" s="227" t="s">
        <v>496</v>
      </c>
      <c r="C52" s="228">
        <v>900</v>
      </c>
      <c r="D52" s="229">
        <v>1000</v>
      </c>
      <c r="E52" s="227" t="s">
        <v>503</v>
      </c>
    </row>
    <row r="53" spans="1:5" ht="15.75" thickBot="1">
      <c r="A53" s="232" t="s">
        <v>504</v>
      </c>
      <c r="B53" s="227" t="s">
        <v>496</v>
      </c>
      <c r="C53" s="228">
        <v>1300</v>
      </c>
      <c r="D53" s="229">
        <v>1300</v>
      </c>
      <c r="E53" s="227" t="s">
        <v>505</v>
      </c>
    </row>
    <row r="54" spans="1:5" ht="15.75" thickBot="1">
      <c r="A54" s="230" t="s">
        <v>506</v>
      </c>
      <c r="B54" s="227" t="s">
        <v>496</v>
      </c>
      <c r="C54" s="228">
        <v>900</v>
      </c>
      <c r="D54" s="229">
        <v>1000</v>
      </c>
      <c r="E54" s="227" t="s">
        <v>507</v>
      </c>
    </row>
    <row r="55" spans="1:5" ht="15.75" thickBot="1">
      <c r="A55" s="232" t="s">
        <v>508</v>
      </c>
      <c r="B55" s="227" t="s">
        <v>509</v>
      </c>
      <c r="C55" s="228">
        <v>900</v>
      </c>
      <c r="D55" s="229">
        <v>1000</v>
      </c>
      <c r="E55" s="233"/>
    </row>
    <row r="56" spans="1:5" ht="15.75" thickBot="1">
      <c r="A56" s="232" t="s">
        <v>510</v>
      </c>
      <c r="B56" s="227" t="s">
        <v>509</v>
      </c>
      <c r="C56" s="228">
        <v>900</v>
      </c>
      <c r="D56" s="229">
        <v>1000</v>
      </c>
      <c r="E56" s="233"/>
    </row>
    <row r="57" spans="1:5" ht="15.75" thickBot="1">
      <c r="A57" s="234" t="s">
        <v>511</v>
      </c>
      <c r="B57" s="227" t="s">
        <v>509</v>
      </c>
      <c r="C57" s="228">
        <v>900</v>
      </c>
      <c r="D57" s="229">
        <v>1000</v>
      </c>
      <c r="E57" s="233"/>
    </row>
    <row r="58" spans="1:5" ht="15.75" thickBot="1">
      <c r="A58" s="232" t="s">
        <v>502</v>
      </c>
      <c r="B58" s="227" t="s">
        <v>509</v>
      </c>
      <c r="C58" s="228">
        <v>900</v>
      </c>
      <c r="D58" s="229">
        <v>1000</v>
      </c>
      <c r="E58" s="233"/>
    </row>
    <row r="59" spans="1:5" ht="15.75" thickBot="1">
      <c r="A59" s="232" t="s">
        <v>512</v>
      </c>
      <c r="B59" s="227" t="s">
        <v>509</v>
      </c>
      <c r="C59" s="228">
        <v>1300</v>
      </c>
      <c r="D59" s="229">
        <v>1300</v>
      </c>
      <c r="E59" s="233"/>
    </row>
    <row r="60" spans="1:5" ht="15.75" thickBot="1">
      <c r="A60" s="235"/>
      <c r="B60" s="233"/>
      <c r="C60" s="236">
        <v>10700</v>
      </c>
      <c r="D60" s="237">
        <v>11600</v>
      </c>
      <c r="E60" s="233"/>
    </row>
    <row r="62" spans="1:5" ht="14.25">
      <c r="A62" s="218" t="s">
        <v>513</v>
      </c>
    </row>
    <row r="63" spans="1:5" ht="14.25">
      <c r="A63" s="218"/>
    </row>
    <row r="64" spans="1:5" ht="14.25">
      <c r="A64" s="218" t="s">
        <v>514</v>
      </c>
    </row>
    <row r="65" spans="1:1" ht="14.25">
      <c r="A65" s="218"/>
    </row>
    <row r="66" spans="1:1" ht="14.25">
      <c r="A66" s="218" t="s">
        <v>515</v>
      </c>
    </row>
    <row r="67" spans="1:1" ht="14.25">
      <c r="A67" s="218"/>
    </row>
    <row r="68" spans="1:1" ht="14.25">
      <c r="A68" s="220"/>
    </row>
    <row r="69" spans="1:1" ht="15.75">
      <c r="A69" s="221" t="s">
        <v>465</v>
      </c>
    </row>
    <row r="70" spans="1:1" ht="15.75">
      <c r="A70" s="221" t="s">
        <v>466</v>
      </c>
    </row>
    <row r="71" spans="1:1" ht="47.25">
      <c r="A71" s="221" t="s">
        <v>467</v>
      </c>
    </row>
    <row r="72" spans="1:1" ht="42.75">
      <c r="A72" s="220" t="s">
        <v>468</v>
      </c>
    </row>
    <row r="73" spans="1:1" ht="31.5">
      <c r="A73" s="221" t="s">
        <v>469</v>
      </c>
    </row>
    <row r="74" spans="1:1" ht="14.25">
      <c r="A74" s="218"/>
    </row>
    <row r="75" spans="1:1">
      <c r="A75" s="209" t="s">
        <v>470</v>
      </c>
    </row>
    <row r="76" spans="1:1" ht="15">
      <c r="A76" s="208" t="s">
        <v>516</v>
      </c>
    </row>
    <row r="77" spans="1:1" ht="15">
      <c r="A77" s="208" t="s">
        <v>517</v>
      </c>
    </row>
    <row r="78" spans="1:1" ht="15">
      <c r="A78" s="208" t="s">
        <v>518</v>
      </c>
    </row>
    <row r="79" spans="1:1" ht="15">
      <c r="A79" s="208" t="s">
        <v>519</v>
      </c>
    </row>
    <row r="80" spans="1:1" ht="15">
      <c r="A80" s="175"/>
    </row>
    <row r="81" spans="1:1" ht="15">
      <c r="A81" s="175" t="s">
        <v>520</v>
      </c>
    </row>
    <row r="82" spans="1:1" ht="15">
      <c r="A82" s="175"/>
    </row>
    <row r="83" spans="1:1" ht="15">
      <c r="A83" s="175" t="s">
        <v>521</v>
      </c>
    </row>
    <row r="84" spans="1:1" ht="15">
      <c r="A84" s="175"/>
    </row>
    <row r="85" spans="1:1" ht="15">
      <c r="A85" s="175" t="s">
        <v>478</v>
      </c>
    </row>
    <row r="86" spans="1:1" ht="15">
      <c r="A86" s="175" t="s">
        <v>522</v>
      </c>
    </row>
    <row r="87" spans="1:1" ht="15">
      <c r="A87" s="175"/>
    </row>
    <row r="88" spans="1:1">
      <c r="A88" s="209" t="s">
        <v>523</v>
      </c>
    </row>
    <row r="89" spans="1:1" ht="15">
      <c r="A89" s="175" t="s">
        <v>524</v>
      </c>
    </row>
    <row r="90" spans="1:1" ht="15">
      <c r="A90" s="175" t="s">
        <v>525</v>
      </c>
    </row>
    <row r="91" spans="1:1" ht="15">
      <c r="A91" s="175"/>
    </row>
    <row r="92" spans="1:1" ht="15">
      <c r="A92" s="175" t="s">
        <v>526</v>
      </c>
    </row>
    <row r="93" spans="1:1" ht="15">
      <c r="A93" s="175"/>
    </row>
    <row r="94" spans="1:1" ht="15">
      <c r="A94" s="175" t="s">
        <v>522</v>
      </c>
    </row>
    <row r="95" spans="1:1" ht="15">
      <c r="A95" s="175"/>
    </row>
    <row r="96" spans="1:1" ht="15">
      <c r="A96" s="175"/>
    </row>
    <row r="97" spans="1:4" ht="15">
      <c r="A97" s="175"/>
    </row>
    <row r="98" spans="1:4">
      <c r="A98" s="209" t="s">
        <v>527</v>
      </c>
    </row>
    <row r="99" spans="1:4" ht="15">
      <c r="A99" s="175" t="s">
        <v>524</v>
      </c>
    </row>
    <row r="100" spans="1:4" ht="14.25">
      <c r="A100" s="218" t="s">
        <v>528</v>
      </c>
    </row>
    <row r="101" spans="1:4" ht="14.25">
      <c r="A101" s="218"/>
    </row>
    <row r="102" spans="1:4" ht="14.25">
      <c r="A102" s="218" t="s">
        <v>529</v>
      </c>
    </row>
    <row r="103" spans="1:4" ht="14.25">
      <c r="A103" s="218"/>
    </row>
    <row r="104" spans="1:4" ht="14.25">
      <c r="A104" s="218" t="s">
        <v>530</v>
      </c>
    </row>
    <row r="105" spans="1:4" ht="14.25">
      <c r="A105" s="218"/>
    </row>
    <row r="106" spans="1:4" ht="14.25">
      <c r="A106" s="218" t="s">
        <v>531</v>
      </c>
    </row>
    <row r="107" spans="1:4" ht="14.25">
      <c r="A107" s="218"/>
    </row>
    <row r="108" spans="1:4" ht="14.25">
      <c r="A108" s="218" t="s">
        <v>532</v>
      </c>
    </row>
    <row r="109" spans="1:4" ht="15" thickBot="1">
      <c r="A109" s="218"/>
    </row>
    <row r="110" spans="1:4" ht="15.75" thickBot="1">
      <c r="A110" s="223" t="s">
        <v>492</v>
      </c>
      <c r="B110" s="224" t="s">
        <v>40</v>
      </c>
      <c r="C110" s="224" t="s">
        <v>128</v>
      </c>
      <c r="D110" s="224" t="s">
        <v>494</v>
      </c>
    </row>
    <row r="111" spans="1:4" ht="15.75" thickBot="1">
      <c r="A111" s="231" t="s">
        <v>495</v>
      </c>
      <c r="B111" s="227" t="s">
        <v>496</v>
      </c>
      <c r="C111" s="228">
        <v>900</v>
      </c>
      <c r="D111" s="227" t="s">
        <v>497</v>
      </c>
    </row>
    <row r="112" spans="1:4" ht="15.75" thickBot="1">
      <c r="A112" s="230" t="s">
        <v>498</v>
      </c>
      <c r="B112" s="227" t="s">
        <v>496</v>
      </c>
      <c r="C112" s="228">
        <v>900</v>
      </c>
      <c r="D112" s="227" t="s">
        <v>499</v>
      </c>
    </row>
    <row r="113" spans="1:4" ht="15.75" thickBot="1">
      <c r="A113" s="231" t="s">
        <v>500</v>
      </c>
      <c r="B113" s="227" t="s">
        <v>496</v>
      </c>
      <c r="C113" s="228">
        <v>900</v>
      </c>
      <c r="D113" s="227" t="s">
        <v>501</v>
      </c>
    </row>
    <row r="114" spans="1:4" ht="15.75" thickBot="1">
      <c r="A114" s="231" t="s">
        <v>502</v>
      </c>
      <c r="B114" s="227" t="s">
        <v>496</v>
      </c>
      <c r="C114" s="228">
        <v>900</v>
      </c>
      <c r="D114" s="227" t="s">
        <v>503</v>
      </c>
    </row>
    <row r="115" spans="1:4" ht="15.75" thickBot="1">
      <c r="A115" s="232" t="s">
        <v>504</v>
      </c>
      <c r="B115" s="227" t="s">
        <v>496</v>
      </c>
      <c r="C115" s="228">
        <v>1300</v>
      </c>
      <c r="D115" s="227" t="s">
        <v>505</v>
      </c>
    </row>
    <row r="116" spans="1:4" ht="15.75" thickBot="1">
      <c r="A116" s="230" t="s">
        <v>506</v>
      </c>
      <c r="B116" s="227" t="s">
        <v>496</v>
      </c>
      <c r="C116" s="228">
        <v>900</v>
      </c>
      <c r="D116" s="227" t="s">
        <v>507</v>
      </c>
    </row>
    <row r="117" spans="1:4" ht="15.75" thickBot="1">
      <c r="A117" s="232" t="s">
        <v>508</v>
      </c>
      <c r="B117" s="227" t="s">
        <v>509</v>
      </c>
      <c r="C117" s="228">
        <v>900</v>
      </c>
      <c r="D117" s="233"/>
    </row>
    <row r="118" spans="1:4" ht="15.75" thickBot="1">
      <c r="A118" s="232" t="s">
        <v>510</v>
      </c>
      <c r="B118" s="227" t="s">
        <v>509</v>
      </c>
      <c r="C118" s="228">
        <v>900</v>
      </c>
      <c r="D118" s="233"/>
    </row>
    <row r="119" spans="1:4" ht="15.75" thickBot="1">
      <c r="A119" s="234" t="s">
        <v>511</v>
      </c>
      <c r="B119" s="227" t="s">
        <v>509</v>
      </c>
      <c r="C119" s="228">
        <v>900</v>
      </c>
      <c r="D119" s="233"/>
    </row>
    <row r="120" spans="1:4" ht="15.75" thickBot="1">
      <c r="A120" s="232" t="s">
        <v>502</v>
      </c>
      <c r="B120" s="227" t="s">
        <v>509</v>
      </c>
      <c r="C120" s="228">
        <v>900</v>
      </c>
      <c r="D120" s="233"/>
    </row>
    <row r="121" spans="1:4" ht="15.75" thickBot="1">
      <c r="A121" s="232" t="s">
        <v>512</v>
      </c>
      <c r="B121" s="227" t="s">
        <v>509</v>
      </c>
      <c r="C121" s="228">
        <v>1300</v>
      </c>
      <c r="D121" s="233"/>
    </row>
    <row r="122" spans="1:4" ht="15.75" thickBot="1">
      <c r="A122" s="235"/>
      <c r="B122" s="233"/>
      <c r="C122" s="236">
        <v>10700</v>
      </c>
      <c r="D122" s="233"/>
    </row>
    <row r="123" spans="1:4" ht="14.25">
      <c r="A123" s="218"/>
    </row>
    <row r="124" spans="1:4" ht="14.25">
      <c r="A124" s="218"/>
    </row>
    <row r="125" spans="1:4" ht="14.25">
      <c r="A125" s="218" t="s">
        <v>513</v>
      </c>
    </row>
    <row r="126" spans="1:4" ht="14.25">
      <c r="A126" s="218"/>
    </row>
    <row r="127" spans="1:4" ht="14.25">
      <c r="A127" s="218" t="s">
        <v>533</v>
      </c>
    </row>
    <row r="128" spans="1:4" ht="14.25">
      <c r="A128" s="218"/>
    </row>
    <row r="129" spans="1:1" ht="14.25">
      <c r="A129" s="218" t="s">
        <v>534</v>
      </c>
    </row>
    <row r="130" spans="1:1" ht="14.25">
      <c r="A130" s="218"/>
    </row>
    <row r="131" spans="1:1" ht="14.25">
      <c r="A131" s="218"/>
    </row>
    <row r="132" spans="1:1" ht="14.25">
      <c r="A132" s="220"/>
    </row>
    <row r="133" spans="1:1" ht="15.75">
      <c r="A133" s="221" t="s">
        <v>465</v>
      </c>
    </row>
    <row r="134" spans="1:1" ht="15.75">
      <c r="A134" s="221" t="s">
        <v>466</v>
      </c>
    </row>
    <row r="135" spans="1:1" ht="47.25">
      <c r="A135" s="221" t="s">
        <v>467</v>
      </c>
    </row>
    <row r="136" spans="1:1" ht="42.75">
      <c r="A136" s="220" t="s">
        <v>468</v>
      </c>
    </row>
    <row r="137" spans="1:1" ht="31.5">
      <c r="A137" s="221" t="s">
        <v>469</v>
      </c>
    </row>
    <row r="138" spans="1:1" ht="14.25">
      <c r="A138" s="218"/>
    </row>
    <row r="139" spans="1:1">
      <c r="A139" s="209" t="s">
        <v>470</v>
      </c>
    </row>
    <row r="140" spans="1:1" ht="15">
      <c r="A140" s="208" t="s">
        <v>535</v>
      </c>
    </row>
    <row r="141" spans="1:1" ht="15">
      <c r="A141" s="208" t="s">
        <v>536</v>
      </c>
    </row>
    <row r="142" spans="1:1" ht="15">
      <c r="A142" s="208" t="s">
        <v>518</v>
      </c>
    </row>
    <row r="143" spans="1:1" ht="15">
      <c r="A143" s="208" t="s">
        <v>537</v>
      </c>
    </row>
    <row r="144" spans="1:1" ht="15">
      <c r="A144" s="175"/>
    </row>
    <row r="145" spans="1:3" ht="15">
      <c r="A145" s="203" t="s">
        <v>475</v>
      </c>
    </row>
    <row r="146" spans="1:3" ht="15">
      <c r="A146" s="203"/>
    </row>
    <row r="147" spans="1:3" ht="15">
      <c r="A147" s="203" t="s">
        <v>538</v>
      </c>
    </row>
    <row r="148" spans="1:3" ht="15">
      <c r="A148" s="175"/>
    </row>
    <row r="149" spans="1:3" ht="15">
      <c r="A149" s="238" t="s">
        <v>539</v>
      </c>
    </row>
    <row r="150" spans="1:3" ht="15">
      <c r="A150" s="175"/>
    </row>
    <row r="151" spans="1:3" ht="15">
      <c r="A151" s="175" t="s">
        <v>495</v>
      </c>
      <c r="B151" s="239" t="s">
        <v>496</v>
      </c>
      <c r="C151" s="240">
        <v>900</v>
      </c>
    </row>
    <row r="152" spans="1:3" ht="15">
      <c r="A152" s="175" t="s">
        <v>498</v>
      </c>
      <c r="B152" s="239" t="s">
        <v>496</v>
      </c>
      <c r="C152" s="240">
        <v>900</v>
      </c>
    </row>
    <row r="153" spans="1:3" ht="15">
      <c r="A153" s="241" t="s">
        <v>500</v>
      </c>
      <c r="B153" s="239" t="s">
        <v>496</v>
      </c>
      <c r="C153" s="240">
        <v>900</v>
      </c>
    </row>
    <row r="154" spans="1:3" ht="15">
      <c r="A154" s="239" t="s">
        <v>502</v>
      </c>
      <c r="B154" s="239" t="s">
        <v>496</v>
      </c>
      <c r="C154" s="240">
        <v>900</v>
      </c>
    </row>
    <row r="155" spans="1:3" ht="15">
      <c r="A155" s="239" t="s">
        <v>504</v>
      </c>
      <c r="B155" s="239" t="s">
        <v>496</v>
      </c>
      <c r="C155" s="240">
        <v>1300</v>
      </c>
    </row>
    <row r="156" spans="1:3" ht="15">
      <c r="A156" s="239" t="s">
        <v>506</v>
      </c>
      <c r="B156" s="239" t="s">
        <v>496</v>
      </c>
      <c r="C156" s="240">
        <v>900</v>
      </c>
    </row>
    <row r="157" spans="1:3" ht="15">
      <c r="A157" s="175" t="s">
        <v>508</v>
      </c>
      <c r="B157" s="239" t="s">
        <v>509</v>
      </c>
      <c r="C157" s="240">
        <v>900</v>
      </c>
    </row>
    <row r="158" spans="1:3" ht="15">
      <c r="A158" s="175" t="s">
        <v>510</v>
      </c>
      <c r="B158" s="239" t="s">
        <v>509</v>
      </c>
      <c r="C158" s="240">
        <v>900</v>
      </c>
    </row>
    <row r="159" spans="1:3" ht="15">
      <c r="A159" s="241" t="s">
        <v>511</v>
      </c>
      <c r="B159" s="239" t="s">
        <v>509</v>
      </c>
      <c r="C159" s="240">
        <v>900</v>
      </c>
    </row>
    <row r="160" spans="1:3" ht="15">
      <c r="A160" s="239" t="s">
        <v>502</v>
      </c>
      <c r="B160" s="239" t="s">
        <v>509</v>
      </c>
      <c r="C160" s="240">
        <v>900</v>
      </c>
    </row>
    <row r="161" spans="1:3" ht="15">
      <c r="A161" s="239" t="s">
        <v>512</v>
      </c>
      <c r="B161" s="239" t="s">
        <v>509</v>
      </c>
      <c r="C161" s="240">
        <v>1300</v>
      </c>
    </row>
    <row r="162" spans="1:3" ht="15">
      <c r="A162" s="175"/>
    </row>
    <row r="163" spans="1:3" ht="15">
      <c r="A163" s="175" t="s">
        <v>540</v>
      </c>
    </row>
    <row r="164" spans="1:3" ht="15">
      <c r="A164" s="203"/>
    </row>
    <row r="165" spans="1:3" ht="13.5">
      <c r="A165" s="222" t="s">
        <v>479</v>
      </c>
    </row>
    <row r="166" spans="1:3" ht="13.5">
      <c r="A166" s="222" t="s">
        <v>480</v>
      </c>
    </row>
    <row r="167" spans="1:3" ht="13.5">
      <c r="A167" s="222" t="s">
        <v>481</v>
      </c>
    </row>
    <row r="168" spans="1:3" ht="15">
      <c r="A168" s="222" t="s">
        <v>482</v>
      </c>
    </row>
    <row r="169" spans="1:3" ht="13.5">
      <c r="A169" s="222" t="s">
        <v>483</v>
      </c>
    </row>
    <row r="170" spans="1:3" ht="15">
      <c r="A170" s="203"/>
    </row>
    <row r="171" spans="1:3" ht="15">
      <c r="A171" s="203"/>
    </row>
    <row r="172" spans="1:3">
      <c r="A172" s="209" t="s">
        <v>541</v>
      </c>
    </row>
    <row r="173" spans="1:3" ht="15">
      <c r="A173" s="208" t="s">
        <v>542</v>
      </c>
    </row>
    <row r="174" spans="1:3">
      <c r="A174" s="209" t="s">
        <v>543</v>
      </c>
    </row>
    <row r="175" spans="1:3" ht="15">
      <c r="A175" s="208" t="s">
        <v>544</v>
      </c>
    </row>
    <row r="176" spans="1:3" ht="15">
      <c r="A176" s="208" t="s">
        <v>545</v>
      </c>
    </row>
    <row r="177" spans="1:1" ht="15">
      <c r="A177" s="175"/>
    </row>
    <row r="178" spans="1:1">
      <c r="A178" s="108"/>
    </row>
    <row r="179" spans="1:1" ht="15">
      <c r="A179" s="175" t="s">
        <v>546</v>
      </c>
    </row>
    <row r="180" spans="1:1">
      <c r="A180" s="108"/>
    </row>
    <row r="181" spans="1:1" ht="15">
      <c r="A181" s="175" t="s">
        <v>547</v>
      </c>
    </row>
    <row r="182" spans="1:1">
      <c r="A182" s="108"/>
    </row>
    <row r="183" spans="1:1" ht="15">
      <c r="A183" s="175" t="s">
        <v>548</v>
      </c>
    </row>
    <row r="184" spans="1:1" ht="15">
      <c r="A184" s="175" t="s">
        <v>549</v>
      </c>
    </row>
    <row r="185" spans="1:1">
      <c r="A185" s="108"/>
    </row>
    <row r="186" spans="1:1">
      <c r="A186" s="108"/>
    </row>
    <row r="187" spans="1:1">
      <c r="A187" s="108"/>
    </row>
    <row r="188" spans="1:1">
      <c r="A188" s="108"/>
    </row>
    <row r="189" spans="1:1" ht="15">
      <c r="A189" s="242" t="s">
        <v>550</v>
      </c>
    </row>
    <row r="190" spans="1:1" ht="15">
      <c r="A190" s="175" t="s">
        <v>551</v>
      </c>
    </row>
    <row r="191" spans="1:1">
      <c r="A191" s="209" t="s">
        <v>552</v>
      </c>
    </row>
    <row r="192" spans="1:1">
      <c r="A192" s="209" t="s">
        <v>553</v>
      </c>
    </row>
    <row r="193" spans="1:1" ht="15">
      <c r="A193" s="208" t="s">
        <v>554</v>
      </c>
    </row>
    <row r="194" spans="1:1" ht="15">
      <c r="A194" s="208" t="s">
        <v>555</v>
      </c>
    </row>
    <row r="195" spans="1:1" ht="15">
      <c r="A195" s="208" t="s">
        <v>556</v>
      </c>
    </row>
    <row r="196" spans="1:1" ht="15">
      <c r="A196" s="175" t="s">
        <v>475</v>
      </c>
    </row>
    <row r="197" spans="1:1" ht="15">
      <c r="A197" s="175"/>
    </row>
    <row r="198" spans="1:1" ht="15">
      <c r="A198" s="175" t="s">
        <v>557</v>
      </c>
    </row>
    <row r="199" spans="1:1" ht="15">
      <c r="A199" s="175"/>
    </row>
    <row r="200" spans="1:1" ht="15">
      <c r="A200" s="175" t="s">
        <v>522</v>
      </c>
    </row>
    <row r="201" spans="1:1">
      <c r="A201" s="209" t="s">
        <v>558</v>
      </c>
    </row>
    <row r="202" spans="1:1" ht="15">
      <c r="A202" s="175" t="s">
        <v>524</v>
      </c>
    </row>
    <row r="203" spans="1:1" ht="14.25">
      <c r="A203" s="218" t="s">
        <v>528</v>
      </c>
    </row>
    <row r="204" spans="1:1" ht="14.25">
      <c r="A204" s="218"/>
    </row>
    <row r="205" spans="1:1" ht="14.25">
      <c r="A205" s="218" t="s">
        <v>559</v>
      </c>
    </row>
    <row r="206" spans="1:1" ht="14.25">
      <c r="A206" s="218"/>
    </row>
    <row r="207" spans="1:1" ht="14.25">
      <c r="A207" s="218" t="s">
        <v>515</v>
      </c>
    </row>
    <row r="208" spans="1:1" ht="14.25">
      <c r="A208" s="218"/>
    </row>
    <row r="209" spans="1:1" ht="14.25">
      <c r="A209" s="220"/>
    </row>
    <row r="210" spans="1:1" ht="15.75">
      <c r="A210" s="221" t="s">
        <v>465</v>
      </c>
    </row>
    <row r="211" spans="1:1" ht="15.75">
      <c r="A211" s="221" t="s">
        <v>466</v>
      </c>
    </row>
    <row r="212" spans="1:1" ht="47.25">
      <c r="A212" s="221" t="s">
        <v>467</v>
      </c>
    </row>
    <row r="213" spans="1:1" ht="42.75">
      <c r="A213" s="220" t="s">
        <v>468</v>
      </c>
    </row>
    <row r="214" spans="1:1" ht="31.5">
      <c r="A214" s="221" t="s">
        <v>469</v>
      </c>
    </row>
    <row r="215" spans="1:1" ht="14.25">
      <c r="A215" s="218"/>
    </row>
    <row r="216" spans="1:1">
      <c r="A216" s="209" t="s">
        <v>470</v>
      </c>
    </row>
    <row r="217" spans="1:1" ht="15">
      <c r="A217" s="208" t="s">
        <v>560</v>
      </c>
    </row>
    <row r="218" spans="1:1" ht="15">
      <c r="A218" s="208" t="s">
        <v>561</v>
      </c>
    </row>
    <row r="219" spans="1:1" ht="15">
      <c r="A219" s="208" t="s">
        <v>562</v>
      </c>
    </row>
    <row r="220" spans="1:1" ht="15">
      <c r="A220" s="208" t="s">
        <v>563</v>
      </c>
    </row>
    <row r="221" spans="1:1" ht="15">
      <c r="A221" s="175"/>
    </row>
    <row r="222" spans="1:1" ht="15">
      <c r="A222" s="203" t="s">
        <v>349</v>
      </c>
    </row>
    <row r="223" spans="1:1" ht="15">
      <c r="A223" s="203"/>
    </row>
    <row r="224" spans="1:1" ht="15">
      <c r="A224" s="203" t="s">
        <v>564</v>
      </c>
    </row>
    <row r="225" spans="1:1" ht="15">
      <c r="A225" s="203"/>
    </row>
    <row r="226" spans="1:1" ht="15">
      <c r="A226" s="243" t="s">
        <v>565</v>
      </c>
    </row>
    <row r="227" spans="1:1" ht="15">
      <c r="A227" s="243" t="s">
        <v>566</v>
      </c>
    </row>
    <row r="228" spans="1:1" ht="15">
      <c r="A228" s="203"/>
    </row>
    <row r="229" spans="1:1" ht="15">
      <c r="A229" s="203" t="s">
        <v>478</v>
      </c>
    </row>
    <row r="230" spans="1:1" ht="15">
      <c r="A230" s="203"/>
    </row>
    <row r="231" spans="1:1" ht="13.5">
      <c r="A231" s="222" t="s">
        <v>479</v>
      </c>
    </row>
    <row r="232" spans="1:1" ht="13.5">
      <c r="A232" s="222" t="s">
        <v>480</v>
      </c>
    </row>
    <row r="233" spans="1:1" ht="13.5">
      <c r="A233" s="222" t="s">
        <v>481</v>
      </c>
    </row>
    <row r="234" spans="1:1" ht="15">
      <c r="A234" s="222" t="s">
        <v>482</v>
      </c>
    </row>
    <row r="235" spans="1:1" ht="13.5">
      <c r="A235" s="222" t="s">
        <v>483</v>
      </c>
    </row>
    <row r="236" spans="1:1" ht="15">
      <c r="A236" s="203"/>
    </row>
    <row r="237" spans="1:1" ht="15">
      <c r="A237" s="203"/>
    </row>
    <row r="238" spans="1:1" ht="15">
      <c r="A238" s="203"/>
    </row>
    <row r="239" spans="1:1">
      <c r="A239" s="209" t="s">
        <v>401</v>
      </c>
    </row>
    <row r="240" spans="1:1" ht="15">
      <c r="A240" s="208" t="s">
        <v>567</v>
      </c>
    </row>
    <row r="241" spans="1:1">
      <c r="A241" s="209" t="s">
        <v>543</v>
      </c>
    </row>
    <row r="242" spans="1:1" ht="15">
      <c r="A242" s="208" t="s">
        <v>568</v>
      </c>
    </row>
    <row r="243" spans="1:1" ht="15">
      <c r="A243" s="208" t="s">
        <v>563</v>
      </c>
    </row>
    <row r="244" spans="1:1" ht="15">
      <c r="A244" s="175"/>
    </row>
    <row r="245" spans="1:1" ht="15">
      <c r="A245" s="175" t="s">
        <v>488</v>
      </c>
    </row>
    <row r="246" spans="1:1" ht="15">
      <c r="A246" s="175"/>
    </row>
    <row r="247" spans="1:1" ht="15">
      <c r="A247" s="175" t="s">
        <v>569</v>
      </c>
    </row>
    <row r="248" spans="1:1" ht="15">
      <c r="A248" s="175"/>
    </row>
    <row r="249" spans="1:1" ht="15">
      <c r="A249" s="175" t="s">
        <v>413</v>
      </c>
    </row>
    <row r="250" spans="1:1" ht="15">
      <c r="A250" s="175" t="s">
        <v>134</v>
      </c>
    </row>
    <row r="251" spans="1:1" ht="15">
      <c r="A251" s="175"/>
    </row>
    <row r="252" spans="1:1">
      <c r="A252" s="209" t="s">
        <v>541</v>
      </c>
    </row>
    <row r="253" spans="1:1" ht="15">
      <c r="A253" s="208" t="s">
        <v>570</v>
      </c>
    </row>
    <row r="254" spans="1:1">
      <c r="A254" s="209" t="s">
        <v>543</v>
      </c>
    </row>
    <row r="255" spans="1:1" ht="15">
      <c r="A255" s="208" t="s">
        <v>571</v>
      </c>
    </row>
    <row r="256" spans="1:1" ht="15">
      <c r="A256" s="208" t="s">
        <v>572</v>
      </c>
    </row>
    <row r="257" spans="1:1" ht="15">
      <c r="A257" s="175"/>
    </row>
    <row r="258" spans="1:1">
      <c r="A258" s="108"/>
    </row>
    <row r="259" spans="1:1" ht="15">
      <c r="A259" s="175" t="s">
        <v>546</v>
      </c>
    </row>
    <row r="260" spans="1:1">
      <c r="A260" s="108"/>
    </row>
    <row r="261" spans="1:1" ht="15">
      <c r="A261" s="175" t="s">
        <v>573</v>
      </c>
    </row>
    <row r="262" spans="1:1">
      <c r="A262" s="108"/>
    </row>
    <row r="263" spans="1:1" ht="15">
      <c r="A263" s="175" t="s">
        <v>548</v>
      </c>
    </row>
    <row r="264" spans="1:1" ht="15">
      <c r="A264" s="175" t="s">
        <v>549</v>
      </c>
    </row>
    <row r="265" spans="1:1">
      <c r="A265" s="108"/>
    </row>
    <row r="266" spans="1:1">
      <c r="A266" s="108"/>
    </row>
    <row r="267" spans="1:1">
      <c r="A267" s="108"/>
    </row>
    <row r="268" spans="1:1">
      <c r="A268" s="108"/>
    </row>
    <row r="269" spans="1:1" ht="15">
      <c r="A269" s="244" t="s">
        <v>550</v>
      </c>
    </row>
    <row r="270" spans="1:1" ht="15">
      <c r="A270" s="175" t="s">
        <v>551</v>
      </c>
    </row>
    <row r="271" spans="1:1">
      <c r="A271" s="209" t="s">
        <v>552</v>
      </c>
    </row>
    <row r="272" spans="1:1" ht="15">
      <c r="A272" s="208" t="s">
        <v>574</v>
      </c>
    </row>
    <row r="273" spans="1:1" ht="15">
      <c r="A273" s="208" t="s">
        <v>575</v>
      </c>
    </row>
    <row r="274" spans="1:1" ht="15">
      <c r="A274" s="208" t="s">
        <v>576</v>
      </c>
    </row>
    <row r="275" spans="1:1" ht="15">
      <c r="A275" s="208" t="s">
        <v>577</v>
      </c>
    </row>
    <row r="276" spans="1:1" ht="15">
      <c r="A276" s="175" t="s">
        <v>578</v>
      </c>
    </row>
    <row r="277" spans="1:1" ht="15">
      <c r="A277" s="175"/>
    </row>
    <row r="278" spans="1:1" ht="15">
      <c r="A278" s="175" t="s">
        <v>579</v>
      </c>
    </row>
    <row r="279" spans="1:1" ht="15">
      <c r="A279" s="175"/>
    </row>
    <row r="280" spans="1:1" ht="15">
      <c r="A280" s="175" t="s">
        <v>478</v>
      </c>
    </row>
    <row r="281" spans="1:1" ht="15">
      <c r="A281" s="175" t="s">
        <v>522</v>
      </c>
    </row>
    <row r="282" spans="1:1">
      <c r="A282" s="108"/>
    </row>
    <row r="283" spans="1:1">
      <c r="A283" s="108"/>
    </row>
    <row r="284" spans="1:1" ht="15">
      <c r="A284" s="175" t="s">
        <v>580</v>
      </c>
    </row>
    <row r="285" spans="1:1">
      <c r="A285" s="209" t="s">
        <v>581</v>
      </c>
    </row>
    <row r="286" spans="1:1" ht="15">
      <c r="A286" s="208" t="s">
        <v>582</v>
      </c>
    </row>
    <row r="287" spans="1:1" ht="15">
      <c r="A287" s="208" t="s">
        <v>583</v>
      </c>
    </row>
    <row r="288" spans="1:1">
      <c r="A288" s="209" t="s">
        <v>584</v>
      </c>
    </row>
    <row r="289" spans="1:1" ht="15">
      <c r="A289" s="208" t="s">
        <v>585</v>
      </c>
    </row>
    <row r="290" spans="1:1" ht="15">
      <c r="A290" s="175" t="s">
        <v>524</v>
      </c>
    </row>
    <row r="291" spans="1:1" ht="15">
      <c r="A291" s="175" t="s">
        <v>578</v>
      </c>
    </row>
    <row r="292" spans="1:1" ht="15">
      <c r="A292" s="175"/>
    </row>
    <row r="293" spans="1:1" ht="15">
      <c r="A293" s="175" t="s">
        <v>586</v>
      </c>
    </row>
    <row r="294" spans="1:1" ht="15">
      <c r="A294" s="175"/>
    </row>
    <row r="295" spans="1:1" ht="15">
      <c r="A295" s="175" t="s">
        <v>478</v>
      </c>
    </row>
    <row r="296" spans="1:1" ht="15">
      <c r="A296" s="175"/>
    </row>
    <row r="297" spans="1:1" ht="15">
      <c r="A297" s="175"/>
    </row>
    <row r="298" spans="1:1" ht="15">
      <c r="A298" s="175" t="s">
        <v>587</v>
      </c>
    </row>
    <row r="299" spans="1:1" ht="15">
      <c r="A299" s="175" t="s">
        <v>588</v>
      </c>
    </row>
    <row r="300" spans="1:1" ht="15">
      <c r="A300" s="175" t="s">
        <v>589</v>
      </c>
    </row>
    <row r="301" spans="1:1" ht="15">
      <c r="A301" s="175"/>
    </row>
    <row r="302" spans="1:1" ht="15">
      <c r="A302" s="175"/>
    </row>
    <row r="303" spans="1:1" ht="15.75">
      <c r="A303" s="245"/>
    </row>
  </sheetData>
  <phoneticPr fontId="70" type="noConversion"/>
  <hyperlinks>
    <hyperlink ref="A12" r:id="rId1" display="mailto:margaret.bellido@jlahome.com" xr:uid="{00000000-0004-0000-0100-000000000000}"/>
    <hyperlink ref="A34" r:id="rId2" display="mailto:mindy.yang@jlachina.com" xr:uid="{00000000-0004-0000-0100-000001000000}"/>
    <hyperlink ref="A75" r:id="rId3" display="mailto:margaret.bellido@jlahome.com" xr:uid="{00000000-0004-0000-0100-000002000000}"/>
    <hyperlink ref="A88" r:id="rId4" display="mailto:Margaret.bellido@jlahome.com" xr:uid="{00000000-0004-0000-0100-000003000000}"/>
    <hyperlink ref="A98" r:id="rId5" display="mailto:mindy.yang@jlachina.com" xr:uid="{00000000-0004-0000-0100-000004000000}"/>
    <hyperlink ref="A139" r:id="rId6" display="mailto:margaret.bellido@jlahome.com" xr:uid="{00000000-0004-0000-0100-000005000000}"/>
    <hyperlink ref="A172" r:id="rId7" display="mailto:mindy.yang@scmhome.com" xr:uid="{00000000-0004-0000-0100-000006000000}"/>
    <hyperlink ref="A174" r:id="rId8" display="mailto:margaret.bellido@jlahome.com" xr:uid="{00000000-0004-0000-0100-000007000000}"/>
    <hyperlink ref="A191" r:id="rId9" display="mailto:margaret.bellido@jlahome.com" xr:uid="{00000000-0004-0000-0100-000008000000}"/>
    <hyperlink ref="A192" r:id="rId10" display="mailto:mindy.yang@jlachina.com" xr:uid="{00000000-0004-0000-0100-000009000000}"/>
    <hyperlink ref="A201" r:id="rId11" display="mailto:mindy.yang@jlachina.com" xr:uid="{00000000-0004-0000-0100-00000A000000}"/>
    <hyperlink ref="A216" r:id="rId12" display="mailto:margaret.bellido@jlahome.com" xr:uid="{00000000-0004-0000-0100-00000B000000}"/>
    <hyperlink ref="A239" r:id="rId13" display="mailto:patrick.li@jlahome.com" xr:uid="{00000000-0004-0000-0100-00000C000000}"/>
    <hyperlink ref="A241" r:id="rId14" display="mailto:margaret.bellido@jlahome.com" xr:uid="{00000000-0004-0000-0100-00000D000000}"/>
    <hyperlink ref="A252" r:id="rId15" display="mailto:mindy.yang@scmhome.com" xr:uid="{00000000-0004-0000-0100-00000E000000}"/>
    <hyperlink ref="A254" r:id="rId16" display="mailto:margaret.bellido@jlahome.com" xr:uid="{00000000-0004-0000-0100-00000F000000}"/>
    <hyperlink ref="A271" r:id="rId17" display="mailto:margaret.bellido@jlahome.com" xr:uid="{00000000-0004-0000-0100-000010000000}"/>
    <hyperlink ref="A285" r:id="rId18" display="mailto:Hallie.Katz@ros.com" xr:uid="{00000000-0004-0000-0100-000011000000}"/>
    <hyperlink ref="A288" r:id="rId19" display="mailto:Juanna.Nixon@ros.com" xr:uid="{00000000-0004-0000-0100-00001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
  <sheetViews>
    <sheetView workbookViewId="0">
      <selection activeCell="G9" sqref="G9"/>
    </sheetView>
  </sheetViews>
  <sheetFormatPr defaultColWidth="9.140625" defaultRowHeight="13.5"/>
  <cols>
    <col min="1" max="1" width="19.85546875" style="73" customWidth="1"/>
    <col min="2" max="2" width="11.140625" style="73" customWidth="1"/>
    <col min="3" max="3" width="37" style="73" customWidth="1"/>
    <col min="4" max="4" width="27.140625" style="73" bestFit="1" customWidth="1"/>
    <col min="5" max="5" width="37.5703125" style="73" bestFit="1" customWidth="1"/>
    <col min="6" max="7" width="37.5703125" style="73" customWidth="1"/>
    <col min="8" max="8" width="13.85546875" style="73" bestFit="1" customWidth="1"/>
    <col min="9" max="9" width="11.5703125" style="73" bestFit="1" customWidth="1"/>
    <col min="10" max="10" width="12.5703125" style="73" bestFit="1" customWidth="1"/>
    <col min="11" max="11" width="8.42578125" style="73" bestFit="1" customWidth="1"/>
    <col min="12" max="12" width="17.140625" style="73" bestFit="1" customWidth="1"/>
    <col min="13" max="13" width="12.5703125" style="73" customWidth="1"/>
    <col min="14" max="14" width="23.85546875" style="73" bestFit="1" customWidth="1"/>
    <col min="15" max="15" width="11.85546875" style="73" bestFit="1" customWidth="1"/>
    <col min="16" max="16384" width="9.140625" style="73"/>
  </cols>
  <sheetData>
    <row r="1" spans="1:16">
      <c r="A1" s="31"/>
      <c r="B1" s="31"/>
      <c r="C1" s="31"/>
      <c r="D1" s="32" t="s">
        <v>29</v>
      </c>
      <c r="E1" s="31"/>
      <c r="F1" s="32"/>
      <c r="G1" s="32"/>
      <c r="H1" s="32"/>
      <c r="I1" s="31"/>
      <c r="J1" s="32"/>
      <c r="K1" s="31"/>
      <c r="L1" s="31"/>
      <c r="M1" s="31"/>
      <c r="N1" s="31"/>
      <c r="O1" s="31"/>
      <c r="P1" s="31"/>
    </row>
    <row r="2" spans="1:16">
      <c r="A2" s="50" t="s">
        <v>32</v>
      </c>
      <c r="B2" s="50" t="s">
        <v>33</v>
      </c>
      <c r="C2" s="51"/>
      <c r="D2" s="50"/>
      <c r="E2" s="52">
        <v>45384</v>
      </c>
      <c r="F2" s="465" t="s">
        <v>49</v>
      </c>
      <c r="G2" s="466"/>
      <c r="H2" s="33"/>
      <c r="I2" s="435"/>
      <c r="J2" s="436"/>
      <c r="K2" s="436"/>
      <c r="L2" s="436"/>
      <c r="M2" s="436"/>
      <c r="N2" s="436"/>
      <c r="O2" s="436"/>
      <c r="P2" s="437"/>
    </row>
    <row r="3" spans="1:16">
      <c r="A3" s="53" t="s">
        <v>34</v>
      </c>
      <c r="B3" s="50"/>
      <c r="C3" s="83"/>
      <c r="D3" s="91"/>
      <c r="E3" s="54" t="s">
        <v>35</v>
      </c>
      <c r="F3" s="81" t="s">
        <v>346</v>
      </c>
      <c r="G3" s="81" t="s">
        <v>347</v>
      </c>
      <c r="H3" s="34"/>
      <c r="I3" s="435" t="s">
        <v>36</v>
      </c>
      <c r="J3" s="436"/>
      <c r="K3" s="436"/>
      <c r="L3" s="436"/>
      <c r="M3" s="436"/>
      <c r="N3" s="436"/>
      <c r="O3" s="436"/>
      <c r="P3" s="437"/>
    </row>
    <row r="4" spans="1:16" ht="54">
      <c r="A4" s="55" t="s">
        <v>37</v>
      </c>
      <c r="B4" s="55" t="s">
        <v>0</v>
      </c>
      <c r="C4" s="55" t="s">
        <v>38</v>
      </c>
      <c r="D4" s="55" t="s">
        <v>39</v>
      </c>
      <c r="E4" s="56" t="s">
        <v>40</v>
      </c>
      <c r="F4" s="55" t="s">
        <v>291</v>
      </c>
      <c r="G4" s="55" t="s">
        <v>291</v>
      </c>
      <c r="H4" s="57" t="s">
        <v>41</v>
      </c>
      <c r="I4" s="438" t="s">
        <v>4</v>
      </c>
      <c r="J4" s="439"/>
      <c r="K4" s="440"/>
      <c r="L4" s="55" t="s">
        <v>42</v>
      </c>
      <c r="M4" s="55" t="s">
        <v>43</v>
      </c>
      <c r="N4" s="55" t="s">
        <v>44</v>
      </c>
      <c r="O4" s="55" t="s">
        <v>45</v>
      </c>
      <c r="P4" s="55" t="s">
        <v>7</v>
      </c>
    </row>
    <row r="5" spans="1:16" ht="27">
      <c r="A5" s="58" t="s">
        <v>33</v>
      </c>
      <c r="B5" s="59" t="s">
        <v>33</v>
      </c>
      <c r="C5" s="59"/>
      <c r="D5" s="59"/>
      <c r="E5" s="60"/>
      <c r="F5" s="82" t="s">
        <v>292</v>
      </c>
      <c r="G5" s="82" t="s">
        <v>292</v>
      </c>
      <c r="H5" s="61"/>
      <c r="I5" s="62" t="s">
        <v>8</v>
      </c>
      <c r="J5" s="62" t="s">
        <v>9</v>
      </c>
      <c r="K5" s="62" t="s">
        <v>10</v>
      </c>
      <c r="L5" s="62"/>
      <c r="M5" s="62"/>
      <c r="N5" s="62"/>
      <c r="O5" s="62"/>
      <c r="P5" s="62"/>
    </row>
    <row r="6" spans="1:16">
      <c r="A6" s="63"/>
      <c r="B6" s="64"/>
      <c r="C6" s="64"/>
      <c r="D6" s="64"/>
      <c r="E6" s="65"/>
      <c r="F6" s="92" t="s">
        <v>51</v>
      </c>
      <c r="G6" s="92" t="s">
        <v>51</v>
      </c>
      <c r="H6" s="67"/>
      <c r="I6" s="64"/>
      <c r="J6" s="64"/>
      <c r="K6" s="64"/>
      <c r="L6" s="64"/>
      <c r="M6" s="64"/>
      <c r="N6" s="64"/>
      <c r="O6" s="64"/>
      <c r="P6" s="64"/>
    </row>
    <row r="7" spans="1:16" ht="27">
      <c r="A7" s="467"/>
      <c r="B7" s="468" t="s">
        <v>46</v>
      </c>
      <c r="C7" s="469" t="s">
        <v>47</v>
      </c>
      <c r="D7" s="469" t="s">
        <v>50</v>
      </c>
      <c r="E7" s="75" t="s">
        <v>71</v>
      </c>
      <c r="F7" s="84">
        <v>7.04</v>
      </c>
      <c r="G7" s="84">
        <v>7.74</v>
      </c>
      <c r="H7" s="444" t="s">
        <v>48</v>
      </c>
      <c r="I7" s="68">
        <v>35</v>
      </c>
      <c r="J7" s="68">
        <v>27</v>
      </c>
      <c r="K7" s="68">
        <v>20</v>
      </c>
      <c r="L7" s="68">
        <v>4</v>
      </c>
      <c r="M7" s="69">
        <f>(I7*J7*K7)/1000000</f>
        <v>1.89E-2</v>
      </c>
      <c r="N7" s="70">
        <f>L7*66/M7</f>
        <v>13968.253968253968</v>
      </c>
      <c r="O7" s="71"/>
      <c r="P7" s="72">
        <f>O7/N7</f>
        <v>0</v>
      </c>
    </row>
    <row r="8" spans="1:16" ht="27">
      <c r="A8" s="467"/>
      <c r="B8" s="468"/>
      <c r="C8" s="469"/>
      <c r="D8" s="469"/>
      <c r="E8" s="75" t="s">
        <v>348</v>
      </c>
      <c r="F8" s="84">
        <v>7.28</v>
      </c>
      <c r="G8" s="84">
        <v>8.01</v>
      </c>
      <c r="H8" s="445"/>
      <c r="I8" s="68">
        <v>35</v>
      </c>
      <c r="J8" s="68">
        <v>27</v>
      </c>
      <c r="K8" s="68">
        <v>20</v>
      </c>
      <c r="L8" s="68">
        <v>4</v>
      </c>
      <c r="M8" s="69">
        <f>(I8*J8*K8)/1000000</f>
        <v>1.89E-2</v>
      </c>
      <c r="N8" s="70">
        <f>L8*66/M8</f>
        <v>13968.253968253968</v>
      </c>
      <c r="O8" s="71"/>
      <c r="P8" s="72">
        <f>O8/N8</f>
        <v>0</v>
      </c>
    </row>
    <row r="9" spans="1:16" ht="27">
      <c r="A9" s="467"/>
      <c r="B9" s="468"/>
      <c r="C9" s="469"/>
      <c r="D9" s="469"/>
      <c r="E9" s="75" t="s">
        <v>72</v>
      </c>
      <c r="F9" s="84">
        <v>9.1300000000000008</v>
      </c>
      <c r="G9" s="84">
        <v>10.039999999999999</v>
      </c>
      <c r="H9" s="445"/>
      <c r="I9" s="68">
        <v>35</v>
      </c>
      <c r="J9" s="68">
        <v>27</v>
      </c>
      <c r="K9" s="68">
        <v>25</v>
      </c>
      <c r="L9" s="68">
        <v>4</v>
      </c>
      <c r="M9" s="69">
        <f>(I9*J9*K9)/1000000</f>
        <v>2.3625E-2</v>
      </c>
      <c r="N9" s="70">
        <f>L9*66/M9</f>
        <v>11174.603174603175</v>
      </c>
      <c r="O9" s="71"/>
      <c r="P9" s="72">
        <f>O9/N9</f>
        <v>0</v>
      </c>
    </row>
    <row r="10" spans="1:16" ht="27">
      <c r="A10" s="467"/>
      <c r="B10" s="468"/>
      <c r="C10" s="469"/>
      <c r="D10" s="469"/>
      <c r="E10" s="75" t="s">
        <v>73</v>
      </c>
      <c r="F10" s="84">
        <v>10.17</v>
      </c>
      <c r="G10" s="84">
        <v>11.19</v>
      </c>
      <c r="H10" s="445"/>
      <c r="I10" s="68">
        <v>35</v>
      </c>
      <c r="J10" s="68">
        <v>27</v>
      </c>
      <c r="K10" s="68">
        <v>27</v>
      </c>
      <c r="L10" s="68">
        <v>4</v>
      </c>
      <c r="M10" s="69">
        <f>(I10*J10*K10)/1000000</f>
        <v>2.5514999999999999E-2</v>
      </c>
      <c r="N10" s="70">
        <f>L10*66/M10</f>
        <v>10346.854791299236</v>
      </c>
      <c r="O10" s="71"/>
      <c r="P10" s="72">
        <f>O10/N10</f>
        <v>0</v>
      </c>
    </row>
    <row r="11" spans="1:16" ht="27">
      <c r="A11" s="467"/>
      <c r="B11" s="468"/>
      <c r="C11" s="469"/>
      <c r="D11" s="469"/>
      <c r="E11" s="75" t="s">
        <v>74</v>
      </c>
      <c r="F11" s="84">
        <v>12.36</v>
      </c>
      <c r="G11" s="84">
        <v>13.6</v>
      </c>
      <c r="H11" s="445"/>
      <c r="I11" s="68">
        <v>35</v>
      </c>
      <c r="J11" s="68">
        <v>27</v>
      </c>
      <c r="K11" s="68">
        <v>32</v>
      </c>
      <c r="L11" s="68">
        <v>4</v>
      </c>
      <c r="M11" s="69">
        <f t="shared" ref="M11:M12" si="0">(I11*J11*K11)/1000000</f>
        <v>3.024E-2</v>
      </c>
      <c r="N11" s="70">
        <f t="shared" ref="N11:N12" si="1">L11*66/M11</f>
        <v>8730.1587301587297</v>
      </c>
      <c r="O11" s="71"/>
      <c r="P11" s="72">
        <f t="shared" ref="P11:P12" si="2">O11/N11</f>
        <v>0</v>
      </c>
    </row>
    <row r="12" spans="1:16" ht="27">
      <c r="A12" s="467"/>
      <c r="B12" s="468"/>
      <c r="C12" s="469"/>
      <c r="D12" s="469"/>
      <c r="E12" s="75" t="s">
        <v>69</v>
      </c>
      <c r="F12" s="84">
        <v>12.36</v>
      </c>
      <c r="G12" s="84">
        <v>13.6</v>
      </c>
      <c r="H12" s="446"/>
      <c r="I12" s="68">
        <v>35</v>
      </c>
      <c r="J12" s="68">
        <v>27</v>
      </c>
      <c r="K12" s="68">
        <v>32</v>
      </c>
      <c r="L12" s="68">
        <v>4</v>
      </c>
      <c r="M12" s="69">
        <f t="shared" si="0"/>
        <v>3.024E-2</v>
      </c>
      <c r="N12" s="70">
        <f t="shared" si="1"/>
        <v>8730.1587301587297</v>
      </c>
      <c r="O12" s="71"/>
      <c r="P12" s="72">
        <f t="shared" si="2"/>
        <v>0</v>
      </c>
    </row>
  </sheetData>
  <mergeCells count="9">
    <mergeCell ref="F2:G2"/>
    <mergeCell ref="I2:P2"/>
    <mergeCell ref="I3:P3"/>
    <mergeCell ref="I4:K4"/>
    <mergeCell ref="A7:A12"/>
    <mergeCell ref="B7:B12"/>
    <mergeCell ref="C7:C12"/>
    <mergeCell ref="D7:D12"/>
    <mergeCell ref="H7:H12"/>
  </mergeCells>
  <phoneticPr fontId="7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52"/>
  <sheetViews>
    <sheetView topLeftCell="A10" workbookViewId="0">
      <selection activeCell="G13" sqref="G13:G18"/>
    </sheetView>
  </sheetViews>
  <sheetFormatPr defaultRowHeight="12.75"/>
  <cols>
    <col min="7" max="7" width="16.42578125" customWidth="1"/>
  </cols>
  <sheetData>
    <row r="1" spans="1:7" ht="15">
      <c r="A1" s="175" t="s">
        <v>349</v>
      </c>
    </row>
    <row r="2" spans="1:7" ht="15">
      <c r="A2" s="175"/>
    </row>
    <row r="3" spans="1:7" ht="15">
      <c r="A3" s="175" t="s">
        <v>420</v>
      </c>
    </row>
    <row r="4" spans="1:7" ht="15">
      <c r="A4" s="175"/>
    </row>
    <row r="5" spans="1:7" ht="15">
      <c r="A5" s="175"/>
    </row>
    <row r="6" spans="1:7" ht="15.75" thickBot="1">
      <c r="A6" s="175"/>
    </row>
    <row r="7" spans="1:7" ht="21" thickBot="1">
      <c r="A7" s="479" t="s">
        <v>29</v>
      </c>
      <c r="B7" s="480"/>
      <c r="C7" s="480"/>
      <c r="D7" s="481"/>
      <c r="E7" s="177"/>
      <c r="F7" s="177"/>
      <c r="G7" s="177"/>
    </row>
    <row r="8" spans="1:7" ht="15.75" thickBot="1">
      <c r="A8" s="178" t="s">
        <v>25</v>
      </c>
      <c r="B8" s="179" t="s">
        <v>351</v>
      </c>
      <c r="C8" s="180" t="s">
        <v>53</v>
      </c>
      <c r="D8" s="179"/>
      <c r="E8" s="177"/>
      <c r="F8" s="177"/>
      <c r="G8" s="177"/>
    </row>
    <row r="9" spans="1:7" ht="30.75" thickBot="1">
      <c r="A9" s="178" t="s">
        <v>54</v>
      </c>
      <c r="B9" s="181" t="s">
        <v>31</v>
      </c>
      <c r="C9" s="180" t="s">
        <v>55</v>
      </c>
      <c r="D9" s="179" t="s">
        <v>56</v>
      </c>
      <c r="E9" s="177"/>
      <c r="F9" s="182"/>
      <c r="G9" s="214" t="s">
        <v>421</v>
      </c>
    </row>
    <row r="10" spans="1:7" ht="57.75" thickBot="1">
      <c r="A10" s="178" t="s">
        <v>352</v>
      </c>
      <c r="B10" s="183" t="s">
        <v>353</v>
      </c>
      <c r="C10" s="184" t="s">
        <v>57</v>
      </c>
      <c r="D10" s="183" t="s">
        <v>58</v>
      </c>
      <c r="E10" s="185" t="s">
        <v>62</v>
      </c>
      <c r="F10" s="482" t="s">
        <v>354</v>
      </c>
      <c r="G10" s="185" t="s">
        <v>355</v>
      </c>
    </row>
    <row r="11" spans="1:7" ht="15.75" thickBot="1">
      <c r="A11" s="187" t="s">
        <v>59</v>
      </c>
      <c r="B11" s="188"/>
      <c r="C11" s="189" t="s">
        <v>60</v>
      </c>
      <c r="D11" s="190">
        <v>45350</v>
      </c>
      <c r="E11" s="191" t="s">
        <v>357</v>
      </c>
      <c r="F11" s="483"/>
      <c r="G11" s="192" t="s">
        <v>358</v>
      </c>
    </row>
    <row r="12" spans="1:7" ht="16.5" thickBot="1">
      <c r="A12" s="485" t="s">
        <v>360</v>
      </c>
      <c r="B12" s="486"/>
      <c r="C12" s="487" t="s">
        <v>2</v>
      </c>
      <c r="D12" s="488"/>
      <c r="E12" s="194" t="s">
        <v>76</v>
      </c>
      <c r="F12" s="484"/>
      <c r="G12" s="195" t="s">
        <v>361</v>
      </c>
    </row>
    <row r="13" spans="1:7" ht="15" thickBot="1">
      <c r="A13" s="470" t="s">
        <v>362</v>
      </c>
      <c r="B13" s="471"/>
      <c r="C13" s="476" t="s">
        <v>363</v>
      </c>
      <c r="D13" s="477"/>
      <c r="E13" s="197" t="s">
        <v>364</v>
      </c>
      <c r="F13" s="198" t="s">
        <v>365</v>
      </c>
      <c r="G13" s="216">
        <v>7.62</v>
      </c>
    </row>
    <row r="14" spans="1:7" ht="15" thickBot="1">
      <c r="A14" s="472"/>
      <c r="B14" s="473"/>
      <c r="C14" s="476" t="s">
        <v>367</v>
      </c>
      <c r="D14" s="477"/>
      <c r="E14" s="197" t="s">
        <v>364</v>
      </c>
      <c r="F14" s="198" t="s">
        <v>368</v>
      </c>
      <c r="G14" s="216">
        <v>7.82</v>
      </c>
    </row>
    <row r="15" spans="1:7" ht="15" thickBot="1">
      <c r="A15" s="472"/>
      <c r="B15" s="473"/>
      <c r="C15" s="476" t="s">
        <v>370</v>
      </c>
      <c r="D15" s="477"/>
      <c r="E15" s="197" t="s">
        <v>371</v>
      </c>
      <c r="F15" s="198" t="s">
        <v>372</v>
      </c>
      <c r="G15" s="216">
        <v>9.85</v>
      </c>
    </row>
    <row r="16" spans="1:7" ht="15" thickBot="1">
      <c r="A16" s="472"/>
      <c r="B16" s="473"/>
      <c r="C16" s="476" t="s">
        <v>374</v>
      </c>
      <c r="D16" s="477"/>
      <c r="E16" s="197" t="s">
        <v>371</v>
      </c>
      <c r="F16" s="198" t="s">
        <v>375</v>
      </c>
      <c r="G16" s="216">
        <v>11.14</v>
      </c>
    </row>
    <row r="17" spans="1:7" ht="15" thickBot="1">
      <c r="A17" s="472"/>
      <c r="B17" s="473"/>
      <c r="C17" s="476" t="s">
        <v>377</v>
      </c>
      <c r="D17" s="477"/>
      <c r="E17" s="197" t="s">
        <v>371</v>
      </c>
      <c r="F17" s="198" t="s">
        <v>378</v>
      </c>
      <c r="G17" s="216">
        <v>13.41</v>
      </c>
    </row>
    <row r="18" spans="1:7" ht="55.35" customHeight="1" thickBot="1">
      <c r="A18" s="474"/>
      <c r="B18" s="475"/>
      <c r="C18" s="476" t="s">
        <v>380</v>
      </c>
      <c r="D18" s="477"/>
      <c r="E18" s="197" t="s">
        <v>371</v>
      </c>
      <c r="F18" s="198" t="s">
        <v>378</v>
      </c>
      <c r="G18" s="216">
        <v>13.41</v>
      </c>
    </row>
    <row r="19" spans="1:7" ht="15">
      <c r="A19" s="200" t="s">
        <v>382</v>
      </c>
      <c r="B19" s="176"/>
      <c r="C19" s="176"/>
      <c r="D19" s="176"/>
      <c r="E19" s="176"/>
      <c r="F19" s="176"/>
      <c r="G19" s="176"/>
    </row>
    <row r="20" spans="1:7" ht="14.25">
      <c r="A20" s="201" t="s">
        <v>383</v>
      </c>
      <c r="B20" s="176"/>
      <c r="C20" s="176"/>
      <c r="D20" s="176"/>
      <c r="E20" s="176"/>
      <c r="F20" s="176"/>
      <c r="G20" s="176"/>
    </row>
    <row r="21" spans="1:7" ht="14.25">
      <c r="A21" s="201" t="s">
        <v>384</v>
      </c>
      <c r="B21" s="176"/>
      <c r="C21" s="176"/>
      <c r="D21" s="176"/>
      <c r="E21" s="176"/>
      <c r="F21" s="176"/>
      <c r="G21" s="176"/>
    </row>
    <row r="22" spans="1:7" ht="14.25">
      <c r="A22" s="201" t="s">
        <v>385</v>
      </c>
      <c r="B22" s="176"/>
      <c r="C22" s="176"/>
      <c r="D22" s="176"/>
      <c r="E22" s="176"/>
      <c r="F22" s="176"/>
      <c r="G22" s="176"/>
    </row>
    <row r="23" spans="1:7" ht="15">
      <c r="A23" s="202" t="s">
        <v>422</v>
      </c>
      <c r="B23" s="176"/>
      <c r="C23" s="176"/>
      <c r="D23" s="176"/>
      <c r="E23" s="176"/>
      <c r="F23" s="176"/>
      <c r="G23" s="176"/>
    </row>
    <row r="24" spans="1:7" ht="14.25">
      <c r="A24" s="478" t="s">
        <v>423</v>
      </c>
      <c r="B24" s="478"/>
      <c r="C24" s="176"/>
      <c r="D24" s="176"/>
      <c r="E24" s="176"/>
      <c r="F24" s="176"/>
      <c r="G24" s="176"/>
    </row>
    <row r="25" spans="1:7" ht="15">
      <c r="A25" s="175"/>
    </row>
    <row r="26" spans="1:7" ht="15">
      <c r="A26" s="175" t="s">
        <v>424</v>
      </c>
    </row>
    <row r="27" spans="1:7" ht="15">
      <c r="A27" s="175"/>
    </row>
    <row r="28" spans="1:7" ht="15">
      <c r="A28" s="175" t="s">
        <v>387</v>
      </c>
    </row>
    <row r="29" spans="1:7" ht="15">
      <c r="A29" s="175"/>
    </row>
    <row r="30" spans="1:7" ht="15">
      <c r="A30" s="175" t="s">
        <v>388</v>
      </c>
    </row>
    <row r="31" spans="1:7" ht="15">
      <c r="A31" s="175"/>
    </row>
    <row r="32" spans="1:7" ht="15">
      <c r="A32" s="203" t="s">
        <v>389</v>
      </c>
    </row>
    <row r="33" spans="1:1" ht="15">
      <c r="A33" s="203"/>
    </row>
    <row r="34" spans="1:1" ht="15">
      <c r="A34" s="203" t="s">
        <v>390</v>
      </c>
    </row>
    <row r="35" spans="1:1">
      <c r="A35" s="204" t="s">
        <v>391</v>
      </c>
    </row>
    <row r="36" spans="1:1">
      <c r="A36" s="204" t="s">
        <v>392</v>
      </c>
    </row>
    <row r="37" spans="1:1">
      <c r="A37" s="205" t="s">
        <v>393</v>
      </c>
    </row>
    <row r="38" spans="1:1">
      <c r="A38" s="206" t="s">
        <v>394</v>
      </c>
    </row>
    <row r="39" spans="1:1">
      <c r="A39" s="206" t="s">
        <v>395</v>
      </c>
    </row>
    <row r="40" spans="1:1">
      <c r="A40" s="206" t="s">
        <v>396</v>
      </c>
    </row>
    <row r="41" spans="1:1" ht="15">
      <c r="A41" s="206" t="s">
        <v>397</v>
      </c>
    </row>
    <row r="42" spans="1:1">
      <c r="A42" s="206" t="s">
        <v>398</v>
      </c>
    </row>
    <row r="43" spans="1:1">
      <c r="A43" s="206" t="s">
        <v>399</v>
      </c>
    </row>
    <row r="44" spans="1:1">
      <c r="A44" s="206" t="s">
        <v>400</v>
      </c>
    </row>
    <row r="45" spans="1:1">
      <c r="A45" s="207"/>
    </row>
    <row r="46" spans="1:1" ht="15">
      <c r="A46" s="175"/>
    </row>
    <row r="47" spans="1:1">
      <c r="A47" s="209" t="s">
        <v>401</v>
      </c>
    </row>
    <row r="48" spans="1:1" ht="15">
      <c r="A48" s="208" t="s">
        <v>425</v>
      </c>
    </row>
    <row r="49" spans="1:1">
      <c r="A49" s="209" t="s">
        <v>426</v>
      </c>
    </row>
    <row r="50" spans="1:1" ht="15">
      <c r="A50" s="208" t="s">
        <v>427</v>
      </c>
    </row>
    <row r="51" spans="1:1" ht="15">
      <c r="A51" s="208" t="s">
        <v>405</v>
      </c>
    </row>
    <row r="52" spans="1:1" ht="15">
      <c r="A52" s="175"/>
    </row>
    <row r="53" spans="1:1" ht="15">
      <c r="A53" s="175" t="s">
        <v>418</v>
      </c>
    </row>
    <row r="54" spans="1:1" ht="15">
      <c r="A54" s="175"/>
    </row>
    <row r="55" spans="1:1" ht="15">
      <c r="A55" s="175" t="s">
        <v>428</v>
      </c>
    </row>
    <row r="56" spans="1:1" ht="15">
      <c r="A56" s="175"/>
    </row>
    <row r="57" spans="1:1" ht="15">
      <c r="A57" s="175" t="s">
        <v>413</v>
      </c>
    </row>
    <row r="58" spans="1:1" ht="15">
      <c r="A58" s="175" t="s">
        <v>134</v>
      </c>
    </row>
    <row r="59" spans="1:1" ht="15">
      <c r="A59" s="175"/>
    </row>
    <row r="60" spans="1:1" ht="15">
      <c r="A60" s="208" t="s">
        <v>429</v>
      </c>
    </row>
    <row r="61" spans="1:1" ht="15">
      <c r="A61" s="208" t="s">
        <v>430</v>
      </c>
    </row>
    <row r="62" spans="1:1">
      <c r="A62" s="209" t="s">
        <v>431</v>
      </c>
    </row>
    <row r="63" spans="1:1" ht="15">
      <c r="A63" s="208" t="s">
        <v>432</v>
      </c>
    </row>
    <row r="64" spans="1:1" ht="15">
      <c r="A64" s="208" t="s">
        <v>405</v>
      </c>
    </row>
    <row r="65" spans="1:1" ht="15">
      <c r="A65" s="175"/>
    </row>
    <row r="66" spans="1:1" ht="15">
      <c r="A66" s="215" t="s">
        <v>349</v>
      </c>
    </row>
    <row r="67" spans="1:1" ht="15">
      <c r="A67" s="215"/>
    </row>
    <row r="68" spans="1:1" ht="15">
      <c r="A68" s="215" t="s">
        <v>433</v>
      </c>
    </row>
    <row r="69" spans="1:1" ht="15">
      <c r="A69" s="215" t="s">
        <v>434</v>
      </c>
    </row>
    <row r="70" spans="1:1" ht="15">
      <c r="A70" s="215"/>
    </row>
    <row r="71" spans="1:1" ht="15">
      <c r="A71" s="215" t="s">
        <v>435</v>
      </c>
    </row>
    <row r="72" spans="1:1" ht="15">
      <c r="A72" s="203"/>
    </row>
    <row r="73" spans="1:1" ht="15">
      <c r="A73" s="215" t="s">
        <v>436</v>
      </c>
    </row>
    <row r="74" spans="1:1" ht="15">
      <c r="A74" s="215" t="s">
        <v>437</v>
      </c>
    </row>
    <row r="75" spans="1:1" ht="15">
      <c r="A75" s="215" t="s">
        <v>394</v>
      </c>
    </row>
    <row r="76" spans="1:1">
      <c r="A76" s="205" t="s">
        <v>438</v>
      </c>
    </row>
    <row r="77" spans="1:1" ht="15">
      <c r="A77" s="215" t="s">
        <v>439</v>
      </c>
    </row>
    <row r="78" spans="1:1" ht="15">
      <c r="A78" s="215" t="s">
        <v>440</v>
      </c>
    </row>
    <row r="79" spans="1:1" ht="16.5">
      <c r="A79" s="215" t="s">
        <v>441</v>
      </c>
    </row>
    <row r="80" spans="1:1" ht="15">
      <c r="A80" s="215" t="s">
        <v>442</v>
      </c>
    </row>
    <row r="81" spans="1:1" ht="15">
      <c r="A81" s="215" t="s">
        <v>443</v>
      </c>
    </row>
    <row r="82" spans="1:1" ht="15">
      <c r="A82" s="215" t="s">
        <v>444</v>
      </c>
    </row>
    <row r="83" spans="1:1" ht="15">
      <c r="A83" s="203"/>
    </row>
    <row r="84" spans="1:1" ht="15">
      <c r="A84" s="208" t="s">
        <v>445</v>
      </c>
    </row>
    <row r="85" spans="1:1" ht="15">
      <c r="A85" s="208" t="s">
        <v>446</v>
      </c>
    </row>
    <row r="86" spans="1:1">
      <c r="A86" s="209" t="s">
        <v>431</v>
      </c>
    </row>
    <row r="87" spans="1:1" ht="15">
      <c r="A87" s="208" t="s">
        <v>447</v>
      </c>
    </row>
    <row r="88" spans="1:1" ht="15">
      <c r="A88" s="208" t="s">
        <v>405</v>
      </c>
    </row>
    <row r="89" spans="1:1" ht="15">
      <c r="A89" s="175"/>
    </row>
    <row r="90" spans="1:1" ht="15">
      <c r="A90" s="175" t="s">
        <v>349</v>
      </c>
    </row>
    <row r="91" spans="1:1" ht="15">
      <c r="A91" s="175"/>
    </row>
    <row r="92" spans="1:1" ht="15">
      <c r="A92" s="175" t="s">
        <v>448</v>
      </c>
    </row>
    <row r="93" spans="1:1" ht="15">
      <c r="A93" s="175"/>
    </row>
    <row r="94" spans="1:1" ht="15">
      <c r="A94" s="175" t="s">
        <v>388</v>
      </c>
    </row>
    <row r="95" spans="1:1" ht="15">
      <c r="A95" s="175"/>
    </row>
    <row r="96" spans="1:1" ht="15">
      <c r="A96" s="203" t="s">
        <v>389</v>
      </c>
    </row>
    <row r="97" spans="1:1" ht="15">
      <c r="A97" s="203"/>
    </row>
    <row r="98" spans="1:1" ht="15">
      <c r="A98" s="203" t="s">
        <v>390</v>
      </c>
    </row>
    <row r="99" spans="1:1">
      <c r="A99" s="204" t="s">
        <v>391</v>
      </c>
    </row>
    <row r="100" spans="1:1">
      <c r="A100" s="204" t="s">
        <v>392</v>
      </c>
    </row>
    <row r="101" spans="1:1">
      <c r="A101" s="205" t="s">
        <v>393</v>
      </c>
    </row>
    <row r="102" spans="1:1">
      <c r="A102" s="206" t="s">
        <v>394</v>
      </c>
    </row>
    <row r="103" spans="1:1">
      <c r="A103" s="206" t="s">
        <v>395</v>
      </c>
    </row>
    <row r="104" spans="1:1">
      <c r="A104" s="206" t="s">
        <v>396</v>
      </c>
    </row>
    <row r="105" spans="1:1" ht="15">
      <c r="A105" s="206" t="s">
        <v>397</v>
      </c>
    </row>
    <row r="106" spans="1:1">
      <c r="A106" s="206" t="s">
        <v>398</v>
      </c>
    </row>
    <row r="107" spans="1:1">
      <c r="A107" s="206" t="s">
        <v>399</v>
      </c>
    </row>
    <row r="108" spans="1:1">
      <c r="A108" s="206" t="s">
        <v>400</v>
      </c>
    </row>
    <row r="109" spans="1:1">
      <c r="A109" s="207"/>
    </row>
    <row r="110" spans="1:1" ht="15">
      <c r="A110" s="175"/>
    </row>
    <row r="111" spans="1:1">
      <c r="A111" s="209" t="s">
        <v>401</v>
      </c>
    </row>
    <row r="112" spans="1:1" ht="15">
      <c r="A112" s="208" t="s">
        <v>449</v>
      </c>
    </row>
    <row r="113" spans="1:1">
      <c r="A113" s="209" t="s">
        <v>403</v>
      </c>
    </row>
    <row r="114" spans="1:1" ht="15">
      <c r="A114" s="208" t="s">
        <v>404</v>
      </c>
    </row>
    <row r="115" spans="1:1" ht="15">
      <c r="A115" s="208" t="s">
        <v>405</v>
      </c>
    </row>
    <row r="116" spans="1:1" ht="15">
      <c r="A116" s="175"/>
    </row>
    <row r="117" spans="1:1" ht="15">
      <c r="A117" s="175" t="s">
        <v>418</v>
      </c>
    </row>
    <row r="118" spans="1:1" ht="15">
      <c r="A118" s="175"/>
    </row>
    <row r="119" spans="1:1" ht="15">
      <c r="A119" s="175" t="s">
        <v>450</v>
      </c>
    </row>
    <row r="120" spans="1:1" ht="15">
      <c r="A120" s="175"/>
    </row>
    <row r="121" spans="1:1" ht="15">
      <c r="A121" s="175" t="s">
        <v>413</v>
      </c>
    </row>
    <row r="122" spans="1:1" ht="15">
      <c r="A122" s="175" t="s">
        <v>134</v>
      </c>
    </row>
    <row r="123" spans="1:1" ht="15">
      <c r="A123" s="175"/>
    </row>
    <row r="124" spans="1:1" ht="15">
      <c r="A124" s="208" t="s">
        <v>445</v>
      </c>
    </row>
    <row r="125" spans="1:1" ht="15">
      <c r="A125" s="208" t="s">
        <v>451</v>
      </c>
    </row>
    <row r="126" spans="1:1">
      <c r="A126" s="209" t="s">
        <v>431</v>
      </c>
    </row>
    <row r="127" spans="1:1" ht="15">
      <c r="A127" s="208" t="s">
        <v>447</v>
      </c>
    </row>
    <row r="128" spans="1:1" ht="15">
      <c r="A128" s="208" t="s">
        <v>405</v>
      </c>
    </row>
    <row r="129" spans="1:1" ht="15">
      <c r="A129" s="175"/>
    </row>
    <row r="130" spans="1:1" ht="15">
      <c r="A130" s="175" t="s">
        <v>349</v>
      </c>
    </row>
    <row r="131" spans="1:1" ht="15">
      <c r="A131" s="175"/>
    </row>
    <row r="132" spans="1:1" ht="15">
      <c r="A132" s="175" t="s">
        <v>452</v>
      </c>
    </row>
    <row r="133" spans="1:1" ht="15">
      <c r="A133" s="175"/>
    </row>
    <row r="134" spans="1:1" ht="15">
      <c r="A134" s="175" t="s">
        <v>453</v>
      </c>
    </row>
    <row r="135" spans="1:1" ht="15">
      <c r="A135" s="175"/>
    </row>
    <row r="136" spans="1:1" ht="15">
      <c r="A136" s="175" t="s">
        <v>388</v>
      </c>
    </row>
    <row r="137" spans="1:1" ht="15">
      <c r="A137" s="175"/>
    </row>
    <row r="138" spans="1:1" ht="15">
      <c r="A138" s="203" t="s">
        <v>389</v>
      </c>
    </row>
    <row r="139" spans="1:1" ht="15">
      <c r="A139" s="203"/>
    </row>
    <row r="140" spans="1:1" ht="15">
      <c r="A140" s="203" t="s">
        <v>390</v>
      </c>
    </row>
    <row r="141" spans="1:1">
      <c r="A141" s="204" t="s">
        <v>391</v>
      </c>
    </row>
    <row r="142" spans="1:1">
      <c r="A142" s="204" t="s">
        <v>392</v>
      </c>
    </row>
    <row r="143" spans="1:1">
      <c r="A143" s="205" t="s">
        <v>393</v>
      </c>
    </row>
    <row r="144" spans="1:1">
      <c r="A144" s="206" t="s">
        <v>394</v>
      </c>
    </row>
    <row r="145" spans="1:1">
      <c r="A145" s="206" t="s">
        <v>395</v>
      </c>
    </row>
    <row r="146" spans="1:1">
      <c r="A146" s="206" t="s">
        <v>396</v>
      </c>
    </row>
    <row r="147" spans="1:1" ht="15">
      <c r="A147" s="206" t="s">
        <v>397</v>
      </c>
    </row>
    <row r="148" spans="1:1">
      <c r="A148" s="206" t="s">
        <v>398</v>
      </c>
    </row>
    <row r="149" spans="1:1">
      <c r="A149" s="206" t="s">
        <v>399</v>
      </c>
    </row>
    <row r="150" spans="1:1">
      <c r="A150" s="206" t="s">
        <v>400</v>
      </c>
    </row>
    <row r="151" spans="1:1">
      <c r="A151" s="207"/>
    </row>
    <row r="152" spans="1:1" ht="15">
      <c r="A152" s="175"/>
    </row>
    <row r="153" spans="1:1">
      <c r="A153" s="209" t="s">
        <v>401</v>
      </c>
    </row>
    <row r="154" spans="1:1" ht="15">
      <c r="A154" s="208" t="s">
        <v>454</v>
      </c>
    </row>
    <row r="155" spans="1:1">
      <c r="A155" s="209" t="s">
        <v>403</v>
      </c>
    </row>
    <row r="156" spans="1:1" ht="15">
      <c r="A156" s="208" t="s">
        <v>404</v>
      </c>
    </row>
    <row r="157" spans="1:1" ht="15">
      <c r="A157" s="208" t="s">
        <v>405</v>
      </c>
    </row>
    <row r="158" spans="1:1" ht="15">
      <c r="A158" s="175"/>
    </row>
    <row r="159" spans="1:1" ht="15">
      <c r="A159" s="175" t="s">
        <v>418</v>
      </c>
    </row>
    <row r="160" spans="1:1" ht="15">
      <c r="A160" s="175"/>
    </row>
    <row r="161" spans="1:9" ht="15">
      <c r="A161" s="175" t="s">
        <v>455</v>
      </c>
    </row>
    <row r="162" spans="1:9" ht="15">
      <c r="A162" s="175"/>
    </row>
    <row r="163" spans="1:9" ht="15">
      <c r="A163" s="175" t="s">
        <v>413</v>
      </c>
    </row>
    <row r="164" spans="1:9" ht="15">
      <c r="A164" s="175" t="s">
        <v>134</v>
      </c>
    </row>
    <row r="165" spans="1:9" ht="15">
      <c r="A165" s="175"/>
    </row>
    <row r="166" spans="1:9" ht="15">
      <c r="A166" s="208" t="s">
        <v>445</v>
      </c>
    </row>
    <row r="167" spans="1:9" ht="15">
      <c r="A167" s="208" t="s">
        <v>456</v>
      </c>
    </row>
    <row r="168" spans="1:9">
      <c r="A168" s="209" t="s">
        <v>431</v>
      </c>
    </row>
    <row r="169" spans="1:9" ht="15">
      <c r="A169" s="208" t="s">
        <v>447</v>
      </c>
    </row>
    <row r="170" spans="1:9" ht="15">
      <c r="A170" s="208" t="s">
        <v>405</v>
      </c>
    </row>
    <row r="171" spans="1:9" ht="15">
      <c r="A171" s="175"/>
    </row>
    <row r="172" spans="1:9" ht="15">
      <c r="A172" s="175" t="s">
        <v>349</v>
      </c>
    </row>
    <row r="173" spans="1:9" ht="15">
      <c r="A173" s="175"/>
    </row>
    <row r="174" spans="1:9" ht="15">
      <c r="A174" s="175" t="s">
        <v>350</v>
      </c>
    </row>
    <row r="175" spans="1:9" ht="15.75" thickBot="1">
      <c r="A175" s="175"/>
    </row>
    <row r="176" spans="1:9" ht="21" thickBot="1">
      <c r="A176" s="479" t="s">
        <v>29</v>
      </c>
      <c r="B176" s="480"/>
      <c r="C176" s="480"/>
      <c r="D176" s="481"/>
      <c r="E176" s="177"/>
      <c r="F176" s="177"/>
      <c r="G176" s="177"/>
      <c r="H176" s="177"/>
      <c r="I176" s="176"/>
    </row>
    <row r="177" spans="1:9" ht="15.75" thickBot="1">
      <c r="A177" s="178" t="s">
        <v>25</v>
      </c>
      <c r="B177" s="179" t="s">
        <v>351</v>
      </c>
      <c r="C177" s="180" t="s">
        <v>53</v>
      </c>
      <c r="D177" s="179"/>
      <c r="E177" s="177"/>
      <c r="F177" s="177"/>
      <c r="G177" s="177"/>
      <c r="H177" s="177"/>
      <c r="I177" s="176"/>
    </row>
    <row r="178" spans="1:9" ht="15.75" thickBot="1">
      <c r="A178" s="178" t="s">
        <v>54</v>
      </c>
      <c r="B178" s="181" t="s">
        <v>31</v>
      </c>
      <c r="C178" s="180" t="s">
        <v>55</v>
      </c>
      <c r="D178" s="179" t="s">
        <v>56</v>
      </c>
      <c r="E178" s="177"/>
      <c r="F178" s="182"/>
      <c r="G178" s="182"/>
      <c r="H178" s="182"/>
      <c r="I178" s="176"/>
    </row>
    <row r="179" spans="1:9" ht="57.75" thickBot="1">
      <c r="A179" s="178" t="s">
        <v>352</v>
      </c>
      <c r="B179" s="183" t="s">
        <v>353</v>
      </c>
      <c r="C179" s="184" t="s">
        <v>57</v>
      </c>
      <c r="D179" s="183" t="s">
        <v>58</v>
      </c>
      <c r="E179" s="185" t="s">
        <v>62</v>
      </c>
      <c r="F179" s="482" t="s">
        <v>354</v>
      </c>
      <c r="G179" s="185" t="s">
        <v>355</v>
      </c>
      <c r="H179" s="186"/>
      <c r="I179" s="185" t="s">
        <v>356</v>
      </c>
    </row>
    <row r="180" spans="1:9" ht="15.75" thickBot="1">
      <c r="A180" s="187" t="s">
        <v>59</v>
      </c>
      <c r="B180" s="188"/>
      <c r="C180" s="189" t="s">
        <v>60</v>
      </c>
      <c r="D180" s="190">
        <v>45350</v>
      </c>
      <c r="E180" s="191" t="s">
        <v>357</v>
      </c>
      <c r="F180" s="483"/>
      <c r="G180" s="192" t="s">
        <v>358</v>
      </c>
      <c r="H180" s="193"/>
      <c r="I180" s="192" t="s">
        <v>359</v>
      </c>
    </row>
    <row r="181" spans="1:9" ht="16.5" thickBot="1">
      <c r="A181" s="485" t="s">
        <v>360</v>
      </c>
      <c r="B181" s="486"/>
      <c r="C181" s="487" t="s">
        <v>2</v>
      </c>
      <c r="D181" s="488"/>
      <c r="E181" s="194" t="s">
        <v>76</v>
      </c>
      <c r="F181" s="484"/>
      <c r="G181" s="195" t="s">
        <v>361</v>
      </c>
      <c r="H181" s="196"/>
      <c r="I181" s="195" t="s">
        <v>361</v>
      </c>
    </row>
    <row r="182" spans="1:9" ht="41.45" customHeight="1" thickBot="1">
      <c r="A182" s="470" t="s">
        <v>362</v>
      </c>
      <c r="B182" s="471"/>
      <c r="C182" s="476" t="s">
        <v>363</v>
      </c>
      <c r="D182" s="477"/>
      <c r="E182" s="197" t="s">
        <v>364</v>
      </c>
      <c r="F182" s="198" t="s">
        <v>365</v>
      </c>
      <c r="G182" s="197" t="s">
        <v>457</v>
      </c>
      <c r="H182" s="199"/>
      <c r="I182" s="197" t="s">
        <v>366</v>
      </c>
    </row>
    <row r="183" spans="1:9" ht="41.45" customHeight="1" thickBot="1">
      <c r="A183" s="472"/>
      <c r="B183" s="473"/>
      <c r="C183" s="476" t="s">
        <v>367</v>
      </c>
      <c r="D183" s="477"/>
      <c r="E183" s="197" t="s">
        <v>364</v>
      </c>
      <c r="F183" s="198" t="s">
        <v>368</v>
      </c>
      <c r="G183" s="197" t="s">
        <v>458</v>
      </c>
      <c r="H183" s="199"/>
      <c r="I183" s="197" t="s">
        <v>369</v>
      </c>
    </row>
    <row r="184" spans="1:9" ht="41.45" customHeight="1" thickBot="1">
      <c r="A184" s="472"/>
      <c r="B184" s="473"/>
      <c r="C184" s="476" t="s">
        <v>370</v>
      </c>
      <c r="D184" s="477"/>
      <c r="E184" s="197" t="s">
        <v>371</v>
      </c>
      <c r="F184" s="198" t="s">
        <v>372</v>
      </c>
      <c r="G184" s="197" t="s">
        <v>459</v>
      </c>
      <c r="H184" s="199"/>
      <c r="I184" s="197" t="s">
        <v>373</v>
      </c>
    </row>
    <row r="185" spans="1:9" ht="41.45" customHeight="1" thickBot="1">
      <c r="A185" s="472"/>
      <c r="B185" s="473"/>
      <c r="C185" s="476" t="s">
        <v>374</v>
      </c>
      <c r="D185" s="477"/>
      <c r="E185" s="197" t="s">
        <v>371</v>
      </c>
      <c r="F185" s="198" t="s">
        <v>375</v>
      </c>
      <c r="G185" s="197" t="s">
        <v>460</v>
      </c>
      <c r="H185" s="199"/>
      <c r="I185" s="197" t="s">
        <v>376</v>
      </c>
    </row>
    <row r="186" spans="1:9" ht="41.45" customHeight="1" thickBot="1">
      <c r="A186" s="472"/>
      <c r="B186" s="473"/>
      <c r="C186" s="476" t="s">
        <v>377</v>
      </c>
      <c r="D186" s="477"/>
      <c r="E186" s="197" t="s">
        <v>371</v>
      </c>
      <c r="F186" s="198" t="s">
        <v>378</v>
      </c>
      <c r="G186" s="197" t="s">
        <v>461</v>
      </c>
      <c r="H186" s="199"/>
      <c r="I186" s="197" t="s">
        <v>379</v>
      </c>
    </row>
    <row r="187" spans="1:9" ht="55.35" customHeight="1" thickBot="1">
      <c r="A187" s="474"/>
      <c r="B187" s="475"/>
      <c r="C187" s="476" t="s">
        <v>380</v>
      </c>
      <c r="D187" s="477"/>
      <c r="E187" s="197" t="s">
        <v>371</v>
      </c>
      <c r="F187" s="198" t="s">
        <v>378</v>
      </c>
      <c r="G187" s="197" t="s">
        <v>462</v>
      </c>
      <c r="H187" s="199"/>
      <c r="I187" s="197" t="s">
        <v>381</v>
      </c>
    </row>
    <row r="188" spans="1:9" ht="15">
      <c r="A188" s="200" t="s">
        <v>382</v>
      </c>
      <c r="B188" s="176"/>
      <c r="C188" s="176"/>
      <c r="D188" s="176"/>
      <c r="E188" s="176"/>
      <c r="F188" s="176"/>
      <c r="G188" s="176"/>
      <c r="H188" s="176"/>
      <c r="I188" s="176"/>
    </row>
    <row r="189" spans="1:9" ht="14.25">
      <c r="A189" s="201" t="s">
        <v>383</v>
      </c>
      <c r="B189" s="176"/>
      <c r="C189" s="176"/>
      <c r="D189" s="176"/>
      <c r="E189" s="176"/>
      <c r="F189" s="176"/>
      <c r="G189" s="176"/>
      <c r="H189" s="176"/>
      <c r="I189" s="176"/>
    </row>
    <row r="190" spans="1:9" ht="14.25">
      <c r="A190" s="201" t="s">
        <v>384</v>
      </c>
      <c r="B190" s="176"/>
      <c r="C190" s="176"/>
      <c r="D190" s="176"/>
      <c r="E190" s="176"/>
      <c r="F190" s="176"/>
      <c r="G190" s="176"/>
      <c r="H190" s="176"/>
      <c r="I190" s="176"/>
    </row>
    <row r="191" spans="1:9" ht="14.25">
      <c r="A191" s="201" t="s">
        <v>385</v>
      </c>
      <c r="B191" s="176"/>
      <c r="C191" s="176"/>
      <c r="D191" s="176"/>
      <c r="E191" s="176"/>
      <c r="F191" s="176"/>
      <c r="G191" s="176"/>
      <c r="H191" s="176"/>
      <c r="I191" s="176"/>
    </row>
    <row r="192" spans="1:9" ht="15">
      <c r="A192" s="202" t="s">
        <v>386</v>
      </c>
      <c r="B192" s="176"/>
      <c r="C192" s="176"/>
      <c r="D192" s="176"/>
      <c r="E192" s="176"/>
      <c r="F192" s="176"/>
      <c r="G192" s="176"/>
      <c r="H192" s="176"/>
      <c r="I192" s="176"/>
    </row>
    <row r="193" spans="1:1" ht="15">
      <c r="A193" s="175"/>
    </row>
    <row r="194" spans="1:1" ht="15">
      <c r="A194" s="175" t="s">
        <v>387</v>
      </c>
    </row>
    <row r="195" spans="1:1" ht="15">
      <c r="A195" s="175"/>
    </row>
    <row r="196" spans="1:1" ht="15">
      <c r="A196" s="175" t="s">
        <v>388</v>
      </c>
    </row>
    <row r="197" spans="1:1" ht="15">
      <c r="A197" s="175"/>
    </row>
    <row r="198" spans="1:1" ht="15">
      <c r="A198" s="203" t="s">
        <v>389</v>
      </c>
    </row>
    <row r="199" spans="1:1" ht="15">
      <c r="A199" s="203"/>
    </row>
    <row r="200" spans="1:1" ht="15">
      <c r="A200" s="203" t="s">
        <v>390</v>
      </c>
    </row>
    <row r="201" spans="1:1">
      <c r="A201" s="204" t="s">
        <v>391</v>
      </c>
    </row>
    <row r="202" spans="1:1">
      <c r="A202" s="204" t="s">
        <v>392</v>
      </c>
    </row>
    <row r="203" spans="1:1">
      <c r="A203" s="205" t="s">
        <v>393</v>
      </c>
    </row>
    <row r="204" spans="1:1">
      <c r="A204" s="206" t="s">
        <v>394</v>
      </c>
    </row>
    <row r="205" spans="1:1">
      <c r="A205" s="206" t="s">
        <v>395</v>
      </c>
    </row>
    <row r="206" spans="1:1">
      <c r="A206" s="206" t="s">
        <v>396</v>
      </c>
    </row>
    <row r="207" spans="1:1" ht="15">
      <c r="A207" s="206" t="s">
        <v>397</v>
      </c>
    </row>
    <row r="208" spans="1:1">
      <c r="A208" s="206" t="s">
        <v>398</v>
      </c>
    </row>
    <row r="209" spans="1:2">
      <c r="A209" s="206" t="s">
        <v>399</v>
      </c>
    </row>
    <row r="210" spans="1:2">
      <c r="A210" s="206" t="s">
        <v>400</v>
      </c>
    </row>
    <row r="211" spans="1:2">
      <c r="A211" s="207"/>
    </row>
    <row r="212" spans="1:2" ht="15">
      <c r="A212" s="175"/>
    </row>
    <row r="213" spans="1:2">
      <c r="A213" s="209" t="s">
        <v>401</v>
      </c>
    </row>
    <row r="214" spans="1:2" ht="15">
      <c r="A214" s="208" t="s">
        <v>402</v>
      </c>
    </row>
    <row r="215" spans="1:2">
      <c r="A215" s="209" t="s">
        <v>403</v>
      </c>
    </row>
    <row r="216" spans="1:2" ht="15">
      <c r="A216" s="208" t="s">
        <v>404</v>
      </c>
    </row>
    <row r="217" spans="1:2" ht="15">
      <c r="A217" s="208" t="s">
        <v>405</v>
      </c>
    </row>
    <row r="218" spans="1:2" ht="15">
      <c r="A218" s="175"/>
    </row>
    <row r="219" spans="1:2" ht="15">
      <c r="A219" s="175" t="s">
        <v>406</v>
      </c>
    </row>
    <row r="220" spans="1:2" ht="15.75" thickBot="1">
      <c r="A220" s="175"/>
    </row>
    <row r="221" spans="1:2" ht="90.75" thickBot="1">
      <c r="A221" s="210" t="s">
        <v>71</v>
      </c>
      <c r="B221" s="211" t="s">
        <v>407</v>
      </c>
    </row>
    <row r="222" spans="1:2" ht="90.75" thickBot="1">
      <c r="A222" s="212" t="s">
        <v>348</v>
      </c>
      <c r="B222" s="213" t="s">
        <v>408</v>
      </c>
    </row>
    <row r="223" spans="1:2" ht="90.75" thickBot="1">
      <c r="A223" s="212" t="s">
        <v>72</v>
      </c>
      <c r="B223" s="213" t="s">
        <v>409</v>
      </c>
    </row>
    <row r="224" spans="1:2" ht="90.75" thickBot="1">
      <c r="A224" s="212" t="s">
        <v>73</v>
      </c>
      <c r="B224" s="213" t="s">
        <v>410</v>
      </c>
    </row>
    <row r="225" spans="1:2" ht="90.75" thickBot="1">
      <c r="A225" s="212" t="s">
        <v>74</v>
      </c>
      <c r="B225" s="213" t="s">
        <v>411</v>
      </c>
    </row>
    <row r="226" spans="1:2" ht="90.75" thickBot="1">
      <c r="A226" s="212" t="s">
        <v>69</v>
      </c>
      <c r="B226" s="213" t="s">
        <v>412</v>
      </c>
    </row>
    <row r="227" spans="1:2" ht="15">
      <c r="A227" s="175"/>
    </row>
    <row r="228" spans="1:2" ht="15">
      <c r="A228" s="175"/>
    </row>
    <row r="229" spans="1:2" ht="15">
      <c r="A229" s="175" t="s">
        <v>413</v>
      </c>
    </row>
    <row r="230" spans="1:2" ht="15">
      <c r="A230" s="175" t="s">
        <v>134</v>
      </c>
    </row>
    <row r="231" spans="1:2" ht="15">
      <c r="A231" s="175"/>
    </row>
    <row r="232" spans="1:2">
      <c r="A232" s="209" t="s">
        <v>401</v>
      </c>
    </row>
    <row r="233" spans="1:2" ht="15">
      <c r="A233" s="208" t="s">
        <v>414</v>
      </c>
    </row>
    <row r="234" spans="1:2" ht="15">
      <c r="A234" s="208" t="s">
        <v>415</v>
      </c>
    </row>
    <row r="235" spans="1:2" ht="15">
      <c r="A235" s="208" t="s">
        <v>416</v>
      </c>
    </row>
    <row r="236" spans="1:2" ht="15">
      <c r="A236" s="208" t="s">
        <v>417</v>
      </c>
    </row>
    <row r="237" spans="1:2" ht="15">
      <c r="A237" s="175"/>
    </row>
    <row r="238" spans="1:2" ht="15">
      <c r="A238" s="175" t="s">
        <v>418</v>
      </c>
    </row>
    <row r="239" spans="1:2" ht="15">
      <c r="A239" s="175"/>
    </row>
    <row r="240" spans="1:2" ht="15">
      <c r="A240" s="175" t="s">
        <v>419</v>
      </c>
    </row>
    <row r="241" spans="1:1" ht="15.75" thickBot="1">
      <c r="A241" s="175"/>
    </row>
    <row r="242" spans="1:1" ht="90.75" thickBot="1">
      <c r="A242" s="210" t="s">
        <v>71</v>
      </c>
    </row>
    <row r="243" spans="1:1" ht="90.75" thickBot="1">
      <c r="A243" s="212" t="s">
        <v>348</v>
      </c>
    </row>
    <row r="244" spans="1:1" ht="90.75" thickBot="1">
      <c r="A244" s="212" t="s">
        <v>72</v>
      </c>
    </row>
    <row r="245" spans="1:1" ht="90.75" thickBot="1">
      <c r="A245" s="212" t="s">
        <v>73</v>
      </c>
    </row>
    <row r="246" spans="1:1" ht="90.75" thickBot="1">
      <c r="A246" s="212" t="s">
        <v>74</v>
      </c>
    </row>
    <row r="247" spans="1:1" ht="90.75" thickBot="1">
      <c r="A247" s="212" t="s">
        <v>69</v>
      </c>
    </row>
    <row r="248" spans="1:1" ht="15">
      <c r="A248" s="175"/>
    </row>
    <row r="249" spans="1:1" ht="15">
      <c r="A249" s="175"/>
    </row>
    <row r="250" spans="1:1" ht="15">
      <c r="A250" s="175" t="s">
        <v>413</v>
      </c>
    </row>
    <row r="251" spans="1:1" ht="15">
      <c r="A251" s="175" t="s">
        <v>134</v>
      </c>
    </row>
    <row r="252" spans="1:1" ht="15">
      <c r="A252" s="175"/>
    </row>
  </sheetData>
  <mergeCells count="23">
    <mergeCell ref="A7:D7"/>
    <mergeCell ref="F10:F12"/>
    <mergeCell ref="A12:B12"/>
    <mergeCell ref="C12:D12"/>
    <mergeCell ref="A13:B18"/>
    <mergeCell ref="C13:D13"/>
    <mergeCell ref="C14:D14"/>
    <mergeCell ref="C15:D15"/>
    <mergeCell ref="C16:D16"/>
    <mergeCell ref="C17:D17"/>
    <mergeCell ref="C18:D18"/>
    <mergeCell ref="A24:B24"/>
    <mergeCell ref="A176:D176"/>
    <mergeCell ref="F179:F181"/>
    <mergeCell ref="A181:B181"/>
    <mergeCell ref="C181:D181"/>
    <mergeCell ref="A182:B187"/>
    <mergeCell ref="C182:D182"/>
    <mergeCell ref="C183:D183"/>
    <mergeCell ref="C184:D184"/>
    <mergeCell ref="C185:D185"/>
    <mergeCell ref="C186:D186"/>
    <mergeCell ref="C187:D187"/>
  </mergeCells>
  <phoneticPr fontId="70" type="noConversion"/>
  <hyperlinks>
    <hyperlink ref="A47" r:id="rId1" display="mailto:patrick.li@jlahome.com" xr:uid="{00000000-0004-0000-0300-000000000000}"/>
    <hyperlink ref="A49" r:id="rId2" display="mailto:ankush.jadhav@jla-india.com" xr:uid="{00000000-0004-0000-0300-000001000000}"/>
    <hyperlink ref="A62" r:id="rId3" display="mailto:patrick.li@jlahome.com" xr:uid="{00000000-0004-0000-0300-000002000000}"/>
    <hyperlink ref="A86" r:id="rId4" display="mailto:patrick.li@jlahome.com" xr:uid="{00000000-0004-0000-0300-000003000000}"/>
    <hyperlink ref="A111" r:id="rId5" display="mailto:patrick.li@jlahome.com" xr:uid="{00000000-0004-0000-0300-000004000000}"/>
    <hyperlink ref="A113" r:id="rId6" display="mailto:jatin.rekhi@jla-india.com" xr:uid="{00000000-0004-0000-0300-000005000000}"/>
    <hyperlink ref="A126" r:id="rId7" display="mailto:patrick.li@jlahome.com" xr:uid="{00000000-0004-0000-0300-000006000000}"/>
    <hyperlink ref="A153" r:id="rId8" display="mailto:patrick.li@jlahome.com" xr:uid="{00000000-0004-0000-0300-000007000000}"/>
    <hyperlink ref="A155" r:id="rId9" display="mailto:jatin.rekhi@jla-india.com" xr:uid="{00000000-0004-0000-0300-000008000000}"/>
    <hyperlink ref="A168" r:id="rId10" display="mailto:patrick.li@jlahome.com" xr:uid="{00000000-0004-0000-0300-000009000000}"/>
    <hyperlink ref="A213" r:id="rId11" display="mailto:patrick.li@jlahome.com" xr:uid="{00000000-0004-0000-0300-00000A000000}"/>
    <hyperlink ref="A215" r:id="rId12" display="mailto:jatin.rekhi@jla-india.com" xr:uid="{00000000-0004-0000-0300-00000B000000}"/>
    <hyperlink ref="A232" r:id="rId13" display="mailto:patrick.li@jlahome.com" xr:uid="{00000000-0004-0000-0300-00000C000000}"/>
  </hyperlinks>
  <pageMargins left="0.7" right="0.7" top="0.75" bottom="0.75" header="0.3" footer="0.3"/>
  <drawing r:id="rId1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0"/>
  <sheetViews>
    <sheetView workbookViewId="0">
      <selection activeCell="F15" sqref="F15:F20"/>
    </sheetView>
  </sheetViews>
  <sheetFormatPr defaultColWidth="9.140625" defaultRowHeight="13.5"/>
  <cols>
    <col min="1" max="1" width="19.85546875" style="73" customWidth="1"/>
    <col min="2" max="2" width="11.140625" style="73" customWidth="1"/>
    <col min="3" max="3" width="37" style="73" customWidth="1"/>
    <col min="4" max="4" width="27.140625" style="73" bestFit="1" customWidth="1"/>
    <col min="5" max="5" width="37.5703125" style="73" bestFit="1" customWidth="1"/>
    <col min="6" max="7" width="37.5703125" style="73" customWidth="1"/>
    <col min="8" max="8" width="13.85546875" style="73" bestFit="1" customWidth="1"/>
    <col min="9" max="9" width="11.5703125" style="73" bestFit="1" customWidth="1"/>
    <col min="10" max="10" width="12.5703125" style="73" bestFit="1" customWidth="1"/>
    <col min="11" max="11" width="8.42578125" style="73" bestFit="1" customWidth="1"/>
    <col min="12" max="12" width="17.140625" style="73" bestFit="1" customWidth="1"/>
    <col min="13" max="13" width="12.5703125" style="73" customWidth="1"/>
    <col min="14" max="14" width="23.85546875" style="73" bestFit="1" customWidth="1"/>
    <col min="15" max="15" width="11.85546875" style="73" bestFit="1" customWidth="1"/>
    <col min="16" max="16384" width="9.140625" style="73"/>
  </cols>
  <sheetData>
    <row r="1" spans="1:16">
      <c r="A1" s="31"/>
      <c r="B1" s="31"/>
      <c r="C1" s="31"/>
      <c r="D1" s="32" t="s">
        <v>29</v>
      </c>
      <c r="E1" s="31"/>
      <c r="F1" s="32"/>
      <c r="G1" s="32"/>
      <c r="H1" s="32"/>
      <c r="I1" s="31"/>
      <c r="J1" s="32"/>
      <c r="K1" s="31"/>
      <c r="L1" s="31"/>
      <c r="M1" s="31"/>
      <c r="N1" s="31"/>
      <c r="O1" s="31"/>
      <c r="P1" s="31"/>
    </row>
    <row r="2" spans="1:16">
      <c r="A2" s="50" t="s">
        <v>32</v>
      </c>
      <c r="B2" s="50" t="s">
        <v>33</v>
      </c>
      <c r="C2" s="51"/>
      <c r="D2" s="50"/>
      <c r="E2" s="52">
        <v>45352</v>
      </c>
      <c r="F2" s="465" t="s">
        <v>49</v>
      </c>
      <c r="G2" s="466"/>
      <c r="H2" s="33"/>
      <c r="I2" s="489"/>
      <c r="J2" s="490"/>
      <c r="K2" s="490"/>
      <c r="L2" s="490"/>
      <c r="M2" s="490"/>
      <c r="N2" s="490"/>
      <c r="O2" s="490"/>
      <c r="P2" s="491"/>
    </row>
    <row r="3" spans="1:16">
      <c r="A3" s="53" t="s">
        <v>34</v>
      </c>
      <c r="B3" s="50"/>
      <c r="C3" s="83"/>
      <c r="D3" s="91"/>
      <c r="E3" s="54" t="s">
        <v>35</v>
      </c>
      <c r="F3" s="81" t="s">
        <v>346</v>
      </c>
      <c r="G3" s="81" t="s">
        <v>347</v>
      </c>
      <c r="H3" s="34"/>
      <c r="I3" s="489" t="s">
        <v>36</v>
      </c>
      <c r="J3" s="490"/>
      <c r="K3" s="490"/>
      <c r="L3" s="490"/>
      <c r="M3" s="490"/>
      <c r="N3" s="490"/>
      <c r="O3" s="490"/>
      <c r="P3" s="491"/>
    </row>
    <row r="4" spans="1:16" ht="54">
      <c r="A4" s="55" t="s">
        <v>37</v>
      </c>
      <c r="B4" s="55" t="s">
        <v>0</v>
      </c>
      <c r="C4" s="55" t="s">
        <v>38</v>
      </c>
      <c r="D4" s="55" t="s">
        <v>39</v>
      </c>
      <c r="E4" s="56" t="s">
        <v>40</v>
      </c>
      <c r="F4" s="55" t="s">
        <v>291</v>
      </c>
      <c r="G4" s="55" t="s">
        <v>291</v>
      </c>
      <c r="H4" s="57" t="s">
        <v>41</v>
      </c>
      <c r="I4" s="438" t="s">
        <v>4</v>
      </c>
      <c r="J4" s="439"/>
      <c r="K4" s="440"/>
      <c r="L4" s="55" t="s">
        <v>42</v>
      </c>
      <c r="M4" s="55" t="s">
        <v>43</v>
      </c>
      <c r="N4" s="55" t="s">
        <v>44</v>
      </c>
      <c r="O4" s="55" t="s">
        <v>45</v>
      </c>
      <c r="P4" s="55" t="s">
        <v>7</v>
      </c>
    </row>
    <row r="5" spans="1:16" ht="27">
      <c r="A5" s="58" t="s">
        <v>33</v>
      </c>
      <c r="B5" s="59" t="s">
        <v>33</v>
      </c>
      <c r="C5" s="59"/>
      <c r="D5" s="59"/>
      <c r="E5" s="60"/>
      <c r="F5" s="82" t="s">
        <v>292</v>
      </c>
      <c r="G5" s="82" t="s">
        <v>292</v>
      </c>
      <c r="H5" s="61"/>
      <c r="I5" s="62" t="s">
        <v>8</v>
      </c>
      <c r="J5" s="62" t="s">
        <v>9</v>
      </c>
      <c r="K5" s="62" t="s">
        <v>10</v>
      </c>
      <c r="L5" s="62"/>
      <c r="M5" s="62"/>
      <c r="N5" s="62"/>
      <c r="O5" s="62"/>
      <c r="P5" s="62"/>
    </row>
    <row r="6" spans="1:16">
      <c r="A6" s="63"/>
      <c r="B6" s="64"/>
      <c r="C6" s="64"/>
      <c r="D6" s="64"/>
      <c r="E6" s="65"/>
      <c r="F6" s="92" t="s">
        <v>51</v>
      </c>
      <c r="G6" s="92" t="s">
        <v>51</v>
      </c>
      <c r="H6" s="67"/>
      <c r="I6" s="64"/>
      <c r="J6" s="64"/>
      <c r="K6" s="64"/>
      <c r="L6" s="64"/>
      <c r="M6" s="64"/>
      <c r="N6" s="64"/>
      <c r="O6" s="64"/>
      <c r="P6" s="64"/>
    </row>
    <row r="7" spans="1:16" ht="15" customHeight="1">
      <c r="A7" s="492"/>
      <c r="B7" s="495" t="s">
        <v>46</v>
      </c>
      <c r="C7" s="498" t="s">
        <v>47</v>
      </c>
      <c r="D7" s="498" t="s">
        <v>50</v>
      </c>
      <c r="E7" s="75" t="s">
        <v>71</v>
      </c>
      <c r="F7" s="84">
        <v>7.04</v>
      </c>
      <c r="G7" s="84">
        <v>7.81</v>
      </c>
      <c r="H7" s="495" t="s">
        <v>48</v>
      </c>
      <c r="I7" s="68">
        <v>35</v>
      </c>
      <c r="J7" s="68">
        <v>27</v>
      </c>
      <c r="K7" s="68">
        <v>20</v>
      </c>
      <c r="L7" s="68">
        <v>4</v>
      </c>
      <c r="M7" s="69">
        <f>(I7*J7*K7)/1000000</f>
        <v>1.89E-2</v>
      </c>
      <c r="N7" s="70">
        <f>L7*66/M7</f>
        <v>13968.253968253968</v>
      </c>
      <c r="O7" s="71"/>
      <c r="P7" s="72">
        <f>O7/N7</f>
        <v>0</v>
      </c>
    </row>
    <row r="8" spans="1:16" ht="27">
      <c r="A8" s="493"/>
      <c r="B8" s="496"/>
      <c r="C8" s="499"/>
      <c r="D8" s="499"/>
      <c r="E8" s="75" t="s">
        <v>348</v>
      </c>
      <c r="F8" s="84">
        <v>7.28</v>
      </c>
      <c r="G8" s="84">
        <v>8.0399999999999991</v>
      </c>
      <c r="H8" s="496"/>
      <c r="I8" s="68">
        <v>35</v>
      </c>
      <c r="J8" s="68">
        <v>27</v>
      </c>
      <c r="K8" s="68">
        <v>20</v>
      </c>
      <c r="L8" s="68">
        <v>4</v>
      </c>
      <c r="M8" s="69">
        <f>(I8*J8*K8)/1000000</f>
        <v>1.89E-2</v>
      </c>
      <c r="N8" s="70">
        <f>L8*66/M8</f>
        <v>13968.253968253968</v>
      </c>
      <c r="O8" s="71"/>
      <c r="P8" s="72">
        <f>O8/N8</f>
        <v>0</v>
      </c>
    </row>
    <row r="9" spans="1:16" ht="27">
      <c r="A9" s="493"/>
      <c r="B9" s="496"/>
      <c r="C9" s="499"/>
      <c r="D9" s="499"/>
      <c r="E9" s="75" t="s">
        <v>72</v>
      </c>
      <c r="F9" s="84">
        <v>9.1300000000000008</v>
      </c>
      <c r="G9" s="84">
        <v>10.130000000000001</v>
      </c>
      <c r="H9" s="496"/>
      <c r="I9" s="68">
        <v>35</v>
      </c>
      <c r="J9" s="68">
        <v>27</v>
      </c>
      <c r="K9" s="68">
        <v>25</v>
      </c>
      <c r="L9" s="68">
        <v>4</v>
      </c>
      <c r="M9" s="69">
        <f>(I9*J9*K9)/1000000</f>
        <v>2.3625E-2</v>
      </c>
      <c r="N9" s="70">
        <f>L9*66/M9</f>
        <v>11174.603174603175</v>
      </c>
      <c r="O9" s="71"/>
      <c r="P9" s="72">
        <f>O9/N9</f>
        <v>0</v>
      </c>
    </row>
    <row r="10" spans="1:16" ht="27">
      <c r="A10" s="493"/>
      <c r="B10" s="496"/>
      <c r="C10" s="499"/>
      <c r="D10" s="499"/>
      <c r="E10" s="75" t="s">
        <v>73</v>
      </c>
      <c r="F10" s="84">
        <v>10.17</v>
      </c>
      <c r="G10" s="84">
        <v>11.29</v>
      </c>
      <c r="H10" s="496"/>
      <c r="I10" s="68">
        <v>35</v>
      </c>
      <c r="J10" s="68">
        <v>27</v>
      </c>
      <c r="K10" s="68">
        <v>27</v>
      </c>
      <c r="L10" s="68">
        <v>4</v>
      </c>
      <c r="M10" s="69">
        <f>(I10*J10*K10)/1000000</f>
        <v>2.5514999999999999E-2</v>
      </c>
      <c r="N10" s="70">
        <f>L10*66/M10</f>
        <v>10346.854791299236</v>
      </c>
      <c r="O10" s="71"/>
      <c r="P10" s="72">
        <f>O10/N10</f>
        <v>0</v>
      </c>
    </row>
    <row r="11" spans="1:16" ht="27">
      <c r="A11" s="493"/>
      <c r="B11" s="496"/>
      <c r="C11" s="499"/>
      <c r="D11" s="499"/>
      <c r="E11" s="75" t="s">
        <v>74</v>
      </c>
      <c r="F11" s="84">
        <v>12.36</v>
      </c>
      <c r="G11" s="84">
        <v>13.71</v>
      </c>
      <c r="H11" s="496"/>
      <c r="I11" s="68">
        <v>35</v>
      </c>
      <c r="J11" s="68">
        <v>27</v>
      </c>
      <c r="K11" s="68">
        <v>32</v>
      </c>
      <c r="L11" s="68">
        <v>4</v>
      </c>
      <c r="M11" s="69">
        <f t="shared" ref="M11:M12" si="0">(I11*J11*K11)/1000000</f>
        <v>3.024E-2</v>
      </c>
      <c r="N11" s="70">
        <f t="shared" ref="N11:N12" si="1">L11*66/M11</f>
        <v>8730.1587301587297</v>
      </c>
      <c r="O11" s="71"/>
      <c r="P11" s="72">
        <f t="shared" ref="P11:P12" si="2">O11/N11</f>
        <v>0</v>
      </c>
    </row>
    <row r="12" spans="1:16" ht="27">
      <c r="A12" s="494"/>
      <c r="B12" s="497"/>
      <c r="C12" s="500"/>
      <c r="D12" s="500"/>
      <c r="E12" s="75" t="s">
        <v>69</v>
      </c>
      <c r="F12" s="84">
        <v>12.36</v>
      </c>
      <c r="G12" s="84">
        <v>13.71</v>
      </c>
      <c r="H12" s="497"/>
      <c r="I12" s="68">
        <v>35</v>
      </c>
      <c r="J12" s="68">
        <v>27</v>
      </c>
      <c r="K12" s="68">
        <v>32</v>
      </c>
      <c r="L12" s="68">
        <v>4</v>
      </c>
      <c r="M12" s="69">
        <f t="shared" si="0"/>
        <v>3.024E-2</v>
      </c>
      <c r="N12" s="70">
        <f t="shared" si="1"/>
        <v>8730.1587301587297</v>
      </c>
      <c r="O12" s="71"/>
      <c r="P12" s="72">
        <f t="shared" si="2"/>
        <v>0</v>
      </c>
    </row>
    <row r="15" spans="1:16" ht="15" thickBot="1">
      <c r="F15" s="87">
        <f>(G7-F7)/F7</f>
        <v>0.10937499999999994</v>
      </c>
      <c r="G15" s="197">
        <v>7.7</v>
      </c>
      <c r="H15" s="87">
        <f t="shared" ref="H15:H20" si="3">G7/G15-1</f>
        <v>1.4285714285714235E-2</v>
      </c>
    </row>
    <row r="16" spans="1:16" ht="15" thickBot="1">
      <c r="F16" s="87">
        <f t="shared" ref="F16:F20" si="4">(G8-F8)/F8</f>
        <v>0.10439560439560425</v>
      </c>
      <c r="G16" s="197">
        <v>7.9</v>
      </c>
      <c r="H16" s="87">
        <f t="shared" si="3"/>
        <v>1.7721518987341645E-2</v>
      </c>
    </row>
    <row r="17" spans="6:8" ht="15" thickBot="1">
      <c r="F17" s="87">
        <f t="shared" si="4"/>
        <v>0.10952902519167579</v>
      </c>
      <c r="G17" s="197">
        <v>9.9499999999999993</v>
      </c>
      <c r="H17" s="87">
        <f t="shared" si="3"/>
        <v>1.8090452261306789E-2</v>
      </c>
    </row>
    <row r="18" spans="6:8" ht="15" thickBot="1">
      <c r="F18" s="87">
        <f t="shared" si="4"/>
        <v>0.11012782694198615</v>
      </c>
      <c r="G18" s="197">
        <v>11.25</v>
      </c>
      <c r="H18" s="87">
        <f t="shared" si="3"/>
        <v>3.555555555555534E-3</v>
      </c>
    </row>
    <row r="19" spans="6:8" ht="15" thickBot="1">
      <c r="F19" s="87">
        <f t="shared" si="4"/>
        <v>0.1092233009708739</v>
      </c>
      <c r="G19" s="197">
        <v>13.55</v>
      </c>
      <c r="H19" s="87">
        <f t="shared" si="3"/>
        <v>1.1808118081180874E-2</v>
      </c>
    </row>
    <row r="20" spans="6:8" ht="15" thickBot="1">
      <c r="F20" s="87">
        <f t="shared" si="4"/>
        <v>0.1092233009708739</v>
      </c>
      <c r="G20" s="197">
        <v>13.55</v>
      </c>
      <c r="H20" s="87">
        <f t="shared" si="3"/>
        <v>1.1808118081180874E-2</v>
      </c>
    </row>
  </sheetData>
  <mergeCells count="9">
    <mergeCell ref="F2:G2"/>
    <mergeCell ref="I2:P2"/>
    <mergeCell ref="I3:P3"/>
    <mergeCell ref="I4:K4"/>
    <mergeCell ref="A7:A12"/>
    <mergeCell ref="B7:B12"/>
    <mergeCell ref="C7:C12"/>
    <mergeCell ref="D7:D12"/>
    <mergeCell ref="H7:H12"/>
  </mergeCells>
  <phoneticPr fontId="7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NEW PRICE QUOTE</vt:lpstr>
      <vt:lpstr>AUGUST T200 sheets</vt:lpstr>
      <vt:lpstr>SEPTEMEBER T200 Sheets</vt:lpstr>
      <vt:lpstr>PAK Factory 7-19-24 </vt:lpstr>
      <vt:lpstr>T200 sheets</vt:lpstr>
      <vt:lpstr>projection</vt:lpstr>
      <vt:lpstr>PAK 4-2</vt:lpstr>
      <vt:lpstr>IND Final 3-5-24</vt:lpstr>
      <vt:lpstr>PAK 02-27</vt:lpstr>
      <vt:lpstr>IND 02-29</vt:lpstr>
      <vt:lpstr>PAK 02-02</vt:lpstr>
      <vt:lpstr>PAK 04-24</vt:lpstr>
      <vt:lpstr>PAK 03-17</vt:lpstr>
      <vt:lpstr>IND 02-02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顾文静</cp:lastModifiedBy>
  <cp:lastPrinted>2015-01-20T08:10:09Z</cp:lastPrinted>
  <dcterms:created xsi:type="dcterms:W3CDTF">2010-04-15T22:36:54Z</dcterms:created>
  <dcterms:modified xsi:type="dcterms:W3CDTF">2025-04-25T07:02:53Z</dcterms:modified>
</cp:coreProperties>
</file>