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<sst xmlns="http://schemas.openxmlformats.org/spreadsheetml/2006/main" count="514" uniqueCount="514">
  <si>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</si>
  <si>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</si>
  <si>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</si>
  <si>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</si>
  <si>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</si>
  <si>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</si>
  <si>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</si>
  <si>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</si>
  <si>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</si>
  <si>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</si>
  <si>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</si>
  <si>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</si>
  <si>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</si>
  <si>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</si>
  <si>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</si>
  <si>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</si>
  <si>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</si>
  <si>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</si>
  <si>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</si>
  <si>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</si>
  <si>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DLCROSCILL</t>
  </si>
  <si>
    <t>OLLIIX</t>
  </si>
  <si>
    <t>MACY02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</si>
  <si>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</si>
  <si>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</si>
  <si>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</si>
  <si>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</si>
  <si>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</si>
  <si>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</si>
  <si>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</si>
  <si>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</si>
  <si>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</si>
  <si>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</si>
  <si>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</si>
  <si>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</si>
  <si>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</si>
  <si>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</si>
  <si>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</si>
  <si>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</si>
  <si>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</si>
  <si>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</si>
  <si>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</si>
  <si>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</si>
  <si>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</si>
  <si>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</si>
  <si>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</si>
  <si>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</si>
  <si>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</si>
  <si>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</si>
  <si>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</si>
  <si>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</si>
  <si>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</si>
  <si>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</si>
  <si>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</si>
  <si>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</si>
  <si>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</si>
  <si>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</si>
  <si>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</si>
  <si>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</si>
  <si>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</si>
  <si>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</si>
  <si>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</si>
  <si>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</si>
  <si>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</si>
  <si>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</si>
  <si>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</si>
  <si>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</si>
  <si>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</si>
  <si>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</si>
  <si>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</si>
  <si>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</si>
  <si>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</si>
  <si>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</si>
  <si>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</si>
  <si>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</si>
  <si>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</si>
  <si>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</si>
  <si>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</si>
  <si>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</si>
  <si>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</si>
  <si>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</si>
  <si>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</si>
  <si>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</si>
  <si>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</si>
  <si>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</si>
  <si>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</si>
  <si>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</si>
  <si>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</si>
  <si>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</si>
  <si>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</si>
  <si>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</si>
  <si>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</si>
  <si>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</si>
  <si>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</si>
  <si>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</si>
  <si>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</si>
  <si>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</si>
  <si>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</si>
  <si>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</si>
  <si>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</si>
  <si>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</si>
  <si>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</si>
  <si>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</si>
  <si>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</si>
  <si>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</si>
  <si>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</si>
  <si>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</si>
  <si>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</si>
  <si>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</si>
  <si>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</si>
  <si>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</si>
  <si>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</si>
  <si>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</si>
  <si>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</si>
  <si>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</si>
  <si>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</si>
  <si>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</si>
  <si>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</si>
  <si>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</si>
  <si>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</si>
  <si>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</si>
  <si>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</si>
  <si>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</si>
  <si>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</si>
  <si>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</si>
  <si>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</si>
  <si>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</si>
  <si>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</si>
  <si>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</si>
  <si>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</si>
  <si>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</si>
  <si>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</si>
  <si>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</si>
  <si>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</si>
  <si>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</si>
  <si>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</si>
  <si>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</si>
  <si>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</si>
  <si>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</si>
  <si>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</si>
  <si>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</si>
  <si>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</si>
  <si>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</si>
  <si>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</si>
  <si>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</si>
  <si>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</si>
  <si>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</si>
  <si>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</si>
  <si>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</si>
  <si>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</si>
  <si>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</si>
  <si>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5/23/2025</t>
  </si>
  <si>
    <t>AMAZON,AMAZONDS,CSNSTORES,DLCROSCILL,KOHLDSN,OVERSTOCK01</t>
  </si>
  <si>
    <t>Setup</t>
  </si>
  <si>
    <t>4/18/2024</t>
  </si>
  <si>
    <t>No</t>
  </si>
  <si>
    <t>3/30/2023</t>
  </si>
  <si>
    <t>4/19/2023</t>
  </si>
  <si>
    <t>8/31/2023</t>
  </si>
  <si>
    <t>9/4/2023</t>
  </si>
  <si>
    <t>4/7/2024</t>
  </si>
  <si>
    <t>5/15/2024</t>
  </si>
  <si>
    <t>11/21/2022</t>
  </si>
  <si>
    <t>12/1/2022</t>
  </si>
  <si>
    <t>8/2/2023</t>
  </si>
  <si>
    <t>5/7/2024</t>
  </si>
  <si>
    <t>6/15/2023</t>
  </si>
  <si>
    <t>6/29/2023</t>
  </si>
  <si>
    <t>3/28/2023</t>
  </si>
  <si>
    <t>5/9/2023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</si>
  <si>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</si>
  <si>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</si>
  <si>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</si>
  <si>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</si>
  <si>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</si>
  <si>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</si>
  <si>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</si>
  <si>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JCPENNEY01,OLLIIX,OVERSTOCK01</t>
  </si>
  <si>
    <t>5/2/2024</t>
  </si>
  <si>
    <t>4/4/2023</t>
  </si>
  <si>
    <t>Temp Discontinued</t>
  </si>
  <si>
    <t>4/22/2024</t>
  </si>
  <si>
    <t>11/16/2022</t>
  </si>
  <si>
    <t>10/26/2022</t>
  </si>
  <si>
    <t>11/13/2023</t>
  </si>
  <si>
    <t>7/17/2023</t>
  </si>
  <si>
    <t>10/5/2023</t>
  </si>
  <si>
    <t>Ready To Offer</t>
  </si>
  <si>
    <t>CCL10-0012</t>
  </si>
  <si>
    <t>Cal King</t>
  </si>
  <si>
    <t>AMAZONDS</t>
  </si>
  <si>
    <t>4/25/2024</t>
  </si>
  <si>
    <t>4/5/2023</t>
  </si>
  <si>
    <t>4/12/2024</t>
  </si>
  <si>
    <t>9/3/2024</t>
  </si>
  <si>
    <t>11/1/2022</t>
  </si>
  <si>
    <t>2/15/2023</t>
  </si>
  <si>
    <t>4/3/2024</t>
  </si>
  <si>
    <t>6/12/2024</t>
  </si>
  <si>
    <t>4/10/2024</t>
  </si>
  <si>
    <t>4/27/2023</t>
  </si>
  <si>
    <t>CCL10-0013</t>
  </si>
  <si>
    <t>Brown</t>
  </si>
  <si>
    <t>10/25/2022</t>
  </si>
  <si>
    <t>AMAZONDS,OVERSTOCK01</t>
  </si>
  <si>
    <t>4/24/2024</t>
  </si>
  <si>
    <t>4/6/2023</t>
  </si>
  <si>
    <t>9/12/2023</t>
  </si>
  <si>
    <t>4/23/2024</t>
  </si>
  <si>
    <t>11/7/2022</t>
  </si>
  <si>
    <t>11/26/2022</t>
  </si>
  <si>
    <t>5/3/2024</t>
  </si>
  <si>
    <t>7/10/2023</t>
  </si>
  <si>
    <t>2/23/2025</t>
  </si>
  <si>
    <t>3/6/2025</t>
  </si>
  <si>
    <t>7/1/2024</t>
  </si>
  <si>
    <t>CCL10-0014</t>
  </si>
  <si>
    <t>AMAZONDS,CSNSTORES,DLCROSCILL</t>
  </si>
  <si>
    <t>4/3/2023</t>
  </si>
  <si>
    <t>11/14/2022</t>
  </si>
  <si>
    <t>11/10/2023</t>
  </si>
  <si>
    <t>7/19/2023</t>
  </si>
  <si>
    <t>5/14/2023</t>
  </si>
  <si>
    <t>CCL10-0015</t>
  </si>
  <si>
    <t>CSNSTORES,OLLIIX,OVERSTOCK01</t>
  </si>
  <si>
    <t>4/26/2024</t>
  </si>
  <si>
    <t>5/6/2024</t>
  </si>
  <si>
    <t>7/18/2024</t>
  </si>
  <si>
    <t>11/25/2022</t>
  </si>
  <si>
    <t>11/17/2022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</si>
  <si>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</si>
  <si>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</si>
  <si>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</si>
  <si>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</si>
  <si>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</si>
  <si>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</si>
  <si>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</si>
  <si>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</si>
  <si>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</si>
  <si>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</si>
  <si>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</si>
  <si>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</si>
  <si>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</si>
  <si>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</si>
  <si>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</si>
  <si>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</si>
  <si>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</si>
  <si>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</si>
  <si>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</si>
  <si>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CSNSTORES,DLCROSCILL,KOHLDSN,MACY02,OVERSTOCK01</t>
  </si>
  <si>
    <t>1/5/2024</t>
  </si>
  <si>
    <t>7/27/2023</t>
  </si>
  <si>
    <t>8/8/2023</t>
  </si>
  <si>
    <t>9/29/2023</t>
  </si>
  <si>
    <t>7/2/2024</t>
  </si>
  <si>
    <t>7/15/2024</t>
  </si>
  <si>
    <t>7/25/2023</t>
  </si>
  <si>
    <t>8/21/2023</t>
  </si>
  <si>
    <t>7/3/2024</t>
  </si>
  <si>
    <t>11/8/2023</t>
  </si>
  <si>
    <t>7/10/2024</t>
  </si>
  <si>
    <t>10/11/2023</t>
  </si>
  <si>
    <t>12/19/2023</t>
  </si>
  <si>
    <t>3/19/2025</t>
  </si>
  <si>
    <t>CCL10-0063</t>
  </si>
  <si>
    <t>CSNSTORES,DLCROSCILL,MACY02,OVERSTOCK01</t>
  </si>
  <si>
    <t>9/7/2023</t>
  </si>
  <si>
    <t>10/9/2023</t>
  </si>
  <si>
    <t>8/23/2023</t>
  </si>
  <si>
    <t>7/22/2024</t>
  </si>
  <si>
    <t>8/4/2023</t>
  </si>
  <si>
    <t>9/5/2023</t>
  </si>
  <si>
    <t>CCL10-0064</t>
  </si>
  <si>
    <t>8/7/2023</t>
  </si>
  <si>
    <t>10/17/2024</t>
  </si>
  <si>
    <t>10/26/2023</t>
  </si>
  <si>
    <t>8/5/2024</t>
  </si>
  <si>
    <t>8/27/2023</t>
  </si>
  <si>
    <t>2/23/2024</t>
  </si>
  <si>
    <t>CCL10-0001</t>
  </si>
  <si>
    <t>Burgundy</t>
  </si>
  <si>
    <t>7/16/2025</t>
  </si>
  <si>
    <t>AMAZON,CSNSTORES,JCPENNEY01</t>
  </si>
  <si>
    <t>8/16/2024</t>
  </si>
  <si>
    <t>4/17/2023</t>
  </si>
  <si>
    <t>9/6/2023</t>
  </si>
  <si>
    <t>6/6/2024</t>
  </si>
  <si>
    <t>8/13/2024</t>
  </si>
  <si>
    <t>11/30/2022</t>
  </si>
  <si>
    <t>11/11/2022</t>
  </si>
  <si>
    <t>11/21/2023</t>
  </si>
  <si>
    <t>8/28/2023</t>
  </si>
  <si>
    <t>6/12/2023</t>
  </si>
  <si>
    <t>3/10/2025</t>
  </si>
  <si>
    <t>CCL10-0002</t>
  </si>
  <si>
    <t>DLCROSCILL,OLLIIX,OVERSTOCK01</t>
  </si>
  <si>
    <t>7/26/2024</t>
  </si>
  <si>
    <t>6/21/2024</t>
  </si>
  <si>
    <t>11/6/2022</t>
  </si>
  <si>
    <t>11/9/2023</t>
  </si>
  <si>
    <t>8/11/2023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</si>
  <si>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</si>
  <si>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</si>
  <si>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</si>
  <si>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</si>
  <si>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</si>
  <si>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</si>
  <si>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</si>
  <si>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</si>
  <si>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</si>
  <si>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</si>
  <si>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</si>
  <si>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</si>
  <si>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4/28/2023</t>
  </si>
  <si>
    <t>8/15/2023</t>
  </si>
  <si>
    <t>10/9/2024</t>
  </si>
  <si>
    <t>12/13/2022</t>
  </si>
  <si>
    <t>11/8/2022</t>
  </si>
  <si>
    <t>9/25/2024</t>
  </si>
  <si>
    <t>CCL10-0005</t>
  </si>
  <si>
    <t>AMAZON,CSNSTORES,KOHLDSN,MACY02,OVERSTOCK01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</si>
  <si>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</si>
  <si>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</si>
  <si>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</si>
  <si>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</si>
  <si>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</si>
  <si>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</si>
  <si>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</si>
  <si>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</si>
  <si>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</si>
  <si>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12/13/2024</t>
  </si>
  <si>
    <t>11/15/2022</t>
  </si>
  <si>
    <t>8/1/2023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</si>
  <si>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</si>
  <si>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</si>
  <si>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</si>
  <si>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</si>
  <si>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</si>
  <si>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</si>
  <si>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</si>
  <si>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</si>
  <si>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</si>
  <si>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</si>
  <si>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AMAZON,CSNSTORES,DLCROSCILL,OVERSTOCK01</t>
  </si>
  <si>
    <t>5/22/2023</t>
  </si>
  <si>
    <t>9/20/2023</t>
  </si>
  <si>
    <t>5/29/2024</t>
  </si>
  <si>
    <t>10/27/2022</t>
  </si>
  <si>
    <t>11/20/2023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</si>
  <si>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</si>
  <si>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</si>
  <si>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</si>
  <si>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</si>
  <si>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</si>
  <si>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</si>
  <si>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</si>
  <si>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</si>
  <si>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</si>
  <si>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</si>
  <si>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</si>
  <si>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</si>
  <si>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</si>
  <si>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</si>
  <si>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</si>
  <si>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CSNSTORES,MACY02</t>
  </si>
  <si>
    <t>7/28/2023</t>
  </si>
  <si>
    <t>3/29/2024</t>
  </si>
  <si>
    <t>2/27/2023</t>
  </si>
  <si>
    <t>1/25/2023</t>
  </si>
  <si>
    <t>11/22/2023</t>
  </si>
  <si>
    <t>5/25/2023</t>
  </si>
  <si>
    <t>CCL13-0017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</si>
  <si>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</si>
  <si>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</si>
  <si>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</si>
  <si>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</si>
  <si>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</si>
  <si>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</si>
  <si>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</si>
  <si>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</si>
  <si>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</si>
  <si>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7/25/2024</t>
  </si>
  <si>
    <t>10/31/2022</t>
  </si>
  <si>
    <t>11/24/2023</t>
  </si>
  <si>
    <t>7/7/2023</t>
  </si>
  <si>
    <t>10/3/2023</t>
  </si>
  <si>
    <t>CCL13-0019</t>
  </si>
  <si>
    <t>DLCROSCILL,KOHLDSN,MACY02,OVERSTOCK01</t>
  </si>
  <si>
    <t>1/8/2024</t>
  </si>
  <si>
    <t>4/26/2023</t>
  </si>
  <si>
    <t>5/16/2024</t>
  </si>
  <si>
    <t>3/23/2023</t>
  </si>
  <si>
    <t>11/26/2023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</si>
  <si>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</si>
  <si>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</si>
  <si>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</si>
  <si>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</si>
  <si>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</si>
  <si>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</si>
  <si>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</si>
  <si>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8/19/2024</t>
  </si>
  <si>
    <t>7/14/2023</t>
  </si>
  <si>
    <t>8/3/2023</t>
  </si>
  <si>
    <t>10/17/2023</t>
  </si>
  <si>
    <t>6/21/2023</t>
  </si>
  <si>
    <t>3/20/2024</t>
  </si>
  <si>
    <t>1/10/2023</t>
  </si>
  <si>
    <t>5/10/2024</t>
  </si>
  <si>
    <t>CCL30-0038</t>
  </si>
  <si>
    <t>7/3/2023</t>
  </si>
  <si>
    <t>10/16/2023</t>
  </si>
  <si>
    <t>8/28/2024</t>
  </si>
  <si>
    <t>2/13/2023</t>
  </si>
  <si>
    <t>3/21/2023</t>
  </si>
  <si>
    <t>11/27/2023</t>
  </si>
  <si>
    <t>CCL30-0036</t>
  </si>
  <si>
    <t>Gold</t>
  </si>
  <si>
    <t>B-</t>
  </si>
  <si>
    <t>7/9/2025</t>
  </si>
  <si>
    <t>8/2/2024</t>
  </si>
  <si>
    <t>8/26/2024</t>
  </si>
  <si>
    <t>11/28/2022</t>
  </si>
  <si>
    <t>CCL30-0034</t>
  </si>
  <si>
    <t>Silver</t>
  </si>
  <si>
    <t>10/11/2024</t>
  </si>
  <si>
    <t>1/4/2024</t>
  </si>
  <si>
    <t>10/2/2023</t>
  </si>
  <si>
    <t>CCL30-0030</t>
  </si>
  <si>
    <t>Biron</t>
  </si>
  <si>
    <t>18x18"</t>
  </si>
  <si>
    <t>9/27/2023</t>
  </si>
  <si>
    <t>11/14/2024</t>
  </si>
  <si>
    <t>12/12/2022</t>
  </si>
  <si>
    <t>12/29/2023</t>
  </si>
  <si>
    <t>CCL30-0033</t>
  </si>
  <si>
    <t>8/30/2024</t>
  </si>
  <si>
    <t>11/19/2024</t>
  </si>
  <si>
    <t>7/18/2023</t>
  </si>
  <si>
    <t>CCL30-0031</t>
  </si>
  <si>
    <t>11/6/2023</t>
  </si>
  <si>
    <t>7/29/2024</t>
  </si>
  <si>
    <t>1/19/2023</t>
  </si>
  <si>
    <t>7/11/2023</t>
  </si>
  <si>
    <t>5/22/2024</t>
  </si>
  <si>
    <t>CCL30-0029</t>
  </si>
  <si>
    <t>Aumont</t>
  </si>
  <si>
    <t>Oblong Decor Pillow</t>
  </si>
  <si>
    <t>22x15"</t>
  </si>
  <si>
    <t>5/29/2023</t>
  </si>
  <si>
    <t>CCL30-0027</t>
  </si>
  <si>
    <t>CSNSTORES,DLCROSCILL,MACY02</t>
  </si>
  <si>
    <t>6/28/2024</t>
  </si>
  <si>
    <t>5/5/2023</t>
  </si>
  <si>
    <t>10/1/2023</t>
  </si>
  <si>
    <t>6/13/2024</t>
  </si>
  <si>
    <t>5/5/2024</t>
  </si>
  <si>
    <t>1/15/2024</t>
  </si>
  <si>
    <t>CCL30-0061</t>
  </si>
  <si>
    <t>MACY02,OVERSTOCK01</t>
  </si>
  <si>
    <t>9/19/2024</t>
  </si>
  <si>
    <t>6/13/2023</t>
  </si>
  <si>
    <t>11/25/2024</t>
  </si>
  <si>
    <t>1/24/2023</t>
  </si>
  <si>
    <t>2/27/2024</t>
  </si>
  <si>
    <t>CCL30-0026</t>
  </si>
  <si>
    <t>8/29/2023</t>
  </si>
  <si>
    <t>12/18/2024</t>
  </si>
  <si>
    <t>10/8/2024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</si>
  <si>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</si>
  <si>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</si>
  <si>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</si>
  <si>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</si>
  <si>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</si>
  <si>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</si>
  <si>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</si>
  <si>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</si>
  <si>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5/30/2023</t>
  </si>
  <si>
    <t>3/18/2025</t>
  </si>
  <si>
    <t>11/28/2023</t>
  </si>
  <si>
    <t>2/19/2025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</si>
  <si>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</si>
  <si>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</si>
  <si>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</si>
  <si>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</si>
  <si>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</si>
  <si>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</si>
  <si>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</si>
  <si>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</si>
  <si>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1/29/2025</t>
  </si>
  <si>
    <t>2/7/2025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</si>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</sst>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37</v>
      </c>
      <c r="AA6" s="4">
        <f>=ROUNDDOWN(3.7,0)</f>
      </c>
      <c r="AB6" s="5">
        <v>10</v>
      </c>
      <c r="AC6" s="2" t="s">
        <v>151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17</v>
      </c>
      <c r="AQ6" s="8">
        <v>2402.72</v>
      </c>
      <c r="AR6" s="4">
        <v>7</v>
      </c>
      <c r="AS6" s="8">
        <v>1359.44</v>
      </c>
      <c r="AT6" s="7">
        <v>1.4286</v>
      </c>
      <c r="AU6" s="7">
        <v>0.7674</v>
      </c>
      <c r="AV6" s="4">
        <v>18</v>
      </c>
      <c r="AW6" s="8">
        <v>2617.21</v>
      </c>
      <c r="AX6" s="4">
        <v>12</v>
      </c>
      <c r="AY6" s="8">
        <v>2514.53</v>
      </c>
      <c r="AZ6" s="7">
        <v>0.5</v>
      </c>
      <c r="BA6" s="7">
        <v>0.0408</v>
      </c>
      <c r="BB6" s="7">
        <v>0.918</v>
      </c>
      <c r="BC6" s="4">
        <v>26</v>
      </c>
      <c r="BD6" s="8">
        <v>4059.27</v>
      </c>
      <c r="BE6" s="4">
        <v>20</v>
      </c>
      <c r="BF6" s="8">
        <v>4500.34</v>
      </c>
      <c r="BG6" s="7">
        <v>0.3</v>
      </c>
      <c r="BH6" s="7">
        <v>-0.098</v>
      </c>
      <c r="BI6" s="7">
        <v>0.6447</v>
      </c>
      <c r="BJ6" s="4">
        <v>17</v>
      </c>
      <c r="BK6" s="8">
        <v>2402.72</v>
      </c>
      <c r="BL6" s="2" t="s">
        <v>152</v>
      </c>
      <c r="BM6" s="7">
        <v>1</v>
      </c>
      <c r="BN6" s="7">
        <v>1</v>
      </c>
      <c r="BO6" s="4">
        <v>8</v>
      </c>
      <c r="BP6" s="8">
        <v>1127.68</v>
      </c>
      <c r="BQ6" s="4">
        <v>3</v>
      </c>
      <c r="BR6" s="8">
        <v>587.28</v>
      </c>
      <c r="BS6" s="7">
        <v>1.6667</v>
      </c>
      <c r="BT6" s="7">
        <v>0.9202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5</v>
      </c>
      <c r="CC6" s="8">
        <v>643.5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>
        <v>4</v>
      </c>
      <c r="CR6" s="8">
        <v>772.16</v>
      </c>
      <c r="CS6" s="7">
        <v>-1</v>
      </c>
      <c r="CT6" s="7">
        <v>-1</v>
      </c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>
        <v>2</v>
      </c>
      <c r="DC6" s="8">
        <v>386.08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>
        <v>2</v>
      </c>
      <c r="DP6" s="8">
        <v>245.46</v>
      </c>
      <c r="DQ6" s="4"/>
      <c r="DR6" s="8"/>
      <c r="DS6" s="7"/>
      <c r="DT6" s="7"/>
      <c r="DU6" s="2" t="s">
        <v>153</v>
      </c>
      <c r="DV6" s="2" t="s">
        <v>143</v>
      </c>
      <c r="DW6" s="2" t="s">
        <v>150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150</v>
      </c>
      <c r="EK6" s="2" t="s">
        <v>163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146</v>
      </c>
      <c r="FV6" s="2" t="s">
        <v>146</v>
      </c>
      <c r="FW6" s="2" t="s">
        <v>146</v>
      </c>
      <c r="FX6" s="2" t="s">
        <v>146</v>
      </c>
      <c r="FY6" s="2" t="s">
        <v>146</v>
      </c>
      <c r="FZ6" s="2" t="s">
        <v>146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153</v>
      </c>
      <c r="II6" s="2" t="s">
        <v>143</v>
      </c>
      <c r="IJ6" s="2" t="s">
        <v>168</v>
      </c>
      <c r="IK6" s="2" t="s">
        <v>169</v>
      </c>
      <c r="IL6" s="2" t="s">
        <v>155</v>
      </c>
      <c r="IM6" s="2" t="s">
        <v>155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170</v>
      </c>
      <c r="JK6" s="2" t="s">
        <v>146</v>
      </c>
      <c r="JL6" s="2" t="s">
        <v>155</v>
      </c>
      <c r="JM6" s="2" t="s">
        <v>155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171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172</v>
      </c>
      <c r="KX6" s="2" t="s">
        <v>173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>
        <v>3</v>
      </c>
      <c r="PC6" s="4">
        <v>34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120</v>
      </c>
      <c r="PR6" s="4"/>
      <c r="PS6" s="4"/>
      <c r="PT6" s="4">
        <v>75</v>
      </c>
    </row>
    <row r="7">
      <c r="A7" s="2" t="s">
        <v>174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175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176</v>
      </c>
      <c r="Z7" s="4"/>
      <c r="AA7" s="4">
        <f>=ROUNDDOWN({0},0)</f>
      </c>
      <c r="AB7" s="5">
        <v>17</v>
      </c>
      <c r="AC7" s="2" t="s">
        <v>151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</v>
      </c>
      <c r="AQ7" s="8">
        <v>214.49</v>
      </c>
      <c r="AR7" s="4">
        <v>4</v>
      </c>
      <c r="AS7" s="8">
        <v>920.17</v>
      </c>
      <c r="AT7" s="7">
        <v>-0.75</v>
      </c>
      <c r="AU7" s="7">
        <v>-0.7669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0.082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</v>
      </c>
      <c r="BK7" s="8">
        <v>214.49</v>
      </c>
      <c r="BL7" s="2" t="s">
        <v>177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178</v>
      </c>
      <c r="BY7" s="2" t="s">
        <v>155</v>
      </c>
      <c r="BZ7" s="2" t="s">
        <v>155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179</v>
      </c>
      <c r="CL7" s="2" t="s">
        <v>155</v>
      </c>
      <c r="CM7" s="2" t="s">
        <v>155</v>
      </c>
      <c r="CN7" s="2" t="s">
        <v>146</v>
      </c>
      <c r="CO7" s="4"/>
      <c r="CP7" s="8"/>
      <c r="CQ7" s="4">
        <v>3</v>
      </c>
      <c r="CR7" s="8">
        <v>694.95</v>
      </c>
      <c r="CS7" s="7">
        <v>-1</v>
      </c>
      <c r="CT7" s="7">
        <v>-1</v>
      </c>
      <c r="CU7" s="2" t="s">
        <v>153</v>
      </c>
      <c r="CV7" s="2" t="s">
        <v>143</v>
      </c>
      <c r="CW7" s="2" t="s">
        <v>158</v>
      </c>
      <c r="CX7" s="2" t="s">
        <v>159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180</v>
      </c>
      <c r="DJ7" s="2" t="s">
        <v>160</v>
      </c>
      <c r="DK7" s="2" t="s">
        <v>181</v>
      </c>
      <c r="DL7" s="2" t="s">
        <v>155</v>
      </c>
      <c r="DM7" s="2" t="s">
        <v>155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176</v>
      </c>
      <c r="DX7" s="2" t="s">
        <v>182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214.49</v>
      </c>
      <c r="ED7" s="4"/>
      <c r="EE7" s="8"/>
      <c r="EF7" s="7"/>
      <c r="EG7" s="7"/>
      <c r="EH7" s="2" t="s">
        <v>153</v>
      </c>
      <c r="EI7" s="2" t="s">
        <v>143</v>
      </c>
      <c r="EJ7" s="2" t="s">
        <v>176</v>
      </c>
      <c r="EK7" s="2" t="s">
        <v>183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180</v>
      </c>
      <c r="EW7" s="2" t="s">
        <v>164</v>
      </c>
      <c r="EX7" s="2" t="s">
        <v>184</v>
      </c>
      <c r="EY7" s="2" t="s">
        <v>155</v>
      </c>
      <c r="EZ7" s="2" t="s">
        <v>155</v>
      </c>
      <c r="FA7" s="2" t="s">
        <v>146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153</v>
      </c>
      <c r="FI7" s="2" t="s">
        <v>180</v>
      </c>
      <c r="FJ7" s="2" t="s">
        <v>166</v>
      </c>
      <c r="FK7" s="2" t="s">
        <v>185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146</v>
      </c>
      <c r="FV7" s="2" t="s">
        <v>146</v>
      </c>
      <c r="FW7" s="2" t="s">
        <v>146</v>
      </c>
      <c r="FX7" s="2" t="s">
        <v>146</v>
      </c>
      <c r="FY7" s="2" t="s">
        <v>146</v>
      </c>
      <c r="FZ7" s="2" t="s">
        <v>146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153</v>
      </c>
      <c r="II7" s="2" t="s">
        <v>180</v>
      </c>
      <c r="IJ7" s="2" t="s">
        <v>168</v>
      </c>
      <c r="IK7" s="2" t="s">
        <v>186</v>
      </c>
      <c r="IL7" s="2" t="s">
        <v>155</v>
      </c>
      <c r="IM7" s="2" t="s">
        <v>155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170</v>
      </c>
      <c r="JK7" s="2" t="s">
        <v>146</v>
      </c>
      <c r="JL7" s="2" t="s">
        <v>155</v>
      </c>
      <c r="JM7" s="2" t="s">
        <v>155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187</v>
      </c>
      <c r="KI7" s="2" t="s">
        <v>180</v>
      </c>
      <c r="KJ7" s="2" t="s">
        <v>146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153</v>
      </c>
      <c r="KV7" s="2" t="s">
        <v>143</v>
      </c>
      <c r="KW7" s="2" t="s">
        <v>172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200</v>
      </c>
      <c r="PR7" s="4"/>
      <c r="PS7" s="4"/>
      <c r="PT7" s="4">
        <v>250</v>
      </c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176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155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>
        <v>1</v>
      </c>
      <c r="AS8" s="8">
        <v>234.92</v>
      </c>
      <c r="AT8" s="7">
        <v>-1</v>
      </c>
      <c r="AU8" s="7">
        <v>-1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/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/>
      <c r="BK8" s="8"/>
      <c r="BL8" s="2" t="s">
        <v>190</v>
      </c>
      <c r="BM8" s="7"/>
      <c r="BN8" s="7"/>
      <c r="BO8" s="4"/>
      <c r="BP8" s="8"/>
      <c r="BQ8" s="4">
        <v>1</v>
      </c>
      <c r="BR8" s="8">
        <v>234.92</v>
      </c>
      <c r="BS8" s="7">
        <v>-1</v>
      </c>
      <c r="BT8" s="7">
        <v>-1</v>
      </c>
      <c r="BU8" s="2" t="s">
        <v>153</v>
      </c>
      <c r="BV8" s="2" t="s">
        <v>143</v>
      </c>
      <c r="BW8" s="2" t="s">
        <v>146</v>
      </c>
      <c r="BX8" s="2" t="s">
        <v>191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160</v>
      </c>
      <c r="CX8" s="2" t="s">
        <v>193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194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176</v>
      </c>
      <c r="DX8" s="2" t="s">
        <v>195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176</v>
      </c>
      <c r="EK8" s="2" t="s">
        <v>196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197</v>
      </c>
      <c r="EX8" s="2" t="s">
        <v>198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197</v>
      </c>
      <c r="FK8" s="2" t="s">
        <v>199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146</v>
      </c>
      <c r="FV8" s="2" t="s">
        <v>146</v>
      </c>
      <c r="FW8" s="2" t="s">
        <v>146</v>
      </c>
      <c r="FX8" s="2" t="s">
        <v>146</v>
      </c>
      <c r="FY8" s="2" t="s">
        <v>146</v>
      </c>
      <c r="FZ8" s="2" t="s">
        <v>146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153</v>
      </c>
      <c r="II8" s="2" t="s">
        <v>143</v>
      </c>
      <c r="IJ8" s="2" t="s">
        <v>168</v>
      </c>
      <c r="IK8" s="2" t="s">
        <v>146</v>
      </c>
      <c r="IL8" s="2" t="s">
        <v>155</v>
      </c>
      <c r="IM8" s="2" t="s">
        <v>155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200</v>
      </c>
      <c r="JK8" s="2" t="s">
        <v>146</v>
      </c>
      <c r="JL8" s="2" t="s">
        <v>155</v>
      </c>
      <c r="JM8" s="2" t="s">
        <v>155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187</v>
      </c>
      <c r="KI8" s="2" t="s">
        <v>143</v>
      </c>
      <c r="KJ8" s="2" t="s">
        <v>146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153</v>
      </c>
      <c r="KV8" s="2" t="s">
        <v>143</v>
      </c>
      <c r="KW8" s="2" t="s">
        <v>172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80</v>
      </c>
      <c r="PR8" s="4"/>
      <c r="PS8" s="4"/>
      <c r="PT8" s="4">
        <v>75</v>
      </c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/>
      <c r="AA9" s="4">
        <f>=ROUNDDOWN({0},0)</f>
      </c>
      <c r="AB9" s="5">
        <v>13</v>
      </c>
      <c r="AC9" s="2" t="s">
        <v>151</v>
      </c>
      <c r="AD9" s="4">
        <v>220</v>
      </c>
      <c r="AE9" s="4">
        <v>330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4</v>
      </c>
      <c r="AS9" s="8">
        <v>777.6</v>
      </c>
      <c r="AT9" s="7">
        <v>-1</v>
      </c>
      <c r="AU9" s="7">
        <v>-1</v>
      </c>
      <c r="AV9" s="4">
        <v>8</v>
      </c>
      <c r="AW9" s="8">
        <v>1442.06</v>
      </c>
      <c r="AX9" s="4">
        <v>8</v>
      </c>
      <c r="AY9" s="8">
        <v>1985.81</v>
      </c>
      <c r="AZ9" s="7" t="s">
        <v>146</v>
      </c>
      <c r="BA9" s="7">
        <v>-0.2738</v>
      </c>
      <c r="BB9" s="7"/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0.3553</v>
      </c>
      <c r="BJ9" s="4"/>
      <c r="BK9" s="8"/>
      <c r="BL9" s="2" t="s">
        <v>204</v>
      </c>
      <c r="BM9" s="7"/>
      <c r="BN9" s="7"/>
      <c r="BO9" s="4"/>
      <c r="BP9" s="8"/>
      <c r="BQ9" s="4">
        <v>2</v>
      </c>
      <c r="BR9" s="8">
        <v>391.52</v>
      </c>
      <c r="BS9" s="7">
        <v>-1</v>
      </c>
      <c r="BT9" s="7">
        <v>-1</v>
      </c>
      <c r="BU9" s="2" t="s">
        <v>153</v>
      </c>
      <c r="BV9" s="2" t="s">
        <v>143</v>
      </c>
      <c r="BW9" s="2" t="s">
        <v>146</v>
      </c>
      <c r="BX9" s="2" t="s">
        <v>205</v>
      </c>
      <c r="BY9" s="2" t="s">
        <v>155</v>
      </c>
      <c r="BZ9" s="2" t="s">
        <v>155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>
        <v>2</v>
      </c>
      <c r="CR9" s="8">
        <v>386.08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158</v>
      </c>
      <c r="CX9" s="2" t="s">
        <v>207</v>
      </c>
      <c r="CY9" s="2" t="s">
        <v>155</v>
      </c>
      <c r="CZ9" s="2" t="s">
        <v>155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160</v>
      </c>
      <c r="DK9" s="2" t="s">
        <v>208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183</v>
      </c>
      <c r="DX9" s="2" t="s">
        <v>209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183</v>
      </c>
      <c r="EK9" s="2" t="s">
        <v>210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164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166</v>
      </c>
      <c r="FK9" s="2" t="s">
        <v>212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146</v>
      </c>
      <c r="FV9" s="2" t="s">
        <v>146</v>
      </c>
      <c r="FW9" s="2" t="s">
        <v>146</v>
      </c>
      <c r="FX9" s="2" t="s">
        <v>146</v>
      </c>
      <c r="FY9" s="2" t="s">
        <v>146</v>
      </c>
      <c r="FZ9" s="2" t="s">
        <v>146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153</v>
      </c>
      <c r="II9" s="2" t="s">
        <v>143</v>
      </c>
      <c r="IJ9" s="2" t="s">
        <v>168</v>
      </c>
      <c r="IK9" s="2" t="s">
        <v>213</v>
      </c>
      <c r="IL9" s="2" t="s">
        <v>155</v>
      </c>
      <c r="IM9" s="2" t="s">
        <v>155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170</v>
      </c>
      <c r="JK9" s="2" t="s">
        <v>146</v>
      </c>
      <c r="JL9" s="2" t="s">
        <v>155</v>
      </c>
      <c r="JM9" s="2" t="s">
        <v>155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146</v>
      </c>
      <c r="KK9" s="2" t="s">
        <v>214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172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>
        <v>110</v>
      </c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175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203</v>
      </c>
      <c r="Z10" s="4">
        <v>37</v>
      </c>
      <c r="AA10" s="4">
        <f>=ROUNDDOWN(2.64285714285714,0)</f>
      </c>
      <c r="AB10" s="5">
        <v>14</v>
      </c>
      <c r="AC10" s="2" t="s">
        <v>151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555.61</v>
      </c>
      <c r="AR10" s="4">
        <v>2</v>
      </c>
      <c r="AS10" s="8">
        <v>744.91</v>
      </c>
      <c r="AT10" s="7">
        <v>0.5</v>
      </c>
      <c r="AU10" s="7">
        <v>-0.2541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0.3853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3</v>
      </c>
      <c r="BK10" s="8">
        <v>555.61</v>
      </c>
      <c r="BL10" s="2" t="s">
        <v>217</v>
      </c>
      <c r="BM10" s="7">
        <v>1</v>
      </c>
      <c r="BN10" s="7">
        <v>1</v>
      </c>
      <c r="BO10" s="4"/>
      <c r="BP10" s="8"/>
      <c r="BQ10" s="4">
        <v>1</v>
      </c>
      <c r="BR10" s="8">
        <v>234.92</v>
      </c>
      <c r="BS10" s="7">
        <v>-1</v>
      </c>
      <c r="BT10" s="7">
        <v>-1</v>
      </c>
      <c r="BU10" s="2" t="s">
        <v>153</v>
      </c>
      <c r="BV10" s="2" t="s">
        <v>143</v>
      </c>
      <c r="BW10" s="2" t="s">
        <v>146</v>
      </c>
      <c r="BX10" s="2" t="s">
        <v>178</v>
      </c>
      <c r="BY10" s="2" t="s">
        <v>155</v>
      </c>
      <c r="BZ10" s="2" t="s">
        <v>155</v>
      </c>
      <c r="CA10" s="2" t="s">
        <v>146</v>
      </c>
      <c r="CB10" s="4">
        <v>2</v>
      </c>
      <c r="CC10" s="8">
        <v>361.52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218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180</v>
      </c>
      <c r="DJ10" s="2" t="s">
        <v>160</v>
      </c>
      <c r="DK10" s="2" t="s">
        <v>211</v>
      </c>
      <c r="DL10" s="2" t="s">
        <v>155</v>
      </c>
      <c r="DM10" s="2" t="s">
        <v>155</v>
      </c>
      <c r="DN10" s="2" t="s">
        <v>146</v>
      </c>
      <c r="DO10" s="4">
        <v>1</v>
      </c>
      <c r="DP10" s="8">
        <v>194.09</v>
      </c>
      <c r="DQ10" s="4">
        <v>1</v>
      </c>
      <c r="DR10" s="8">
        <v>509.99</v>
      </c>
      <c r="DS10" s="7"/>
      <c r="DT10" s="7">
        <v>-0.6194</v>
      </c>
      <c r="DU10" s="2" t="s">
        <v>153</v>
      </c>
      <c r="DV10" s="2" t="s">
        <v>143</v>
      </c>
      <c r="DW10" s="2" t="s">
        <v>183</v>
      </c>
      <c r="DX10" s="2" t="s">
        <v>219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183</v>
      </c>
      <c r="EK10" s="2" t="s">
        <v>195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180</v>
      </c>
      <c r="EW10" s="2" t="s">
        <v>164</v>
      </c>
      <c r="EX10" s="2" t="s">
        <v>220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180</v>
      </c>
      <c r="FJ10" s="2" t="s">
        <v>166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146</v>
      </c>
      <c r="FV10" s="2" t="s">
        <v>146</v>
      </c>
      <c r="FW10" s="2" t="s">
        <v>146</v>
      </c>
      <c r="FX10" s="2" t="s">
        <v>146</v>
      </c>
      <c r="FY10" s="2" t="s">
        <v>146</v>
      </c>
      <c r="FZ10" s="2" t="s">
        <v>146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153</v>
      </c>
      <c r="II10" s="2" t="s">
        <v>180</v>
      </c>
      <c r="IJ10" s="2" t="s">
        <v>168</v>
      </c>
      <c r="IK10" s="2" t="s">
        <v>222</v>
      </c>
      <c r="IL10" s="2" t="s">
        <v>155</v>
      </c>
      <c r="IM10" s="2" t="s">
        <v>155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170</v>
      </c>
      <c r="JK10" s="2" t="s">
        <v>146</v>
      </c>
      <c r="JL10" s="2" t="s">
        <v>155</v>
      </c>
      <c r="JM10" s="2" t="s">
        <v>155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187</v>
      </c>
      <c r="KI10" s="2" t="s">
        <v>180</v>
      </c>
      <c r="KJ10" s="2" t="s">
        <v>146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172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>
        <v>37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140</v>
      </c>
      <c r="PR10" s="4"/>
      <c r="PS10" s="4"/>
      <c r="PT10" s="4">
        <v>230</v>
      </c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203</v>
      </c>
      <c r="Z11" s="4">
        <v>23</v>
      </c>
      <c r="AA11" s="4">
        <f>=ROUNDDOWN(4.6,0)</f>
      </c>
      <c r="AB11" s="5">
        <v>5</v>
      </c>
      <c r="AC11" s="2" t="s">
        <v>151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5</v>
      </c>
      <c r="AQ11" s="8">
        <v>886.45</v>
      </c>
      <c r="AR11" s="4">
        <v>2</v>
      </c>
      <c r="AS11" s="8">
        <v>463.3</v>
      </c>
      <c r="AT11" s="7">
        <v>1.5</v>
      </c>
      <c r="AU11" s="7">
        <v>0.9133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0.6147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5</v>
      </c>
      <c r="BK11" s="8">
        <v>886.45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225</v>
      </c>
      <c r="BY11" s="2" t="s">
        <v>155</v>
      </c>
      <c r="BZ11" s="2" t="s">
        <v>155</v>
      </c>
      <c r="CA11" s="2" t="s">
        <v>146</v>
      </c>
      <c r="CB11" s="4">
        <v>1</v>
      </c>
      <c r="CC11" s="8">
        <v>154.43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156</v>
      </c>
      <c r="CK11" s="2" t="s">
        <v>226</v>
      </c>
      <c r="CL11" s="2" t="s">
        <v>155</v>
      </c>
      <c r="CM11" s="2" t="s">
        <v>155</v>
      </c>
      <c r="CN11" s="2" t="s">
        <v>146</v>
      </c>
      <c r="CO11" s="4">
        <v>3</v>
      </c>
      <c r="CP11" s="8">
        <v>500.37</v>
      </c>
      <c r="CQ11" s="4">
        <v>2</v>
      </c>
      <c r="CR11" s="8">
        <v>463.3</v>
      </c>
      <c r="CS11" s="7">
        <v>0.5</v>
      </c>
      <c r="CT11" s="7">
        <v>0.08</v>
      </c>
      <c r="CU11" s="2" t="s">
        <v>153</v>
      </c>
      <c r="CV11" s="2" t="s">
        <v>143</v>
      </c>
      <c r="CW11" s="2" t="s">
        <v>160</v>
      </c>
      <c r="CX11" s="2" t="s">
        <v>193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160</v>
      </c>
      <c r="DK11" s="2" t="s">
        <v>227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183</v>
      </c>
      <c r="DX11" s="2" t="s">
        <v>228</v>
      </c>
      <c r="DY11" s="2" t="s">
        <v>155</v>
      </c>
      <c r="DZ11" s="2" t="s">
        <v>155</v>
      </c>
      <c r="EA11" s="2" t="s">
        <v>146</v>
      </c>
      <c r="EB11" s="4">
        <v>1</v>
      </c>
      <c r="EC11" s="8">
        <v>231.65</v>
      </c>
      <c r="ED11" s="4"/>
      <c r="EE11" s="8"/>
      <c r="EF11" s="7"/>
      <c r="EG11" s="7"/>
      <c r="EH11" s="2" t="s">
        <v>153</v>
      </c>
      <c r="EI11" s="2" t="s">
        <v>143</v>
      </c>
      <c r="EJ11" s="2" t="s">
        <v>183</v>
      </c>
      <c r="EK11" s="2" t="s">
        <v>229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197</v>
      </c>
      <c r="EX11" s="2" t="s">
        <v>230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197</v>
      </c>
      <c r="FK11" s="2" t="s">
        <v>191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146</v>
      </c>
      <c r="FV11" s="2" t="s">
        <v>146</v>
      </c>
      <c r="FW11" s="2" t="s">
        <v>146</v>
      </c>
      <c r="FX11" s="2" t="s">
        <v>146</v>
      </c>
      <c r="FY11" s="2" t="s">
        <v>146</v>
      </c>
      <c r="FZ11" s="2" t="s">
        <v>146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153</v>
      </c>
      <c r="II11" s="2" t="s">
        <v>143</v>
      </c>
      <c r="IJ11" s="2" t="s">
        <v>168</v>
      </c>
      <c r="IK11" s="2" t="s">
        <v>231</v>
      </c>
      <c r="IL11" s="2" t="s">
        <v>155</v>
      </c>
      <c r="IM11" s="2" t="s">
        <v>155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200</v>
      </c>
      <c r="JK11" s="2" t="s">
        <v>146</v>
      </c>
      <c r="JL11" s="2" t="s">
        <v>155</v>
      </c>
      <c r="JM11" s="2" t="s">
        <v>155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187</v>
      </c>
      <c r="KI11" s="2" t="s">
        <v>143</v>
      </c>
      <c r="KJ11" s="2" t="s">
        <v>146</v>
      </c>
      <c r="KK11" s="2" t="s">
        <v>146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172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23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60</v>
      </c>
      <c r="PR11" s="4"/>
      <c r="PS11" s="4"/>
      <c r="PT11" s="4">
        <v>60</v>
      </c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11</v>
      </c>
      <c r="AC12" s="2" t="s">
        <v>238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239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239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239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153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239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239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239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240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241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153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239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  <c r="PT12" s="4"/>
    </row>
    <row r="13">
      <c r="A13" s="2" t="s">
        <v>242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175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14</v>
      </c>
      <c r="AC13" s="2" t="s">
        <v>238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239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239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239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239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239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239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240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241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153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239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  <c r="PT13" s="4"/>
    </row>
    <row r="14">
      <c r="A14" s="2" t="s">
        <v>243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189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6</v>
      </c>
      <c r="AC14" s="2" t="s">
        <v>238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239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239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239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239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239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239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240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241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153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239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  <c r="PT14" s="4"/>
    </row>
    <row r="15">
      <c r="A15" s="2" t="s">
        <v>244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245</v>
      </c>
      <c r="G15" s="2" t="s">
        <v>245</v>
      </c>
      <c r="H15" s="2" t="s">
        <v>245</v>
      </c>
      <c r="I15" s="2" t="s">
        <v>140</v>
      </c>
      <c r="J15" s="2" t="s">
        <v>141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247</v>
      </c>
      <c r="W15" s="2" t="s">
        <v>149</v>
      </c>
      <c r="X15" s="2" t="s">
        <v>146</v>
      </c>
      <c r="Y15" s="2" t="s">
        <v>248</v>
      </c>
      <c r="Z15" s="4">
        <v>20</v>
      </c>
      <c r="AA15" s="4">
        <f>=ROUNDDOWN(2.22222222222222,0)</f>
      </c>
      <c r="AB15" s="5">
        <v>9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1057.26</v>
      </c>
      <c r="AR15" s="4"/>
      <c r="AS15" s="8"/>
      <c r="AT15" s="7"/>
      <c r="AU15" s="7"/>
      <c r="AV15" s="4">
        <v>15</v>
      </c>
      <c r="AW15" s="8">
        <v>2311.24</v>
      </c>
      <c r="AX15" s="4">
        <v>2</v>
      </c>
      <c r="AY15" s="8">
        <v>741.64</v>
      </c>
      <c r="AZ15" s="7">
        <v>6.5</v>
      </c>
      <c r="BA15" s="7">
        <v>2.1164</v>
      </c>
      <c r="BB15" s="7">
        <v>0.4574</v>
      </c>
      <c r="BC15" s="4">
        <v>20</v>
      </c>
      <c r="BD15" s="8">
        <v>3287.92</v>
      </c>
      <c r="BE15" s="4">
        <v>4</v>
      </c>
      <c r="BF15" s="8">
        <v>1204.94</v>
      </c>
      <c r="BG15" s="7">
        <v>4</v>
      </c>
      <c r="BH15" s="7">
        <v>1.7287</v>
      </c>
      <c r="BI15" s="7">
        <v>0.7029</v>
      </c>
      <c r="BJ15" s="4">
        <v>7</v>
      </c>
      <c r="BK15" s="8">
        <v>1057.26</v>
      </c>
      <c r="BL15" s="2" t="s">
        <v>249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250</v>
      </c>
      <c r="BY15" s="2" t="s">
        <v>155</v>
      </c>
      <c r="BZ15" s="2" t="s">
        <v>155</v>
      </c>
      <c r="CA15" s="2" t="s">
        <v>146</v>
      </c>
      <c r="CB15" s="4">
        <v>2</v>
      </c>
      <c r="CC15" s="8">
        <v>257.4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251</v>
      </c>
      <c r="CK15" s="2" t="s">
        <v>252</v>
      </c>
      <c r="CL15" s="2" t="s">
        <v>155</v>
      </c>
      <c r="CM15" s="2" t="s">
        <v>155</v>
      </c>
      <c r="CN15" s="2" t="s">
        <v>146</v>
      </c>
      <c r="CO15" s="4">
        <v>1</v>
      </c>
      <c r="CP15" s="8">
        <v>138.99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253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193.04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254</v>
      </c>
      <c r="DK15" s="2" t="s">
        <v>255</v>
      </c>
      <c r="DL15" s="2" t="s">
        <v>155</v>
      </c>
      <c r="DM15" s="2" t="s">
        <v>155</v>
      </c>
      <c r="DN15" s="2" t="s">
        <v>146</v>
      </c>
      <c r="DO15" s="4">
        <v>1</v>
      </c>
      <c r="DP15" s="8">
        <v>179.55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256</v>
      </c>
      <c r="DX15" s="2" t="s">
        <v>257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256</v>
      </c>
      <c r="EK15" s="2" t="s">
        <v>258</v>
      </c>
      <c r="EL15" s="2" t="s">
        <v>155</v>
      </c>
      <c r="EM15" s="2" t="s">
        <v>155</v>
      </c>
      <c r="EN15" s="2" t="s">
        <v>146</v>
      </c>
      <c r="EO15" s="4">
        <v>2</v>
      </c>
      <c r="EP15" s="8">
        <v>288.28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259</v>
      </c>
      <c r="EX15" s="2" t="s">
        <v>260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256</v>
      </c>
      <c r="FK15" s="2" t="s">
        <v>159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146</v>
      </c>
      <c r="FV15" s="2" t="s">
        <v>146</v>
      </c>
      <c r="FW15" s="2" t="s">
        <v>146</v>
      </c>
      <c r="FX15" s="2" t="s">
        <v>146</v>
      </c>
      <c r="FY15" s="2" t="s">
        <v>146</v>
      </c>
      <c r="FZ15" s="2" t="s">
        <v>146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153</v>
      </c>
      <c r="II15" s="2" t="s">
        <v>143</v>
      </c>
      <c r="IJ15" s="2" t="s">
        <v>256</v>
      </c>
      <c r="IK15" s="2" t="s">
        <v>261</v>
      </c>
      <c r="IL15" s="2" t="s">
        <v>155</v>
      </c>
      <c r="IM15" s="2" t="s">
        <v>155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256</v>
      </c>
      <c r="JK15" s="2" t="s">
        <v>262</v>
      </c>
      <c r="JL15" s="2" t="s">
        <v>155</v>
      </c>
      <c r="JM15" s="2" t="s">
        <v>155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263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>
        <v>20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  <c r="PR15" s="4"/>
      <c r="PS15" s="4"/>
      <c r="PT15" s="4"/>
    </row>
    <row r="16">
      <c r="A16" s="2" t="s">
        <v>264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245</v>
      </c>
      <c r="G16" s="2" t="s">
        <v>245</v>
      </c>
      <c r="H16" s="2" t="s">
        <v>245</v>
      </c>
      <c r="I16" s="2" t="s">
        <v>140</v>
      </c>
      <c r="J16" s="2" t="s">
        <v>175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247</v>
      </c>
      <c r="W16" s="2" t="s">
        <v>149</v>
      </c>
      <c r="X16" s="2" t="s">
        <v>146</v>
      </c>
      <c r="Y16" s="2" t="s">
        <v>248</v>
      </c>
      <c r="Z16" s="4">
        <v>77</v>
      </c>
      <c r="AA16" s="4">
        <f>=ROUNDDOWN(7.7,0)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8</v>
      </c>
      <c r="AQ16" s="8">
        <v>1253.98</v>
      </c>
      <c r="AR16" s="4">
        <v>2</v>
      </c>
      <c r="AS16" s="8">
        <v>741.64</v>
      </c>
      <c r="AT16" s="7">
        <v>3</v>
      </c>
      <c r="AU16" s="7">
        <v>0.6908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0.5426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8</v>
      </c>
      <c r="BK16" s="8">
        <v>1253.98</v>
      </c>
      <c r="BL16" s="2" t="s">
        <v>265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250</v>
      </c>
      <c r="BY16" s="2" t="s">
        <v>155</v>
      </c>
      <c r="BZ16" s="2" t="s">
        <v>155</v>
      </c>
      <c r="CA16" s="2" t="s">
        <v>146</v>
      </c>
      <c r="CB16" s="4">
        <v>7</v>
      </c>
      <c r="CC16" s="8">
        <v>1081.01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251</v>
      </c>
      <c r="CK16" s="2" t="s">
        <v>159</v>
      </c>
      <c r="CL16" s="2" t="s">
        <v>155</v>
      </c>
      <c r="CM16" s="2" t="s">
        <v>155</v>
      </c>
      <c r="CN16" s="2" t="s">
        <v>146</v>
      </c>
      <c r="CO16" s="4"/>
      <c r="CP16" s="8"/>
      <c r="CQ16" s="4">
        <v>1</v>
      </c>
      <c r="CR16" s="8">
        <v>231.65</v>
      </c>
      <c r="CS16" s="7">
        <v>-1</v>
      </c>
      <c r="CT16" s="7">
        <v>-1</v>
      </c>
      <c r="CU16" s="2" t="s">
        <v>153</v>
      </c>
      <c r="CV16" s="2" t="s">
        <v>143</v>
      </c>
      <c r="CW16" s="2" t="s">
        <v>158</v>
      </c>
      <c r="CX16" s="2" t="s">
        <v>266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160</v>
      </c>
      <c r="DK16" s="2" t="s">
        <v>178</v>
      </c>
      <c r="DL16" s="2" t="s">
        <v>155</v>
      </c>
      <c r="DM16" s="2" t="s">
        <v>155</v>
      </c>
      <c r="DN16" s="2" t="s">
        <v>146</v>
      </c>
      <c r="DO16" s="4"/>
      <c r="DP16" s="8"/>
      <c r="DQ16" s="4">
        <v>1</v>
      </c>
      <c r="DR16" s="8">
        <v>509.99</v>
      </c>
      <c r="DS16" s="7">
        <v>-1</v>
      </c>
      <c r="DT16" s="7">
        <v>-1</v>
      </c>
      <c r="DU16" s="2" t="s">
        <v>153</v>
      </c>
      <c r="DV16" s="2" t="s">
        <v>143</v>
      </c>
      <c r="DW16" s="2" t="s">
        <v>256</v>
      </c>
      <c r="DX16" s="2" t="s">
        <v>267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256</v>
      </c>
      <c r="EK16" s="2" t="s">
        <v>268</v>
      </c>
      <c r="EL16" s="2" t="s">
        <v>155</v>
      </c>
      <c r="EM16" s="2" t="s">
        <v>155</v>
      </c>
      <c r="EN16" s="2" t="s">
        <v>146</v>
      </c>
      <c r="EO16" s="4">
        <v>1</v>
      </c>
      <c r="EP16" s="8">
        <v>172.97</v>
      </c>
      <c r="EQ16" s="4"/>
      <c r="ER16" s="8"/>
      <c r="ES16" s="7"/>
      <c r="ET16" s="7"/>
      <c r="EU16" s="2" t="s">
        <v>153</v>
      </c>
      <c r="EV16" s="2" t="s">
        <v>143</v>
      </c>
      <c r="EW16" s="2" t="s">
        <v>259</v>
      </c>
      <c r="EX16" s="2" t="s">
        <v>269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256</v>
      </c>
      <c r="FK16" s="2" t="s">
        <v>270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146</v>
      </c>
      <c r="FV16" s="2" t="s">
        <v>146</v>
      </c>
      <c r="FW16" s="2" t="s">
        <v>146</v>
      </c>
      <c r="FX16" s="2" t="s">
        <v>146</v>
      </c>
      <c r="FY16" s="2" t="s">
        <v>146</v>
      </c>
      <c r="FZ16" s="2" t="s">
        <v>146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153</v>
      </c>
      <c r="II16" s="2" t="s">
        <v>143</v>
      </c>
      <c r="IJ16" s="2" t="s">
        <v>256</v>
      </c>
      <c r="IK16" s="2" t="s">
        <v>271</v>
      </c>
      <c r="IL16" s="2" t="s">
        <v>155</v>
      </c>
      <c r="IM16" s="2" t="s">
        <v>155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256</v>
      </c>
      <c r="JK16" s="2" t="s">
        <v>146</v>
      </c>
      <c r="JL16" s="2" t="s">
        <v>155</v>
      </c>
      <c r="JM16" s="2" t="s">
        <v>155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187</v>
      </c>
      <c r="KI16" s="2" t="s">
        <v>143</v>
      </c>
      <c r="KJ16" s="2" t="s">
        <v>146</v>
      </c>
      <c r="KK16" s="2" t="s">
        <v>146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>
        <v>77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160</v>
      </c>
      <c r="PR16" s="4"/>
      <c r="PS16" s="4"/>
      <c r="PT16" s="4"/>
    </row>
    <row r="17">
      <c r="A17" s="2" t="s">
        <v>272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245</v>
      </c>
      <c r="G17" s="2" t="s">
        <v>245</v>
      </c>
      <c r="H17" s="2" t="s">
        <v>245</v>
      </c>
      <c r="I17" s="2" t="s">
        <v>140</v>
      </c>
      <c r="J17" s="2" t="s">
        <v>189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247</v>
      </c>
      <c r="W17" s="2" t="s">
        <v>149</v>
      </c>
      <c r="X17" s="2" t="s">
        <v>146</v>
      </c>
      <c r="Y17" s="2" t="s">
        <v>248</v>
      </c>
      <c r="Z17" s="4">
        <v>1</v>
      </c>
      <c r="AA17" s="4">
        <f>=ROUNDDOWN(0.166666666666667,0)</f>
      </c>
      <c r="AB17" s="5">
        <v>6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146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250</v>
      </c>
      <c r="BY17" s="2" t="s">
        <v>155</v>
      </c>
      <c r="BZ17" s="2" t="s">
        <v>155</v>
      </c>
      <c r="CA17" s="2" t="s">
        <v>146</v>
      </c>
      <c r="CB17" s="4"/>
      <c r="CC17" s="8"/>
      <c r="CD17" s="4"/>
      <c r="CE17" s="8"/>
      <c r="CF17" s="7"/>
      <c r="CG17" s="7"/>
      <c r="CH17" s="2" t="s">
        <v>153</v>
      </c>
      <c r="CI17" s="2" t="s">
        <v>143</v>
      </c>
      <c r="CJ17" s="2" t="s">
        <v>251</v>
      </c>
      <c r="CK17" s="2" t="s">
        <v>273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153</v>
      </c>
      <c r="CV17" s="2" t="s">
        <v>143</v>
      </c>
      <c r="CW17" s="2" t="s">
        <v>158</v>
      </c>
      <c r="CX17" s="2" t="s">
        <v>271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254</v>
      </c>
      <c r="DK17" s="2" t="s">
        <v>274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256</v>
      </c>
      <c r="DX17" s="2" t="s">
        <v>267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256</v>
      </c>
      <c r="EK17" s="2" t="s">
        <v>275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259</v>
      </c>
      <c r="EX17" s="2" t="s">
        <v>276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256</v>
      </c>
      <c r="FK17" s="2" t="s">
        <v>277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146</v>
      </c>
      <c r="FV17" s="2" t="s">
        <v>146</v>
      </c>
      <c r="FW17" s="2" t="s">
        <v>146</v>
      </c>
      <c r="FX17" s="2" t="s">
        <v>146</v>
      </c>
      <c r="FY17" s="2" t="s">
        <v>146</v>
      </c>
      <c r="FZ17" s="2" t="s">
        <v>146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153</v>
      </c>
      <c r="II17" s="2" t="s">
        <v>143</v>
      </c>
      <c r="IJ17" s="2" t="s">
        <v>256</v>
      </c>
      <c r="IK17" s="2" t="s">
        <v>146</v>
      </c>
      <c r="IL17" s="2" t="s">
        <v>155</v>
      </c>
      <c r="IM17" s="2" t="s">
        <v>155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256</v>
      </c>
      <c r="JK17" s="2" t="s">
        <v>278</v>
      </c>
      <c r="JL17" s="2" t="s">
        <v>155</v>
      </c>
      <c r="JM17" s="2" t="s">
        <v>155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187</v>
      </c>
      <c r="KI17" s="2" t="s">
        <v>143</v>
      </c>
      <c r="KJ17" s="2" t="s">
        <v>146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>
        <v>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140</v>
      </c>
      <c r="PR17" s="4"/>
      <c r="PS17" s="4"/>
      <c r="PT17" s="4"/>
    </row>
    <row r="18">
      <c r="A18" s="2" t="s">
        <v>279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245</v>
      </c>
      <c r="G18" s="2" t="s">
        <v>245</v>
      </c>
      <c r="H18" s="2" t="s">
        <v>245</v>
      </c>
      <c r="I18" s="2" t="s">
        <v>140</v>
      </c>
      <c r="J18" s="2" t="s">
        <v>141</v>
      </c>
      <c r="K18" s="2" t="s">
        <v>280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247</v>
      </c>
      <c r="W18" s="2" t="s">
        <v>149</v>
      </c>
      <c r="X18" s="2" t="s">
        <v>146</v>
      </c>
      <c r="Y18" s="2" t="s">
        <v>150</v>
      </c>
      <c r="Z18" s="4">
        <v>121</v>
      </c>
      <c r="AA18" s="4">
        <f>=ROUNDDOWN(20.1666666666667,0)</f>
      </c>
      <c r="AB18" s="5">
        <v>6</v>
      </c>
      <c r="AC18" s="2" t="s">
        <v>281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457.34</v>
      </c>
      <c r="AR18" s="4"/>
      <c r="AS18" s="8"/>
      <c r="AT18" s="7"/>
      <c r="AU18" s="7"/>
      <c r="AV18" s="4">
        <v>5</v>
      </c>
      <c r="AW18" s="8">
        <v>976.68</v>
      </c>
      <c r="AX18" s="4">
        <v>2</v>
      </c>
      <c r="AY18" s="8">
        <v>463.3</v>
      </c>
      <c r="AZ18" s="7">
        <v>1.5</v>
      </c>
      <c r="BA18" s="7">
        <v>1.1081</v>
      </c>
      <c r="BB18" s="7">
        <v>0.4683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0.2971</v>
      </c>
      <c r="BJ18" s="4">
        <v>3</v>
      </c>
      <c r="BK18" s="8">
        <v>457.34</v>
      </c>
      <c r="BL18" s="2" t="s">
        <v>282</v>
      </c>
      <c r="BM18" s="7">
        <v>1</v>
      </c>
      <c r="BN18" s="7">
        <v>1</v>
      </c>
      <c r="BO18" s="4">
        <v>1</v>
      </c>
      <c r="BP18" s="8">
        <v>140.96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283</v>
      </c>
      <c r="BY18" s="2" t="s">
        <v>155</v>
      </c>
      <c r="BZ18" s="2" t="s">
        <v>155</v>
      </c>
      <c r="CA18" s="2" t="s">
        <v>146</v>
      </c>
      <c r="CB18" s="4">
        <v>1</v>
      </c>
      <c r="CC18" s="8">
        <v>128.7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284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285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286</v>
      </c>
      <c r="DK18" s="2" t="s">
        <v>287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150</v>
      </c>
      <c r="DX18" s="2" t="s">
        <v>288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150</v>
      </c>
      <c r="EK18" s="2" t="s">
        <v>289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164</v>
      </c>
      <c r="EX18" s="2" t="s">
        <v>290</v>
      </c>
      <c r="EY18" s="2" t="s">
        <v>155</v>
      </c>
      <c r="EZ18" s="2" t="s">
        <v>155</v>
      </c>
      <c r="FA18" s="2" t="s">
        <v>146</v>
      </c>
      <c r="FB18" s="4">
        <v>1</v>
      </c>
      <c r="FC18" s="8">
        <v>187.68</v>
      </c>
      <c r="FD18" s="4"/>
      <c r="FE18" s="8"/>
      <c r="FF18" s="7"/>
      <c r="FG18" s="7"/>
      <c r="FH18" s="2" t="s">
        <v>153</v>
      </c>
      <c r="FI18" s="2" t="s">
        <v>143</v>
      </c>
      <c r="FJ18" s="2" t="s">
        <v>166</v>
      </c>
      <c r="FK18" s="2" t="s">
        <v>291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146</v>
      </c>
      <c r="FV18" s="2" t="s">
        <v>146</v>
      </c>
      <c r="FW18" s="2" t="s">
        <v>146</v>
      </c>
      <c r="FX18" s="2" t="s">
        <v>146</v>
      </c>
      <c r="FY18" s="2" t="s">
        <v>146</v>
      </c>
      <c r="FZ18" s="2" t="s">
        <v>146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153</v>
      </c>
      <c r="II18" s="2" t="s">
        <v>143</v>
      </c>
      <c r="IJ18" s="2" t="s">
        <v>168</v>
      </c>
      <c r="IK18" s="2" t="s">
        <v>292</v>
      </c>
      <c r="IL18" s="2" t="s">
        <v>155</v>
      </c>
      <c r="IM18" s="2" t="s">
        <v>155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170</v>
      </c>
      <c r="JK18" s="2" t="s">
        <v>146</v>
      </c>
      <c r="JL18" s="2" t="s">
        <v>155</v>
      </c>
      <c r="JM18" s="2" t="s">
        <v>155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146</v>
      </c>
      <c r="KK18" s="2" t="s">
        <v>293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172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121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85</v>
      </c>
    </row>
    <row r="19">
      <c r="A19" s="2" t="s">
        <v>294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245</v>
      </c>
      <c r="G19" s="2" t="s">
        <v>245</v>
      </c>
      <c r="H19" s="2" t="s">
        <v>245</v>
      </c>
      <c r="I19" s="2" t="s">
        <v>140</v>
      </c>
      <c r="J19" s="2" t="s">
        <v>175</v>
      </c>
      <c r="K19" s="2" t="s">
        <v>280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247</v>
      </c>
      <c r="W19" s="2" t="s">
        <v>149</v>
      </c>
      <c r="X19" s="2" t="s">
        <v>146</v>
      </c>
      <c r="Y19" s="2" t="s">
        <v>150</v>
      </c>
      <c r="Z19" s="4">
        <v>137</v>
      </c>
      <c r="AA19" s="4">
        <f>=ROUNDDOWN(13.7,0)</f>
      </c>
      <c r="AB19" s="5">
        <v>10</v>
      </c>
      <c r="AC19" s="2" t="s">
        <v>281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2</v>
      </c>
      <c r="AQ19" s="8">
        <v>519.34</v>
      </c>
      <c r="AR19" s="4">
        <v>2</v>
      </c>
      <c r="AS19" s="8">
        <v>463.3</v>
      </c>
      <c r="AT19" s="7"/>
      <c r="AU19" s="7">
        <v>0.121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0.5317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2</v>
      </c>
      <c r="BK19" s="8">
        <v>519.34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296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>
        <v>2</v>
      </c>
      <c r="CR19" s="8">
        <v>463.3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158</v>
      </c>
      <c r="CX19" s="2" t="s">
        <v>253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160</v>
      </c>
      <c r="DK19" s="2" t="s">
        <v>297</v>
      </c>
      <c r="DL19" s="2" t="s">
        <v>155</v>
      </c>
      <c r="DM19" s="2" t="s">
        <v>155</v>
      </c>
      <c r="DN19" s="2" t="s">
        <v>146</v>
      </c>
      <c r="DO19" s="4">
        <v>1</v>
      </c>
      <c r="DP19" s="8">
        <v>276.96</v>
      </c>
      <c r="DQ19" s="4"/>
      <c r="DR19" s="8"/>
      <c r="DS19" s="7"/>
      <c r="DT19" s="7"/>
      <c r="DU19" s="2" t="s">
        <v>153</v>
      </c>
      <c r="DV19" s="2" t="s">
        <v>143</v>
      </c>
      <c r="DW19" s="2" t="s">
        <v>150</v>
      </c>
      <c r="DX19" s="2" t="s">
        <v>209</v>
      </c>
      <c r="DY19" s="2" t="s">
        <v>155</v>
      </c>
      <c r="DZ19" s="2" t="s">
        <v>155</v>
      </c>
      <c r="EA19" s="2" t="s">
        <v>146</v>
      </c>
      <c r="EB19" s="4">
        <v>1</v>
      </c>
      <c r="EC19" s="8">
        <v>242.38</v>
      </c>
      <c r="ED19" s="4"/>
      <c r="EE19" s="8"/>
      <c r="EF19" s="7"/>
      <c r="EG19" s="7"/>
      <c r="EH19" s="2" t="s">
        <v>153</v>
      </c>
      <c r="EI19" s="2" t="s">
        <v>143</v>
      </c>
      <c r="EJ19" s="2" t="s">
        <v>150</v>
      </c>
      <c r="EK19" s="2" t="s">
        <v>298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164</v>
      </c>
      <c r="EX19" s="2" t="s">
        <v>299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166</v>
      </c>
      <c r="FK19" s="2" t="s">
        <v>300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146</v>
      </c>
      <c r="FV19" s="2" t="s">
        <v>146</v>
      </c>
      <c r="FW19" s="2" t="s">
        <v>146</v>
      </c>
      <c r="FX19" s="2" t="s">
        <v>146</v>
      </c>
      <c r="FY19" s="2" t="s">
        <v>146</v>
      </c>
      <c r="FZ19" s="2" t="s">
        <v>146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153</v>
      </c>
      <c r="II19" s="2" t="s">
        <v>143</v>
      </c>
      <c r="IJ19" s="2" t="s">
        <v>168</v>
      </c>
      <c r="IK19" s="2" t="s">
        <v>299</v>
      </c>
      <c r="IL19" s="2" t="s">
        <v>155</v>
      </c>
      <c r="IM19" s="2" t="s">
        <v>155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170</v>
      </c>
      <c r="JK19" s="2" t="s">
        <v>146</v>
      </c>
      <c r="JL19" s="2" t="s">
        <v>155</v>
      </c>
      <c r="JM19" s="2" t="s">
        <v>155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187</v>
      </c>
      <c r="KI19" s="2" t="s">
        <v>143</v>
      </c>
      <c r="KJ19" s="2" t="s">
        <v>146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172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2</v>
      </c>
      <c r="PC19" s="4"/>
      <c r="PD19" s="4"/>
      <c r="PE19" s="4">
        <v>135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230</v>
      </c>
    </row>
    <row r="20">
      <c r="A20" s="2" t="s">
        <v>301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245</v>
      </c>
      <c r="G20" s="2" t="s">
        <v>245</v>
      </c>
      <c r="H20" s="2" t="s">
        <v>245</v>
      </c>
      <c r="I20" s="2" t="s">
        <v>140</v>
      </c>
      <c r="J20" s="2" t="s">
        <v>189</v>
      </c>
      <c r="K20" s="2" t="s">
        <v>280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247</v>
      </c>
      <c r="W20" s="2" t="s">
        <v>149</v>
      </c>
      <c r="X20" s="2" t="s">
        <v>146</v>
      </c>
      <c r="Y20" s="2" t="s">
        <v>150</v>
      </c>
      <c r="Z20" s="4">
        <v>92</v>
      </c>
      <c r="AA20" s="4">
        <f>=ROUNDDOWN(23,0)</f>
      </c>
      <c r="AB20" s="5">
        <v>4</v>
      </c>
      <c r="AC20" s="2" t="s">
        <v>281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269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302</v>
      </c>
      <c r="CX20" s="2" t="s">
        <v>303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286</v>
      </c>
      <c r="DK20" s="2" t="s">
        <v>304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150</v>
      </c>
      <c r="DX20" s="2" t="s">
        <v>195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150</v>
      </c>
      <c r="EK20" s="2" t="s">
        <v>183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286</v>
      </c>
      <c r="EX20" s="2" t="s">
        <v>255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166</v>
      </c>
      <c r="FK20" s="2" t="s">
        <v>305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146</v>
      </c>
      <c r="FV20" s="2" t="s">
        <v>146</v>
      </c>
      <c r="FW20" s="2" t="s">
        <v>146</v>
      </c>
      <c r="FX20" s="2" t="s">
        <v>146</v>
      </c>
      <c r="FY20" s="2" t="s">
        <v>146</v>
      </c>
      <c r="FZ20" s="2" t="s">
        <v>146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153</v>
      </c>
      <c r="II20" s="2" t="s">
        <v>143</v>
      </c>
      <c r="IJ20" s="2" t="s">
        <v>168</v>
      </c>
      <c r="IK20" s="2" t="s">
        <v>146</v>
      </c>
      <c r="IL20" s="2" t="s">
        <v>155</v>
      </c>
      <c r="IM20" s="2" t="s">
        <v>155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200</v>
      </c>
      <c r="JK20" s="2" t="s">
        <v>146</v>
      </c>
      <c r="JL20" s="2" t="s">
        <v>155</v>
      </c>
      <c r="JM20" s="2" t="s">
        <v>155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187</v>
      </c>
      <c r="KI20" s="2" t="s">
        <v>143</v>
      </c>
      <c r="KJ20" s="2" t="s">
        <v>146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172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92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</row>
    <row r="21">
      <c r="A21" s="2" t="s">
        <v>306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245</v>
      </c>
      <c r="G21" s="2" t="s">
        <v>245</v>
      </c>
      <c r="H21" s="2" t="s">
        <v>245</v>
      </c>
      <c r="I21" s="2" t="s">
        <v>233</v>
      </c>
      <c r="J21" s="2" t="s">
        <v>141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9</v>
      </c>
      <c r="AC21" s="2" t="s">
        <v>238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239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239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239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239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239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239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240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239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153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239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245</v>
      </c>
      <c r="G22" s="2" t="s">
        <v>245</v>
      </c>
      <c r="H22" s="2" t="s">
        <v>245</v>
      </c>
      <c r="I22" s="2" t="s">
        <v>233</v>
      </c>
      <c r="J22" s="2" t="s">
        <v>175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11</v>
      </c>
      <c r="AC22" s="2" t="s">
        <v>238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239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239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239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239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239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239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240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239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153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239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245</v>
      </c>
      <c r="G23" s="2" t="s">
        <v>245</v>
      </c>
      <c r="H23" s="2" t="s">
        <v>245</v>
      </c>
      <c r="I23" s="2" t="s">
        <v>233</v>
      </c>
      <c r="J23" s="2" t="s">
        <v>189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4</v>
      </c>
      <c r="AC23" s="2" t="s">
        <v>238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239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239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239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239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239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239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240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239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153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239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234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247</v>
      </c>
      <c r="W24" s="2" t="s">
        <v>149</v>
      </c>
      <c r="X24" s="2" t="s">
        <v>146</v>
      </c>
      <c r="Y24" s="2" t="s">
        <v>209</v>
      </c>
      <c r="Z24" s="4">
        <v>48</v>
      </c>
      <c r="AA24" s="4">
        <f>=ROUNDDOWN(24,0)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11</v>
      </c>
      <c r="AW24" s="8">
        <v>2389.84</v>
      </c>
      <c r="AX24" s="4">
        <v>5</v>
      </c>
      <c r="AY24" s="8">
        <v>1187.26</v>
      </c>
      <c r="AZ24" s="7">
        <v>1.2</v>
      </c>
      <c r="BA24" s="7">
        <v>1.0129</v>
      </c>
      <c r="BB24" s="7"/>
      <c r="BC24" s="4">
        <v>11</v>
      </c>
      <c r="BD24" s="8">
        <v>2389.84</v>
      </c>
      <c r="BE24" s="4">
        <v>5</v>
      </c>
      <c r="BF24" s="8">
        <v>1187.26</v>
      </c>
      <c r="BG24" s="7">
        <v>1.2</v>
      </c>
      <c r="BH24" s="7">
        <v>1.0129</v>
      </c>
      <c r="BI24" s="7">
        <v>1</v>
      </c>
      <c r="BJ24" s="4"/>
      <c r="BK24" s="8"/>
      <c r="BL24" s="2" t="s">
        <v>146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143</v>
      </c>
      <c r="BW24" s="2" t="s">
        <v>146</v>
      </c>
      <c r="BX24" s="2" t="s">
        <v>250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156</v>
      </c>
      <c r="CK24" s="2" t="s">
        <v>313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273</v>
      </c>
      <c r="CX24" s="2" t="s">
        <v>314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160</v>
      </c>
      <c r="DK24" s="2" t="s">
        <v>315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209</v>
      </c>
      <c r="DX24" s="2" t="s">
        <v>316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209</v>
      </c>
      <c r="EK24" s="2" t="s">
        <v>317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164</v>
      </c>
      <c r="EX24" s="2" t="s">
        <v>290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166</v>
      </c>
      <c r="FK24" s="2" t="s">
        <v>271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153</v>
      </c>
      <c r="II24" s="2" t="s">
        <v>143</v>
      </c>
      <c r="IJ24" s="2" t="s">
        <v>168</v>
      </c>
      <c r="IK24" s="2" t="s">
        <v>169</v>
      </c>
      <c r="IL24" s="2" t="s">
        <v>155</v>
      </c>
      <c r="IM24" s="2" t="s">
        <v>155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143</v>
      </c>
      <c r="JJ24" s="2" t="s">
        <v>170</v>
      </c>
      <c r="JK24" s="2" t="s">
        <v>268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143</v>
      </c>
      <c r="KW24" s="2" t="s">
        <v>172</v>
      </c>
      <c r="KX24" s="2" t="s">
        <v>318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48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319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175</v>
      </c>
      <c r="K25" s="2" t="s">
        <v>234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247</v>
      </c>
      <c r="W25" s="2" t="s">
        <v>149</v>
      </c>
      <c r="X25" s="2" t="s">
        <v>146</v>
      </c>
      <c r="Y25" s="2" t="s">
        <v>209</v>
      </c>
      <c r="Z25" s="4">
        <v>148</v>
      </c>
      <c r="AA25" s="4">
        <f>=ROUNDDOWN(29.6,0)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10</v>
      </c>
      <c r="AQ25" s="8">
        <v>2239.7</v>
      </c>
      <c r="AR25" s="4">
        <v>5</v>
      </c>
      <c r="AS25" s="8">
        <v>1187.26</v>
      </c>
      <c r="AT25" s="7">
        <v>1</v>
      </c>
      <c r="AU25" s="7">
        <v>0.8864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0.9372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10</v>
      </c>
      <c r="BK25" s="8">
        <v>2239.7</v>
      </c>
      <c r="BL25" s="2" t="s">
        <v>320</v>
      </c>
      <c r="BM25" s="7">
        <v>1</v>
      </c>
      <c r="BN25" s="7">
        <v>1</v>
      </c>
      <c r="BO25" s="4">
        <v>8</v>
      </c>
      <c r="BP25" s="8">
        <v>1879.36</v>
      </c>
      <c r="BQ25" s="4">
        <v>1</v>
      </c>
      <c r="BR25" s="8">
        <v>234.92</v>
      </c>
      <c r="BS25" s="7">
        <v>7</v>
      </c>
      <c r="BT25" s="7">
        <v>7</v>
      </c>
      <c r="BU25" s="2" t="s">
        <v>153</v>
      </c>
      <c r="BV25" s="2" t="s">
        <v>143</v>
      </c>
      <c r="BW25" s="2" t="s">
        <v>146</v>
      </c>
      <c r="BX25" s="2" t="s">
        <v>250</v>
      </c>
      <c r="BY25" s="2" t="s">
        <v>155</v>
      </c>
      <c r="BZ25" s="2" t="s">
        <v>155</v>
      </c>
      <c r="CA25" s="2" t="s">
        <v>146</v>
      </c>
      <c r="CB25" s="4">
        <v>1</v>
      </c>
      <c r="CC25" s="8">
        <v>128.69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321</v>
      </c>
      <c r="CL25" s="2" t="s">
        <v>155</v>
      </c>
      <c r="CM25" s="2" t="s">
        <v>155</v>
      </c>
      <c r="CN25" s="2" t="s">
        <v>146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273</v>
      </c>
      <c r="CX25" s="2" t="s">
        <v>322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231.65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160</v>
      </c>
      <c r="DK25" s="2" t="s">
        <v>318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209</v>
      </c>
      <c r="DX25" s="2" t="s">
        <v>229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209</v>
      </c>
      <c r="EK25" s="2" t="s">
        <v>323</v>
      </c>
      <c r="EL25" s="2" t="s">
        <v>155</v>
      </c>
      <c r="EM25" s="2" t="s">
        <v>155</v>
      </c>
      <c r="EN25" s="2" t="s">
        <v>146</v>
      </c>
      <c r="EO25" s="4"/>
      <c r="EP25" s="8"/>
      <c r="EQ25" s="4">
        <v>3</v>
      </c>
      <c r="ER25" s="8">
        <v>720.69</v>
      </c>
      <c r="ES25" s="7">
        <v>-1</v>
      </c>
      <c r="ET25" s="7">
        <v>-1</v>
      </c>
      <c r="EU25" s="2" t="s">
        <v>153</v>
      </c>
      <c r="EV25" s="2" t="s">
        <v>143</v>
      </c>
      <c r="EW25" s="2" t="s">
        <v>164</v>
      </c>
      <c r="EX25" s="2" t="s">
        <v>290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166</v>
      </c>
      <c r="FK25" s="2" t="s">
        <v>324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153</v>
      </c>
      <c r="II25" s="2" t="s">
        <v>143</v>
      </c>
      <c r="IJ25" s="2" t="s">
        <v>168</v>
      </c>
      <c r="IK25" s="2" t="s">
        <v>325</v>
      </c>
      <c r="IL25" s="2" t="s">
        <v>155</v>
      </c>
      <c r="IM25" s="2" t="s">
        <v>155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170</v>
      </c>
      <c r="JK25" s="2" t="s">
        <v>326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172</v>
      </c>
      <c r="KX25" s="2" t="s">
        <v>327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148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328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189</v>
      </c>
      <c r="K26" s="2" t="s">
        <v>234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247</v>
      </c>
      <c r="W26" s="2" t="s">
        <v>149</v>
      </c>
      <c r="X26" s="2" t="s">
        <v>146</v>
      </c>
      <c r="Y26" s="2" t="s">
        <v>209</v>
      </c>
      <c r="Z26" s="4">
        <v>9</v>
      </c>
      <c r="AA26" s="4">
        <f>=ROUNDDOWN(9,0)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0.0628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239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150.14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329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273</v>
      </c>
      <c r="CX26" s="2" t="s">
        <v>257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304</v>
      </c>
      <c r="DK26" s="2" t="s">
        <v>330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209</v>
      </c>
      <c r="DX26" s="2" t="s">
        <v>331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209</v>
      </c>
      <c r="EK26" s="2" t="s">
        <v>332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164</v>
      </c>
      <c r="EX26" s="2" t="s">
        <v>227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166</v>
      </c>
      <c r="FK26" s="2" t="s">
        <v>305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153</v>
      </c>
      <c r="II26" s="2" t="s">
        <v>143</v>
      </c>
      <c r="IJ26" s="2" t="s">
        <v>168</v>
      </c>
      <c r="IK26" s="2" t="s">
        <v>146</v>
      </c>
      <c r="IL26" s="2" t="s">
        <v>155</v>
      </c>
      <c r="IM26" s="2" t="s">
        <v>155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200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172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247</v>
      </c>
      <c r="W27" s="2" t="s">
        <v>149</v>
      </c>
      <c r="X27" s="2" t="s">
        <v>146</v>
      </c>
      <c r="Y27" s="2" t="s">
        <v>176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2</v>
      </c>
      <c r="AS27" s="8">
        <v>386.08</v>
      </c>
      <c r="AT27" s="7">
        <v>-1</v>
      </c>
      <c r="AU27" s="7">
        <v>-1</v>
      </c>
      <c r="AV27" s="4">
        <v>8</v>
      </c>
      <c r="AW27" s="8">
        <v>1296.75</v>
      </c>
      <c r="AX27" s="4">
        <v>5</v>
      </c>
      <c r="AY27" s="8">
        <v>1081.03</v>
      </c>
      <c r="AZ27" s="7">
        <v>0.6</v>
      </c>
      <c r="BA27" s="7">
        <v>0.1996</v>
      </c>
      <c r="BB27" s="7"/>
      <c r="BC27" s="4">
        <v>8</v>
      </c>
      <c r="BD27" s="8">
        <v>1296.75</v>
      </c>
      <c r="BE27" s="4">
        <v>5</v>
      </c>
      <c r="BF27" s="8">
        <v>1081.03</v>
      </c>
      <c r="BG27" s="7">
        <v>0.6</v>
      </c>
      <c r="BH27" s="7">
        <v>0.1996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337</v>
      </c>
      <c r="BW27" s="2" t="s">
        <v>146</v>
      </c>
      <c r="BX27" s="2" t="s">
        <v>250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337</v>
      </c>
      <c r="CJ27" s="2" t="s">
        <v>156</v>
      </c>
      <c r="CK27" s="2" t="s">
        <v>206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2</v>
      </c>
      <c r="CR27" s="8">
        <v>386.08</v>
      </c>
      <c r="CS27" s="7">
        <v>-1</v>
      </c>
      <c r="CT27" s="7">
        <v>-1</v>
      </c>
      <c r="CU27" s="2" t="s">
        <v>153</v>
      </c>
      <c r="CV27" s="2" t="s">
        <v>337</v>
      </c>
      <c r="CW27" s="2" t="s">
        <v>268</v>
      </c>
      <c r="CX27" s="2" t="s">
        <v>338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337</v>
      </c>
      <c r="DJ27" s="2" t="s">
        <v>160</v>
      </c>
      <c r="DK27" s="2" t="s">
        <v>146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337</v>
      </c>
      <c r="DW27" s="2" t="s">
        <v>176</v>
      </c>
      <c r="DX27" s="2" t="s">
        <v>317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337</v>
      </c>
      <c r="EJ27" s="2" t="s">
        <v>176</v>
      </c>
      <c r="EK27" s="2" t="s">
        <v>183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337</v>
      </c>
      <c r="EW27" s="2" t="s">
        <v>164</v>
      </c>
      <c r="EX27" s="2" t="s">
        <v>220</v>
      </c>
      <c r="EY27" s="2" t="s">
        <v>339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337</v>
      </c>
      <c r="FJ27" s="2" t="s">
        <v>166</v>
      </c>
      <c r="FK27" s="2" t="s">
        <v>340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153</v>
      </c>
      <c r="II27" s="2" t="s">
        <v>337</v>
      </c>
      <c r="IJ27" s="2" t="s">
        <v>168</v>
      </c>
      <c r="IK27" s="2" t="s">
        <v>341</v>
      </c>
      <c r="IL27" s="2" t="s">
        <v>155</v>
      </c>
      <c r="IM27" s="2" t="s">
        <v>155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337</v>
      </c>
      <c r="JJ27" s="2" t="s">
        <v>170</v>
      </c>
      <c r="JK27" s="2" t="s">
        <v>146</v>
      </c>
      <c r="JL27" s="2" t="s">
        <v>155</v>
      </c>
      <c r="JM27" s="2" t="s">
        <v>155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337</v>
      </c>
      <c r="KW27" s="2" t="s">
        <v>172</v>
      </c>
      <c r="KX27" s="2" t="s">
        <v>146</v>
      </c>
      <c r="KY27" s="2" t="s">
        <v>155</v>
      </c>
      <c r="KZ27" s="2" t="s">
        <v>155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175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247</v>
      </c>
      <c r="W28" s="2" t="s">
        <v>149</v>
      </c>
      <c r="X28" s="2" t="s">
        <v>146</v>
      </c>
      <c r="Y28" s="2" t="s">
        <v>176</v>
      </c>
      <c r="Z28" s="4">
        <v>212</v>
      </c>
      <c r="AA28" s="4">
        <f>=ROUNDDOWN(42.4,0)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7</v>
      </c>
      <c r="AQ28" s="8">
        <v>1296.75</v>
      </c>
      <c r="AR28" s="4">
        <v>3</v>
      </c>
      <c r="AS28" s="8">
        <v>694.95</v>
      </c>
      <c r="AT28" s="7">
        <v>1.3333</v>
      </c>
      <c r="AU28" s="7">
        <v>0.866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7</v>
      </c>
      <c r="BK28" s="8">
        <v>1296.75</v>
      </c>
      <c r="BL28" s="2" t="s">
        <v>343</v>
      </c>
      <c r="BM28" s="7">
        <v>1</v>
      </c>
      <c r="BN28" s="7">
        <v>1</v>
      </c>
      <c r="BO28" s="4">
        <v>3</v>
      </c>
      <c r="BP28" s="8">
        <v>704.76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146</v>
      </c>
      <c r="BX28" s="2" t="s">
        <v>250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156</v>
      </c>
      <c r="CK28" s="2" t="s">
        <v>344</v>
      </c>
      <c r="CL28" s="2" t="s">
        <v>155</v>
      </c>
      <c r="CM28" s="2" t="s">
        <v>155</v>
      </c>
      <c r="CN28" s="2" t="s">
        <v>146</v>
      </c>
      <c r="CO28" s="4">
        <v>2</v>
      </c>
      <c r="CP28" s="8">
        <v>463.3</v>
      </c>
      <c r="CQ28" s="4">
        <v>3</v>
      </c>
      <c r="CR28" s="8">
        <v>694.95</v>
      </c>
      <c r="CS28" s="7">
        <v>-0.3333</v>
      </c>
      <c r="CT28" s="7">
        <v>-0.3333</v>
      </c>
      <c r="CU28" s="2" t="s">
        <v>153</v>
      </c>
      <c r="CV28" s="2" t="s">
        <v>143</v>
      </c>
      <c r="CW28" s="2" t="s">
        <v>268</v>
      </c>
      <c r="CX28" s="2" t="s">
        <v>345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160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>
        <v>1</v>
      </c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176</v>
      </c>
      <c r="DX28" s="2" t="s">
        <v>209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176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164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166</v>
      </c>
      <c r="FK28" s="2" t="s">
        <v>291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153</v>
      </c>
      <c r="II28" s="2" t="s">
        <v>143</v>
      </c>
      <c r="IJ28" s="2" t="s">
        <v>168</v>
      </c>
      <c r="IK28" s="2" t="s">
        <v>349</v>
      </c>
      <c r="IL28" s="2" t="s">
        <v>155</v>
      </c>
      <c r="IM28" s="2" t="s">
        <v>155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170</v>
      </c>
      <c r="JK28" s="2" t="s">
        <v>146</v>
      </c>
      <c r="JL28" s="2" t="s">
        <v>155</v>
      </c>
      <c r="JM28" s="2" t="s">
        <v>155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172</v>
      </c>
      <c r="KX28" s="2" t="s">
        <v>350</v>
      </c>
      <c r="KY28" s="2" t="s">
        <v>155</v>
      </c>
      <c r="KZ28" s="2" t="s">
        <v>155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212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351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189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247</v>
      </c>
      <c r="W29" s="2" t="s">
        <v>149</v>
      </c>
      <c r="X29" s="2" t="s">
        <v>146</v>
      </c>
      <c r="Y29" s="2" t="s">
        <v>176</v>
      </c>
      <c r="Z29" s="4">
        <v>53</v>
      </c>
      <c r="AA29" s="4">
        <f>=ROUNDDOWN(53,0)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/>
      <c r="BL29" s="2" t="s">
        <v>20</v>
      </c>
      <c r="BM29" s="7">
        <v>1</v>
      </c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352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268</v>
      </c>
      <c r="CX29" s="2" t="s">
        <v>353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354</v>
      </c>
      <c r="DK29" s="2" t="s">
        <v>355</v>
      </c>
      <c r="DL29" s="2" t="s">
        <v>155</v>
      </c>
      <c r="DM29" s="2" t="s">
        <v>155</v>
      </c>
      <c r="DN29" s="2" t="s">
        <v>146</v>
      </c>
      <c r="DO29" s="4">
        <v>1</v>
      </c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176</v>
      </c>
      <c r="DX29" s="2" t="s">
        <v>169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176</v>
      </c>
      <c r="EK29" s="2" t="s">
        <v>331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164</v>
      </c>
      <c r="EX29" s="2" t="s">
        <v>146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166</v>
      </c>
      <c r="FK29" s="2" t="s">
        <v>261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153</v>
      </c>
      <c r="II29" s="2" t="s">
        <v>143</v>
      </c>
      <c r="IJ29" s="2" t="s">
        <v>168</v>
      </c>
      <c r="IK29" s="2" t="s">
        <v>146</v>
      </c>
      <c r="IL29" s="2" t="s">
        <v>155</v>
      </c>
      <c r="IM29" s="2" t="s">
        <v>155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200</v>
      </c>
      <c r="JK29" s="2" t="s">
        <v>146</v>
      </c>
      <c r="JL29" s="2" t="s">
        <v>155</v>
      </c>
      <c r="JM29" s="2" t="s">
        <v>155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172</v>
      </c>
      <c r="KX29" s="2" t="s">
        <v>146</v>
      </c>
      <c r="KY29" s="2" t="s">
        <v>155</v>
      </c>
      <c r="KZ29" s="2" t="s">
        <v>155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53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356</v>
      </c>
      <c r="B30" s="2" t="s">
        <v>135</v>
      </c>
      <c r="C30" s="2" t="s">
        <v>136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141</v>
      </c>
      <c r="K30" s="2" t="s">
        <v>361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312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362</v>
      </c>
      <c r="V30" s="2" t="s">
        <v>363</v>
      </c>
      <c r="W30" s="2" t="s">
        <v>149</v>
      </c>
      <c r="X30" s="2" t="s">
        <v>146</v>
      </c>
      <c r="Y30" s="2" t="s">
        <v>203</v>
      </c>
      <c r="Z30" s="4">
        <v>63</v>
      </c>
      <c r="AA30" s="4">
        <f>=ROUNDDOWN(63,0)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</v>
      </c>
      <c r="AQ30" s="8">
        <v>44.69</v>
      </c>
      <c r="AR30" s="4">
        <v>1</v>
      </c>
      <c r="AS30" s="8">
        <v>100.1</v>
      </c>
      <c r="AT30" s="7"/>
      <c r="AU30" s="7">
        <v>-0.5535</v>
      </c>
      <c r="AV30" s="4">
        <v>3</v>
      </c>
      <c r="AW30" s="8">
        <v>122.8</v>
      </c>
      <c r="AX30" s="4">
        <v>6</v>
      </c>
      <c r="AY30" s="8">
        <v>687.83</v>
      </c>
      <c r="AZ30" s="7">
        <v>-0.5</v>
      </c>
      <c r="BA30" s="7">
        <v>-0.8215</v>
      </c>
      <c r="BB30" s="7">
        <v>0.3639</v>
      </c>
      <c r="BC30" s="4">
        <v>5</v>
      </c>
      <c r="BD30" s="8">
        <v>238.63</v>
      </c>
      <c r="BE30" s="4">
        <v>8</v>
      </c>
      <c r="BF30" s="8">
        <v>923.78</v>
      </c>
      <c r="BG30" s="7">
        <v>-0.375</v>
      </c>
      <c r="BH30" s="7">
        <v>-0.7417</v>
      </c>
      <c r="BI30" s="7">
        <v>0.5146</v>
      </c>
      <c r="BJ30" s="4">
        <v>1</v>
      </c>
      <c r="BK30" s="8">
        <v>44.69</v>
      </c>
      <c r="BL30" s="2" t="s">
        <v>364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239</v>
      </c>
      <c r="BV30" s="2" t="s">
        <v>143</v>
      </c>
      <c r="BW30" s="2" t="s">
        <v>146</v>
      </c>
      <c r="BX30" s="2" t="s">
        <v>146</v>
      </c>
      <c r="BY30" s="2" t="s">
        <v>155</v>
      </c>
      <c r="BZ30" s="2" t="s">
        <v>155</v>
      </c>
      <c r="CA30" s="2" t="s">
        <v>146</v>
      </c>
      <c r="CB30" s="4">
        <v>1</v>
      </c>
      <c r="CC30" s="8">
        <v>44.69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156</v>
      </c>
      <c r="CK30" s="2" t="s">
        <v>284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365</v>
      </c>
      <c r="CX30" s="2" t="s">
        <v>271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366</v>
      </c>
      <c r="DK30" s="2" t="s">
        <v>315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183</v>
      </c>
      <c r="DX30" s="2" t="s">
        <v>367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203</v>
      </c>
      <c r="EK30" s="2" t="s">
        <v>368</v>
      </c>
      <c r="EL30" s="2" t="s">
        <v>155</v>
      </c>
      <c r="EM30" s="2" t="s">
        <v>155</v>
      </c>
      <c r="EN30" s="2" t="s">
        <v>146</v>
      </c>
      <c r="EO30" s="4"/>
      <c r="EP30" s="8"/>
      <c r="EQ30" s="4">
        <v>1</v>
      </c>
      <c r="ER30" s="8">
        <v>100.1</v>
      </c>
      <c r="ES30" s="7">
        <v>-1</v>
      </c>
      <c r="ET30" s="7">
        <v>-1</v>
      </c>
      <c r="EU30" s="2" t="s">
        <v>153</v>
      </c>
      <c r="EV30" s="2" t="s">
        <v>143</v>
      </c>
      <c r="EW30" s="2" t="s">
        <v>164</v>
      </c>
      <c r="EX30" s="2" t="s">
        <v>369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166</v>
      </c>
      <c r="FK30" s="2" t="s">
        <v>256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153</v>
      </c>
      <c r="II30" s="2" t="s">
        <v>143</v>
      </c>
      <c r="IJ30" s="2" t="s">
        <v>168</v>
      </c>
      <c r="IK30" s="2" t="s">
        <v>271</v>
      </c>
      <c r="IL30" s="2" t="s">
        <v>155</v>
      </c>
      <c r="IM30" s="2" t="s">
        <v>155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170</v>
      </c>
      <c r="JK30" s="2" t="s">
        <v>146</v>
      </c>
      <c r="JL30" s="2" t="s">
        <v>155</v>
      </c>
      <c r="JM30" s="2" t="s">
        <v>155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172</v>
      </c>
      <c r="KX30" s="2" t="s">
        <v>370</v>
      </c>
      <c r="KY30" s="2" t="s">
        <v>155</v>
      </c>
      <c r="KZ30" s="2" t="s">
        <v>155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63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371</v>
      </c>
      <c r="B31" s="2" t="s">
        <v>135</v>
      </c>
      <c r="C31" s="2" t="s">
        <v>136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175</v>
      </c>
      <c r="K31" s="2" t="s">
        <v>361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362</v>
      </c>
      <c r="V31" s="2" t="s">
        <v>363</v>
      </c>
      <c r="W31" s="2" t="s">
        <v>149</v>
      </c>
      <c r="X31" s="2" t="s">
        <v>146</v>
      </c>
      <c r="Y31" s="2" t="s">
        <v>203</v>
      </c>
      <c r="Z31" s="4">
        <v>118</v>
      </c>
      <c r="AA31" s="4">
        <f>=ROUNDDOWN(45.3846153846154,0)</f>
      </c>
      <c r="AB31" s="5">
        <v>2.6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78.11</v>
      </c>
      <c r="AR31" s="4">
        <v>5</v>
      </c>
      <c r="AS31" s="8">
        <v>587.73</v>
      </c>
      <c r="AT31" s="7">
        <v>-0.6</v>
      </c>
      <c r="AU31" s="7">
        <v>-0.8671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0.6361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2</v>
      </c>
      <c r="BK31" s="8">
        <v>78.11</v>
      </c>
      <c r="BL31" s="2" t="s">
        <v>265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239</v>
      </c>
      <c r="BV31" s="2" t="s">
        <v>143</v>
      </c>
      <c r="BW31" s="2" t="s">
        <v>146</v>
      </c>
      <c r="BX31" s="2" t="s">
        <v>146</v>
      </c>
      <c r="BY31" s="2" t="s">
        <v>155</v>
      </c>
      <c r="BZ31" s="2" t="s">
        <v>155</v>
      </c>
      <c r="CA31" s="2" t="s">
        <v>146</v>
      </c>
      <c r="CB31" s="4">
        <v>1</v>
      </c>
      <c r="CC31" s="8">
        <v>75.07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156</v>
      </c>
      <c r="CK31" s="2" t="s">
        <v>372</v>
      </c>
      <c r="CL31" s="2" t="s">
        <v>155</v>
      </c>
      <c r="CM31" s="2" t="s">
        <v>155</v>
      </c>
      <c r="CN31" s="2" t="s">
        <v>146</v>
      </c>
      <c r="CO31" s="4"/>
      <c r="CP31" s="8"/>
      <c r="CQ31" s="4">
        <v>3</v>
      </c>
      <c r="CR31" s="8">
        <v>347.49</v>
      </c>
      <c r="CS31" s="7">
        <v>-1</v>
      </c>
      <c r="CT31" s="7">
        <v>-1</v>
      </c>
      <c r="CU31" s="2" t="s">
        <v>153</v>
      </c>
      <c r="CV31" s="2" t="s">
        <v>143</v>
      </c>
      <c r="CW31" s="2" t="s">
        <v>365</v>
      </c>
      <c r="CX31" s="2" t="s">
        <v>285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366</v>
      </c>
      <c r="DK31" s="2" t="s">
        <v>181</v>
      </c>
      <c r="DL31" s="2" t="s">
        <v>155</v>
      </c>
      <c r="DM31" s="2" t="s">
        <v>155</v>
      </c>
      <c r="DN31" s="2" t="s">
        <v>146</v>
      </c>
      <c r="DO31" s="4">
        <v>1</v>
      </c>
      <c r="DP31" s="8">
        <v>3.04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183</v>
      </c>
      <c r="DX31" s="2" t="s">
        <v>373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203</v>
      </c>
      <c r="EK31" s="2" t="s">
        <v>183</v>
      </c>
      <c r="EL31" s="2" t="s">
        <v>155</v>
      </c>
      <c r="EM31" s="2" t="s">
        <v>155</v>
      </c>
      <c r="EN31" s="2" t="s">
        <v>146</v>
      </c>
      <c r="EO31" s="4"/>
      <c r="EP31" s="8"/>
      <c r="EQ31" s="4">
        <v>2</v>
      </c>
      <c r="ER31" s="8">
        <v>240.24</v>
      </c>
      <c r="ES31" s="7">
        <v>-1</v>
      </c>
      <c r="ET31" s="7">
        <v>-1</v>
      </c>
      <c r="EU31" s="2" t="s">
        <v>153</v>
      </c>
      <c r="EV31" s="2" t="s">
        <v>143</v>
      </c>
      <c r="EW31" s="2" t="s">
        <v>164</v>
      </c>
      <c r="EX31" s="2" t="s">
        <v>290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166</v>
      </c>
      <c r="FK31" s="2" t="s">
        <v>374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153</v>
      </c>
      <c r="II31" s="2" t="s">
        <v>143</v>
      </c>
      <c r="IJ31" s="2" t="s">
        <v>168</v>
      </c>
      <c r="IK31" s="2" t="s">
        <v>375</v>
      </c>
      <c r="IL31" s="2" t="s">
        <v>155</v>
      </c>
      <c r="IM31" s="2" t="s">
        <v>155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170</v>
      </c>
      <c r="JK31" s="2" t="s">
        <v>146</v>
      </c>
      <c r="JL31" s="2" t="s">
        <v>155</v>
      </c>
      <c r="JM31" s="2" t="s">
        <v>155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172</v>
      </c>
      <c r="KX31" s="2" t="s">
        <v>376</v>
      </c>
      <c r="KY31" s="2" t="s">
        <v>155</v>
      </c>
      <c r="KZ31" s="2" t="s">
        <v>155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118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377</v>
      </c>
      <c r="B32" s="2" t="s">
        <v>135</v>
      </c>
      <c r="C32" s="2" t="s">
        <v>136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141</v>
      </c>
      <c r="K32" s="2" t="s">
        <v>378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312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362</v>
      </c>
      <c r="V32" s="2" t="s">
        <v>363</v>
      </c>
      <c r="W32" s="2" t="s">
        <v>149</v>
      </c>
      <c r="X32" s="2" t="s">
        <v>146</v>
      </c>
      <c r="Y32" s="2" t="s">
        <v>203</v>
      </c>
      <c r="Z32" s="4">
        <v>145</v>
      </c>
      <c r="AA32" s="4">
        <f>=ROUNDDOWN(181.25,0)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2</v>
      </c>
      <c r="AW32" s="8">
        <v>115.83</v>
      </c>
      <c r="AX32" s="4">
        <v>2</v>
      </c>
      <c r="AY32" s="8">
        <v>235.95</v>
      </c>
      <c r="AZ32" s="7" t="s">
        <v>146</v>
      </c>
      <c r="BA32" s="7">
        <v>-0.5091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0.4854</v>
      </c>
      <c r="BJ32" s="4"/>
      <c r="BK32" s="8"/>
      <c r="BL32" s="2" t="s">
        <v>146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146</v>
      </c>
      <c r="BX32" s="2" t="s">
        <v>379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156</v>
      </c>
      <c r="CK32" s="2" t="s">
        <v>380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365</v>
      </c>
      <c r="CX32" s="2" t="s">
        <v>300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366</v>
      </c>
      <c r="DK32" s="2" t="s">
        <v>381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183</v>
      </c>
      <c r="DX32" s="2" t="s">
        <v>317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203</v>
      </c>
      <c r="EK32" s="2" t="s">
        <v>382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164</v>
      </c>
      <c r="EX32" s="2" t="s">
        <v>383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166</v>
      </c>
      <c r="FK32" s="2" t="s">
        <v>384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153</v>
      </c>
      <c r="II32" s="2" t="s">
        <v>143</v>
      </c>
      <c r="IJ32" s="2" t="s">
        <v>168</v>
      </c>
      <c r="IK32" s="2" t="s">
        <v>385</v>
      </c>
      <c r="IL32" s="2" t="s">
        <v>155</v>
      </c>
      <c r="IM32" s="2" t="s">
        <v>155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200</v>
      </c>
      <c r="JK32" s="2" t="s">
        <v>146</v>
      </c>
      <c r="JL32" s="2" t="s">
        <v>155</v>
      </c>
      <c r="JM32" s="2" t="s">
        <v>155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172</v>
      </c>
      <c r="KX32" s="2" t="s">
        <v>146</v>
      </c>
      <c r="KY32" s="2" t="s">
        <v>155</v>
      </c>
      <c r="KZ32" s="2" t="s">
        <v>155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145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386</v>
      </c>
      <c r="B33" s="2" t="s">
        <v>135</v>
      </c>
      <c r="C33" s="2" t="s">
        <v>136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175</v>
      </c>
      <c r="K33" s="2" t="s">
        <v>378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312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362</v>
      </c>
      <c r="V33" s="2" t="s">
        <v>363</v>
      </c>
      <c r="W33" s="2" t="s">
        <v>149</v>
      </c>
      <c r="X33" s="2" t="s">
        <v>146</v>
      </c>
      <c r="Y33" s="2" t="s">
        <v>203</v>
      </c>
      <c r="Z33" s="4">
        <v>155</v>
      </c>
      <c r="AA33" s="4">
        <f>=ROUNDDOWN(140.909090909091,0)</f>
      </c>
      <c r="AB33" s="5">
        <v>1.1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115.83</v>
      </c>
      <c r="AR33" s="4">
        <v>2</v>
      </c>
      <c r="AS33" s="8">
        <v>235.95</v>
      </c>
      <c r="AT33" s="7"/>
      <c r="AU33" s="7">
        <v>-0.5091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115.83</v>
      </c>
      <c r="BL33" s="2" t="s">
        <v>387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146</v>
      </c>
      <c r="BX33" s="2" t="s">
        <v>388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156</v>
      </c>
      <c r="CK33" s="2" t="s">
        <v>389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115.83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365</v>
      </c>
      <c r="CX33" s="2" t="s">
        <v>349</v>
      </c>
      <c r="CY33" s="2" t="s">
        <v>155</v>
      </c>
      <c r="CZ33" s="2" t="s">
        <v>155</v>
      </c>
      <c r="DA33" s="2" t="s">
        <v>146</v>
      </c>
      <c r="DB33" s="4">
        <v>1</v>
      </c>
      <c r="DC33" s="8">
        <v>115.83</v>
      </c>
      <c r="DD33" s="4"/>
      <c r="DE33" s="8"/>
      <c r="DF33" s="7"/>
      <c r="DG33" s="7"/>
      <c r="DH33" s="2" t="s">
        <v>153</v>
      </c>
      <c r="DI33" s="2" t="s">
        <v>143</v>
      </c>
      <c r="DJ33" s="2" t="s">
        <v>366</v>
      </c>
      <c r="DK33" s="2" t="s">
        <v>390</v>
      </c>
      <c r="DL33" s="2" t="s">
        <v>155</v>
      </c>
      <c r="DM33" s="2" t="s">
        <v>155</v>
      </c>
      <c r="DN33" s="2" t="s">
        <v>146</v>
      </c>
      <c r="DO33" s="4">
        <v>1</v>
      </c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183</v>
      </c>
      <c r="DX33" s="2" t="s">
        <v>391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203</v>
      </c>
      <c r="EK33" s="2" t="s">
        <v>182</v>
      </c>
      <c r="EL33" s="2" t="s">
        <v>155</v>
      </c>
      <c r="EM33" s="2" t="s">
        <v>155</v>
      </c>
      <c r="EN33" s="2" t="s">
        <v>146</v>
      </c>
      <c r="EO33" s="4"/>
      <c r="EP33" s="8"/>
      <c r="EQ33" s="4">
        <v>1</v>
      </c>
      <c r="ER33" s="8">
        <v>120.12</v>
      </c>
      <c r="ES33" s="7">
        <v>-1</v>
      </c>
      <c r="ET33" s="7">
        <v>-1</v>
      </c>
      <c r="EU33" s="2" t="s">
        <v>153</v>
      </c>
      <c r="EV33" s="2" t="s">
        <v>143</v>
      </c>
      <c r="EW33" s="2" t="s">
        <v>164</v>
      </c>
      <c r="EX33" s="2" t="s">
        <v>392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166</v>
      </c>
      <c r="FK33" s="2" t="s">
        <v>273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153</v>
      </c>
      <c r="II33" s="2" t="s">
        <v>143</v>
      </c>
      <c r="IJ33" s="2" t="s">
        <v>168</v>
      </c>
      <c r="IK33" s="2" t="s">
        <v>375</v>
      </c>
      <c r="IL33" s="2" t="s">
        <v>155</v>
      </c>
      <c r="IM33" s="2" t="s">
        <v>155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200</v>
      </c>
      <c r="JK33" s="2" t="s">
        <v>146</v>
      </c>
      <c r="JL33" s="2" t="s">
        <v>155</v>
      </c>
      <c r="JM33" s="2" t="s">
        <v>155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172</v>
      </c>
      <c r="KX33" s="2" t="s">
        <v>376</v>
      </c>
      <c r="KY33" s="2" t="s">
        <v>155</v>
      </c>
      <c r="KZ33" s="2" t="s">
        <v>155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155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393</v>
      </c>
      <c r="B34" s="2" t="s">
        <v>135</v>
      </c>
      <c r="C34" s="2" t="s">
        <v>136</v>
      </c>
      <c r="D34" s="2" t="s">
        <v>394</v>
      </c>
      <c r="E34" s="2" t="s">
        <v>395</v>
      </c>
      <c r="F34" s="2" t="s">
        <v>396</v>
      </c>
      <c r="G34" s="2" t="s">
        <v>396</v>
      </c>
      <c r="H34" s="2" t="s">
        <v>396</v>
      </c>
      <c r="I34" s="2" t="s">
        <v>397</v>
      </c>
      <c r="J34" s="2" t="s">
        <v>398</v>
      </c>
      <c r="K34" s="2" t="s">
        <v>234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399</v>
      </c>
      <c r="V34" s="2" t="s">
        <v>363</v>
      </c>
      <c r="W34" s="2" t="s">
        <v>149</v>
      </c>
      <c r="X34" s="2" t="s">
        <v>146</v>
      </c>
      <c r="Y34" s="2" t="s">
        <v>183</v>
      </c>
      <c r="Z34" s="4">
        <v>99</v>
      </c>
      <c r="AA34" s="4">
        <f>=ROUNDDOWN(90,0)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4</v>
      </c>
      <c r="AQ34" s="8">
        <v>151.54</v>
      </c>
      <c r="AR34" s="4">
        <v>2</v>
      </c>
      <c r="AS34" s="8">
        <v>80.06</v>
      </c>
      <c r="AT34" s="7">
        <v>1</v>
      </c>
      <c r="AU34" s="7">
        <v>0.8928</v>
      </c>
      <c r="AV34" s="4">
        <v>4</v>
      </c>
      <c r="AW34" s="8">
        <v>151.54</v>
      </c>
      <c r="AX34" s="4">
        <v>2</v>
      </c>
      <c r="AY34" s="8">
        <v>80.06</v>
      </c>
      <c r="AZ34" s="7">
        <v>1</v>
      </c>
      <c r="BA34" s="7">
        <v>0.8928</v>
      </c>
      <c r="BB34" s="7">
        <v>1</v>
      </c>
      <c r="BC34" s="4">
        <v>4</v>
      </c>
      <c r="BD34" s="8">
        <v>151.54</v>
      </c>
      <c r="BE34" s="4">
        <v>9</v>
      </c>
      <c r="BF34" s="8">
        <v>353.12</v>
      </c>
      <c r="BG34" s="7">
        <v>-0.5556</v>
      </c>
      <c r="BH34" s="7">
        <v>-0.5709</v>
      </c>
      <c r="BI34" s="7">
        <v>1</v>
      </c>
      <c r="BJ34" s="4">
        <v>4</v>
      </c>
      <c r="BK34" s="8">
        <v>151.54</v>
      </c>
      <c r="BL34" s="2" t="s">
        <v>364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400</v>
      </c>
      <c r="BY34" s="2" t="s">
        <v>155</v>
      </c>
      <c r="BZ34" s="2" t="s">
        <v>155</v>
      </c>
      <c r="CA34" s="2" t="s">
        <v>146</v>
      </c>
      <c r="CB34" s="4">
        <v>2</v>
      </c>
      <c r="CC34" s="8">
        <v>71.48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156</v>
      </c>
      <c r="CK34" s="2" t="s">
        <v>401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402</v>
      </c>
      <c r="CX34" s="2" t="s">
        <v>403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226</v>
      </c>
      <c r="DK34" s="2" t="s">
        <v>146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347</v>
      </c>
      <c r="DX34" s="2" t="s">
        <v>163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183</v>
      </c>
      <c r="EK34" s="2" t="s">
        <v>157</v>
      </c>
      <c r="EL34" s="2" t="s">
        <v>155</v>
      </c>
      <c r="EM34" s="2" t="s">
        <v>155</v>
      </c>
      <c r="EN34" s="2" t="s">
        <v>146</v>
      </c>
      <c r="EO34" s="4">
        <v>2</v>
      </c>
      <c r="EP34" s="8">
        <v>80.06</v>
      </c>
      <c r="EQ34" s="4">
        <v>2</v>
      </c>
      <c r="ER34" s="8">
        <v>80.06</v>
      </c>
      <c r="ES34" s="7"/>
      <c r="ET34" s="7"/>
      <c r="EU34" s="2" t="s">
        <v>153</v>
      </c>
      <c r="EV34" s="2" t="s">
        <v>143</v>
      </c>
      <c r="EW34" s="2" t="s">
        <v>164</v>
      </c>
      <c r="EX34" s="2" t="s">
        <v>369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404</v>
      </c>
      <c r="FK34" s="2" t="s">
        <v>324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153</v>
      </c>
      <c r="II34" s="2" t="s">
        <v>143</v>
      </c>
      <c r="IJ34" s="2" t="s">
        <v>405</v>
      </c>
      <c r="IK34" s="2" t="s">
        <v>146</v>
      </c>
      <c r="IL34" s="2" t="s">
        <v>155</v>
      </c>
      <c r="IM34" s="2" t="s">
        <v>155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200</v>
      </c>
      <c r="JK34" s="2" t="s">
        <v>146</v>
      </c>
      <c r="JL34" s="2" t="s">
        <v>155</v>
      </c>
      <c r="JM34" s="2" t="s">
        <v>155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406</v>
      </c>
      <c r="KX34" s="2" t="s">
        <v>407</v>
      </c>
      <c r="KY34" s="2" t="s">
        <v>155</v>
      </c>
      <c r="KZ34" s="2" t="s">
        <v>155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99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408</v>
      </c>
      <c r="B35" s="2" t="s">
        <v>135</v>
      </c>
      <c r="C35" s="2" t="s">
        <v>136</v>
      </c>
      <c r="D35" s="2" t="s">
        <v>394</v>
      </c>
      <c r="E35" s="2" t="s">
        <v>395</v>
      </c>
      <c r="F35" s="2" t="s">
        <v>396</v>
      </c>
      <c r="G35" s="2" t="s">
        <v>396</v>
      </c>
      <c r="H35" s="2" t="s">
        <v>396</v>
      </c>
      <c r="I35" s="2" t="s">
        <v>397</v>
      </c>
      <c r="J35" s="2" t="s">
        <v>398</v>
      </c>
      <c r="K35" s="2" t="s">
        <v>202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312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399</v>
      </c>
      <c r="V35" s="2" t="s">
        <v>363</v>
      </c>
      <c r="W35" s="2" t="s">
        <v>149</v>
      </c>
      <c r="X35" s="2" t="s">
        <v>146</v>
      </c>
      <c r="Y35" s="2" t="s">
        <v>183</v>
      </c>
      <c r="Z35" s="4">
        <v>107</v>
      </c>
      <c r="AA35" s="4">
        <f>=ROUNDDOWN(53.5,0)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2</v>
      </c>
      <c r="AS35" s="8">
        <v>80.06</v>
      </c>
      <c r="AT35" s="7">
        <v>-1</v>
      </c>
      <c r="AU35" s="7">
        <v>-1</v>
      </c>
      <c r="AV35" s="4"/>
      <c r="AW35" s="8"/>
      <c r="AX35" s="4">
        <v>2</v>
      </c>
      <c r="AY35" s="8">
        <v>80.06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276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409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402</v>
      </c>
      <c r="CX35" s="2" t="s">
        <v>410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226</v>
      </c>
      <c r="DK35" s="2" t="s">
        <v>411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183</v>
      </c>
      <c r="DX35" s="2" t="s">
        <v>412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203</v>
      </c>
      <c r="EK35" s="2" t="s">
        <v>413</v>
      </c>
      <c r="EL35" s="2" t="s">
        <v>155</v>
      </c>
      <c r="EM35" s="2" t="s">
        <v>155</v>
      </c>
      <c r="EN35" s="2" t="s">
        <v>146</v>
      </c>
      <c r="EO35" s="4"/>
      <c r="EP35" s="8"/>
      <c r="EQ35" s="4">
        <v>2</v>
      </c>
      <c r="ER35" s="8">
        <v>80.06</v>
      </c>
      <c r="ES35" s="7">
        <v>-1</v>
      </c>
      <c r="ET35" s="7">
        <v>-1</v>
      </c>
      <c r="EU35" s="2" t="s">
        <v>153</v>
      </c>
      <c r="EV35" s="2" t="s">
        <v>143</v>
      </c>
      <c r="EW35" s="2" t="s">
        <v>164</v>
      </c>
      <c r="EX35" s="2" t="s">
        <v>414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404</v>
      </c>
      <c r="FK35" s="2" t="s">
        <v>251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153</v>
      </c>
      <c r="II35" s="2" t="s">
        <v>143</v>
      </c>
      <c r="IJ35" s="2" t="s">
        <v>405</v>
      </c>
      <c r="IK35" s="2" t="s">
        <v>146</v>
      </c>
      <c r="IL35" s="2" t="s">
        <v>155</v>
      </c>
      <c r="IM35" s="2" t="s">
        <v>155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200</v>
      </c>
      <c r="JK35" s="2" t="s">
        <v>146</v>
      </c>
      <c r="JL35" s="2" t="s">
        <v>155</v>
      </c>
      <c r="JM35" s="2" t="s">
        <v>155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143</v>
      </c>
      <c r="KW35" s="2" t="s">
        <v>406</v>
      </c>
      <c r="KX35" s="2" t="s">
        <v>330</v>
      </c>
      <c r="KY35" s="2" t="s">
        <v>155</v>
      </c>
      <c r="KZ35" s="2" t="s">
        <v>155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107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415</v>
      </c>
      <c r="B36" s="2" t="s">
        <v>135</v>
      </c>
      <c r="C36" s="2" t="s">
        <v>136</v>
      </c>
      <c r="D36" s="2" t="s">
        <v>394</v>
      </c>
      <c r="E36" s="2" t="s">
        <v>395</v>
      </c>
      <c r="F36" s="2" t="s">
        <v>396</v>
      </c>
      <c r="G36" s="2" t="s">
        <v>396</v>
      </c>
      <c r="H36" s="2" t="s">
        <v>396</v>
      </c>
      <c r="I36" s="2" t="s">
        <v>397</v>
      </c>
      <c r="J36" s="2" t="s">
        <v>398</v>
      </c>
      <c r="K36" s="2" t="s">
        <v>416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417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399</v>
      </c>
      <c r="V36" s="2" t="s">
        <v>363</v>
      </c>
      <c r="W36" s="2" t="s">
        <v>149</v>
      </c>
      <c r="X36" s="2" t="s">
        <v>146</v>
      </c>
      <c r="Y36" s="2" t="s">
        <v>183</v>
      </c>
      <c r="Z36" s="4">
        <v>53</v>
      </c>
      <c r="AA36" s="4">
        <f>=ROUNDDOWN(17.6666666666667,0)</f>
      </c>
      <c r="AB36" s="5">
        <v>3</v>
      </c>
      <c r="AC36" s="2" t="s">
        <v>418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3</v>
      </c>
      <c r="AS36" s="8">
        <v>115.8</v>
      </c>
      <c r="AT36" s="7">
        <v>-1</v>
      </c>
      <c r="AU36" s="7">
        <v>-1</v>
      </c>
      <c r="AV36" s="4"/>
      <c r="AW36" s="8"/>
      <c r="AX36" s="4">
        <v>3</v>
      </c>
      <c r="AY36" s="8">
        <v>115.8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419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324</v>
      </c>
      <c r="CL36" s="2" t="s">
        <v>155</v>
      </c>
      <c r="CM36" s="2" t="s">
        <v>155</v>
      </c>
      <c r="CN36" s="2" t="s">
        <v>146</v>
      </c>
      <c r="CO36" s="4"/>
      <c r="CP36" s="8"/>
      <c r="CQ36" s="4">
        <v>3</v>
      </c>
      <c r="CR36" s="8">
        <v>115.8</v>
      </c>
      <c r="CS36" s="7">
        <v>-1</v>
      </c>
      <c r="CT36" s="7">
        <v>-1</v>
      </c>
      <c r="CU36" s="2" t="s">
        <v>153</v>
      </c>
      <c r="CV36" s="2" t="s">
        <v>143</v>
      </c>
      <c r="CW36" s="2" t="s">
        <v>402</v>
      </c>
      <c r="CX36" s="2" t="s">
        <v>403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226</v>
      </c>
      <c r="DK36" s="2" t="s">
        <v>420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203</v>
      </c>
      <c r="DX36" s="2" t="s">
        <v>421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203</v>
      </c>
      <c r="EK36" s="2" t="s">
        <v>157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164</v>
      </c>
      <c r="EX36" s="2" t="s">
        <v>290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404</v>
      </c>
      <c r="FK36" s="2" t="s">
        <v>291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153</v>
      </c>
      <c r="II36" s="2" t="s">
        <v>143</v>
      </c>
      <c r="IJ36" s="2" t="s">
        <v>405</v>
      </c>
      <c r="IK36" s="2" t="s">
        <v>146</v>
      </c>
      <c r="IL36" s="2" t="s">
        <v>155</v>
      </c>
      <c r="IM36" s="2" t="s">
        <v>155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200</v>
      </c>
      <c r="JK36" s="2" t="s">
        <v>146</v>
      </c>
      <c r="JL36" s="2" t="s">
        <v>155</v>
      </c>
      <c r="JM36" s="2" t="s">
        <v>155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143</v>
      </c>
      <c r="KW36" s="2" t="s">
        <v>406</v>
      </c>
      <c r="KX36" s="2" t="s">
        <v>376</v>
      </c>
      <c r="KY36" s="2" t="s">
        <v>155</v>
      </c>
      <c r="KZ36" s="2" t="s">
        <v>155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53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125</v>
      </c>
      <c r="PT36" s="4"/>
    </row>
    <row r="37">
      <c r="A37" s="2" t="s">
        <v>422</v>
      </c>
      <c r="B37" s="2" t="s">
        <v>135</v>
      </c>
      <c r="C37" s="2" t="s">
        <v>136</v>
      </c>
      <c r="D37" s="2" t="s">
        <v>394</v>
      </c>
      <c r="E37" s="2" t="s">
        <v>395</v>
      </c>
      <c r="F37" s="2" t="s">
        <v>396</v>
      </c>
      <c r="G37" s="2" t="s">
        <v>396</v>
      </c>
      <c r="H37" s="2" t="s">
        <v>396</v>
      </c>
      <c r="I37" s="2" t="s">
        <v>397</v>
      </c>
      <c r="J37" s="2" t="s">
        <v>398</v>
      </c>
      <c r="K37" s="2" t="s">
        <v>423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417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399</v>
      </c>
      <c r="V37" s="2" t="s">
        <v>363</v>
      </c>
      <c r="W37" s="2" t="s">
        <v>149</v>
      </c>
      <c r="X37" s="2" t="s">
        <v>146</v>
      </c>
      <c r="Y37" s="2" t="s">
        <v>183</v>
      </c>
      <c r="Z37" s="4">
        <v>72</v>
      </c>
      <c r="AA37" s="4">
        <f>=ROUNDDOWN(45,0)</f>
      </c>
      <c r="AB37" s="5">
        <v>1.6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77.2</v>
      </c>
      <c r="AT37" s="7">
        <v>-1</v>
      </c>
      <c r="AU37" s="7">
        <v>-1</v>
      </c>
      <c r="AV37" s="4"/>
      <c r="AW37" s="8"/>
      <c r="AX37" s="4">
        <v>2</v>
      </c>
      <c r="AY37" s="8">
        <v>77.2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424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156</v>
      </c>
      <c r="CK37" s="2" t="s">
        <v>389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2</v>
      </c>
      <c r="CR37" s="8">
        <v>77.2</v>
      </c>
      <c r="CS37" s="7">
        <v>-1</v>
      </c>
      <c r="CT37" s="7">
        <v>-1</v>
      </c>
      <c r="CU37" s="2" t="s">
        <v>153</v>
      </c>
      <c r="CV37" s="2" t="s">
        <v>143</v>
      </c>
      <c r="CW37" s="2" t="s">
        <v>402</v>
      </c>
      <c r="CX37" s="2" t="s">
        <v>314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226</v>
      </c>
      <c r="DK37" s="2" t="s">
        <v>146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183</v>
      </c>
      <c r="DX37" s="2" t="s">
        <v>317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203</v>
      </c>
      <c r="EK37" s="2" t="s">
        <v>183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164</v>
      </c>
      <c r="EX37" s="2" t="s">
        <v>425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404</v>
      </c>
      <c r="FK37" s="2" t="s">
        <v>426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153</v>
      </c>
      <c r="II37" s="2" t="s">
        <v>143</v>
      </c>
      <c r="IJ37" s="2" t="s">
        <v>405</v>
      </c>
      <c r="IK37" s="2" t="s">
        <v>146</v>
      </c>
      <c r="IL37" s="2" t="s">
        <v>155</v>
      </c>
      <c r="IM37" s="2" t="s">
        <v>155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143</v>
      </c>
      <c r="JJ37" s="2" t="s">
        <v>200</v>
      </c>
      <c r="JK37" s="2" t="s">
        <v>146</v>
      </c>
      <c r="JL37" s="2" t="s">
        <v>155</v>
      </c>
      <c r="JM37" s="2" t="s">
        <v>155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406</v>
      </c>
      <c r="KX37" s="2" t="s">
        <v>376</v>
      </c>
      <c r="KY37" s="2" t="s">
        <v>155</v>
      </c>
      <c r="KZ37" s="2" t="s">
        <v>155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72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427</v>
      </c>
      <c r="B38" s="2" t="s">
        <v>135</v>
      </c>
      <c r="C38" s="2" t="s">
        <v>136</v>
      </c>
      <c r="D38" s="2" t="s">
        <v>394</v>
      </c>
      <c r="E38" s="2" t="s">
        <v>395</v>
      </c>
      <c r="F38" s="2" t="s">
        <v>428</v>
      </c>
      <c r="G38" s="2" t="s">
        <v>428</v>
      </c>
      <c r="H38" s="2" t="s">
        <v>428</v>
      </c>
      <c r="I38" s="2" t="s">
        <v>397</v>
      </c>
      <c r="J38" s="2" t="s">
        <v>429</v>
      </c>
      <c r="K38" s="2" t="s">
        <v>423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417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399</v>
      </c>
      <c r="V38" s="2" t="s">
        <v>247</v>
      </c>
      <c r="W38" s="2" t="s">
        <v>149</v>
      </c>
      <c r="X38" s="2" t="s">
        <v>146</v>
      </c>
      <c r="Y38" s="2" t="s">
        <v>183</v>
      </c>
      <c r="Z38" s="4">
        <v>111</v>
      </c>
      <c r="AA38" s="4">
        <f>=ROUNDDOWN(79.2857142857143,0)</f>
      </c>
      <c r="AB38" s="5">
        <v>1.4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29.12</v>
      </c>
      <c r="AR38" s="4">
        <v>2</v>
      </c>
      <c r="AS38" s="8">
        <v>58.24</v>
      </c>
      <c r="AT38" s="7">
        <v>-0.5</v>
      </c>
      <c r="AU38" s="7">
        <v>-0.5</v>
      </c>
      <c r="AV38" s="4">
        <v>1</v>
      </c>
      <c r="AW38" s="8">
        <v>29.12</v>
      </c>
      <c r="AX38" s="4">
        <v>2</v>
      </c>
      <c r="AY38" s="8">
        <v>58.24</v>
      </c>
      <c r="AZ38" s="7">
        <v>-0.5</v>
      </c>
      <c r="BA38" s="7">
        <v>-0.5</v>
      </c>
      <c r="BB38" s="7">
        <v>1</v>
      </c>
      <c r="BC38" s="4">
        <v>1</v>
      </c>
      <c r="BD38" s="8">
        <v>29.12</v>
      </c>
      <c r="BE38" s="4">
        <v>7</v>
      </c>
      <c r="BF38" s="8">
        <v>203.84</v>
      </c>
      <c r="BG38" s="7">
        <v>-0.8571</v>
      </c>
      <c r="BH38" s="7">
        <v>-0.8571</v>
      </c>
      <c r="BI38" s="7">
        <v>1</v>
      </c>
      <c r="BJ38" s="4">
        <v>1</v>
      </c>
      <c r="BK38" s="8">
        <v>29.12</v>
      </c>
      <c r="BL38" s="2" t="s">
        <v>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227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284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402</v>
      </c>
      <c r="CX38" s="2" t="s">
        <v>430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226</v>
      </c>
      <c r="DK38" s="2" t="s">
        <v>431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203</v>
      </c>
      <c r="DX38" s="2" t="s">
        <v>432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203</v>
      </c>
      <c r="EK38" s="2" t="s">
        <v>347</v>
      </c>
      <c r="EL38" s="2" t="s">
        <v>155</v>
      </c>
      <c r="EM38" s="2" t="s">
        <v>155</v>
      </c>
      <c r="EN38" s="2" t="s">
        <v>146</v>
      </c>
      <c r="EO38" s="4">
        <v>1</v>
      </c>
      <c r="EP38" s="8">
        <v>29.12</v>
      </c>
      <c r="EQ38" s="4">
        <v>2</v>
      </c>
      <c r="ER38" s="8">
        <v>58.24</v>
      </c>
      <c r="ES38" s="7">
        <v>-0.5</v>
      </c>
      <c r="ET38" s="7">
        <v>-0.5</v>
      </c>
      <c r="EU38" s="2" t="s">
        <v>153</v>
      </c>
      <c r="EV38" s="2" t="s">
        <v>143</v>
      </c>
      <c r="EW38" s="2" t="s">
        <v>164</v>
      </c>
      <c r="EX38" s="2" t="s">
        <v>433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404</v>
      </c>
      <c r="FK38" s="2" t="s">
        <v>266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153</v>
      </c>
      <c r="II38" s="2" t="s">
        <v>143</v>
      </c>
      <c r="IJ38" s="2" t="s">
        <v>405</v>
      </c>
      <c r="IK38" s="2" t="s">
        <v>146</v>
      </c>
      <c r="IL38" s="2" t="s">
        <v>155</v>
      </c>
      <c r="IM38" s="2" t="s">
        <v>155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143</v>
      </c>
      <c r="JJ38" s="2" t="s">
        <v>200</v>
      </c>
      <c r="JK38" s="2" t="s">
        <v>146</v>
      </c>
      <c r="JL38" s="2" t="s">
        <v>155</v>
      </c>
      <c r="JM38" s="2" t="s">
        <v>155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406</v>
      </c>
      <c r="KX38" s="2" t="s">
        <v>376</v>
      </c>
      <c r="KY38" s="2" t="s">
        <v>155</v>
      </c>
      <c r="KZ38" s="2" t="s">
        <v>155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111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434</v>
      </c>
      <c r="B39" s="2" t="s">
        <v>135</v>
      </c>
      <c r="C39" s="2" t="s">
        <v>136</v>
      </c>
      <c r="D39" s="2" t="s">
        <v>394</v>
      </c>
      <c r="E39" s="2" t="s">
        <v>395</v>
      </c>
      <c r="F39" s="2" t="s">
        <v>428</v>
      </c>
      <c r="G39" s="2" t="s">
        <v>428</v>
      </c>
      <c r="H39" s="2" t="s">
        <v>428</v>
      </c>
      <c r="I39" s="2" t="s">
        <v>397</v>
      </c>
      <c r="J39" s="2" t="s">
        <v>429</v>
      </c>
      <c r="K39" s="2" t="s">
        <v>202</v>
      </c>
      <c r="L39" s="3">
        <v>24.76</v>
      </c>
      <c r="M39" s="3">
        <v>26</v>
      </c>
      <c r="N39" s="3">
        <v>79.99</v>
      </c>
      <c r="O39" s="2" t="s">
        <v>336</v>
      </c>
      <c r="P39" s="2" t="s">
        <v>312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399</v>
      </c>
      <c r="V39" s="2" t="s">
        <v>247</v>
      </c>
      <c r="W39" s="2" t="s">
        <v>149</v>
      </c>
      <c r="X39" s="2" t="s">
        <v>146</v>
      </c>
      <c r="Y39" s="2" t="s">
        <v>183</v>
      </c>
      <c r="Z39" s="4"/>
      <c r="AA39" s="4">
        <f>=ROUNDDOWN({0},0)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5</v>
      </c>
      <c r="AS39" s="8">
        <v>145.6</v>
      </c>
      <c r="AT39" s="7">
        <v>-1</v>
      </c>
      <c r="AU39" s="7">
        <v>-1</v>
      </c>
      <c r="AV39" s="4"/>
      <c r="AW39" s="8"/>
      <c r="AX39" s="4">
        <v>5</v>
      </c>
      <c r="AY39" s="8">
        <v>145.6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337</v>
      </c>
      <c r="BW39" s="2" t="s">
        <v>146</v>
      </c>
      <c r="BX39" s="2" t="s">
        <v>435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337</v>
      </c>
      <c r="CJ39" s="2" t="s">
        <v>156</v>
      </c>
      <c r="CK39" s="2" t="s">
        <v>164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337</v>
      </c>
      <c r="CW39" s="2" t="s">
        <v>402</v>
      </c>
      <c r="CX39" s="2" t="s">
        <v>259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337</v>
      </c>
      <c r="DJ39" s="2" t="s">
        <v>226</v>
      </c>
      <c r="DK39" s="2" t="s">
        <v>436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337</v>
      </c>
      <c r="DW39" s="2" t="s">
        <v>203</v>
      </c>
      <c r="DX39" s="2" t="s">
        <v>209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337</v>
      </c>
      <c r="EJ39" s="2" t="s">
        <v>203</v>
      </c>
      <c r="EK39" s="2" t="s">
        <v>229</v>
      </c>
      <c r="EL39" s="2" t="s">
        <v>155</v>
      </c>
      <c r="EM39" s="2" t="s">
        <v>155</v>
      </c>
      <c r="EN39" s="2" t="s">
        <v>146</v>
      </c>
      <c r="EO39" s="4"/>
      <c r="EP39" s="8"/>
      <c r="EQ39" s="4">
        <v>5</v>
      </c>
      <c r="ER39" s="8">
        <v>145.6</v>
      </c>
      <c r="ES39" s="7">
        <v>-1</v>
      </c>
      <c r="ET39" s="7">
        <v>-1</v>
      </c>
      <c r="EU39" s="2" t="s">
        <v>153</v>
      </c>
      <c r="EV39" s="2" t="s">
        <v>337</v>
      </c>
      <c r="EW39" s="2" t="s">
        <v>164</v>
      </c>
      <c r="EX39" s="2" t="s">
        <v>290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337</v>
      </c>
      <c r="FJ39" s="2" t="s">
        <v>404</v>
      </c>
      <c r="FK39" s="2" t="s">
        <v>437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153</v>
      </c>
      <c r="II39" s="2" t="s">
        <v>337</v>
      </c>
      <c r="IJ39" s="2" t="s">
        <v>405</v>
      </c>
      <c r="IK39" s="2" t="s">
        <v>146</v>
      </c>
      <c r="IL39" s="2" t="s">
        <v>155</v>
      </c>
      <c r="IM39" s="2" t="s">
        <v>155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337</v>
      </c>
      <c r="JJ39" s="2" t="s">
        <v>200</v>
      </c>
      <c r="JK39" s="2" t="s">
        <v>146</v>
      </c>
      <c r="JL39" s="2" t="s">
        <v>155</v>
      </c>
      <c r="JM39" s="2" t="s">
        <v>155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337</v>
      </c>
      <c r="KW39" s="2" t="s">
        <v>406</v>
      </c>
      <c r="KX39" s="2" t="s">
        <v>146</v>
      </c>
      <c r="KY39" s="2" t="s">
        <v>155</v>
      </c>
      <c r="KZ39" s="2" t="s">
        <v>155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438</v>
      </c>
      <c r="B40" s="2" t="s">
        <v>135</v>
      </c>
      <c r="C40" s="2" t="s">
        <v>136</v>
      </c>
      <c r="D40" s="2" t="s">
        <v>394</v>
      </c>
      <c r="E40" s="2" t="s">
        <v>395</v>
      </c>
      <c r="F40" s="2" t="s">
        <v>428</v>
      </c>
      <c r="G40" s="2" t="s">
        <v>428</v>
      </c>
      <c r="H40" s="2" t="s">
        <v>428</v>
      </c>
      <c r="I40" s="2" t="s">
        <v>397</v>
      </c>
      <c r="J40" s="2" t="s">
        <v>429</v>
      </c>
      <c r="K40" s="2" t="s">
        <v>416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417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399</v>
      </c>
      <c r="V40" s="2" t="s">
        <v>247</v>
      </c>
      <c r="W40" s="2" t="s">
        <v>149</v>
      </c>
      <c r="X40" s="2" t="s">
        <v>146</v>
      </c>
      <c r="Y40" s="2" t="s">
        <v>183</v>
      </c>
      <c r="Z40" s="4">
        <v>75</v>
      </c>
      <c r="AA40" s="4">
        <f>=ROUNDDOWN(25,0)</f>
      </c>
      <c r="AB40" s="5">
        <v>3</v>
      </c>
      <c r="AC40" s="2" t="s">
        <v>418</v>
      </c>
      <c r="AD40" s="4">
        <v>165</v>
      </c>
      <c r="AE40" s="4">
        <v>165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227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292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402</v>
      </c>
      <c r="CX40" s="2" t="s">
        <v>439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226</v>
      </c>
      <c r="DK40" s="2" t="s">
        <v>440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203</v>
      </c>
      <c r="DX40" s="2" t="s">
        <v>288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203</v>
      </c>
      <c r="EK40" s="2" t="s">
        <v>441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164</v>
      </c>
      <c r="EX40" s="2" t="s">
        <v>290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404</v>
      </c>
      <c r="FK40" s="2" t="s">
        <v>442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153</v>
      </c>
      <c r="II40" s="2" t="s">
        <v>143</v>
      </c>
      <c r="IJ40" s="2" t="s">
        <v>405</v>
      </c>
      <c r="IK40" s="2" t="s">
        <v>146</v>
      </c>
      <c r="IL40" s="2" t="s">
        <v>155</v>
      </c>
      <c r="IM40" s="2" t="s">
        <v>155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200</v>
      </c>
      <c r="JK40" s="2" t="s">
        <v>443</v>
      </c>
      <c r="JL40" s="2" t="s">
        <v>155</v>
      </c>
      <c r="JM40" s="2" t="s">
        <v>155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406</v>
      </c>
      <c r="KX40" s="2" t="s">
        <v>376</v>
      </c>
      <c r="KY40" s="2" t="s">
        <v>155</v>
      </c>
      <c r="KZ40" s="2" t="s">
        <v>155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75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165</v>
      </c>
      <c r="PT40" s="4"/>
    </row>
    <row r="41">
      <c r="A41" s="2" t="s">
        <v>444</v>
      </c>
      <c r="B41" s="2" t="s">
        <v>135</v>
      </c>
      <c r="C41" s="2" t="s">
        <v>136</v>
      </c>
      <c r="D41" s="2" t="s">
        <v>394</v>
      </c>
      <c r="E41" s="2" t="s">
        <v>395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447</v>
      </c>
      <c r="K41" s="2" t="s">
        <v>202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312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399</v>
      </c>
      <c r="V41" s="2" t="s">
        <v>247</v>
      </c>
      <c r="W41" s="2" t="s">
        <v>149</v>
      </c>
      <c r="X41" s="2" t="s">
        <v>146</v>
      </c>
      <c r="Y41" s="2" t="s">
        <v>183</v>
      </c>
      <c r="Z41" s="4">
        <v>44</v>
      </c>
      <c r="AA41" s="4">
        <f>=ROUNDDOWN(22,0)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2</v>
      </c>
      <c r="AS41" s="8">
        <v>72.8</v>
      </c>
      <c r="AT41" s="7">
        <v>-1</v>
      </c>
      <c r="AU41" s="7">
        <v>-1</v>
      </c>
      <c r="AV41" s="4"/>
      <c r="AW41" s="8"/>
      <c r="AX41" s="4">
        <v>2</v>
      </c>
      <c r="AY41" s="8">
        <v>72.8</v>
      </c>
      <c r="AZ41" s="7">
        <v>-1</v>
      </c>
      <c r="BA41" s="7">
        <v>-1</v>
      </c>
      <c r="BB41" s="7"/>
      <c r="BC41" s="4">
        <v>1</v>
      </c>
      <c r="BD41" s="8" t="s">
        <v>146</v>
      </c>
      <c r="BE41" s="4">
        <v>13</v>
      </c>
      <c r="BF41" s="8">
        <v>440.7</v>
      </c>
      <c r="BG41" s="7">
        <v>-0.9231</v>
      </c>
      <c r="BH41" s="7" t="s">
        <v>146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269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172</v>
      </c>
      <c r="CK41" s="2" t="s">
        <v>448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402</v>
      </c>
      <c r="CX41" s="2" t="s">
        <v>259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226</v>
      </c>
      <c r="DK41" s="2" t="s">
        <v>411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203</v>
      </c>
      <c r="DX41" s="2" t="s">
        <v>209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203</v>
      </c>
      <c r="EK41" s="2" t="s">
        <v>229</v>
      </c>
      <c r="EL41" s="2" t="s">
        <v>155</v>
      </c>
      <c r="EM41" s="2" t="s">
        <v>155</v>
      </c>
      <c r="EN41" s="2" t="s">
        <v>146</v>
      </c>
      <c r="EO41" s="4"/>
      <c r="EP41" s="8"/>
      <c r="EQ41" s="4">
        <v>2</v>
      </c>
      <c r="ER41" s="8">
        <v>72.8</v>
      </c>
      <c r="ES41" s="7">
        <v>-1</v>
      </c>
      <c r="ET41" s="7">
        <v>-1</v>
      </c>
      <c r="EU41" s="2" t="s">
        <v>153</v>
      </c>
      <c r="EV41" s="2" t="s">
        <v>143</v>
      </c>
      <c r="EW41" s="2" t="s">
        <v>164</v>
      </c>
      <c r="EX41" s="2" t="s">
        <v>383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404</v>
      </c>
      <c r="FK41" s="2" t="s">
        <v>291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153</v>
      </c>
      <c r="II41" s="2" t="s">
        <v>143</v>
      </c>
      <c r="IJ41" s="2" t="s">
        <v>405</v>
      </c>
      <c r="IK41" s="2" t="s">
        <v>146</v>
      </c>
      <c r="IL41" s="2" t="s">
        <v>155</v>
      </c>
      <c r="IM41" s="2" t="s">
        <v>155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200</v>
      </c>
      <c r="JK41" s="2" t="s">
        <v>146</v>
      </c>
      <c r="JL41" s="2" t="s">
        <v>155</v>
      </c>
      <c r="JM41" s="2" t="s">
        <v>155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406</v>
      </c>
      <c r="KX41" s="2" t="s">
        <v>146</v>
      </c>
      <c r="KY41" s="2" t="s">
        <v>155</v>
      </c>
      <c r="KZ41" s="2" t="s">
        <v>155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44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449</v>
      </c>
      <c r="B42" s="2" t="s">
        <v>135</v>
      </c>
      <c r="C42" s="2" t="s">
        <v>136</v>
      </c>
      <c r="D42" s="2" t="s">
        <v>394</v>
      </c>
      <c r="E42" s="2" t="s">
        <v>395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447</v>
      </c>
      <c r="K42" s="2" t="s">
        <v>416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417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399</v>
      </c>
      <c r="V42" s="2" t="s">
        <v>247</v>
      </c>
      <c r="W42" s="2" t="s">
        <v>149</v>
      </c>
      <c r="X42" s="2" t="s">
        <v>146</v>
      </c>
      <c r="Y42" s="2" t="s">
        <v>176</v>
      </c>
      <c r="Z42" s="4">
        <v>101</v>
      </c>
      <c r="AA42" s="4">
        <f>=ROUNDDOWN(33.6666666666667,0)</f>
      </c>
      <c r="AB42" s="5">
        <v>3</v>
      </c>
      <c r="AC42" s="2" t="s">
        <v>418</v>
      </c>
      <c r="AD42" s="4">
        <v>80</v>
      </c>
      <c r="AE42" s="4">
        <v>80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/>
      <c r="AR42" s="4">
        <v>4</v>
      </c>
      <c r="AS42" s="8">
        <v>114.4</v>
      </c>
      <c r="AT42" s="7">
        <v>-0.75</v>
      </c>
      <c r="AU42" s="7">
        <v>-1</v>
      </c>
      <c r="AV42" s="4">
        <v>1</v>
      </c>
      <c r="AW42" s="8"/>
      <c r="AX42" s="4">
        <v>4</v>
      </c>
      <c r="AY42" s="8">
        <v>114.4</v>
      </c>
      <c r="AZ42" s="7">
        <v>-0.75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>
        <v>1</v>
      </c>
      <c r="BK42" s="8"/>
      <c r="BL42" s="2" t="s">
        <v>450</v>
      </c>
      <c r="BM42" s="7">
        <v>1</v>
      </c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451</v>
      </c>
      <c r="BY42" s="2" t="s">
        <v>155</v>
      </c>
      <c r="BZ42" s="2" t="s">
        <v>155</v>
      </c>
      <c r="CA42" s="2" t="s">
        <v>146</v>
      </c>
      <c r="CB42" s="4"/>
      <c r="CC42" s="8"/>
      <c r="CD42" s="4">
        <v>3</v>
      </c>
      <c r="CE42" s="8">
        <v>78</v>
      </c>
      <c r="CF42" s="7">
        <v>-1</v>
      </c>
      <c r="CG42" s="7">
        <v>-1</v>
      </c>
      <c r="CH42" s="2" t="s">
        <v>153</v>
      </c>
      <c r="CI42" s="2" t="s">
        <v>143</v>
      </c>
      <c r="CJ42" s="2" t="s">
        <v>172</v>
      </c>
      <c r="CK42" s="2" t="s">
        <v>452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402</v>
      </c>
      <c r="CX42" s="2" t="s">
        <v>453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226</v>
      </c>
      <c r="DK42" s="2" t="s">
        <v>454</v>
      </c>
      <c r="DL42" s="2" t="s">
        <v>155</v>
      </c>
      <c r="DM42" s="2" t="s">
        <v>155</v>
      </c>
      <c r="DN42" s="2" t="s">
        <v>146</v>
      </c>
      <c r="DO42" s="4">
        <v>1</v>
      </c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203</v>
      </c>
      <c r="DX42" s="2" t="s">
        <v>421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203</v>
      </c>
      <c r="EK42" s="2" t="s">
        <v>455</v>
      </c>
      <c r="EL42" s="2" t="s">
        <v>155</v>
      </c>
      <c r="EM42" s="2" t="s">
        <v>155</v>
      </c>
      <c r="EN42" s="2" t="s">
        <v>146</v>
      </c>
      <c r="EO42" s="4"/>
      <c r="EP42" s="8"/>
      <c r="EQ42" s="4">
        <v>1</v>
      </c>
      <c r="ER42" s="8">
        <v>36.4</v>
      </c>
      <c r="ES42" s="7">
        <v>-1</v>
      </c>
      <c r="ET42" s="7">
        <v>-1</v>
      </c>
      <c r="EU42" s="2" t="s">
        <v>153</v>
      </c>
      <c r="EV42" s="2" t="s">
        <v>143</v>
      </c>
      <c r="EW42" s="2" t="s">
        <v>164</v>
      </c>
      <c r="EX42" s="2" t="s">
        <v>456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404</v>
      </c>
      <c r="FK42" s="2" t="s">
        <v>341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153</v>
      </c>
      <c r="II42" s="2" t="s">
        <v>143</v>
      </c>
      <c r="IJ42" s="2" t="s">
        <v>405</v>
      </c>
      <c r="IK42" s="2" t="s">
        <v>146</v>
      </c>
      <c r="IL42" s="2" t="s">
        <v>155</v>
      </c>
      <c r="IM42" s="2" t="s">
        <v>155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200</v>
      </c>
      <c r="JK42" s="2" t="s">
        <v>146</v>
      </c>
      <c r="JL42" s="2" t="s">
        <v>155</v>
      </c>
      <c r="JM42" s="2" t="s">
        <v>155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406</v>
      </c>
      <c r="KX42" s="2" t="s">
        <v>376</v>
      </c>
      <c r="KY42" s="2" t="s">
        <v>155</v>
      </c>
      <c r="KZ42" s="2" t="s">
        <v>155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101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80</v>
      </c>
      <c r="PT42" s="4"/>
    </row>
    <row r="43">
      <c r="A43" s="2" t="s">
        <v>457</v>
      </c>
      <c r="B43" s="2" t="s">
        <v>135</v>
      </c>
      <c r="C43" s="2" t="s">
        <v>136</v>
      </c>
      <c r="D43" s="2" t="s">
        <v>394</v>
      </c>
      <c r="E43" s="2" t="s">
        <v>395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447</v>
      </c>
      <c r="K43" s="2" t="s">
        <v>234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399</v>
      </c>
      <c r="V43" s="2" t="s">
        <v>247</v>
      </c>
      <c r="W43" s="2" t="s">
        <v>149</v>
      </c>
      <c r="X43" s="2" t="s">
        <v>146</v>
      </c>
      <c r="Y43" s="2" t="s">
        <v>183</v>
      </c>
      <c r="Z43" s="4">
        <v>172</v>
      </c>
      <c r="AA43" s="4">
        <f>=ROUNDDOWN(43,0)</f>
      </c>
      <c r="AB43" s="5">
        <v>4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5</v>
      </c>
      <c r="AS43" s="8">
        <v>180.7</v>
      </c>
      <c r="AT43" s="7">
        <v>-1</v>
      </c>
      <c r="AU43" s="7">
        <v>-1</v>
      </c>
      <c r="AV43" s="4"/>
      <c r="AW43" s="8"/>
      <c r="AX43" s="4">
        <v>5</v>
      </c>
      <c r="AY43" s="8">
        <v>180.7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458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459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172</v>
      </c>
      <c r="CK43" s="2" t="s">
        <v>460</v>
      </c>
      <c r="CL43" s="2" t="s">
        <v>155</v>
      </c>
      <c r="CM43" s="2" t="s">
        <v>155</v>
      </c>
      <c r="CN43" s="2" t="s">
        <v>146</v>
      </c>
      <c r="CO43" s="4"/>
      <c r="CP43" s="8"/>
      <c r="CQ43" s="4">
        <v>1</v>
      </c>
      <c r="CR43" s="8">
        <v>35.1</v>
      </c>
      <c r="CS43" s="7">
        <v>-1</v>
      </c>
      <c r="CT43" s="7">
        <v>-1</v>
      </c>
      <c r="CU43" s="2" t="s">
        <v>153</v>
      </c>
      <c r="CV43" s="2" t="s">
        <v>143</v>
      </c>
      <c r="CW43" s="2" t="s">
        <v>402</v>
      </c>
      <c r="CX43" s="2" t="s">
        <v>314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226</v>
      </c>
      <c r="DK43" s="2" t="s">
        <v>461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203</v>
      </c>
      <c r="DX43" s="2" t="s">
        <v>331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203</v>
      </c>
      <c r="EK43" s="2" t="s">
        <v>462</v>
      </c>
      <c r="EL43" s="2" t="s">
        <v>155</v>
      </c>
      <c r="EM43" s="2" t="s">
        <v>155</v>
      </c>
      <c r="EN43" s="2" t="s">
        <v>146</v>
      </c>
      <c r="EO43" s="4"/>
      <c r="EP43" s="8"/>
      <c r="EQ43" s="4">
        <v>4</v>
      </c>
      <c r="ER43" s="8">
        <v>145.6</v>
      </c>
      <c r="ES43" s="7">
        <v>-1</v>
      </c>
      <c r="ET43" s="7">
        <v>-1</v>
      </c>
      <c r="EU43" s="2" t="s">
        <v>153</v>
      </c>
      <c r="EV43" s="2" t="s">
        <v>143</v>
      </c>
      <c r="EW43" s="2" t="s">
        <v>164</v>
      </c>
      <c r="EX43" s="2" t="s">
        <v>414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404</v>
      </c>
      <c r="FK43" s="2" t="s">
        <v>463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153</v>
      </c>
      <c r="II43" s="2" t="s">
        <v>143</v>
      </c>
      <c r="IJ43" s="2" t="s">
        <v>405</v>
      </c>
      <c r="IK43" s="2" t="s">
        <v>146</v>
      </c>
      <c r="IL43" s="2" t="s">
        <v>155</v>
      </c>
      <c r="IM43" s="2" t="s">
        <v>155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143</v>
      </c>
      <c r="JJ43" s="2" t="s">
        <v>200</v>
      </c>
      <c r="JK43" s="2" t="s">
        <v>146</v>
      </c>
      <c r="JL43" s="2" t="s">
        <v>155</v>
      </c>
      <c r="JM43" s="2" t="s">
        <v>155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406</v>
      </c>
      <c r="KX43" s="2" t="s">
        <v>146</v>
      </c>
      <c r="KY43" s="2" t="s">
        <v>155</v>
      </c>
      <c r="KZ43" s="2" t="s">
        <v>155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172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464</v>
      </c>
      <c r="B44" s="2" t="s">
        <v>135</v>
      </c>
      <c r="C44" s="2" t="s">
        <v>136</v>
      </c>
      <c r="D44" s="2" t="s">
        <v>394</v>
      </c>
      <c r="E44" s="2" t="s">
        <v>395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447</v>
      </c>
      <c r="K44" s="2" t="s">
        <v>423</v>
      </c>
      <c r="L44" s="3">
        <v>30.95</v>
      </c>
      <c r="M44" s="3">
        <v>32.5</v>
      </c>
      <c r="N44" s="3">
        <v>99.99</v>
      </c>
      <c r="O44" s="2" t="s">
        <v>143</v>
      </c>
      <c r="P44" s="2" t="s">
        <v>417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399</v>
      </c>
      <c r="V44" s="2" t="s">
        <v>247</v>
      </c>
      <c r="W44" s="2" t="s">
        <v>149</v>
      </c>
      <c r="X44" s="2" t="s">
        <v>146</v>
      </c>
      <c r="Y44" s="2" t="s">
        <v>176</v>
      </c>
      <c r="Z44" s="4">
        <v>155</v>
      </c>
      <c r="AA44" s="4">
        <f>=ROUNDDOWN(193.75,0)</f>
      </c>
      <c r="AB44" s="5">
        <v>0.8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2</v>
      </c>
      <c r="AS44" s="8">
        <v>72.8</v>
      </c>
      <c r="AT44" s="7">
        <v>-1</v>
      </c>
      <c r="AU44" s="7">
        <v>-1</v>
      </c>
      <c r="AV44" s="4"/>
      <c r="AW44" s="8"/>
      <c r="AX44" s="4">
        <v>2</v>
      </c>
      <c r="AY44" s="8">
        <v>72.8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215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172</v>
      </c>
      <c r="CK44" s="2" t="s">
        <v>344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402</v>
      </c>
      <c r="CX44" s="2" t="s">
        <v>465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226</v>
      </c>
      <c r="DK44" s="2" t="s">
        <v>466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203</v>
      </c>
      <c r="DX44" s="2" t="s">
        <v>432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203</v>
      </c>
      <c r="EK44" s="2" t="s">
        <v>382</v>
      </c>
      <c r="EL44" s="2" t="s">
        <v>155</v>
      </c>
      <c r="EM44" s="2" t="s">
        <v>155</v>
      </c>
      <c r="EN44" s="2" t="s">
        <v>146</v>
      </c>
      <c r="EO44" s="4"/>
      <c r="EP44" s="8"/>
      <c r="EQ44" s="4">
        <v>2</v>
      </c>
      <c r="ER44" s="8">
        <v>72.8</v>
      </c>
      <c r="ES44" s="7">
        <v>-1</v>
      </c>
      <c r="ET44" s="7">
        <v>-1</v>
      </c>
      <c r="EU44" s="2" t="s">
        <v>153</v>
      </c>
      <c r="EV44" s="2" t="s">
        <v>143</v>
      </c>
      <c r="EW44" s="2" t="s">
        <v>164</v>
      </c>
      <c r="EX44" s="2" t="s">
        <v>290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404</v>
      </c>
      <c r="FK44" s="2" t="s">
        <v>273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153</v>
      </c>
      <c r="II44" s="2" t="s">
        <v>143</v>
      </c>
      <c r="IJ44" s="2" t="s">
        <v>405</v>
      </c>
      <c r="IK44" s="2" t="s">
        <v>467</v>
      </c>
      <c r="IL44" s="2" t="s">
        <v>155</v>
      </c>
      <c r="IM44" s="2" t="s">
        <v>155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200</v>
      </c>
      <c r="JK44" s="2" t="s">
        <v>146</v>
      </c>
      <c r="JL44" s="2" t="s">
        <v>155</v>
      </c>
      <c r="JM44" s="2" t="s">
        <v>155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406</v>
      </c>
      <c r="KX44" s="2" t="s">
        <v>376</v>
      </c>
      <c r="KY44" s="2" t="s">
        <v>155</v>
      </c>
      <c r="KZ44" s="2" t="s">
        <v>155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155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468</v>
      </c>
      <c r="B45" s="2" t="s">
        <v>135</v>
      </c>
      <c r="C45" s="2" t="s">
        <v>136</v>
      </c>
      <c r="D45" s="2" t="s">
        <v>469</v>
      </c>
      <c r="E45" s="2" t="s">
        <v>470</v>
      </c>
      <c r="F45" s="2" t="s">
        <v>471</v>
      </c>
      <c r="G45" s="2" t="s">
        <v>471</v>
      </c>
      <c r="H45" s="2" t="s">
        <v>471</v>
      </c>
      <c r="I45" s="2" t="s">
        <v>472</v>
      </c>
      <c r="J45" s="2" t="s">
        <v>473</v>
      </c>
      <c r="K45" s="2" t="s">
        <v>234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399</v>
      </c>
      <c r="V45" s="2" t="s">
        <v>474</v>
      </c>
      <c r="W45" s="2" t="s">
        <v>149</v>
      </c>
      <c r="X45" s="2" t="s">
        <v>146</v>
      </c>
      <c r="Y45" s="2" t="s">
        <v>176</v>
      </c>
      <c r="Z45" s="4">
        <v>201</v>
      </c>
      <c r="AA45" s="4">
        <f>=ROUNDDOWN(40.2,0)</f>
      </c>
      <c r="AB45" s="5">
        <v>5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56.16</v>
      </c>
      <c r="AR45" s="4"/>
      <c r="AS45" s="8"/>
      <c r="AT45" s="7"/>
      <c r="AU45" s="7"/>
      <c r="AV45" s="4">
        <v>4</v>
      </c>
      <c r="AW45" s="8">
        <v>56.16</v>
      </c>
      <c r="AX45" s="4"/>
      <c r="AY45" s="8"/>
      <c r="AZ45" s="7"/>
      <c r="BA45" s="7"/>
      <c r="BB45" s="7">
        <v>1</v>
      </c>
      <c r="BC45" s="4">
        <v>6</v>
      </c>
      <c r="BD45" s="8">
        <v>110.76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0.507</v>
      </c>
      <c r="BJ45" s="4">
        <v>4</v>
      </c>
      <c r="BK45" s="8">
        <v>56.16</v>
      </c>
      <c r="BL45" s="2" t="s">
        <v>475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146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476</v>
      </c>
      <c r="CL45" s="2" t="s">
        <v>155</v>
      </c>
      <c r="CM45" s="2" t="s">
        <v>155</v>
      </c>
      <c r="CN45" s="2" t="s">
        <v>146</v>
      </c>
      <c r="CO45" s="4">
        <v>2</v>
      </c>
      <c r="CP45" s="8">
        <v>56.16</v>
      </c>
      <c r="CQ45" s="4"/>
      <c r="CR45" s="8"/>
      <c r="CS45" s="7"/>
      <c r="CT45" s="7"/>
      <c r="CU45" s="2" t="s">
        <v>153</v>
      </c>
      <c r="CV45" s="2" t="s">
        <v>143</v>
      </c>
      <c r="CW45" s="2" t="s">
        <v>402</v>
      </c>
      <c r="CX45" s="2" t="s">
        <v>314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160</v>
      </c>
      <c r="DK45" s="2" t="s">
        <v>477</v>
      </c>
      <c r="DL45" s="2" t="s">
        <v>155</v>
      </c>
      <c r="DM45" s="2" t="s">
        <v>155</v>
      </c>
      <c r="DN45" s="2" t="s">
        <v>146</v>
      </c>
      <c r="DO45" s="4">
        <v>2</v>
      </c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203</v>
      </c>
      <c r="DX45" s="2" t="s">
        <v>331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176</v>
      </c>
      <c r="EK45" s="2" t="s">
        <v>441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337</v>
      </c>
      <c r="EW45" s="2" t="s">
        <v>164</v>
      </c>
      <c r="EX45" s="2" t="s">
        <v>478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166</v>
      </c>
      <c r="FK45" s="2" t="s">
        <v>409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153</v>
      </c>
      <c r="II45" s="2" t="s">
        <v>143</v>
      </c>
      <c r="IJ45" s="2" t="s">
        <v>405</v>
      </c>
      <c r="IK45" s="2" t="s">
        <v>479</v>
      </c>
      <c r="IL45" s="2" t="s">
        <v>155</v>
      </c>
      <c r="IM45" s="2" t="s">
        <v>155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200</v>
      </c>
      <c r="JK45" s="2" t="s">
        <v>146</v>
      </c>
      <c r="JL45" s="2" t="s">
        <v>155</v>
      </c>
      <c r="JM45" s="2" t="s">
        <v>155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406</v>
      </c>
      <c r="KX45" s="2" t="s">
        <v>146</v>
      </c>
      <c r="KY45" s="2" t="s">
        <v>155</v>
      </c>
      <c r="KZ45" s="2" t="s">
        <v>155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201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480</v>
      </c>
      <c r="B46" s="2" t="s">
        <v>135</v>
      </c>
      <c r="C46" s="2" t="s">
        <v>136</v>
      </c>
      <c r="D46" s="2" t="s">
        <v>469</v>
      </c>
      <c r="E46" s="2" t="s">
        <v>470</v>
      </c>
      <c r="F46" s="2" t="s">
        <v>471</v>
      </c>
      <c r="G46" s="2" t="s">
        <v>471</v>
      </c>
      <c r="H46" s="2" t="s">
        <v>471</v>
      </c>
      <c r="I46" s="2" t="s">
        <v>472</v>
      </c>
      <c r="J46" s="2" t="s">
        <v>473</v>
      </c>
      <c r="K46" s="2" t="s">
        <v>202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399</v>
      </c>
      <c r="V46" s="2" t="s">
        <v>474</v>
      </c>
      <c r="W46" s="2" t="s">
        <v>149</v>
      </c>
      <c r="X46" s="2" t="s">
        <v>146</v>
      </c>
      <c r="Y46" s="2" t="s">
        <v>176</v>
      </c>
      <c r="Z46" s="4">
        <v>110</v>
      </c>
      <c r="AA46" s="4">
        <f>=ROUNDDOWN(110,0)</f>
      </c>
      <c r="AB46" s="5">
        <v>1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0.493</v>
      </c>
      <c r="BJ46" s="4">
        <v>2</v>
      </c>
      <c r="BK46" s="8">
        <v>54.6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146</v>
      </c>
      <c r="BX46" s="2" t="s">
        <v>481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482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402</v>
      </c>
      <c r="CX46" s="2" t="s">
        <v>414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160</v>
      </c>
      <c r="DK46" s="2" t="s">
        <v>287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176</v>
      </c>
      <c r="DX46" s="2" t="s">
        <v>209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176</v>
      </c>
      <c r="EK46" s="2" t="s">
        <v>229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337</v>
      </c>
      <c r="EW46" s="2" t="s">
        <v>164</v>
      </c>
      <c r="EX46" s="2" t="s">
        <v>483</v>
      </c>
      <c r="EY46" s="2" t="s">
        <v>155</v>
      </c>
      <c r="EZ46" s="2" t="s">
        <v>155</v>
      </c>
      <c r="FA46" s="2" t="s">
        <v>146</v>
      </c>
      <c r="FB46" s="4">
        <v>2</v>
      </c>
      <c r="FC46" s="8">
        <v>54.6</v>
      </c>
      <c r="FD46" s="4"/>
      <c r="FE46" s="8"/>
      <c r="FF46" s="7"/>
      <c r="FG46" s="7"/>
      <c r="FH46" s="2" t="s">
        <v>153</v>
      </c>
      <c r="FI46" s="2" t="s">
        <v>143</v>
      </c>
      <c r="FJ46" s="2" t="s">
        <v>166</v>
      </c>
      <c r="FK46" s="2" t="s">
        <v>327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153</v>
      </c>
      <c r="II46" s="2" t="s">
        <v>143</v>
      </c>
      <c r="IJ46" s="2" t="s">
        <v>405</v>
      </c>
      <c r="IK46" s="2" t="s">
        <v>146</v>
      </c>
      <c r="IL46" s="2" t="s">
        <v>155</v>
      </c>
      <c r="IM46" s="2" t="s">
        <v>155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143</v>
      </c>
      <c r="JJ46" s="2" t="s">
        <v>200</v>
      </c>
      <c r="JK46" s="2" t="s">
        <v>146</v>
      </c>
      <c r="JL46" s="2" t="s">
        <v>155</v>
      </c>
      <c r="JM46" s="2" t="s">
        <v>155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406</v>
      </c>
      <c r="KX46" s="2" t="s">
        <v>146</v>
      </c>
      <c r="KY46" s="2" t="s">
        <v>155</v>
      </c>
      <c r="KZ46" s="2" t="s">
        <v>155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110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484</v>
      </c>
      <c r="B47" s="2" t="s">
        <v>135</v>
      </c>
      <c r="C47" s="2" t="s">
        <v>136</v>
      </c>
      <c r="D47" s="2" t="s">
        <v>469</v>
      </c>
      <c r="E47" s="2" t="s">
        <v>470</v>
      </c>
      <c r="F47" s="2" t="s">
        <v>471</v>
      </c>
      <c r="G47" s="2" t="s">
        <v>471</v>
      </c>
      <c r="H47" s="2" t="s">
        <v>471</v>
      </c>
      <c r="I47" s="2" t="s">
        <v>472</v>
      </c>
      <c r="J47" s="2" t="s">
        <v>473</v>
      </c>
      <c r="K47" s="2" t="s">
        <v>280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312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399</v>
      </c>
      <c r="V47" s="2" t="s">
        <v>474</v>
      </c>
      <c r="W47" s="2" t="s">
        <v>149</v>
      </c>
      <c r="X47" s="2" t="s">
        <v>146</v>
      </c>
      <c r="Y47" s="2" t="s">
        <v>176</v>
      </c>
      <c r="Z47" s="4">
        <v>65</v>
      </c>
      <c r="AA47" s="4">
        <f>=ROUNDDOWN({0},0)</f>
      </c>
      <c r="AB47" s="5"/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146</v>
      </c>
      <c r="BX47" s="2" t="s">
        <v>146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409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402</v>
      </c>
      <c r="CX47" s="2" t="s">
        <v>485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160</v>
      </c>
      <c r="DK47" s="2" t="s">
        <v>146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203</v>
      </c>
      <c r="DX47" s="2" t="s">
        <v>182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176</v>
      </c>
      <c r="EK47" s="2" t="s">
        <v>183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337</v>
      </c>
      <c r="EW47" s="2" t="s">
        <v>164</v>
      </c>
      <c r="EX47" s="2" t="s">
        <v>414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166</v>
      </c>
      <c r="FK47" s="2" t="s">
        <v>409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153</v>
      </c>
      <c r="II47" s="2" t="s">
        <v>143</v>
      </c>
      <c r="IJ47" s="2" t="s">
        <v>405</v>
      </c>
      <c r="IK47" s="2" t="s">
        <v>146</v>
      </c>
      <c r="IL47" s="2" t="s">
        <v>155</v>
      </c>
      <c r="IM47" s="2" t="s">
        <v>155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200</v>
      </c>
      <c r="JK47" s="2" t="s">
        <v>146</v>
      </c>
      <c r="JL47" s="2" t="s">
        <v>155</v>
      </c>
      <c r="JM47" s="2" t="s">
        <v>155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406</v>
      </c>
      <c r="KX47" s="2" t="s">
        <v>146</v>
      </c>
      <c r="KY47" s="2" t="s">
        <v>155</v>
      </c>
      <c r="KZ47" s="2" t="s">
        <v>155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65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486</v>
      </c>
      <c r="B48" s="2" t="s">
        <v>135</v>
      </c>
      <c r="C48" s="2" t="s">
        <v>136</v>
      </c>
      <c r="D48" s="2" t="s">
        <v>469</v>
      </c>
      <c r="E48" s="2" t="s">
        <v>470</v>
      </c>
      <c r="F48" s="2" t="s">
        <v>471</v>
      </c>
      <c r="G48" s="2" t="s">
        <v>471</v>
      </c>
      <c r="H48" s="2" t="s">
        <v>471</v>
      </c>
      <c r="I48" s="2" t="s">
        <v>472</v>
      </c>
      <c r="J48" s="2" t="s">
        <v>473</v>
      </c>
      <c r="K48" s="2" t="s">
        <v>416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417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399</v>
      </c>
      <c r="V48" s="2" t="s">
        <v>474</v>
      </c>
      <c r="W48" s="2" t="s">
        <v>149</v>
      </c>
      <c r="X48" s="2" t="s">
        <v>146</v>
      </c>
      <c r="Y48" s="2" t="s">
        <v>176</v>
      </c>
      <c r="Z48" s="4">
        <v>31</v>
      </c>
      <c r="AA48" s="4">
        <f>=ROUNDDOWN(5.16666666666667,0)</f>
      </c>
      <c r="AB48" s="5">
        <v>6</v>
      </c>
      <c r="AC48" s="2" t="s">
        <v>418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215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448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402</v>
      </c>
      <c r="CX48" s="2" t="s">
        <v>439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160</v>
      </c>
      <c r="DK48" s="2" t="s">
        <v>269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203</v>
      </c>
      <c r="DX48" s="2" t="s">
        <v>288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176</v>
      </c>
      <c r="EK48" s="2" t="s">
        <v>487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337</v>
      </c>
      <c r="EW48" s="2" t="s">
        <v>164</v>
      </c>
      <c r="EX48" s="2" t="s">
        <v>414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166</v>
      </c>
      <c r="FK48" s="2" t="s">
        <v>207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153</v>
      </c>
      <c r="II48" s="2" t="s">
        <v>143</v>
      </c>
      <c r="IJ48" s="2" t="s">
        <v>405</v>
      </c>
      <c r="IK48" s="2" t="s">
        <v>488</v>
      </c>
      <c r="IL48" s="2" t="s">
        <v>155</v>
      </c>
      <c r="IM48" s="2" t="s">
        <v>155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200</v>
      </c>
      <c r="JK48" s="2" t="s">
        <v>146</v>
      </c>
      <c r="JL48" s="2" t="s">
        <v>155</v>
      </c>
      <c r="JM48" s="2" t="s">
        <v>155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406</v>
      </c>
      <c r="KX48" s="2" t="s">
        <v>489</v>
      </c>
      <c r="KY48" s="2" t="s">
        <v>155</v>
      </c>
      <c r="KZ48" s="2" t="s">
        <v>155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31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232</v>
      </c>
      <c r="PT48" s="4"/>
    </row>
    <row r="49">
      <c r="A49" s="2" t="s">
        <v>490</v>
      </c>
      <c r="B49" s="2" t="s">
        <v>135</v>
      </c>
      <c r="C49" s="2" t="s">
        <v>136</v>
      </c>
      <c r="D49" s="2" t="s">
        <v>469</v>
      </c>
      <c r="E49" s="2" t="s">
        <v>470</v>
      </c>
      <c r="F49" s="2" t="s">
        <v>139</v>
      </c>
      <c r="G49" s="2" t="s">
        <v>146</v>
      </c>
      <c r="H49" s="2" t="s">
        <v>146</v>
      </c>
      <c r="I49" s="2" t="s">
        <v>491</v>
      </c>
      <c r="J49" s="2" t="s">
        <v>492</v>
      </c>
      <c r="K49" s="2" t="s">
        <v>234</v>
      </c>
      <c r="L49" s="3">
        <v>28.5</v>
      </c>
      <c r="M49" s="3">
        <v>29.93</v>
      </c>
      <c r="N49" s="3">
        <v>79.99</v>
      </c>
      <c r="O49" s="2" t="s">
        <v>143</v>
      </c>
      <c r="P49" s="2" t="s">
        <v>235</v>
      </c>
      <c r="Q49" s="2" t="s">
        <v>145</v>
      </c>
      <c r="R49" s="2" t="s">
        <v>146</v>
      </c>
      <c r="S49" s="2" t="s">
        <v>146</v>
      </c>
      <c r="T49" s="2" t="s">
        <v>236</v>
      </c>
      <c r="U49" s="2" t="s">
        <v>399</v>
      </c>
      <c r="V49" s="2" t="s">
        <v>237</v>
      </c>
      <c r="W49" s="2" t="s">
        <v>146</v>
      </c>
      <c r="X49" s="2" t="s">
        <v>146</v>
      </c>
      <c r="Y49" s="2" t="s">
        <v>146</v>
      </c>
      <c r="Z49" s="4"/>
      <c r="AA49" s="4">
        <f>=ROUNDDOWN({0},0)</f>
      </c>
      <c r="AB49" s="5">
        <v>3</v>
      </c>
      <c r="AC49" s="2" t="s">
        <v>238</v>
      </c>
      <c r="AD49" s="4">
        <v>96</v>
      </c>
      <c r="AE49" s="4">
        <v>96</v>
      </c>
      <c r="AF49" s="6">
        <v>65</v>
      </c>
      <c r="AG49" s="6"/>
      <c r="AH49" s="7"/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146</v>
      </c>
      <c r="BV49" s="2" t="s">
        <v>146</v>
      </c>
      <c r="BW49" s="2" t="s">
        <v>146</v>
      </c>
      <c r="BX49" s="2" t="s">
        <v>146</v>
      </c>
      <c r="BY49" s="2" t="s">
        <v>146</v>
      </c>
      <c r="BZ49" s="2" t="s">
        <v>146</v>
      </c>
      <c r="CA49" s="2" t="s">
        <v>146</v>
      </c>
      <c r="CB49" s="4"/>
      <c r="CC49" s="8"/>
      <c r="CD49" s="4"/>
      <c r="CE49" s="8"/>
      <c r="CF49" s="7"/>
      <c r="CG49" s="7"/>
      <c r="CH49" s="2" t="s">
        <v>146</v>
      </c>
      <c r="CI49" s="2" t="s">
        <v>146</v>
      </c>
      <c r="CJ49" s="2" t="s">
        <v>146</v>
      </c>
      <c r="CK49" s="2" t="s">
        <v>146</v>
      </c>
      <c r="CL49" s="2" t="s">
        <v>146</v>
      </c>
      <c r="CM49" s="2" t="s">
        <v>146</v>
      </c>
      <c r="CN49" s="2" t="s">
        <v>146</v>
      </c>
      <c r="CO49" s="4"/>
      <c r="CP49" s="8"/>
      <c r="CQ49" s="4"/>
      <c r="CR49" s="8"/>
      <c r="CS49" s="7"/>
      <c r="CT49" s="7"/>
      <c r="CU49" s="2" t="s">
        <v>146</v>
      </c>
      <c r="CV49" s="2" t="s">
        <v>146</v>
      </c>
      <c r="CW49" s="2" t="s">
        <v>146</v>
      </c>
      <c r="CX49" s="2" t="s">
        <v>146</v>
      </c>
      <c r="CY49" s="2" t="s">
        <v>146</v>
      </c>
      <c r="CZ49" s="2" t="s">
        <v>146</v>
      </c>
      <c r="DA49" s="2" t="s">
        <v>146</v>
      </c>
      <c r="DB49" s="4"/>
      <c r="DC49" s="8"/>
      <c r="DD49" s="4"/>
      <c r="DE49" s="8"/>
      <c r="DF49" s="7"/>
      <c r="DG49" s="7"/>
      <c r="DH49" s="2" t="s">
        <v>146</v>
      </c>
      <c r="DI49" s="2" t="s">
        <v>146</v>
      </c>
      <c r="DJ49" s="2" t="s">
        <v>146</v>
      </c>
      <c r="DK49" s="2" t="s">
        <v>146</v>
      </c>
      <c r="DL49" s="2" t="s">
        <v>146</v>
      </c>
      <c r="DM49" s="2" t="s">
        <v>146</v>
      </c>
      <c r="DN49" s="2" t="s">
        <v>146</v>
      </c>
      <c r="DO49" s="4"/>
      <c r="DP49" s="8"/>
      <c r="DQ49" s="4"/>
      <c r="DR49" s="8"/>
      <c r="DS49" s="7"/>
      <c r="DT49" s="7"/>
      <c r="DU49" s="2" t="s">
        <v>146</v>
      </c>
      <c r="DV49" s="2" t="s">
        <v>146</v>
      </c>
      <c r="DW49" s="2" t="s">
        <v>146</v>
      </c>
      <c r="DX49" s="2" t="s">
        <v>146</v>
      </c>
      <c r="DY49" s="2" t="s">
        <v>146</v>
      </c>
      <c r="DZ49" s="2" t="s">
        <v>146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146</v>
      </c>
      <c r="EK49" s="2" t="s">
        <v>146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146</v>
      </c>
      <c r="EV49" s="2" t="s">
        <v>146</v>
      </c>
      <c r="EW49" s="2" t="s">
        <v>146</v>
      </c>
      <c r="EX49" s="2" t="s">
        <v>146</v>
      </c>
      <c r="EY49" s="2" t="s">
        <v>146</v>
      </c>
      <c r="EZ49" s="2" t="s">
        <v>146</v>
      </c>
      <c r="FA49" s="2" t="s">
        <v>146</v>
      </c>
      <c r="FB49" s="4"/>
      <c r="FC49" s="8"/>
      <c r="FD49" s="4"/>
      <c r="FE49" s="8"/>
      <c r="FF49" s="7"/>
      <c r="FG49" s="7"/>
      <c r="FH49" s="2" t="s">
        <v>146</v>
      </c>
      <c r="FI49" s="2" t="s">
        <v>146</v>
      </c>
      <c r="FJ49" s="2" t="s">
        <v>146</v>
      </c>
      <c r="FK49" s="2" t="s">
        <v>146</v>
      </c>
      <c r="FL49" s="2" t="s">
        <v>146</v>
      </c>
      <c r="FM49" s="2" t="s">
        <v>146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146</v>
      </c>
      <c r="JK49" s="2" t="s">
        <v>146</v>
      </c>
      <c r="JL49" s="2" t="s">
        <v>155</v>
      </c>
      <c r="JM49" s="2" t="s">
        <v>155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96</v>
      </c>
      <c r="PS49" s="4"/>
      <c r="PT49" s="4"/>
    </row>
    <row r="50">
      <c r="A50" s="2" t="s">
        <v>493</v>
      </c>
      <c r="B50" s="2" t="s">
        <v>135</v>
      </c>
      <c r="C50" s="2" t="s">
        <v>136</v>
      </c>
      <c r="D50" s="2" t="s">
        <v>469</v>
      </c>
      <c r="E50" s="2" t="s">
        <v>470</v>
      </c>
      <c r="F50" s="2" t="s">
        <v>494</v>
      </c>
      <c r="G50" s="2" t="s">
        <v>494</v>
      </c>
      <c r="H50" s="2" t="s">
        <v>494</v>
      </c>
      <c r="I50" s="2" t="s">
        <v>472</v>
      </c>
      <c r="J50" s="2" t="s">
        <v>473</v>
      </c>
      <c r="K50" s="2" t="s">
        <v>361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312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399</v>
      </c>
      <c r="V50" s="2" t="s">
        <v>247</v>
      </c>
      <c r="W50" s="2" t="s">
        <v>149</v>
      </c>
      <c r="X50" s="2" t="s">
        <v>146</v>
      </c>
      <c r="Y50" s="2" t="s">
        <v>176</v>
      </c>
      <c r="Z50" s="4"/>
      <c r="AA50" s="4">
        <f>=ROUNDDOWN({0},0)</f>
      </c>
      <c r="AB50" s="5">
        <v>4</v>
      </c>
      <c r="AC50" s="2" t="s">
        <v>146</v>
      </c>
      <c r="AD50" s="4"/>
      <c r="AE50" s="4"/>
      <c r="AF50" s="6">
        <v>65</v>
      </c>
      <c r="AG50" s="6"/>
      <c r="AH50" s="7">
        <v>0.7143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495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313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402</v>
      </c>
      <c r="CX50" s="2" t="s">
        <v>146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160</v>
      </c>
      <c r="DK50" s="2" t="s">
        <v>479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176</v>
      </c>
      <c r="DX50" s="2" t="s">
        <v>317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176</v>
      </c>
      <c r="EK50" s="2" t="s">
        <v>183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164</v>
      </c>
      <c r="EX50" s="2" t="s">
        <v>348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166</v>
      </c>
      <c r="FK50" s="2" t="s">
        <v>261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153</v>
      </c>
      <c r="II50" s="2" t="s">
        <v>143</v>
      </c>
      <c r="IJ50" s="2" t="s">
        <v>405</v>
      </c>
      <c r="IK50" s="2" t="s">
        <v>146</v>
      </c>
      <c r="IL50" s="2" t="s">
        <v>155</v>
      </c>
      <c r="IM50" s="2" t="s">
        <v>155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200</v>
      </c>
      <c r="JK50" s="2" t="s">
        <v>146</v>
      </c>
      <c r="JL50" s="2" t="s">
        <v>155</v>
      </c>
      <c r="JM50" s="2" t="s">
        <v>155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153</v>
      </c>
      <c r="KV50" s="2" t="s">
        <v>143</v>
      </c>
      <c r="KW50" s="2" t="s">
        <v>406</v>
      </c>
      <c r="KX50" s="2" t="s">
        <v>496</v>
      </c>
      <c r="KY50" s="2" t="s">
        <v>155</v>
      </c>
      <c r="KZ50" s="2" t="s">
        <v>155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497</v>
      </c>
      <c r="B51" s="2" t="s">
        <v>135</v>
      </c>
      <c r="C51" s="2" t="s">
        <v>136</v>
      </c>
      <c r="D51" s="2" t="s">
        <v>469</v>
      </c>
      <c r="E51" s="2" t="s">
        <v>470</v>
      </c>
      <c r="F51" s="2" t="s">
        <v>494</v>
      </c>
      <c r="G51" s="2" t="s">
        <v>494</v>
      </c>
      <c r="H51" s="2" t="s">
        <v>494</v>
      </c>
      <c r="I51" s="2" t="s">
        <v>472</v>
      </c>
      <c r="J51" s="2" t="s">
        <v>473</v>
      </c>
      <c r="K51" s="2" t="s">
        <v>423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399</v>
      </c>
      <c r="V51" s="2" t="s">
        <v>247</v>
      </c>
      <c r="W51" s="2" t="s">
        <v>149</v>
      </c>
      <c r="X51" s="2" t="s">
        <v>146</v>
      </c>
      <c r="Y51" s="2" t="s">
        <v>176</v>
      </c>
      <c r="Z51" s="4">
        <v>74</v>
      </c>
      <c r="AA51" s="4">
        <f>=ROUNDDOWN(148,0)</f>
      </c>
      <c r="AB51" s="5">
        <v>0.5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498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344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402</v>
      </c>
      <c r="CX51" s="2" t="s">
        <v>146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160</v>
      </c>
      <c r="DK51" s="2" t="s">
        <v>499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176</v>
      </c>
      <c r="DX51" s="2" t="s">
        <v>421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176</v>
      </c>
      <c r="EK51" s="2" t="s">
        <v>182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164</v>
      </c>
      <c r="EX51" s="2" t="s">
        <v>478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166</v>
      </c>
      <c r="FK51" s="2" t="s">
        <v>500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153</v>
      </c>
      <c r="II51" s="2" t="s">
        <v>143</v>
      </c>
      <c r="IJ51" s="2" t="s">
        <v>405</v>
      </c>
      <c r="IK51" s="2" t="s">
        <v>501</v>
      </c>
      <c r="IL51" s="2" t="s">
        <v>155</v>
      </c>
      <c r="IM51" s="2" t="s">
        <v>155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200</v>
      </c>
      <c r="JK51" s="2" t="s">
        <v>146</v>
      </c>
      <c r="JL51" s="2" t="s">
        <v>155</v>
      </c>
      <c r="JM51" s="2" t="s">
        <v>155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406</v>
      </c>
      <c r="KX51" s="2" t="s">
        <v>146</v>
      </c>
      <c r="KY51" s="2" t="s">
        <v>155</v>
      </c>
      <c r="KZ51" s="2" t="s">
        <v>155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74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16" t="s">
        <v>502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2966</v>
      </c>
      <c r="AA52" s="11">
        <f>=ROUNDDOWN({0},0)</f>
      </c>
      <c r="AB52" s="12">
        <v>232.9</v>
      </c>
      <c r="AC52" s="9" t="s">
        <v>146</v>
      </c>
      <c r="AD52" s="11"/>
      <c r="AE52" s="11">
        <v>4958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82</v>
      </c>
      <c r="AQ52" s="15">
        <v>11563.83</v>
      </c>
      <c r="AR52" s="11">
        <v>71</v>
      </c>
      <c r="AS52" s="15">
        <v>9895.01</v>
      </c>
      <c r="AT52" s="14">
        <v>0.1549</v>
      </c>
      <c r="AU52" s="14">
        <v>0.1687</v>
      </c>
      <c r="AV52" s="11">
        <v>82</v>
      </c>
      <c r="AW52" s="15">
        <v>11563.83</v>
      </c>
      <c r="AX52" s="11">
        <v>71</v>
      </c>
      <c r="AY52" s="15">
        <v>9895.01</v>
      </c>
      <c r="AZ52" s="14">
        <v>0.1549</v>
      </c>
      <c r="BA52" s="14">
        <v>0.1687</v>
      </c>
      <c r="BB52" s="14"/>
      <c r="BC52" s="11">
        <v>82</v>
      </c>
      <c r="BD52" s="15">
        <v>11563.83</v>
      </c>
      <c r="BE52" s="11">
        <v>71</v>
      </c>
      <c r="BF52" s="15">
        <v>9895.01</v>
      </c>
      <c r="BG52" s="14">
        <v>0.1549</v>
      </c>
      <c r="BH52" s="14">
        <v>0.1687</v>
      </c>
      <c r="BI52" s="14"/>
      <c r="BJ52" s="11"/>
      <c r="BK52" s="15"/>
      <c r="BL52" s="9" t="s">
        <v>146</v>
      </c>
      <c r="BM52" s="14"/>
      <c r="BN52" s="14"/>
      <c r="BO52" s="11">
        <v>20</v>
      </c>
      <c r="BP52" s="15">
        <v>3852.76</v>
      </c>
      <c r="BQ52" s="11">
        <v>8</v>
      </c>
      <c r="BR52" s="15">
        <v>1683.56</v>
      </c>
      <c r="BS52" s="14">
        <v>1.5</v>
      </c>
      <c r="BT52" s="14">
        <v>1.2885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9" t="s">
        <v>146</v>
      </c>
      <c r="CB52" s="11">
        <v>25</v>
      </c>
      <c r="CC52" s="15">
        <v>3225.32</v>
      </c>
      <c r="CD52" s="11">
        <v>3</v>
      </c>
      <c r="CE52" s="15">
        <v>78</v>
      </c>
      <c r="CF52" s="14">
        <v>7.3333</v>
      </c>
      <c r="CG52" s="14">
        <v>40.3503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9" t="s">
        <v>146</v>
      </c>
      <c r="CN52" s="9" t="s">
        <v>146</v>
      </c>
      <c r="CO52" s="11">
        <v>8</v>
      </c>
      <c r="CP52" s="15">
        <v>1158.82</v>
      </c>
      <c r="CQ52" s="11">
        <v>30</v>
      </c>
      <c r="CR52" s="15">
        <v>5015.54</v>
      </c>
      <c r="CS52" s="14">
        <v>-0.7333</v>
      </c>
      <c r="CT52" s="14">
        <v>-0.769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9" t="s">
        <v>146</v>
      </c>
      <c r="CZ52" s="9" t="s">
        <v>146</v>
      </c>
      <c r="DA52" s="9" t="s">
        <v>146</v>
      </c>
      <c r="DB52" s="11">
        <v>5</v>
      </c>
      <c r="DC52" s="15">
        <v>926.6</v>
      </c>
      <c r="DD52" s="11"/>
      <c r="DE52" s="15"/>
      <c r="DF52" s="14"/>
      <c r="DG52" s="14"/>
      <c r="DH52" s="9" t="s">
        <v>146</v>
      </c>
      <c r="DI52" s="9" t="s">
        <v>146</v>
      </c>
      <c r="DJ52" s="9" t="s">
        <v>146</v>
      </c>
      <c r="DK52" s="9" t="s">
        <v>146</v>
      </c>
      <c r="DL52" s="9" t="s">
        <v>146</v>
      </c>
      <c r="DM52" s="9" t="s">
        <v>146</v>
      </c>
      <c r="DN52" s="9" t="s">
        <v>146</v>
      </c>
      <c r="DO52" s="11">
        <v>12</v>
      </c>
      <c r="DP52" s="15">
        <v>899.1</v>
      </c>
      <c r="DQ52" s="11">
        <v>2</v>
      </c>
      <c r="DR52" s="15">
        <v>1019.98</v>
      </c>
      <c r="DS52" s="14">
        <v>5</v>
      </c>
      <c r="DT52" s="14">
        <v>-0.1185</v>
      </c>
      <c r="DU52" s="9" t="s">
        <v>146</v>
      </c>
      <c r="DV52" s="9" t="s">
        <v>146</v>
      </c>
      <c r="DW52" s="9" t="s">
        <v>146</v>
      </c>
      <c r="DX52" s="9" t="s">
        <v>146</v>
      </c>
      <c r="DY52" s="9" t="s">
        <v>146</v>
      </c>
      <c r="DZ52" s="9" t="s">
        <v>146</v>
      </c>
      <c r="EA52" s="9" t="s">
        <v>146</v>
      </c>
      <c r="EB52" s="11">
        <v>3</v>
      </c>
      <c r="EC52" s="15">
        <v>688.52</v>
      </c>
      <c r="ED52" s="11"/>
      <c r="EE52" s="15"/>
      <c r="EF52" s="14"/>
      <c r="EG52" s="14"/>
      <c r="EH52" s="9" t="s">
        <v>146</v>
      </c>
      <c r="EI52" s="9" t="s">
        <v>146</v>
      </c>
      <c r="EJ52" s="9" t="s">
        <v>146</v>
      </c>
      <c r="EK52" s="9" t="s">
        <v>146</v>
      </c>
      <c r="EL52" s="9" t="s">
        <v>146</v>
      </c>
      <c r="EM52" s="9" t="s">
        <v>146</v>
      </c>
      <c r="EN52" s="9" t="s">
        <v>146</v>
      </c>
      <c r="EO52" s="11">
        <v>6</v>
      </c>
      <c r="EP52" s="15">
        <v>570.43</v>
      </c>
      <c r="EQ52" s="11">
        <v>27</v>
      </c>
      <c r="ER52" s="15">
        <v>1872.71</v>
      </c>
      <c r="ES52" s="14">
        <v>-0.7778</v>
      </c>
      <c r="ET52" s="14">
        <v>-0.6954</v>
      </c>
      <c r="EU52" s="9" t="s">
        <v>146</v>
      </c>
      <c r="EV52" s="9" t="s">
        <v>146</v>
      </c>
      <c r="EW52" s="9" t="s">
        <v>146</v>
      </c>
      <c r="EX52" s="9" t="s">
        <v>146</v>
      </c>
      <c r="EY52" s="9" t="s">
        <v>146</v>
      </c>
      <c r="EZ52" s="9" t="s">
        <v>146</v>
      </c>
      <c r="FA52" s="9" t="s">
        <v>146</v>
      </c>
      <c r="FB52" s="11">
        <v>3</v>
      </c>
      <c r="FC52" s="15">
        <v>242.28</v>
      </c>
      <c r="FD52" s="11">
        <v>1</v>
      </c>
      <c r="FE52" s="15">
        <v>225.22</v>
      </c>
      <c r="FF52" s="14">
        <v>2</v>
      </c>
      <c r="FG52" s="14">
        <v>0.0757</v>
      </c>
      <c r="FH52" s="9" t="s">
        <v>146</v>
      </c>
      <c r="FI52" s="9" t="s">
        <v>146</v>
      </c>
      <c r="FJ52" s="9" t="s">
        <v>146</v>
      </c>
      <c r="FK52" s="9" t="s">
        <v>146</v>
      </c>
      <c r="FL52" s="9" t="s">
        <v>146</v>
      </c>
      <c r="FM52" s="9" t="s">
        <v>146</v>
      </c>
      <c r="FN52" s="9" t="s">
        <v>146</v>
      </c>
      <c r="FO52" s="11"/>
      <c r="FP52" s="15"/>
      <c r="FQ52" s="11"/>
      <c r="FR52" s="15"/>
      <c r="FS52" s="14"/>
      <c r="FT52" s="14"/>
      <c r="FU52" s="9" t="s">
        <v>146</v>
      </c>
      <c r="FV52" s="9" t="s">
        <v>146</v>
      </c>
      <c r="FW52" s="9" t="s">
        <v>146</v>
      </c>
      <c r="FX52" s="9" t="s">
        <v>146</v>
      </c>
      <c r="FY52" s="9" t="s">
        <v>146</v>
      </c>
      <c r="FZ52" s="9" t="s">
        <v>146</v>
      </c>
      <c r="GA52" s="9" t="s">
        <v>146</v>
      </c>
      <c r="GB52" s="11"/>
      <c r="GC52" s="15"/>
      <c r="GD52" s="11"/>
      <c r="GE52" s="15"/>
      <c r="GF52" s="14"/>
      <c r="GG52" s="14"/>
      <c r="GH52" s="9" t="s">
        <v>146</v>
      </c>
      <c r="GI52" s="9" t="s">
        <v>146</v>
      </c>
      <c r="GJ52" s="9" t="s">
        <v>146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11"/>
      <c r="GP52" s="15"/>
      <c r="GQ52" s="11"/>
      <c r="GR52" s="15"/>
      <c r="GS52" s="14"/>
      <c r="GT52" s="14"/>
      <c r="GU52" s="9" t="s">
        <v>146</v>
      </c>
      <c r="GV52" s="9" t="s">
        <v>146</v>
      </c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11"/>
      <c r="HC52" s="15"/>
      <c r="HD52" s="11"/>
      <c r="HE52" s="15"/>
      <c r="HF52" s="14"/>
      <c r="HG52" s="14"/>
      <c r="HH52" s="9" t="s">
        <v>146</v>
      </c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9" t="s">
        <v>146</v>
      </c>
      <c r="IB52" s="11"/>
      <c r="IC52" s="15"/>
      <c r="ID52" s="11"/>
      <c r="IE52" s="15"/>
      <c r="IF52" s="14"/>
      <c r="IG52" s="14"/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9" t="s">
        <v>146</v>
      </c>
      <c r="IN52" s="9" t="s">
        <v>146</v>
      </c>
      <c r="IO52" s="11"/>
      <c r="IP52" s="15"/>
      <c r="IQ52" s="11"/>
      <c r="IR52" s="15"/>
      <c r="IS52" s="14"/>
      <c r="IT52" s="14"/>
      <c r="IU52" s="9" t="s">
        <v>146</v>
      </c>
      <c r="IV52" s="9" t="s">
        <v>146</v>
      </c>
      <c r="IW52" s="9" t="s">
        <v>146</v>
      </c>
      <c r="IX52" s="9" t="s">
        <v>146</v>
      </c>
      <c r="IY52" s="9" t="s">
        <v>146</v>
      </c>
      <c r="IZ52" s="9" t="s">
        <v>146</v>
      </c>
      <c r="JA52" s="9" t="s">
        <v>146</v>
      </c>
      <c r="JB52" s="11"/>
      <c r="JC52" s="15"/>
      <c r="JD52" s="11"/>
      <c r="JE52" s="15"/>
      <c r="JF52" s="14"/>
      <c r="JG52" s="14"/>
      <c r="JH52" s="9" t="s">
        <v>146</v>
      </c>
      <c r="JI52" s="9" t="s">
        <v>146</v>
      </c>
      <c r="JJ52" s="9" t="s">
        <v>146</v>
      </c>
      <c r="JK52" s="9" t="s">
        <v>146</v>
      </c>
      <c r="JL52" s="9" t="s">
        <v>146</v>
      </c>
      <c r="JM52" s="9" t="s">
        <v>146</v>
      </c>
      <c r="JN52" s="9" t="s">
        <v>146</v>
      </c>
      <c r="JO52" s="11"/>
      <c r="JP52" s="15"/>
      <c r="JQ52" s="11"/>
      <c r="JR52" s="15"/>
      <c r="JS52" s="14"/>
      <c r="JT52" s="14"/>
      <c r="JU52" s="9" t="s">
        <v>146</v>
      </c>
      <c r="JV52" s="9" t="s">
        <v>146</v>
      </c>
      <c r="JW52" s="9" t="s">
        <v>146</v>
      </c>
      <c r="JX52" s="9" t="s">
        <v>146</v>
      </c>
      <c r="JY52" s="9" t="s">
        <v>146</v>
      </c>
      <c r="JZ52" s="9" t="s">
        <v>146</v>
      </c>
      <c r="KA52" s="9" t="s">
        <v>146</v>
      </c>
      <c r="KB52" s="11"/>
      <c r="KC52" s="15"/>
      <c r="KD52" s="11"/>
      <c r="KE52" s="15"/>
      <c r="KF52" s="14"/>
      <c r="KG52" s="14"/>
      <c r="KH52" s="9" t="s">
        <v>146</v>
      </c>
      <c r="KI52" s="9" t="s">
        <v>146</v>
      </c>
      <c r="KJ52" s="9" t="s">
        <v>146</v>
      </c>
      <c r="KK52" s="9" t="s">
        <v>146</v>
      </c>
      <c r="KL52" s="9" t="s">
        <v>146</v>
      </c>
      <c r="KM52" s="9" t="s">
        <v>146</v>
      </c>
      <c r="KN52" s="9" t="s">
        <v>146</v>
      </c>
      <c r="KO52" s="11"/>
      <c r="KP52" s="15"/>
      <c r="KQ52" s="11"/>
      <c r="KR52" s="15"/>
      <c r="KS52" s="14"/>
      <c r="KT52" s="14"/>
      <c r="KU52" s="9" t="s">
        <v>146</v>
      </c>
      <c r="KV52" s="9" t="s">
        <v>146</v>
      </c>
      <c r="KW52" s="9" t="s">
        <v>146</v>
      </c>
      <c r="KX52" s="9" t="s">
        <v>146</v>
      </c>
      <c r="KY52" s="9" t="s">
        <v>146</v>
      </c>
      <c r="KZ52" s="9" t="s">
        <v>146</v>
      </c>
      <c r="LA52" s="9" t="s">
        <v>146</v>
      </c>
      <c r="LB52" s="11"/>
      <c r="LC52" s="15"/>
      <c r="LD52" s="11"/>
      <c r="LE52" s="15"/>
      <c r="LF52" s="14"/>
      <c r="LG52" s="14"/>
      <c r="LH52" s="9" t="s">
        <v>146</v>
      </c>
      <c r="LI52" s="9" t="s">
        <v>146</v>
      </c>
      <c r="LJ52" s="9" t="s">
        <v>146</v>
      </c>
      <c r="LK52" s="9" t="s">
        <v>146</v>
      </c>
      <c r="LL52" s="9" t="s">
        <v>146</v>
      </c>
      <c r="LM52" s="9" t="s">
        <v>146</v>
      </c>
      <c r="LN52" s="9" t="s">
        <v>146</v>
      </c>
      <c r="LO52" s="11"/>
      <c r="LP52" s="15"/>
      <c r="LQ52" s="11"/>
      <c r="LR52" s="15"/>
      <c r="LS52" s="14"/>
      <c r="LT52" s="14"/>
      <c r="LU52" s="9" t="s">
        <v>146</v>
      </c>
      <c r="LV52" s="9" t="s">
        <v>146</v>
      </c>
      <c r="LW52" s="9" t="s">
        <v>146</v>
      </c>
      <c r="LX52" s="9" t="s">
        <v>146</v>
      </c>
      <c r="LY52" s="9" t="s">
        <v>146</v>
      </c>
      <c r="LZ52" s="9" t="s">
        <v>146</v>
      </c>
      <c r="MA52" s="9" t="s">
        <v>146</v>
      </c>
      <c r="MB52" s="11"/>
      <c r="MC52" s="15"/>
      <c r="MD52" s="11"/>
      <c r="ME52" s="15"/>
      <c r="MF52" s="14"/>
      <c r="MG52" s="14"/>
      <c r="MH52" s="9" t="s">
        <v>146</v>
      </c>
      <c r="MI52" s="9" t="s">
        <v>146</v>
      </c>
      <c r="MJ52" s="9" t="s">
        <v>146</v>
      </c>
      <c r="MK52" s="9" t="s">
        <v>146</v>
      </c>
      <c r="ML52" s="9" t="s">
        <v>146</v>
      </c>
      <c r="MM52" s="9" t="s">
        <v>146</v>
      </c>
      <c r="MN52" s="9" t="s">
        <v>146</v>
      </c>
      <c r="MO52" s="11"/>
      <c r="MP52" s="15"/>
      <c r="MQ52" s="11"/>
      <c r="MR52" s="15"/>
      <c r="MS52" s="14"/>
      <c r="MT52" s="14"/>
      <c r="MU52" s="9" t="s">
        <v>146</v>
      </c>
      <c r="MV52" s="9" t="s">
        <v>146</v>
      </c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11"/>
      <c r="NC52" s="15"/>
      <c r="ND52" s="11"/>
      <c r="NE52" s="15"/>
      <c r="NF52" s="14"/>
      <c r="NG52" s="14"/>
      <c r="NH52" s="9" t="s">
        <v>146</v>
      </c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9" t="s">
        <v>146</v>
      </c>
      <c r="OB52" s="11"/>
      <c r="OC52" s="15"/>
      <c r="OD52" s="11"/>
      <c r="OE52" s="15"/>
      <c r="OF52" s="14"/>
      <c r="OG52" s="14"/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9" t="s">
        <v>146</v>
      </c>
      <c r="ON52" s="9" t="s">
        <v>146</v>
      </c>
      <c r="OO52" s="11"/>
      <c r="OP52" s="15"/>
      <c r="OQ52" s="11"/>
      <c r="OR52" s="15"/>
      <c r="OS52" s="14"/>
      <c r="OT52" s="14"/>
      <c r="OU52" s="9" t="s">
        <v>146</v>
      </c>
      <c r="OV52" s="9" t="s">
        <v>146</v>
      </c>
      <c r="OW52" s="9" t="s">
        <v>146</v>
      </c>
      <c r="OX52" s="9" t="s">
        <v>146</v>
      </c>
      <c r="OY52" s="9" t="s">
        <v>146</v>
      </c>
      <c r="OZ52" s="9" t="s">
        <v>146</v>
      </c>
      <c r="PA52" s="9" t="s">
        <v>146</v>
      </c>
      <c r="PB52" s="11">
        <v>2578</v>
      </c>
      <c r="PC52" s="11">
        <v>34</v>
      </c>
      <c r="PD52" s="11"/>
      <c r="PE52" s="11">
        <v>354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>
        <v>1340</v>
      </c>
      <c r="PR52" s="11">
        <v>1801</v>
      </c>
      <c r="PS52" s="11">
        <v>602</v>
      </c>
      <c r="PT52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503</v>
      </c>
      <c r="D2" s="0" t="s">
        <v>504</v>
      </c>
      <c r="E2" s="0" t="s">
        <v>505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506</v>
      </c>
      <c r="J4" s="1" t="s">
        <v>507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508</v>
      </c>
      <c r="P4" s="1" t="s">
        <v>509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510</v>
      </c>
      <c r="F5" s="1" t="s">
        <v>511</v>
      </c>
      <c r="G5" s="1" t="s">
        <v>510</v>
      </c>
      <c r="H5" s="1" t="s">
        <v>511</v>
      </c>
      <c r="I5" s="1" t="s">
        <v>506</v>
      </c>
      <c r="J5" s="1" t="s">
        <v>507</v>
      </c>
      <c r="K5" s="1" t="s">
        <v>512</v>
      </c>
      <c r="L5" s="1" t="s">
        <v>513</v>
      </c>
      <c r="M5" s="1" t="s">
        <v>512</v>
      </c>
      <c r="N5" s="1" t="s">
        <v>513</v>
      </c>
      <c r="O5" s="1" t="s">
        <v>508</v>
      </c>
      <c r="P5" s="1" t="s">
        <v>509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65</v>
      </c>
      <c r="F6" s="8">
        <v>11033.78</v>
      </c>
      <c r="G6" s="4">
        <v>34</v>
      </c>
      <c r="H6" s="8">
        <v>7973.57</v>
      </c>
      <c r="I6" s="7">
        <v>0.9118</v>
      </c>
      <c r="J6" s="7">
        <v>0.3838</v>
      </c>
      <c r="K6" s="4">
        <v>65</v>
      </c>
      <c r="L6" s="8">
        <v>11033.78</v>
      </c>
      <c r="M6" s="4">
        <v>34</v>
      </c>
      <c r="N6" s="8">
        <v>7973.57</v>
      </c>
      <c r="O6" s="7">
        <v>0.9118</v>
      </c>
      <c r="P6" s="7">
        <v>0.3838</v>
      </c>
    </row>
    <row r="7">
      <c r="A7" s="2" t="s">
        <v>135</v>
      </c>
      <c r="B7" s="2" t="s">
        <v>136</v>
      </c>
      <c r="C7" s="2" t="s">
        <v>357</v>
      </c>
      <c r="D7" s="2" t="s">
        <v>358</v>
      </c>
      <c r="E7" s="4">
        <v>5</v>
      </c>
      <c r="F7" s="8">
        <v>238.63</v>
      </c>
      <c r="G7" s="4">
        <v>8</v>
      </c>
      <c r="H7" s="8">
        <v>923.78</v>
      </c>
      <c r="I7" s="7">
        <v>-0.375</v>
      </c>
      <c r="J7" s="7">
        <v>-0.7417</v>
      </c>
      <c r="K7" s="4">
        <v>5</v>
      </c>
      <c r="L7" s="8">
        <v>238.63</v>
      </c>
      <c r="M7" s="4">
        <v>8</v>
      </c>
      <c r="N7" s="8">
        <v>923.78</v>
      </c>
      <c r="O7" s="7">
        <v>-0.375</v>
      </c>
      <c r="P7" s="7">
        <v>-0.7417</v>
      </c>
    </row>
    <row r="8">
      <c r="A8" s="2" t="s">
        <v>135</v>
      </c>
      <c r="B8" s="2" t="s">
        <v>136</v>
      </c>
      <c r="C8" s="2" t="s">
        <v>394</v>
      </c>
      <c r="D8" s="2" t="s">
        <v>395</v>
      </c>
      <c r="E8" s="4">
        <v>6</v>
      </c>
      <c r="F8" s="8">
        <v>180.66</v>
      </c>
      <c r="G8" s="4">
        <v>29</v>
      </c>
      <c r="H8" s="8">
        <v>997.66</v>
      </c>
      <c r="I8" s="7">
        <v>-0.7931</v>
      </c>
      <c r="J8" s="7">
        <v>-0.8189</v>
      </c>
      <c r="K8" s="4">
        <v>6</v>
      </c>
      <c r="L8" s="8">
        <v>180.66</v>
      </c>
      <c r="M8" s="4">
        <v>29</v>
      </c>
      <c r="N8" s="8">
        <v>997.66</v>
      </c>
      <c r="O8" s="7">
        <v>-0.7931</v>
      </c>
      <c r="P8" s="7">
        <v>-0.8189</v>
      </c>
    </row>
    <row r="9">
      <c r="A9" s="2" t="s">
        <v>135</v>
      </c>
      <c r="B9" s="2" t="s">
        <v>136</v>
      </c>
      <c r="C9" s="2" t="s">
        <v>469</v>
      </c>
      <c r="D9" s="2" t="s">
        <v>470</v>
      </c>
      <c r="E9" s="4">
        <v>6</v>
      </c>
      <c r="F9" s="8">
        <v>110.76</v>
      </c>
      <c r="G9" s="4"/>
      <c r="H9" s="8"/>
      <c r="I9" s="7"/>
      <c r="J9" s="7"/>
      <c r="K9" s="4">
        <v>6</v>
      </c>
      <c r="L9" s="8">
        <v>110.76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503</v>
      </c>
      <c r="D2" s="0" t="s">
        <v>504</v>
      </c>
      <c r="E2" s="0" t="s">
        <v>505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506</v>
      </c>
      <c r="I4" s="1" t="s">
        <v>507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508</v>
      </c>
      <c r="O4" s="1" t="s">
        <v>509</v>
      </c>
    </row>
    <row r="5">
      <c r="A5" s="1" t="s">
        <v>81</v>
      </c>
      <c r="B5" s="1" t="s">
        <v>83</v>
      </c>
      <c r="C5" s="1" t="s">
        <v>84</v>
      </c>
      <c r="D5" s="1" t="s">
        <v>510</v>
      </c>
      <c r="E5" s="1" t="s">
        <v>511</v>
      </c>
      <c r="F5" s="1" t="s">
        <v>510</v>
      </c>
      <c r="G5" s="1" t="s">
        <v>511</v>
      </c>
      <c r="H5" s="1" t="s">
        <v>506</v>
      </c>
      <c r="I5" s="1" t="s">
        <v>507</v>
      </c>
      <c r="J5" s="1" t="s">
        <v>512</v>
      </c>
      <c r="K5" s="1" t="s">
        <v>513</v>
      </c>
      <c r="L5" s="1" t="s">
        <v>512</v>
      </c>
      <c r="M5" s="1" t="s">
        <v>513</v>
      </c>
      <c r="N5" s="1" t="s">
        <v>508</v>
      </c>
      <c r="O5" s="1" t="s">
        <v>509</v>
      </c>
    </row>
    <row r="6">
      <c r="A6" s="2" t="s">
        <v>135</v>
      </c>
      <c r="B6" s="2" t="s">
        <v>137</v>
      </c>
      <c r="C6" s="2" t="s">
        <v>138</v>
      </c>
      <c r="D6" s="4">
        <v>65</v>
      </c>
      <c r="E6" s="8">
        <v>11033.78</v>
      </c>
      <c r="F6" s="4">
        <v>34</v>
      </c>
      <c r="G6" s="8">
        <v>7973.57</v>
      </c>
      <c r="H6" s="7">
        <v>0.9118</v>
      </c>
      <c r="I6" s="7">
        <v>0.3838</v>
      </c>
      <c r="J6" s="4">
        <v>65</v>
      </c>
      <c r="K6" s="8">
        <v>11033.78</v>
      </c>
      <c r="L6" s="4">
        <v>34</v>
      </c>
      <c r="M6" s="8">
        <v>7973.57</v>
      </c>
      <c r="N6" s="7">
        <v>0.9118</v>
      </c>
      <c r="O6" s="7">
        <v>0.3838</v>
      </c>
    </row>
    <row r="7">
      <c r="A7" s="2" t="s">
        <v>135</v>
      </c>
      <c r="B7" s="2" t="s">
        <v>357</v>
      </c>
      <c r="C7" s="2" t="s">
        <v>358</v>
      </c>
      <c r="D7" s="4">
        <v>5</v>
      </c>
      <c r="E7" s="8">
        <v>238.63</v>
      </c>
      <c r="F7" s="4">
        <v>8</v>
      </c>
      <c r="G7" s="8">
        <v>923.78</v>
      </c>
      <c r="H7" s="7">
        <v>-0.375</v>
      </c>
      <c r="I7" s="7">
        <v>-0.7417</v>
      </c>
      <c r="J7" s="4">
        <v>5</v>
      </c>
      <c r="K7" s="8">
        <v>238.63</v>
      </c>
      <c r="L7" s="4">
        <v>8</v>
      </c>
      <c r="M7" s="8">
        <v>923.78</v>
      </c>
      <c r="N7" s="7">
        <v>-0.375</v>
      </c>
      <c r="O7" s="7">
        <v>-0.7417</v>
      </c>
    </row>
    <row r="8">
      <c r="A8" s="2" t="s">
        <v>135</v>
      </c>
      <c r="B8" s="2" t="s">
        <v>394</v>
      </c>
      <c r="C8" s="2" t="s">
        <v>395</v>
      </c>
      <c r="D8" s="4">
        <v>6</v>
      </c>
      <c r="E8" s="8">
        <v>180.66</v>
      </c>
      <c r="F8" s="4">
        <v>29</v>
      </c>
      <c r="G8" s="8">
        <v>997.66</v>
      </c>
      <c r="H8" s="7">
        <v>-0.7931</v>
      </c>
      <c r="I8" s="7">
        <v>-0.8189</v>
      </c>
      <c r="J8" s="4">
        <v>6</v>
      </c>
      <c r="K8" s="8">
        <v>180.66</v>
      </c>
      <c r="L8" s="4">
        <v>29</v>
      </c>
      <c r="M8" s="8">
        <v>997.66</v>
      </c>
      <c r="N8" s="7">
        <v>-0.7931</v>
      </c>
      <c r="O8" s="7">
        <v>-0.8189</v>
      </c>
    </row>
    <row r="9">
      <c r="A9" s="2" t="s">
        <v>135</v>
      </c>
      <c r="B9" s="2" t="s">
        <v>469</v>
      </c>
      <c r="C9" s="2" t="s">
        <v>470</v>
      </c>
      <c r="D9" s="4">
        <v>6</v>
      </c>
      <c r="E9" s="8">
        <v>110.76</v>
      </c>
      <c r="F9" s="4"/>
      <c r="G9" s="8"/>
      <c r="H9" s="7"/>
      <c r="I9" s="7"/>
      <c r="J9" s="4">
        <v>6</v>
      </c>
      <c r="K9" s="8">
        <v>110.76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