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<sst xmlns="http://schemas.openxmlformats.org/spreadsheetml/2006/main" count="53" uniqueCount="53">
  <si>
    <t>Date Type:</t>
  </si>
  <si>
    <t>Shipped Date</t>
  </si>
  <si>
    <t>Start Date:</t>
  </si>
  <si>
    <t>04/01/2025</t>
  </si>
  <si>
    <t>End Date:</t>
  </si>
  <si>
    <t>04/26/2025</t>
  </si>
  <si>
    <t>Report Run Date:</t>
  </si>
  <si>
    <t>04/27/2025</t>
  </si>
  <si>
    <t>Division</t>
  </si>
  <si>
    <t>Current And Future Inventory</t>
  </si>
  <si>
    <t>Current And History Sales Comparison</t>
  </si>
  <si>
    <t>ASHFURNDS</t>
  </si>
  <si>
    <t>ZOLA</t>
  </si>
  <si>
    <t>AMERSIGNDS</t>
  </si>
  <si>
    <t>LAMPDS</t>
  </si>
  <si>
    <t>ROOMECOM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</si>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</sst>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I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16</v>
      </c>
      <c r="K3" s="4" t="s">
        <v>16</v>
      </c>
      <c r="L3" s="4" t="s">
        <v>16</v>
      </c>
      <c r="M3" s="4" t="s">
        <v>16</v>
      </c>
      <c r="N3" s="4" t="s">
        <v>17</v>
      </c>
      <c r="O3" s="4" t="s">
        <v>17</v>
      </c>
      <c r="P3" s="4" t="s">
        <v>17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4" t="s">
        <v>16</v>
      </c>
      <c r="W3" s="4" t="s">
        <v>16</v>
      </c>
      <c r="X3" s="4" t="s">
        <v>16</v>
      </c>
      <c r="Y3" s="4" t="s">
        <v>17</v>
      </c>
      <c r="Z3" s="4" t="s">
        <v>17</v>
      </c>
      <c r="AA3" s="4" t="s">
        <v>17</v>
      </c>
      <c r="AB3" s="4" t="s">
        <v>18</v>
      </c>
      <c r="AC3" s="4" t="s">
        <v>19</v>
      </c>
      <c r="AD3" s="4" t="s">
        <v>16</v>
      </c>
      <c r="AE3" s="4" t="s">
        <v>16</v>
      </c>
      <c r="AF3" s="4" t="s">
        <v>16</v>
      </c>
      <c r="AG3" s="4" t="s">
        <v>17</v>
      </c>
      <c r="AH3" s="4" t="s">
        <v>17</v>
      </c>
      <c r="AI3" s="4" t="s">
        <v>17</v>
      </c>
      <c r="AJ3" s="4" t="s">
        <v>18</v>
      </c>
      <c r="AK3" s="4" t="s">
        <v>19</v>
      </c>
      <c r="AL3" s="4" t="s">
        <v>16</v>
      </c>
      <c r="AM3" s="4" t="s">
        <v>16</v>
      </c>
      <c r="AN3" s="4" t="s">
        <v>16</v>
      </c>
      <c r="AO3" s="4" t="s">
        <v>17</v>
      </c>
      <c r="AP3" s="4" t="s">
        <v>17</v>
      </c>
      <c r="AQ3" s="4" t="s">
        <v>17</v>
      </c>
      <c r="AR3" s="4" t="s">
        <v>18</v>
      </c>
      <c r="AS3" s="4" t="s">
        <v>19</v>
      </c>
      <c r="AT3" s="4" t="s">
        <v>16</v>
      </c>
      <c r="AU3" s="4" t="s">
        <v>16</v>
      </c>
      <c r="AV3" s="4" t="s">
        <v>16</v>
      </c>
      <c r="AW3" s="4" t="s">
        <v>17</v>
      </c>
      <c r="AX3" s="4" t="s">
        <v>17</v>
      </c>
      <c r="AY3" s="4" t="s">
        <v>17</v>
      </c>
      <c r="AZ3" s="4" t="s">
        <v>18</v>
      </c>
      <c r="BA3" s="4" t="s">
        <v>19</v>
      </c>
      <c r="BB3" s="4" t="s">
        <v>16</v>
      </c>
      <c r="BC3" s="4" t="s">
        <v>16</v>
      </c>
      <c r="BD3" s="4" t="s">
        <v>16</v>
      </c>
      <c r="BE3" s="4" t="s">
        <v>17</v>
      </c>
      <c r="BF3" s="4" t="s">
        <v>17</v>
      </c>
      <c r="BG3" s="4" t="s">
        <v>17</v>
      </c>
      <c r="BH3" s="4" t="s">
        <v>18</v>
      </c>
      <c r="BI3" s="4" t="s">
        <v>19</v>
      </c>
    </row>
    <row r="4">
      <c r="A4" s="4" t="s">
        <v>8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 t="s">
        <v>31</v>
      </c>
      <c r="L4" s="4" t="s">
        <v>32</v>
      </c>
      <c r="M4" s="4" t="s">
        <v>33</v>
      </c>
      <c r="N4" s="4" t="s">
        <v>30</v>
      </c>
      <c r="O4" s="4" t="s">
        <v>31</v>
      </c>
      <c r="P4" s="4" t="s">
        <v>32</v>
      </c>
      <c r="Q4" s="4" t="s">
        <v>33</v>
      </c>
      <c r="R4" s="4" t="s">
        <v>18</v>
      </c>
      <c r="S4" s="4" t="s">
        <v>19</v>
      </c>
      <c r="T4" s="4" t="s">
        <v>20</v>
      </c>
      <c r="U4" s="4" t="s">
        <v>21</v>
      </c>
      <c r="V4" s="4" t="s">
        <v>34</v>
      </c>
      <c r="W4" s="4" t="s">
        <v>35</v>
      </c>
      <c r="X4" s="4" t="s">
        <v>32</v>
      </c>
      <c r="Y4" s="4" t="s">
        <v>34</v>
      </c>
      <c r="Z4" s="4" t="s">
        <v>35</v>
      </c>
      <c r="AA4" s="4" t="s">
        <v>32</v>
      </c>
      <c r="AB4" s="4" t="s">
        <v>18</v>
      </c>
      <c r="AC4" s="4" t="s">
        <v>19</v>
      </c>
      <c r="AD4" s="4" t="s">
        <v>34</v>
      </c>
      <c r="AE4" s="4" t="s">
        <v>35</v>
      </c>
      <c r="AF4" s="4" t="s">
        <v>32</v>
      </c>
      <c r="AG4" s="4" t="s">
        <v>34</v>
      </c>
      <c r="AH4" s="4" t="s">
        <v>35</v>
      </c>
      <c r="AI4" s="4" t="s">
        <v>32</v>
      </c>
      <c r="AJ4" s="4" t="s">
        <v>18</v>
      </c>
      <c r="AK4" s="4" t="s">
        <v>19</v>
      </c>
      <c r="AL4" s="4" t="s">
        <v>34</v>
      </c>
      <c r="AM4" s="4" t="s">
        <v>35</v>
      </c>
      <c r="AN4" s="4" t="s">
        <v>32</v>
      </c>
      <c r="AO4" s="4" t="s">
        <v>34</v>
      </c>
      <c r="AP4" s="4" t="s">
        <v>35</v>
      </c>
      <c r="AQ4" s="4" t="s">
        <v>32</v>
      </c>
      <c r="AR4" s="4" t="s">
        <v>18</v>
      </c>
      <c r="AS4" s="4" t="s">
        <v>19</v>
      </c>
      <c r="AT4" s="4" t="s">
        <v>34</v>
      </c>
      <c r="AU4" s="4" t="s">
        <v>35</v>
      </c>
      <c r="AV4" s="4" t="s">
        <v>32</v>
      </c>
      <c r="AW4" s="4" t="s">
        <v>34</v>
      </c>
      <c r="AX4" s="4" t="s">
        <v>35</v>
      </c>
      <c r="AY4" s="4" t="s">
        <v>32</v>
      </c>
      <c r="AZ4" s="4" t="s">
        <v>18</v>
      </c>
      <c r="BA4" s="4" t="s">
        <v>19</v>
      </c>
      <c r="BB4" s="4" t="s">
        <v>34</v>
      </c>
      <c r="BC4" s="4" t="s">
        <v>35</v>
      </c>
      <c r="BD4" s="4" t="s">
        <v>32</v>
      </c>
      <c r="BE4" s="4" t="s">
        <v>34</v>
      </c>
      <c r="BF4" s="4" t="s">
        <v>35</v>
      </c>
      <c r="BG4" s="4" t="s">
        <v>32</v>
      </c>
      <c r="BH4" s="4" t="s">
        <v>18</v>
      </c>
      <c r="BI4" s="4" t="s">
        <v>19</v>
      </c>
    </row>
    <row r="5">
      <c r="A5" s="10" t="s">
        <v>36</v>
      </c>
      <c r="B5" s="11">
        <v>723154</v>
      </c>
      <c r="C5" s="11">
        <f>=ROUNDDOWN(28.6371538434123,0)</f>
      </c>
      <c r="D5" s="11">
        <v>222051</v>
      </c>
      <c r="E5" s="12">
        <v>0.9469</v>
      </c>
      <c r="F5" s="11"/>
      <c r="G5" s="11">
        <f>=ROUNDDOWN({0},0)</f>
      </c>
      <c r="H5" s="11">
        <v>480</v>
      </c>
      <c r="I5" s="12">
        <v>1</v>
      </c>
      <c r="J5" s="11">
        <v>693</v>
      </c>
      <c r="K5" s="13">
        <v>44531.9</v>
      </c>
      <c r="L5" s="11">
        <v>1885</v>
      </c>
      <c r="M5" s="14">
        <v>23.62</v>
      </c>
      <c r="N5" s="11">
        <v>3360</v>
      </c>
      <c r="O5" s="13">
        <v>209053.52</v>
      </c>
      <c r="P5" s="11">
        <v>1885</v>
      </c>
      <c r="Q5" s="14">
        <v>110.9</v>
      </c>
      <c r="R5" s="12">
        <v>-0.7938</v>
      </c>
      <c r="S5" s="12">
        <v>-0.787</v>
      </c>
      <c r="T5" s="12"/>
      <c r="U5" s="12">
        <v>-0.787</v>
      </c>
      <c r="V5" s="11">
        <v>500</v>
      </c>
      <c r="W5" s="13">
        <v>30725.94</v>
      </c>
      <c r="X5" s="11">
        <v>499</v>
      </c>
      <c r="Y5" s="11">
        <v>2554</v>
      </c>
      <c r="Z5" s="13">
        <v>147959.22</v>
      </c>
      <c r="AA5" s="11">
        <v>499</v>
      </c>
      <c r="AB5" s="12">
        <v>-0.8042</v>
      </c>
      <c r="AC5" s="12">
        <v>-0.7923</v>
      </c>
      <c r="AD5" s="11">
        <v>63</v>
      </c>
      <c r="AE5" s="13">
        <v>3952.37</v>
      </c>
      <c r="AF5" s="11">
        <v>202</v>
      </c>
      <c r="AG5" s="11">
        <v>225</v>
      </c>
      <c r="AH5" s="13">
        <v>14262.15</v>
      </c>
      <c r="AI5" s="11">
        <v>202</v>
      </c>
      <c r="AJ5" s="12">
        <v>-0.72</v>
      </c>
      <c r="AK5" s="12">
        <v>-0.7229</v>
      </c>
      <c r="AL5" s="11">
        <v>48</v>
      </c>
      <c r="AM5" s="13">
        <v>4225.18</v>
      </c>
      <c r="AN5" s="11">
        <v>292</v>
      </c>
      <c r="AO5" s="11">
        <v>184</v>
      </c>
      <c r="AP5" s="13">
        <v>17329.86</v>
      </c>
      <c r="AQ5" s="11">
        <v>292</v>
      </c>
      <c r="AR5" s="12">
        <v>-0.7391</v>
      </c>
      <c r="AS5" s="12">
        <v>-0.7562</v>
      </c>
      <c r="AT5" s="11">
        <v>9</v>
      </c>
      <c r="AU5" s="13">
        <v>962.91</v>
      </c>
      <c r="AV5" s="11">
        <v>179</v>
      </c>
      <c r="AW5" s="11">
        <v>78</v>
      </c>
      <c r="AX5" s="13">
        <v>7310.04</v>
      </c>
      <c r="AY5" s="11">
        <v>179</v>
      </c>
      <c r="AZ5" s="12">
        <v>-0.8846</v>
      </c>
      <c r="BA5" s="12">
        <v>-0.8683</v>
      </c>
      <c r="BB5" s="11">
        <v>73</v>
      </c>
      <c r="BC5" s="13">
        <v>4665.5</v>
      </c>
      <c r="BD5" s="11">
        <v>637</v>
      </c>
      <c r="BE5" s="11">
        <v>319</v>
      </c>
      <c r="BF5" s="13">
        <v>22192.25</v>
      </c>
      <c r="BG5" s="11">
        <v>637</v>
      </c>
      <c r="BH5" s="12">
        <v>-0.7712</v>
      </c>
      <c r="BI5" s="12">
        <v>-0.7898</v>
      </c>
    </row>
    <row r="6">
      <c r="A6" s="10" t="s">
        <v>37</v>
      </c>
      <c r="B6" s="11">
        <v>250</v>
      </c>
      <c r="C6" s="11">
        <f>=ROUNDDOWN(48.0769230769231,0)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12</v>
      </c>
      <c r="M6" s="14"/>
      <c r="N6" s="11"/>
      <c r="O6" s="13"/>
      <c r="P6" s="11">
        <v>12</v>
      </c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</row>
    <row r="7">
      <c r="A7" s="10" t="s">
        <v>38</v>
      </c>
      <c r="B7" s="11">
        <v>20479</v>
      </c>
      <c r="C7" s="11">
        <f>=ROUNDDOWN(13.124198923353,0)</f>
      </c>
      <c r="D7" s="11">
        <v>8174</v>
      </c>
      <c r="E7" s="12">
        <v>0.9382</v>
      </c>
      <c r="F7" s="11"/>
      <c r="G7" s="11">
        <f>=ROUNDDOWN({0},0)</f>
      </c>
      <c r="H7" s="11"/>
      <c r="I7" s="12"/>
      <c r="J7" s="11">
        <v>288</v>
      </c>
      <c r="K7" s="13">
        <v>17284.12</v>
      </c>
      <c r="L7" s="11">
        <v>160</v>
      </c>
      <c r="M7" s="14">
        <v>108.03</v>
      </c>
      <c r="N7" s="11">
        <v>1021</v>
      </c>
      <c r="O7" s="13">
        <v>55285.69</v>
      </c>
      <c r="P7" s="11">
        <v>160</v>
      </c>
      <c r="Q7" s="14">
        <v>345.54</v>
      </c>
      <c r="R7" s="12">
        <v>-0.7179</v>
      </c>
      <c r="S7" s="12">
        <v>-0.6874</v>
      </c>
      <c r="T7" s="12"/>
      <c r="U7" s="12">
        <v>-0.6874</v>
      </c>
      <c r="V7" s="11">
        <v>42</v>
      </c>
      <c r="W7" s="13">
        <v>2343.88</v>
      </c>
      <c r="X7" s="11">
        <v>88</v>
      </c>
      <c r="Y7" s="11">
        <v>185</v>
      </c>
      <c r="Z7" s="13">
        <v>9155.57</v>
      </c>
      <c r="AA7" s="11">
        <v>88</v>
      </c>
      <c r="AB7" s="12">
        <v>-0.773</v>
      </c>
      <c r="AC7" s="12">
        <v>-0.744</v>
      </c>
      <c r="AD7" s="11">
        <v>27</v>
      </c>
      <c r="AE7" s="13">
        <v>1358.75</v>
      </c>
      <c r="AF7" s="11">
        <v>51</v>
      </c>
      <c r="AG7" s="11">
        <v>111</v>
      </c>
      <c r="AH7" s="13">
        <v>5356.95</v>
      </c>
      <c r="AI7" s="11">
        <v>51</v>
      </c>
      <c r="AJ7" s="12">
        <v>-0.7568</v>
      </c>
      <c r="AK7" s="12">
        <v>-0.7464</v>
      </c>
      <c r="AL7" s="11">
        <v>95</v>
      </c>
      <c r="AM7" s="13">
        <v>4911.48</v>
      </c>
      <c r="AN7" s="11">
        <v>88</v>
      </c>
      <c r="AO7" s="11">
        <v>289</v>
      </c>
      <c r="AP7" s="13">
        <v>15446.23</v>
      </c>
      <c r="AQ7" s="11">
        <v>88</v>
      </c>
      <c r="AR7" s="12">
        <v>-0.6713</v>
      </c>
      <c r="AS7" s="12">
        <v>-0.682</v>
      </c>
      <c r="AT7" s="11">
        <v>93</v>
      </c>
      <c r="AU7" s="13">
        <v>7262.88</v>
      </c>
      <c r="AV7" s="11">
        <v>131</v>
      </c>
      <c r="AW7" s="11">
        <v>258</v>
      </c>
      <c r="AX7" s="13">
        <v>17126.67</v>
      </c>
      <c r="AY7" s="11">
        <v>131</v>
      </c>
      <c r="AZ7" s="12">
        <v>-0.6395</v>
      </c>
      <c r="BA7" s="12">
        <v>-0.5759</v>
      </c>
      <c r="BB7" s="11">
        <v>31</v>
      </c>
      <c r="BC7" s="13">
        <v>1407.13</v>
      </c>
      <c r="BD7" s="11">
        <v>133</v>
      </c>
      <c r="BE7" s="11">
        <v>178</v>
      </c>
      <c r="BF7" s="13">
        <v>8200.27</v>
      </c>
      <c r="BG7" s="11">
        <v>133</v>
      </c>
      <c r="BH7" s="12">
        <v>-0.8258</v>
      </c>
      <c r="BI7" s="12">
        <v>-0.8284</v>
      </c>
    </row>
    <row r="8">
      <c r="A8" s="10" t="s">
        <v>39</v>
      </c>
      <c r="B8" s="11">
        <v>136017</v>
      </c>
      <c r="C8" s="11">
        <f>=ROUNDDOWN(28.2667968993537,0)</f>
      </c>
      <c r="D8" s="11">
        <v>85508</v>
      </c>
      <c r="E8" s="12">
        <v>0.9905</v>
      </c>
      <c r="F8" s="11"/>
      <c r="G8" s="11">
        <f>=ROUNDDOWN({0},0)</f>
      </c>
      <c r="H8" s="11"/>
      <c r="I8" s="12"/>
      <c r="J8" s="11">
        <v>55</v>
      </c>
      <c r="K8" s="13">
        <v>2492.97</v>
      </c>
      <c r="L8" s="11">
        <v>260</v>
      </c>
      <c r="M8" s="14">
        <v>9.59</v>
      </c>
      <c r="N8" s="11">
        <v>226</v>
      </c>
      <c r="O8" s="13">
        <v>9876.86</v>
      </c>
      <c r="P8" s="11">
        <v>260</v>
      </c>
      <c r="Q8" s="14">
        <v>37.99</v>
      </c>
      <c r="R8" s="12">
        <v>-0.7566</v>
      </c>
      <c r="S8" s="12">
        <v>-0.7476</v>
      </c>
      <c r="T8" s="12"/>
      <c r="U8" s="12">
        <v>-0.7476</v>
      </c>
      <c r="V8" s="11"/>
      <c r="W8" s="13"/>
      <c r="X8" s="11"/>
      <c r="Y8" s="11"/>
      <c r="Z8" s="13"/>
      <c r="AA8" s="11"/>
      <c r="AB8" s="12"/>
      <c r="AC8" s="12"/>
      <c r="AD8" s="11">
        <v>51</v>
      </c>
      <c r="AE8" s="13">
        <v>2339.31</v>
      </c>
      <c r="AF8" s="11">
        <v>69</v>
      </c>
      <c r="AG8" s="11">
        <v>218</v>
      </c>
      <c r="AH8" s="13">
        <v>9576.76</v>
      </c>
      <c r="AI8" s="11">
        <v>69</v>
      </c>
      <c r="AJ8" s="12">
        <v>-0.7661</v>
      </c>
      <c r="AK8" s="12">
        <v>-0.7557</v>
      </c>
      <c r="AL8" s="11">
        <v>4</v>
      </c>
      <c r="AM8" s="13">
        <v>153.66</v>
      </c>
      <c r="AN8" s="11">
        <v>2</v>
      </c>
      <c r="AO8" s="11">
        <v>8</v>
      </c>
      <c r="AP8" s="13">
        <v>300.1</v>
      </c>
      <c r="AQ8" s="11">
        <v>2</v>
      </c>
      <c r="AR8" s="12">
        <v>-0.5</v>
      </c>
      <c r="AS8" s="12">
        <v>-0.488</v>
      </c>
      <c r="AT8" s="11"/>
      <c r="AU8" s="13"/>
      <c r="AV8" s="11"/>
      <c r="AW8" s="11"/>
      <c r="AX8" s="13"/>
      <c r="AY8" s="11"/>
      <c r="AZ8" s="12"/>
      <c r="BA8" s="12"/>
      <c r="BB8" s="11"/>
      <c r="BC8" s="13"/>
      <c r="BD8" s="11"/>
      <c r="BE8" s="11"/>
      <c r="BF8" s="13"/>
      <c r="BG8" s="11"/>
      <c r="BH8" s="12"/>
      <c r="BI8" s="12"/>
    </row>
    <row r="9">
      <c r="A9" s="10" t="s">
        <v>40</v>
      </c>
      <c r="B9" s="11">
        <v>217539</v>
      </c>
      <c r="C9" s="11">
        <f>=ROUNDDOWN(25.2362501595109,0)</f>
      </c>
      <c r="D9" s="11">
        <v>256562</v>
      </c>
      <c r="E9" s="12">
        <v>0.9864</v>
      </c>
      <c r="F9" s="11"/>
      <c r="G9" s="11">
        <f>=ROUNDDOWN({0},0)</f>
      </c>
      <c r="H9" s="11"/>
      <c r="I9" s="12"/>
      <c r="J9" s="11">
        <v>119</v>
      </c>
      <c r="K9" s="13">
        <v>2468.58</v>
      </c>
      <c r="L9" s="11">
        <v>336</v>
      </c>
      <c r="M9" s="14">
        <v>7.35</v>
      </c>
      <c r="N9" s="11">
        <v>342</v>
      </c>
      <c r="O9" s="13">
        <v>7354.36</v>
      </c>
      <c r="P9" s="11">
        <v>336</v>
      </c>
      <c r="Q9" s="14">
        <v>21.89</v>
      </c>
      <c r="R9" s="12">
        <v>-0.652</v>
      </c>
      <c r="S9" s="12">
        <v>-0.6643</v>
      </c>
      <c r="T9" s="12"/>
      <c r="U9" s="12">
        <v>-0.6642</v>
      </c>
      <c r="V9" s="11"/>
      <c r="W9" s="13"/>
      <c r="X9" s="11">
        <v>2</v>
      </c>
      <c r="Y9" s="11"/>
      <c r="Z9" s="13"/>
      <c r="AA9" s="11">
        <v>2</v>
      </c>
      <c r="AB9" s="12"/>
      <c r="AC9" s="12"/>
      <c r="AD9" s="11">
        <v>119</v>
      </c>
      <c r="AE9" s="13">
        <v>2468.58</v>
      </c>
      <c r="AF9" s="11">
        <v>88</v>
      </c>
      <c r="AG9" s="11">
        <v>342</v>
      </c>
      <c r="AH9" s="13">
        <v>7354.36</v>
      </c>
      <c r="AI9" s="11">
        <v>88</v>
      </c>
      <c r="AJ9" s="12">
        <v>-0.652</v>
      </c>
      <c r="AK9" s="12">
        <v>-0.6643</v>
      </c>
      <c r="AL9" s="11"/>
      <c r="AM9" s="13"/>
      <c r="AN9" s="11"/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  <c r="BB9" s="11"/>
      <c r="BC9" s="13"/>
      <c r="BD9" s="11"/>
      <c r="BE9" s="11"/>
      <c r="BF9" s="13"/>
      <c r="BG9" s="11"/>
      <c r="BH9" s="12"/>
      <c r="BI9" s="12"/>
    </row>
    <row r="10">
      <c r="A10" s="10" t="s">
        <v>41</v>
      </c>
      <c r="B10" s="11">
        <v>479541</v>
      </c>
      <c r="C10" s="11">
        <f>=ROUNDDOWN(34.4290083570259,0)</f>
      </c>
      <c r="D10" s="11">
        <v>271038</v>
      </c>
      <c r="E10" s="12">
        <v>0.9077</v>
      </c>
      <c r="F10" s="11"/>
      <c r="G10" s="11">
        <f>=ROUNDDOWN({0},0)</f>
      </c>
      <c r="H10" s="11"/>
      <c r="I10" s="12"/>
      <c r="J10" s="11">
        <v>371</v>
      </c>
      <c r="K10" s="13">
        <v>13478.93</v>
      </c>
      <c r="L10" s="11">
        <v>1140</v>
      </c>
      <c r="M10" s="14">
        <v>11.82</v>
      </c>
      <c r="N10" s="11">
        <v>1846</v>
      </c>
      <c r="O10" s="13">
        <v>66663.31</v>
      </c>
      <c r="P10" s="11">
        <v>1140</v>
      </c>
      <c r="Q10" s="14">
        <v>58.48</v>
      </c>
      <c r="R10" s="12">
        <v>-0.799</v>
      </c>
      <c r="S10" s="12">
        <v>-0.7978</v>
      </c>
      <c r="T10" s="12"/>
      <c r="U10" s="12">
        <v>-0.7979</v>
      </c>
      <c r="V10" s="11">
        <v>119</v>
      </c>
      <c r="W10" s="13">
        <v>3770.16</v>
      </c>
      <c r="X10" s="11">
        <v>420</v>
      </c>
      <c r="Y10" s="11">
        <v>990</v>
      </c>
      <c r="Z10" s="13">
        <v>34387.7</v>
      </c>
      <c r="AA10" s="11">
        <v>420</v>
      </c>
      <c r="AB10" s="12">
        <v>-0.8798</v>
      </c>
      <c r="AC10" s="12">
        <v>-0.8904</v>
      </c>
      <c r="AD10" s="11">
        <v>232</v>
      </c>
      <c r="AE10" s="13">
        <v>9208.96</v>
      </c>
      <c r="AF10" s="11">
        <v>110</v>
      </c>
      <c r="AG10" s="11">
        <v>757</v>
      </c>
      <c r="AH10" s="13">
        <v>30173.05</v>
      </c>
      <c r="AI10" s="11">
        <v>110</v>
      </c>
      <c r="AJ10" s="12">
        <v>-0.6935</v>
      </c>
      <c r="AK10" s="12">
        <v>-0.6948</v>
      </c>
      <c r="AL10" s="11">
        <v>14</v>
      </c>
      <c r="AM10" s="13">
        <v>316.68</v>
      </c>
      <c r="AN10" s="11">
        <v>6</v>
      </c>
      <c r="AO10" s="11">
        <v>65</v>
      </c>
      <c r="AP10" s="13">
        <v>1308.12</v>
      </c>
      <c r="AQ10" s="11">
        <v>6</v>
      </c>
      <c r="AR10" s="12">
        <v>-0.7846</v>
      </c>
      <c r="AS10" s="12">
        <v>-0.7579</v>
      </c>
      <c r="AT10" s="11"/>
      <c r="AU10" s="13"/>
      <c r="AV10" s="11"/>
      <c r="AW10" s="11"/>
      <c r="AX10" s="13"/>
      <c r="AY10" s="11"/>
      <c r="AZ10" s="12"/>
      <c r="BA10" s="12"/>
      <c r="BB10" s="11">
        <v>6</v>
      </c>
      <c r="BC10" s="13">
        <v>183.13</v>
      </c>
      <c r="BD10" s="11">
        <v>20</v>
      </c>
      <c r="BE10" s="11">
        <v>34</v>
      </c>
      <c r="BF10" s="13">
        <v>794.44</v>
      </c>
      <c r="BG10" s="11">
        <v>20</v>
      </c>
      <c r="BH10" s="12">
        <v>-0.8235</v>
      </c>
      <c r="BI10" s="12">
        <v>-0.7695</v>
      </c>
    </row>
    <row r="11">
      <c r="A11" s="10" t="s">
        <v>42</v>
      </c>
      <c r="B11" s="11">
        <v>1480</v>
      </c>
      <c r="C11" s="11">
        <f>=ROUNDDOWN(43.2748538011696,0)</f>
      </c>
      <c r="D11" s="11"/>
      <c r="E11" s="12">
        <v>0.9524</v>
      </c>
      <c r="F11" s="11"/>
      <c r="G11" s="11">
        <f>=ROUNDDOWN({0},0)</f>
      </c>
      <c r="H11" s="11"/>
      <c r="I11" s="12"/>
      <c r="J11" s="11"/>
      <c r="K11" s="13"/>
      <c r="L11" s="11">
        <v>31</v>
      </c>
      <c r="M11" s="14"/>
      <c r="N11" s="11"/>
      <c r="O11" s="13"/>
      <c r="P11" s="11">
        <v>31</v>
      </c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>
        <v>21</v>
      </c>
      <c r="BE11" s="11"/>
      <c r="BF11" s="13"/>
      <c r="BG11" s="11">
        <v>21</v>
      </c>
      <c r="BH11" s="12"/>
      <c r="BI11" s="12"/>
    </row>
    <row r="12">
      <c r="A12" s="10" t="s">
        <v>43</v>
      </c>
      <c r="B12" s="11">
        <v>94347</v>
      </c>
      <c r="C12" s="11">
        <f>=ROUNDDOWN(20.9795201351982,0)</f>
      </c>
      <c r="D12" s="11">
        <v>68203</v>
      </c>
      <c r="E12" s="12">
        <v>0.9043</v>
      </c>
      <c r="F12" s="11"/>
      <c r="G12" s="11">
        <f>=ROUNDDOWN({0},0)</f>
      </c>
      <c r="H12" s="11">
        <v>8630</v>
      </c>
      <c r="I12" s="12">
        <v>0.8305</v>
      </c>
      <c r="J12" s="11">
        <v>1674</v>
      </c>
      <c r="K12" s="13">
        <v>304943.18</v>
      </c>
      <c r="L12" s="11">
        <v>508</v>
      </c>
      <c r="M12" s="14">
        <v>600.28</v>
      </c>
      <c r="N12" s="11">
        <v>8911</v>
      </c>
      <c r="O12" s="13">
        <v>1587347.07</v>
      </c>
      <c r="P12" s="11">
        <v>508</v>
      </c>
      <c r="Q12" s="14">
        <v>3124.7</v>
      </c>
      <c r="R12" s="12">
        <v>-0.8121</v>
      </c>
      <c r="S12" s="12">
        <v>-0.8079</v>
      </c>
      <c r="T12" s="12"/>
      <c r="U12" s="12">
        <v>-0.8079</v>
      </c>
      <c r="V12" s="11">
        <v>1284</v>
      </c>
      <c r="W12" s="13">
        <v>251099.67</v>
      </c>
      <c r="X12" s="11">
        <v>183</v>
      </c>
      <c r="Y12" s="11">
        <v>6925</v>
      </c>
      <c r="Z12" s="13">
        <v>1313938.04</v>
      </c>
      <c r="AA12" s="11">
        <v>183</v>
      </c>
      <c r="AB12" s="12">
        <v>-0.8146</v>
      </c>
      <c r="AC12" s="12">
        <v>-0.8089</v>
      </c>
      <c r="AD12" s="11">
        <v>57</v>
      </c>
      <c r="AE12" s="13">
        <v>7392.69</v>
      </c>
      <c r="AF12" s="11">
        <v>169</v>
      </c>
      <c r="AG12" s="11">
        <v>212</v>
      </c>
      <c r="AH12" s="13">
        <v>24791.28</v>
      </c>
      <c r="AI12" s="11">
        <v>169</v>
      </c>
      <c r="AJ12" s="12">
        <v>-0.7311</v>
      </c>
      <c r="AK12" s="12">
        <v>-0.7018</v>
      </c>
      <c r="AL12" s="11">
        <v>153</v>
      </c>
      <c r="AM12" s="13">
        <v>22777.68</v>
      </c>
      <c r="AN12" s="11">
        <v>265</v>
      </c>
      <c r="AO12" s="11">
        <v>655</v>
      </c>
      <c r="AP12" s="13">
        <v>94745.69</v>
      </c>
      <c r="AQ12" s="11">
        <v>265</v>
      </c>
      <c r="AR12" s="12">
        <v>-0.7664</v>
      </c>
      <c r="AS12" s="12">
        <v>-0.7596</v>
      </c>
      <c r="AT12" s="11">
        <v>79</v>
      </c>
      <c r="AU12" s="13">
        <v>12187.99</v>
      </c>
      <c r="AV12" s="11">
        <v>362</v>
      </c>
      <c r="AW12" s="11">
        <v>379</v>
      </c>
      <c r="AX12" s="13">
        <v>56777.32</v>
      </c>
      <c r="AY12" s="11">
        <v>362</v>
      </c>
      <c r="AZ12" s="12">
        <v>-0.7916</v>
      </c>
      <c r="BA12" s="12">
        <v>-0.7853</v>
      </c>
      <c r="BB12" s="11">
        <v>101</v>
      </c>
      <c r="BC12" s="13">
        <v>11485.15</v>
      </c>
      <c r="BD12" s="11">
        <v>280</v>
      </c>
      <c r="BE12" s="11">
        <v>740</v>
      </c>
      <c r="BF12" s="13">
        <v>97094.74</v>
      </c>
      <c r="BG12" s="11">
        <v>280</v>
      </c>
      <c r="BH12" s="12">
        <v>-0.8635</v>
      </c>
      <c r="BI12" s="12">
        <v>-0.8817</v>
      </c>
    </row>
    <row r="13">
      <c r="A13" s="10" t="s">
        <v>44</v>
      </c>
      <c r="B13" s="11">
        <v>11264</v>
      </c>
      <c r="C13" s="11">
        <f>=ROUNDDOWN(19.9680907640489,0)</f>
      </c>
      <c r="D13" s="11">
        <v>10810</v>
      </c>
      <c r="E13" s="12">
        <v>0.8931</v>
      </c>
      <c r="F13" s="11"/>
      <c r="G13" s="11">
        <f>=ROUNDDOWN({0},0)</f>
      </c>
      <c r="H13" s="11"/>
      <c r="I13" s="12"/>
      <c r="J13" s="11">
        <v>133</v>
      </c>
      <c r="K13" s="13">
        <v>8469.86</v>
      </c>
      <c r="L13" s="11">
        <v>115</v>
      </c>
      <c r="M13" s="14">
        <v>73.65</v>
      </c>
      <c r="N13" s="11">
        <v>665</v>
      </c>
      <c r="O13" s="13">
        <v>47514.19</v>
      </c>
      <c r="P13" s="11">
        <v>115</v>
      </c>
      <c r="Q13" s="14">
        <v>413.17</v>
      </c>
      <c r="R13" s="12">
        <v>-0.8</v>
      </c>
      <c r="S13" s="12">
        <v>-0.8217</v>
      </c>
      <c r="T13" s="12"/>
      <c r="U13" s="12">
        <v>-0.8217</v>
      </c>
      <c r="V13" s="11"/>
      <c r="W13" s="13"/>
      <c r="X13" s="11">
        <v>8</v>
      </c>
      <c r="Y13" s="11">
        <v>14</v>
      </c>
      <c r="Z13" s="13">
        <v>1091</v>
      </c>
      <c r="AA13" s="11">
        <v>8</v>
      </c>
      <c r="AB13" s="12"/>
      <c r="AC13" s="12"/>
      <c r="AD13" s="11">
        <v>26</v>
      </c>
      <c r="AE13" s="13">
        <v>1388.6</v>
      </c>
      <c r="AF13" s="11">
        <v>48</v>
      </c>
      <c r="AG13" s="11">
        <v>89</v>
      </c>
      <c r="AH13" s="13">
        <v>4952.74</v>
      </c>
      <c r="AI13" s="11">
        <v>48</v>
      </c>
      <c r="AJ13" s="12">
        <v>-0.7079</v>
      </c>
      <c r="AK13" s="12">
        <v>-0.7196</v>
      </c>
      <c r="AL13" s="11">
        <v>37</v>
      </c>
      <c r="AM13" s="13">
        <v>1860.01</v>
      </c>
      <c r="AN13" s="11">
        <v>71</v>
      </c>
      <c r="AO13" s="11">
        <v>173</v>
      </c>
      <c r="AP13" s="13">
        <v>10832.96</v>
      </c>
      <c r="AQ13" s="11">
        <v>71</v>
      </c>
      <c r="AR13" s="12">
        <v>-0.7861</v>
      </c>
      <c r="AS13" s="12">
        <v>-0.8283</v>
      </c>
      <c r="AT13" s="11">
        <v>25</v>
      </c>
      <c r="AU13" s="13">
        <v>3038.9</v>
      </c>
      <c r="AV13" s="11">
        <v>18</v>
      </c>
      <c r="AW13" s="11">
        <v>160</v>
      </c>
      <c r="AX13" s="13">
        <v>17549.57</v>
      </c>
      <c r="AY13" s="11">
        <v>18</v>
      </c>
      <c r="AZ13" s="12">
        <v>-0.8438</v>
      </c>
      <c r="BA13" s="12">
        <v>-0.8268</v>
      </c>
      <c r="BB13" s="11">
        <v>45</v>
      </c>
      <c r="BC13" s="13">
        <v>2182.35</v>
      </c>
      <c r="BD13" s="11">
        <v>76</v>
      </c>
      <c r="BE13" s="11">
        <v>229</v>
      </c>
      <c r="BF13" s="13">
        <v>13087.92</v>
      </c>
      <c r="BG13" s="11">
        <v>76</v>
      </c>
      <c r="BH13" s="12">
        <v>-0.8035</v>
      </c>
      <c r="BI13" s="12">
        <v>-0.8333</v>
      </c>
    </row>
    <row r="14">
      <c r="A14" s="10" t="s">
        <v>45</v>
      </c>
      <c r="B14" s="11">
        <v>5921</v>
      </c>
      <c r="C14" s="11">
        <f>=ROUNDDOWN(146.197530864198,0)</f>
      </c>
      <c r="D14" s="11"/>
      <c r="E14" s="12">
        <v>1</v>
      </c>
      <c r="F14" s="11"/>
      <c r="G14" s="11">
        <f>=ROUNDDOWN({0},0)</f>
      </c>
      <c r="H14" s="11"/>
      <c r="I14" s="12"/>
      <c r="J14" s="11"/>
      <c r="K14" s="13"/>
      <c r="L14" s="11">
        <v>22</v>
      </c>
      <c r="M14" s="14"/>
      <c r="N14" s="11"/>
      <c r="O14" s="13"/>
      <c r="P14" s="11">
        <v>22</v>
      </c>
      <c r="Q14" s="14"/>
      <c r="R14" s="12"/>
      <c r="S14" s="12"/>
      <c r="T14" s="12"/>
      <c r="U14" s="12"/>
      <c r="V14" s="11"/>
      <c r="W14" s="13"/>
      <c r="X14" s="11"/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</row>
    <row r="15">
      <c r="A15" s="10" t="s">
        <v>46</v>
      </c>
      <c r="B15" s="11">
        <v>29793</v>
      </c>
      <c r="C15" s="11">
        <f>=ROUNDDOWN(95.5822906641001,0)</f>
      </c>
      <c r="D15" s="11">
        <v>6250</v>
      </c>
      <c r="E15" s="12">
        <v>0.9086</v>
      </c>
      <c r="F15" s="11"/>
      <c r="G15" s="11">
        <f>=ROUNDDOWN({0},0)</f>
      </c>
      <c r="H15" s="11"/>
      <c r="I15" s="12"/>
      <c r="J15" s="11"/>
      <c r="K15" s="13"/>
      <c r="L15" s="11">
        <v>81</v>
      </c>
      <c r="M15" s="14"/>
      <c r="N15" s="11"/>
      <c r="O15" s="13"/>
      <c r="P15" s="11">
        <v>81</v>
      </c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</row>
    <row r="16">
      <c r="A16" s="10" t="s">
        <v>47</v>
      </c>
      <c r="B16" s="11">
        <v>5150</v>
      </c>
      <c r="C16" s="11">
        <f>=ROUNDDOWN(312.121212121212,0)</f>
      </c>
      <c r="D16" s="11"/>
      <c r="E16" s="12"/>
      <c r="F16" s="11"/>
      <c r="G16" s="11">
        <f>=ROUNDDOWN({0},0)</f>
      </c>
      <c r="H16" s="11"/>
      <c r="I16" s="12"/>
      <c r="J16" s="11"/>
      <c r="K16" s="13"/>
      <c r="L16" s="11"/>
      <c r="M16" s="14"/>
      <c r="N16" s="11"/>
      <c r="O16" s="13"/>
      <c r="P16" s="11"/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</row>
    <row r="17">
      <c r="A17" s="10" t="s">
        <v>48</v>
      </c>
      <c r="B17" s="11">
        <v>405813</v>
      </c>
      <c r="C17" s="11">
        <f>=ROUNDDOWN(31.0629812770778,0)</f>
      </c>
      <c r="D17" s="11">
        <v>270585</v>
      </c>
      <c r="E17" s="12">
        <v>0.8873</v>
      </c>
      <c r="F17" s="11"/>
      <c r="G17" s="11">
        <f>=ROUNDDOWN({0},0)</f>
      </c>
      <c r="H17" s="11"/>
      <c r="I17" s="12"/>
      <c r="J17" s="11">
        <v>200</v>
      </c>
      <c r="K17" s="13">
        <v>7318.25</v>
      </c>
      <c r="L17" s="11">
        <v>1333</v>
      </c>
      <c r="M17" s="14">
        <v>5.49</v>
      </c>
      <c r="N17" s="11">
        <v>588</v>
      </c>
      <c r="O17" s="13">
        <v>21715.41</v>
      </c>
      <c r="P17" s="11">
        <v>1333</v>
      </c>
      <c r="Q17" s="14">
        <v>16.29</v>
      </c>
      <c r="R17" s="12">
        <v>-0.6599</v>
      </c>
      <c r="S17" s="12">
        <v>-0.663</v>
      </c>
      <c r="T17" s="12"/>
      <c r="U17" s="12">
        <v>-0.663</v>
      </c>
      <c r="V17" s="11"/>
      <c r="W17" s="13"/>
      <c r="X17" s="11"/>
      <c r="Y17" s="11"/>
      <c r="Z17" s="13"/>
      <c r="AA17" s="11"/>
      <c r="AB17" s="12"/>
      <c r="AC17" s="12"/>
      <c r="AD17" s="11">
        <v>200</v>
      </c>
      <c r="AE17" s="13">
        <v>7318.25</v>
      </c>
      <c r="AF17" s="11">
        <v>100</v>
      </c>
      <c r="AG17" s="11">
        <v>588</v>
      </c>
      <c r="AH17" s="13">
        <v>21715.41</v>
      </c>
      <c r="AI17" s="11">
        <v>100</v>
      </c>
      <c r="AJ17" s="12">
        <v>-0.6599</v>
      </c>
      <c r="AK17" s="12">
        <v>-0.663</v>
      </c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  <c r="BB17" s="11"/>
      <c r="BC17" s="13"/>
      <c r="BD17" s="11"/>
      <c r="BE17" s="11"/>
      <c r="BF17" s="13"/>
      <c r="BG17" s="11"/>
      <c r="BH17" s="12"/>
      <c r="BI17" s="12"/>
    </row>
    <row r="18">
      <c r="A18" s="10" t="s">
        <v>49</v>
      </c>
      <c r="B18" s="11">
        <v>161165</v>
      </c>
      <c r="C18" s="11">
        <f>=ROUNDDOWN(55.6701208981002,0)</f>
      </c>
      <c r="D18" s="11">
        <v>62094</v>
      </c>
      <c r="E18" s="12">
        <v>0.996</v>
      </c>
      <c r="F18" s="11"/>
      <c r="G18" s="11">
        <f>=ROUNDDOWN({0},0)</f>
      </c>
      <c r="H18" s="11"/>
      <c r="I18" s="12"/>
      <c r="J18" s="11">
        <v>496</v>
      </c>
      <c r="K18" s="13">
        <v>16852.14</v>
      </c>
      <c r="L18" s="11">
        <v>161</v>
      </c>
      <c r="M18" s="14">
        <v>104.67</v>
      </c>
      <c r="N18" s="11">
        <v>1639</v>
      </c>
      <c r="O18" s="13">
        <v>55646.62</v>
      </c>
      <c r="P18" s="11">
        <v>161</v>
      </c>
      <c r="Q18" s="14">
        <v>345.63</v>
      </c>
      <c r="R18" s="12">
        <v>-0.6974</v>
      </c>
      <c r="S18" s="12">
        <v>-0.6972</v>
      </c>
      <c r="T18" s="12"/>
      <c r="U18" s="12">
        <v>-0.6972</v>
      </c>
      <c r="V18" s="11"/>
      <c r="W18" s="13"/>
      <c r="X18" s="11">
        <v>4</v>
      </c>
      <c r="Y18" s="11"/>
      <c r="Z18" s="13"/>
      <c r="AA18" s="11">
        <v>4</v>
      </c>
      <c r="AB18" s="12"/>
      <c r="AC18" s="12"/>
      <c r="AD18" s="11">
        <v>496</v>
      </c>
      <c r="AE18" s="13">
        <v>16852.14</v>
      </c>
      <c r="AF18" s="11">
        <v>100</v>
      </c>
      <c r="AG18" s="11">
        <v>1639</v>
      </c>
      <c r="AH18" s="13">
        <v>55646.62</v>
      </c>
      <c r="AI18" s="11">
        <v>100</v>
      </c>
      <c r="AJ18" s="12">
        <v>-0.6974</v>
      </c>
      <c r="AK18" s="12">
        <v>-0.6972</v>
      </c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  <c r="BB18" s="11"/>
      <c r="BC18" s="13"/>
      <c r="BD18" s="11"/>
      <c r="BE18" s="11"/>
      <c r="BF18" s="13"/>
      <c r="BG18" s="11"/>
      <c r="BH18" s="12"/>
      <c r="BI18" s="12"/>
    </row>
    <row r="19">
      <c r="A19" s="10" t="s">
        <v>50</v>
      </c>
      <c r="B19" s="11">
        <v>275694</v>
      </c>
      <c r="C19" s="11">
        <f>=ROUNDDOWN(35.2419179588132,0)</f>
      </c>
      <c r="D19" s="11">
        <v>102448</v>
      </c>
      <c r="E19" s="12">
        <v>1</v>
      </c>
      <c r="F19" s="11"/>
      <c r="G19" s="11">
        <f>=ROUNDDOWN({0},0)</f>
      </c>
      <c r="H19" s="11"/>
      <c r="I19" s="12"/>
      <c r="J19" s="11">
        <v>467</v>
      </c>
      <c r="K19" s="13">
        <v>11086.72</v>
      </c>
      <c r="L19" s="11">
        <v>533</v>
      </c>
      <c r="M19" s="14">
        <v>20.8</v>
      </c>
      <c r="N19" s="11">
        <v>2213</v>
      </c>
      <c r="O19" s="13">
        <v>52105.76</v>
      </c>
      <c r="P19" s="11">
        <v>533</v>
      </c>
      <c r="Q19" s="14">
        <v>97.76</v>
      </c>
      <c r="R19" s="12">
        <v>-0.789</v>
      </c>
      <c r="S19" s="12">
        <v>-0.7872</v>
      </c>
      <c r="T19" s="12"/>
      <c r="U19" s="12">
        <v>-0.7872</v>
      </c>
      <c r="V19" s="11">
        <v>437</v>
      </c>
      <c r="W19" s="13">
        <v>10516.51</v>
      </c>
      <c r="X19" s="11">
        <v>221</v>
      </c>
      <c r="Y19" s="11">
        <v>2099</v>
      </c>
      <c r="Z19" s="13">
        <v>49695.94</v>
      </c>
      <c r="AA19" s="11">
        <v>221</v>
      </c>
      <c r="AB19" s="12">
        <v>-0.7918</v>
      </c>
      <c r="AC19" s="12">
        <v>-0.7884</v>
      </c>
      <c r="AD19" s="11"/>
      <c r="AE19" s="13"/>
      <c r="AF19" s="11"/>
      <c r="AG19" s="11"/>
      <c r="AH19" s="13"/>
      <c r="AI19" s="11"/>
      <c r="AJ19" s="12"/>
      <c r="AK19" s="12"/>
      <c r="AL19" s="11">
        <v>30</v>
      </c>
      <c r="AM19" s="13">
        <v>570.21</v>
      </c>
      <c r="AN19" s="11">
        <v>108</v>
      </c>
      <c r="AO19" s="11">
        <v>114</v>
      </c>
      <c r="AP19" s="13">
        <v>2409.82</v>
      </c>
      <c r="AQ19" s="11">
        <v>108</v>
      </c>
      <c r="AR19" s="12">
        <v>-0.7368</v>
      </c>
      <c r="AS19" s="12">
        <v>-0.7634</v>
      </c>
      <c r="AT19" s="11"/>
      <c r="AU19" s="13"/>
      <c r="AV19" s="11"/>
      <c r="AW19" s="11"/>
      <c r="AX19" s="13"/>
      <c r="AY19" s="11"/>
      <c r="AZ19" s="12"/>
      <c r="BA19" s="12"/>
      <c r="BB19" s="11"/>
      <c r="BC19" s="13"/>
      <c r="BD19" s="11"/>
      <c r="BE19" s="11"/>
      <c r="BF19" s="13"/>
      <c r="BG19" s="11"/>
      <c r="BH19" s="12"/>
      <c r="BI19" s="12"/>
    </row>
    <row r="20">
      <c r="A20" s="10" t="s">
        <v>51</v>
      </c>
      <c r="B20" s="11">
        <v>161600</v>
      </c>
      <c r="C20" s="11">
        <f>=ROUNDDOWN(38.6454945475416,0)</f>
      </c>
      <c r="D20" s="11">
        <v>56011</v>
      </c>
      <c r="E20" s="12">
        <v>0.9511</v>
      </c>
      <c r="F20" s="11"/>
      <c r="G20" s="11">
        <f>=ROUNDDOWN({0},0)</f>
      </c>
      <c r="H20" s="11"/>
      <c r="I20" s="12"/>
      <c r="J20" s="11">
        <v>111</v>
      </c>
      <c r="K20" s="13">
        <v>4456.65</v>
      </c>
      <c r="L20" s="11">
        <v>503</v>
      </c>
      <c r="M20" s="14">
        <v>8.86</v>
      </c>
      <c r="N20" s="11">
        <v>509</v>
      </c>
      <c r="O20" s="13">
        <v>21702.07</v>
      </c>
      <c r="P20" s="11">
        <v>503</v>
      </c>
      <c r="Q20" s="14">
        <v>43.15</v>
      </c>
      <c r="R20" s="12">
        <v>-0.7819</v>
      </c>
      <c r="S20" s="12">
        <v>-0.7946</v>
      </c>
      <c r="T20" s="12"/>
      <c r="U20" s="12">
        <v>-0.7947</v>
      </c>
      <c r="V20" s="11">
        <v>70</v>
      </c>
      <c r="W20" s="13">
        <v>2735.59</v>
      </c>
      <c r="X20" s="11">
        <v>144</v>
      </c>
      <c r="Y20" s="11">
        <v>285</v>
      </c>
      <c r="Z20" s="13">
        <v>12132.83</v>
      </c>
      <c r="AA20" s="11">
        <v>144</v>
      </c>
      <c r="AB20" s="12">
        <v>-0.7544</v>
      </c>
      <c r="AC20" s="12">
        <v>-0.7745</v>
      </c>
      <c r="AD20" s="11"/>
      <c r="AE20" s="13"/>
      <c r="AF20" s="11">
        <v>7</v>
      </c>
      <c r="AG20" s="11"/>
      <c r="AH20" s="13"/>
      <c r="AI20" s="11">
        <v>7</v>
      </c>
      <c r="AJ20" s="12"/>
      <c r="AK20" s="12"/>
      <c r="AL20" s="11">
        <v>23</v>
      </c>
      <c r="AM20" s="13">
        <v>963.13</v>
      </c>
      <c r="AN20" s="11">
        <v>133</v>
      </c>
      <c r="AO20" s="11">
        <v>75</v>
      </c>
      <c r="AP20" s="13">
        <v>3115.77</v>
      </c>
      <c r="AQ20" s="11">
        <v>133</v>
      </c>
      <c r="AR20" s="12">
        <v>-0.6933</v>
      </c>
      <c r="AS20" s="12">
        <v>-0.6909</v>
      </c>
      <c r="AT20" s="11"/>
      <c r="AU20" s="13"/>
      <c r="AV20" s="11"/>
      <c r="AW20" s="11"/>
      <c r="AX20" s="13"/>
      <c r="AY20" s="11"/>
      <c r="AZ20" s="12"/>
      <c r="BA20" s="12"/>
      <c r="BB20" s="11">
        <v>18</v>
      </c>
      <c r="BC20" s="13">
        <v>757.93</v>
      </c>
      <c r="BD20" s="11">
        <v>195</v>
      </c>
      <c r="BE20" s="11">
        <v>149</v>
      </c>
      <c r="BF20" s="13">
        <v>6453.47</v>
      </c>
      <c r="BG20" s="11">
        <v>195</v>
      </c>
      <c r="BH20" s="12">
        <v>-0.8792</v>
      </c>
      <c r="BI20" s="12">
        <v>-0.8826</v>
      </c>
    </row>
    <row r="21">
      <c r="A21" s="19" t="s">
        <v>52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4607</v>
      </c>
      <c r="K21" s="17">
        <v>433383.3</v>
      </c>
      <c r="L21" s="15">
        <v>7080</v>
      </c>
      <c r="M21" s="18">
        <v>61.21</v>
      </c>
      <c r="N21" s="15">
        <v>21320</v>
      </c>
      <c r="O21" s="17">
        <v>2134264.86</v>
      </c>
      <c r="P21" s="15">
        <v>7080</v>
      </c>
      <c r="Q21" s="18">
        <v>301.45</v>
      </c>
      <c r="R21" s="16">
        <v>-0.7839</v>
      </c>
      <c r="S21" s="16">
        <v>-0.7969</v>
      </c>
      <c r="T21" s="16"/>
      <c r="U21" s="16">
        <v>-0.7969</v>
      </c>
      <c r="V21" s="15">
        <v>2452</v>
      </c>
      <c r="W21" s="17">
        <v>301191.75</v>
      </c>
      <c r="X21" s="15">
        <v>1569</v>
      </c>
      <c r="Y21" s="15">
        <v>13052</v>
      </c>
      <c r="Z21" s="17">
        <v>1568360.3</v>
      </c>
      <c r="AA21" s="15">
        <v>1569</v>
      </c>
      <c r="AB21" s="16">
        <v>-0.8121</v>
      </c>
      <c r="AC21" s="16">
        <v>-0.808</v>
      </c>
      <c r="AD21" s="15">
        <v>1271</v>
      </c>
      <c r="AE21" s="17">
        <v>52279.65</v>
      </c>
      <c r="AF21" s="15">
        <v>944</v>
      </c>
      <c r="AG21" s="15">
        <v>4181</v>
      </c>
      <c r="AH21" s="17">
        <v>173829.32</v>
      </c>
      <c r="AI21" s="15">
        <v>944</v>
      </c>
      <c r="AJ21" s="16">
        <v>-0.696</v>
      </c>
      <c r="AK21" s="16">
        <v>-0.6992</v>
      </c>
      <c r="AL21" s="15">
        <v>404</v>
      </c>
      <c r="AM21" s="17">
        <v>35778.03</v>
      </c>
      <c r="AN21" s="15">
        <v>965</v>
      </c>
      <c r="AO21" s="15">
        <v>1563</v>
      </c>
      <c r="AP21" s="17">
        <v>145488.55</v>
      </c>
      <c r="AQ21" s="15">
        <v>965</v>
      </c>
      <c r="AR21" s="16">
        <v>-0.7415</v>
      </c>
      <c r="AS21" s="16">
        <v>-0.7541</v>
      </c>
      <c r="AT21" s="15">
        <v>206</v>
      </c>
      <c r="AU21" s="17">
        <v>23452.68</v>
      </c>
      <c r="AV21" s="15">
        <v>690</v>
      </c>
      <c r="AW21" s="15">
        <v>875</v>
      </c>
      <c r="AX21" s="17">
        <v>98763.6</v>
      </c>
      <c r="AY21" s="15">
        <v>690</v>
      </c>
      <c r="AZ21" s="16">
        <v>-0.7646</v>
      </c>
      <c r="BA21" s="16">
        <v>-0.7625</v>
      </c>
      <c r="BB21" s="15">
        <v>274</v>
      </c>
      <c r="BC21" s="17">
        <v>20681.19</v>
      </c>
      <c r="BD21" s="15">
        <v>1362</v>
      </c>
      <c r="BE21" s="15">
        <v>1649</v>
      </c>
      <c r="BF21" s="17">
        <v>147823.09</v>
      </c>
      <c r="BG21" s="15">
        <v>1362</v>
      </c>
      <c r="BH21" s="16">
        <v>-0.8338</v>
      </c>
      <c r="BI21" s="16">
        <v>-0.8601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</mergeCells>
  <headerFooter/>
</worksheet>
</file>