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<sst xmlns="http://schemas.openxmlformats.org/spreadsheetml/2006/main" count="53" uniqueCount="53">
  <si>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</si>
  <si>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</si>
  <si>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</si>
  <si>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04/01/2025</t>
  </si>
  <si>
    <t>End Date:</t>
  </si>
  <si>
    <t>04/13/2025</t>
  </si>
  <si>
    <t>Report Run Date:</t>
  </si>
  <si>
    <t>04/14/2025</t>
  </si>
  <si>
    <t>Division</t>
  </si>
  <si>
    <t>Current And Future Inventory</t>
  </si>
  <si>
    <t>Current And History Sales Comparison</t>
  </si>
  <si>
    <t>ASHFURNDS</t>
  </si>
  <si>
    <t>ZOLA</t>
  </si>
  <si>
    <t>AMERSIGNDS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</si>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</sst>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715181</v>
      </c>
      <c r="C5" s="11">
        <f>=ROUNDDOWN(27.6864978282246,0)</f>
      </c>
      <c r="D5" s="11">
        <v>260000</v>
      </c>
      <c r="E5" s="12">
        <v>0.9488</v>
      </c>
      <c r="F5" s="11"/>
      <c r="G5" s="11">
        <f>=ROUNDDOWN({0},0)</f>
      </c>
      <c r="H5" s="11">
        <v>480</v>
      </c>
      <c r="I5" s="12">
        <v>1</v>
      </c>
      <c r="J5" s="11">
        <v>330</v>
      </c>
      <c r="K5" s="13">
        <v>21034.45</v>
      </c>
      <c r="L5" s="11">
        <v>1894</v>
      </c>
      <c r="M5" s="14">
        <v>11.11</v>
      </c>
      <c r="N5" s="11">
        <v>2997</v>
      </c>
      <c r="O5" s="13">
        <v>185556.07</v>
      </c>
      <c r="P5" s="11">
        <v>1894</v>
      </c>
      <c r="Q5" s="14">
        <v>97.97</v>
      </c>
      <c r="R5" s="12">
        <v>-0.8899</v>
      </c>
      <c r="S5" s="12">
        <v>-0.8866</v>
      </c>
      <c r="T5" s="12"/>
      <c r="U5" s="12">
        <v>-0.8866</v>
      </c>
      <c r="V5" s="11">
        <v>244</v>
      </c>
      <c r="W5" s="13">
        <v>14562.15</v>
      </c>
      <c r="X5" s="11">
        <v>499</v>
      </c>
      <c r="Y5" s="11">
        <v>2298</v>
      </c>
      <c r="Z5" s="13">
        <v>131795.43</v>
      </c>
      <c r="AA5" s="11">
        <v>499</v>
      </c>
      <c r="AB5" s="12">
        <v>-0.8938</v>
      </c>
      <c r="AC5" s="12">
        <v>-0.8895</v>
      </c>
      <c r="AD5" s="11">
        <v>27</v>
      </c>
      <c r="AE5" s="13">
        <v>1674.99</v>
      </c>
      <c r="AF5" s="11">
        <v>204</v>
      </c>
      <c r="AG5" s="11">
        <v>189</v>
      </c>
      <c r="AH5" s="13">
        <v>11984.77</v>
      </c>
      <c r="AI5" s="11">
        <v>204</v>
      </c>
      <c r="AJ5" s="12">
        <v>-0.8571</v>
      </c>
      <c r="AK5" s="12">
        <v>-0.8602</v>
      </c>
      <c r="AL5" s="11">
        <v>27</v>
      </c>
      <c r="AM5" s="13">
        <v>2308.17</v>
      </c>
      <c r="AN5" s="11">
        <v>293</v>
      </c>
      <c r="AO5" s="11">
        <v>163</v>
      </c>
      <c r="AP5" s="13">
        <v>15412.85</v>
      </c>
      <c r="AQ5" s="11">
        <v>293</v>
      </c>
      <c r="AR5" s="12">
        <v>-0.8344</v>
      </c>
      <c r="AS5" s="12">
        <v>-0.8502</v>
      </c>
      <c r="AT5" s="11">
        <v>26</v>
      </c>
      <c r="AU5" s="13">
        <v>2035.36</v>
      </c>
      <c r="AV5" s="11">
        <v>639</v>
      </c>
      <c r="AW5" s="11">
        <v>272</v>
      </c>
      <c r="AX5" s="13">
        <v>19562.11</v>
      </c>
      <c r="AY5" s="11">
        <v>639</v>
      </c>
      <c r="AZ5" s="12">
        <v>-0.9044</v>
      </c>
      <c r="BA5" s="12">
        <v>-0.896</v>
      </c>
      <c r="BB5" s="11">
        <v>6</v>
      </c>
      <c r="BC5" s="13">
        <v>453.78</v>
      </c>
      <c r="BD5" s="11">
        <v>179</v>
      </c>
      <c r="BE5" s="11">
        <v>75</v>
      </c>
      <c r="BF5" s="13">
        <v>6800.91</v>
      </c>
      <c r="BG5" s="11">
        <v>179</v>
      </c>
      <c r="BH5" s="12">
        <v>-0.92</v>
      </c>
      <c r="BI5" s="12">
        <v>-0.9333</v>
      </c>
    </row>
    <row r="6">
      <c r="A6" s="10" t="s">
        <v>37</v>
      </c>
      <c r="B6" s="11">
        <v>253</v>
      </c>
      <c r="C6" s="11">
        <f>=ROUNDDOWN(48.6538461538462,0)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21190</v>
      </c>
      <c r="C7" s="11">
        <f>=ROUNDDOWN(14.2914952451609,0)</f>
      </c>
      <c r="D7" s="11">
        <v>17346</v>
      </c>
      <c r="E7" s="12">
        <v>0.9396</v>
      </c>
      <c r="F7" s="11"/>
      <c r="G7" s="11">
        <f>=ROUNDDOWN({0},0)</f>
      </c>
      <c r="H7" s="11"/>
      <c r="I7" s="12"/>
      <c r="J7" s="11">
        <v>110</v>
      </c>
      <c r="K7" s="13">
        <v>5476.25</v>
      </c>
      <c r="L7" s="11">
        <v>164</v>
      </c>
      <c r="M7" s="14">
        <v>33.39</v>
      </c>
      <c r="N7" s="11">
        <v>843</v>
      </c>
      <c r="O7" s="13">
        <v>43477.82</v>
      </c>
      <c r="P7" s="11">
        <v>164</v>
      </c>
      <c r="Q7" s="14">
        <v>265.11</v>
      </c>
      <c r="R7" s="12">
        <v>-0.8695</v>
      </c>
      <c r="S7" s="12">
        <v>-0.874</v>
      </c>
      <c r="T7" s="12"/>
      <c r="U7" s="12">
        <v>-0.8741</v>
      </c>
      <c r="V7" s="11">
        <v>15</v>
      </c>
      <c r="W7" s="13">
        <v>742.73</v>
      </c>
      <c r="X7" s="11">
        <v>89</v>
      </c>
      <c r="Y7" s="11">
        <v>158</v>
      </c>
      <c r="Z7" s="13">
        <v>7554.42</v>
      </c>
      <c r="AA7" s="11">
        <v>89</v>
      </c>
      <c r="AB7" s="12">
        <v>-0.9051</v>
      </c>
      <c r="AC7" s="12">
        <v>-0.9017</v>
      </c>
      <c r="AD7" s="11">
        <v>12</v>
      </c>
      <c r="AE7" s="13">
        <v>523.46</v>
      </c>
      <c r="AF7" s="11">
        <v>51</v>
      </c>
      <c r="AG7" s="11">
        <v>96</v>
      </c>
      <c r="AH7" s="13">
        <v>4521.66</v>
      </c>
      <c r="AI7" s="11">
        <v>51</v>
      </c>
      <c r="AJ7" s="12">
        <v>-0.875</v>
      </c>
      <c r="AK7" s="12">
        <v>-0.8842</v>
      </c>
      <c r="AL7" s="11">
        <v>43</v>
      </c>
      <c r="AM7" s="13">
        <v>2199.6</v>
      </c>
      <c r="AN7" s="11">
        <v>89</v>
      </c>
      <c r="AO7" s="11">
        <v>237</v>
      </c>
      <c r="AP7" s="13">
        <v>12734.35</v>
      </c>
      <c r="AQ7" s="11">
        <v>89</v>
      </c>
      <c r="AR7" s="12">
        <v>-0.8186</v>
      </c>
      <c r="AS7" s="12">
        <v>-0.8273</v>
      </c>
      <c r="AT7" s="11">
        <v>16</v>
      </c>
      <c r="AU7" s="13">
        <v>708.36</v>
      </c>
      <c r="AV7" s="11">
        <v>136</v>
      </c>
      <c r="AW7" s="11">
        <v>163</v>
      </c>
      <c r="AX7" s="13">
        <v>7501.5</v>
      </c>
      <c r="AY7" s="11">
        <v>136</v>
      </c>
      <c r="AZ7" s="12">
        <v>-0.9018</v>
      </c>
      <c r="BA7" s="12">
        <v>-0.9056</v>
      </c>
      <c r="BB7" s="11">
        <v>24</v>
      </c>
      <c r="BC7" s="13">
        <v>1302.1</v>
      </c>
      <c r="BD7" s="11">
        <v>135</v>
      </c>
      <c r="BE7" s="11">
        <v>189</v>
      </c>
      <c r="BF7" s="13">
        <v>11165.89</v>
      </c>
      <c r="BG7" s="11">
        <v>135</v>
      </c>
      <c r="BH7" s="12">
        <v>-0.873</v>
      </c>
      <c r="BI7" s="12">
        <v>-0.8834</v>
      </c>
    </row>
    <row r="8">
      <c r="A8" s="10" t="s">
        <v>39</v>
      </c>
      <c r="B8" s="11">
        <v>126690</v>
      </c>
      <c r="C8" s="11">
        <f>=ROUNDDOWN(23.845285149633,0)</f>
      </c>
      <c r="D8" s="11">
        <v>98156</v>
      </c>
      <c r="E8" s="12">
        <v>0.9938</v>
      </c>
      <c r="F8" s="11"/>
      <c r="G8" s="11">
        <f>=ROUNDDOWN({0},0)</f>
      </c>
      <c r="H8" s="11"/>
      <c r="I8" s="12"/>
      <c r="J8" s="11">
        <v>29</v>
      </c>
      <c r="K8" s="13">
        <v>1294.07</v>
      </c>
      <c r="L8" s="11">
        <v>260</v>
      </c>
      <c r="M8" s="14">
        <v>4.98</v>
      </c>
      <c r="N8" s="11">
        <v>200</v>
      </c>
      <c r="O8" s="13">
        <v>8677.96</v>
      </c>
      <c r="P8" s="11">
        <v>260</v>
      </c>
      <c r="Q8" s="14">
        <v>33.38</v>
      </c>
      <c r="R8" s="12">
        <v>-0.855</v>
      </c>
      <c r="S8" s="12">
        <v>-0.8509</v>
      </c>
      <c r="T8" s="12"/>
      <c r="U8" s="12">
        <v>-0.8508</v>
      </c>
      <c r="V8" s="11"/>
      <c r="W8" s="13"/>
      <c r="X8" s="11"/>
      <c r="Y8" s="11"/>
      <c r="Z8" s="13"/>
      <c r="AA8" s="11"/>
      <c r="AB8" s="12"/>
      <c r="AC8" s="12"/>
      <c r="AD8" s="11">
        <v>25</v>
      </c>
      <c r="AE8" s="13">
        <v>1140.41</v>
      </c>
      <c r="AF8" s="11">
        <v>69</v>
      </c>
      <c r="AG8" s="11">
        <v>192</v>
      </c>
      <c r="AH8" s="13">
        <v>8377.86</v>
      </c>
      <c r="AI8" s="11">
        <v>69</v>
      </c>
      <c r="AJ8" s="12">
        <v>-0.8698</v>
      </c>
      <c r="AK8" s="12">
        <v>-0.8639</v>
      </c>
      <c r="AL8" s="11">
        <v>4</v>
      </c>
      <c r="AM8" s="13">
        <v>153.66</v>
      </c>
      <c r="AN8" s="11">
        <v>2</v>
      </c>
      <c r="AO8" s="11">
        <v>8</v>
      </c>
      <c r="AP8" s="13">
        <v>300.1</v>
      </c>
      <c r="AQ8" s="11">
        <v>2</v>
      </c>
      <c r="AR8" s="12">
        <v>-0.5</v>
      </c>
      <c r="AS8" s="12">
        <v>-0.488</v>
      </c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198238</v>
      </c>
      <c r="C9" s="11">
        <f>=ROUNDDOWN(22.5267894683015,0)</f>
      </c>
      <c r="D9" s="11">
        <v>235163</v>
      </c>
      <c r="E9" s="12">
        <v>0.99</v>
      </c>
      <c r="F9" s="11"/>
      <c r="G9" s="11">
        <f>=ROUNDDOWN({0},0)</f>
      </c>
      <c r="H9" s="11"/>
      <c r="I9" s="12"/>
      <c r="J9" s="11">
        <v>54</v>
      </c>
      <c r="K9" s="13">
        <v>1143.75</v>
      </c>
      <c r="L9" s="11">
        <v>329</v>
      </c>
      <c r="M9" s="14">
        <v>3.48</v>
      </c>
      <c r="N9" s="11">
        <v>277</v>
      </c>
      <c r="O9" s="13">
        <v>6029.53</v>
      </c>
      <c r="P9" s="11">
        <v>329</v>
      </c>
      <c r="Q9" s="14">
        <v>18.33</v>
      </c>
      <c r="R9" s="12">
        <v>-0.8051</v>
      </c>
      <c r="S9" s="12">
        <v>-0.8103</v>
      </c>
      <c r="T9" s="12"/>
      <c r="U9" s="12">
        <v>-0.8101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54</v>
      </c>
      <c r="AE9" s="13">
        <v>1143.75</v>
      </c>
      <c r="AF9" s="11">
        <v>88</v>
      </c>
      <c r="AG9" s="11">
        <v>277</v>
      </c>
      <c r="AH9" s="13">
        <v>6029.53</v>
      </c>
      <c r="AI9" s="11">
        <v>88</v>
      </c>
      <c r="AJ9" s="12">
        <v>-0.8051</v>
      </c>
      <c r="AK9" s="12">
        <v>-0.8103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482395</v>
      </c>
      <c r="C10" s="11">
        <f>=ROUNDDOWN(32.4410386081951,0)</f>
      </c>
      <c r="D10" s="11">
        <v>238748</v>
      </c>
      <c r="E10" s="12">
        <v>0.9117</v>
      </c>
      <c r="F10" s="11"/>
      <c r="G10" s="11">
        <f>=ROUNDDOWN({0},0)</f>
      </c>
      <c r="H10" s="11"/>
      <c r="I10" s="12"/>
      <c r="J10" s="11">
        <v>171</v>
      </c>
      <c r="K10" s="13">
        <v>6380.8</v>
      </c>
      <c r="L10" s="11">
        <v>1140</v>
      </c>
      <c r="M10" s="14">
        <v>5.6</v>
      </c>
      <c r="N10" s="11">
        <v>1646</v>
      </c>
      <c r="O10" s="13">
        <v>59565.18</v>
      </c>
      <c r="P10" s="11">
        <v>1140</v>
      </c>
      <c r="Q10" s="14">
        <v>52.25</v>
      </c>
      <c r="R10" s="12">
        <v>-0.8961</v>
      </c>
      <c r="S10" s="12">
        <v>-0.8929</v>
      </c>
      <c r="T10" s="12"/>
      <c r="U10" s="12">
        <v>-0.8928</v>
      </c>
      <c r="V10" s="11">
        <v>46</v>
      </c>
      <c r="W10" s="13">
        <v>1548.01</v>
      </c>
      <c r="X10" s="11">
        <v>420</v>
      </c>
      <c r="Y10" s="11">
        <v>917</v>
      </c>
      <c r="Z10" s="13">
        <v>32165.55</v>
      </c>
      <c r="AA10" s="11">
        <v>420</v>
      </c>
      <c r="AB10" s="12">
        <v>-0.9498</v>
      </c>
      <c r="AC10" s="12">
        <v>-0.9519</v>
      </c>
      <c r="AD10" s="11">
        <v>115</v>
      </c>
      <c r="AE10" s="13">
        <v>4555.6</v>
      </c>
      <c r="AF10" s="11">
        <v>110</v>
      </c>
      <c r="AG10" s="11">
        <v>640</v>
      </c>
      <c r="AH10" s="13">
        <v>25519.69</v>
      </c>
      <c r="AI10" s="11">
        <v>110</v>
      </c>
      <c r="AJ10" s="12">
        <v>-0.8203</v>
      </c>
      <c r="AK10" s="12">
        <v>-0.8215</v>
      </c>
      <c r="AL10" s="11">
        <v>7</v>
      </c>
      <c r="AM10" s="13">
        <v>171.94</v>
      </c>
      <c r="AN10" s="11">
        <v>6</v>
      </c>
      <c r="AO10" s="11">
        <v>58</v>
      </c>
      <c r="AP10" s="13">
        <v>1163.38</v>
      </c>
      <c r="AQ10" s="11">
        <v>6</v>
      </c>
      <c r="AR10" s="12">
        <v>-0.8793</v>
      </c>
      <c r="AS10" s="12">
        <v>-0.8522</v>
      </c>
      <c r="AT10" s="11">
        <v>3</v>
      </c>
      <c r="AU10" s="13">
        <v>105.25</v>
      </c>
      <c r="AV10" s="11">
        <v>20</v>
      </c>
      <c r="AW10" s="11">
        <v>31</v>
      </c>
      <c r="AX10" s="13">
        <v>716.56</v>
      </c>
      <c r="AY10" s="11">
        <v>20</v>
      </c>
      <c r="AZ10" s="12">
        <v>-0.9032</v>
      </c>
      <c r="BA10" s="12">
        <v>-0.8531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1554</v>
      </c>
      <c r="C11" s="11">
        <f>=ROUNDDOWN(53.7716262975779,0)</f>
      </c>
      <c r="D11" s="11"/>
      <c r="E11" s="12">
        <v>0.9634</v>
      </c>
      <c r="F11" s="11"/>
      <c r="G11" s="11">
        <f>=ROUNDDOWN({0},0)</f>
      </c>
      <c r="H11" s="11"/>
      <c r="I11" s="12"/>
      <c r="J11" s="11"/>
      <c r="K11" s="13"/>
      <c r="L11" s="11">
        <v>31</v>
      </c>
      <c r="M11" s="14"/>
      <c r="N11" s="11"/>
      <c r="O11" s="13"/>
      <c r="P11" s="11">
        <v>31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>
        <v>21</v>
      </c>
      <c r="AW11" s="11"/>
      <c r="AX11" s="13"/>
      <c r="AY11" s="11">
        <v>21</v>
      </c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94676</v>
      </c>
      <c r="C12" s="11">
        <f>=ROUNDDOWN(19.6987224834589,0)</f>
      </c>
      <c r="D12" s="11">
        <v>58400</v>
      </c>
      <c r="E12" s="12">
        <v>0.9071</v>
      </c>
      <c r="F12" s="11"/>
      <c r="G12" s="11">
        <f>=ROUNDDOWN({0},0)</f>
      </c>
      <c r="H12" s="11">
        <v>2696</v>
      </c>
      <c r="I12" s="12">
        <v>0.8022</v>
      </c>
      <c r="J12" s="11">
        <v>761</v>
      </c>
      <c r="K12" s="13">
        <v>130839.7</v>
      </c>
      <c r="L12" s="11">
        <v>504</v>
      </c>
      <c r="M12" s="14">
        <v>259.6</v>
      </c>
      <c r="N12" s="11">
        <v>7998</v>
      </c>
      <c r="O12" s="13">
        <v>1413243.59</v>
      </c>
      <c r="P12" s="11">
        <v>504</v>
      </c>
      <c r="Q12" s="14">
        <v>2804.05</v>
      </c>
      <c r="R12" s="12">
        <v>-0.9049</v>
      </c>
      <c r="S12" s="12">
        <v>-0.9074</v>
      </c>
      <c r="T12" s="12"/>
      <c r="U12" s="12">
        <v>-0.9074</v>
      </c>
      <c r="V12" s="11">
        <v>543</v>
      </c>
      <c r="W12" s="13">
        <v>104354.85</v>
      </c>
      <c r="X12" s="11">
        <v>183</v>
      </c>
      <c r="Y12" s="11">
        <v>6184</v>
      </c>
      <c r="Z12" s="13">
        <v>1167193.22</v>
      </c>
      <c r="AA12" s="11">
        <v>183</v>
      </c>
      <c r="AB12" s="12">
        <v>-0.9122</v>
      </c>
      <c r="AC12" s="12">
        <v>-0.9106</v>
      </c>
      <c r="AD12" s="11">
        <v>20</v>
      </c>
      <c r="AE12" s="13">
        <v>2648.01</v>
      </c>
      <c r="AF12" s="11">
        <v>170</v>
      </c>
      <c r="AG12" s="11">
        <v>175</v>
      </c>
      <c r="AH12" s="13">
        <v>20046.6</v>
      </c>
      <c r="AI12" s="11">
        <v>170</v>
      </c>
      <c r="AJ12" s="12">
        <v>-0.8857</v>
      </c>
      <c r="AK12" s="12">
        <v>-0.8679</v>
      </c>
      <c r="AL12" s="11">
        <v>81</v>
      </c>
      <c r="AM12" s="13">
        <v>10357.65</v>
      </c>
      <c r="AN12" s="11">
        <v>267</v>
      </c>
      <c r="AO12" s="11">
        <v>583</v>
      </c>
      <c r="AP12" s="13">
        <v>82325.66</v>
      </c>
      <c r="AQ12" s="11">
        <v>267</v>
      </c>
      <c r="AR12" s="12">
        <v>-0.8611</v>
      </c>
      <c r="AS12" s="12">
        <v>-0.8742</v>
      </c>
      <c r="AT12" s="11">
        <v>69</v>
      </c>
      <c r="AU12" s="13">
        <v>7567.47</v>
      </c>
      <c r="AV12" s="11">
        <v>280</v>
      </c>
      <c r="AW12" s="11">
        <v>708</v>
      </c>
      <c r="AX12" s="13">
        <v>93177.06</v>
      </c>
      <c r="AY12" s="11">
        <v>280</v>
      </c>
      <c r="AZ12" s="12">
        <v>-0.9025</v>
      </c>
      <c r="BA12" s="12">
        <v>-0.9188</v>
      </c>
      <c r="BB12" s="11">
        <v>48</v>
      </c>
      <c r="BC12" s="13">
        <v>5911.72</v>
      </c>
      <c r="BD12" s="11">
        <v>364</v>
      </c>
      <c r="BE12" s="11">
        <v>348</v>
      </c>
      <c r="BF12" s="13">
        <v>50501.05</v>
      </c>
      <c r="BG12" s="11">
        <v>364</v>
      </c>
      <c r="BH12" s="12">
        <v>-0.8621</v>
      </c>
      <c r="BI12" s="12">
        <v>-0.8829</v>
      </c>
    </row>
    <row r="13">
      <c r="A13" s="10" t="s">
        <v>44</v>
      </c>
      <c r="B13" s="11">
        <v>12013</v>
      </c>
      <c r="C13" s="11">
        <f>=ROUNDDOWN(21.3678406261117,0)</f>
      </c>
      <c r="D13" s="11">
        <v>7400</v>
      </c>
      <c r="E13" s="12">
        <v>0.9016</v>
      </c>
      <c r="F13" s="11"/>
      <c r="G13" s="11">
        <f>=ROUNDDOWN({0},0)</f>
      </c>
      <c r="H13" s="11"/>
      <c r="I13" s="12"/>
      <c r="J13" s="11">
        <v>50</v>
      </c>
      <c r="K13" s="13">
        <v>3096.24</v>
      </c>
      <c r="L13" s="11">
        <v>117</v>
      </c>
      <c r="M13" s="14">
        <v>26.46</v>
      </c>
      <c r="N13" s="11">
        <v>582</v>
      </c>
      <c r="O13" s="13">
        <v>42140.57</v>
      </c>
      <c r="P13" s="11">
        <v>117</v>
      </c>
      <c r="Q13" s="14">
        <v>360.18</v>
      </c>
      <c r="R13" s="12">
        <v>-0.9141</v>
      </c>
      <c r="S13" s="12">
        <v>-0.9265</v>
      </c>
      <c r="T13" s="12"/>
      <c r="U13" s="12">
        <v>-0.9265</v>
      </c>
      <c r="V13" s="11"/>
      <c r="W13" s="13"/>
      <c r="X13" s="11">
        <v>8</v>
      </c>
      <c r="Y13" s="11">
        <v>14</v>
      </c>
      <c r="Z13" s="13">
        <v>1091</v>
      </c>
      <c r="AA13" s="11">
        <v>8</v>
      </c>
      <c r="AB13" s="12"/>
      <c r="AC13" s="12"/>
      <c r="AD13" s="11">
        <v>11</v>
      </c>
      <c r="AE13" s="13">
        <v>557.95</v>
      </c>
      <c r="AF13" s="11">
        <v>48</v>
      </c>
      <c r="AG13" s="11">
        <v>74</v>
      </c>
      <c r="AH13" s="13">
        <v>4122.09</v>
      </c>
      <c r="AI13" s="11">
        <v>48</v>
      </c>
      <c r="AJ13" s="12">
        <v>-0.8514</v>
      </c>
      <c r="AK13" s="12">
        <v>-0.8646</v>
      </c>
      <c r="AL13" s="11">
        <v>16</v>
      </c>
      <c r="AM13" s="13">
        <v>774.57</v>
      </c>
      <c r="AN13" s="11">
        <v>72</v>
      </c>
      <c r="AO13" s="11">
        <v>152</v>
      </c>
      <c r="AP13" s="13">
        <v>9747.52</v>
      </c>
      <c r="AQ13" s="11">
        <v>72</v>
      </c>
      <c r="AR13" s="12">
        <v>-0.8947</v>
      </c>
      <c r="AS13" s="12">
        <v>-0.9205</v>
      </c>
      <c r="AT13" s="11">
        <v>12</v>
      </c>
      <c r="AU13" s="13">
        <v>652.95</v>
      </c>
      <c r="AV13" s="11">
        <v>77</v>
      </c>
      <c r="AW13" s="11">
        <v>196</v>
      </c>
      <c r="AX13" s="13">
        <v>11558.52</v>
      </c>
      <c r="AY13" s="11">
        <v>77</v>
      </c>
      <c r="AZ13" s="12">
        <v>-0.9388</v>
      </c>
      <c r="BA13" s="12">
        <v>-0.9435</v>
      </c>
      <c r="BB13" s="11">
        <v>11</v>
      </c>
      <c r="BC13" s="13">
        <v>1110.77</v>
      </c>
      <c r="BD13" s="11">
        <v>18</v>
      </c>
      <c r="BE13" s="11">
        <v>146</v>
      </c>
      <c r="BF13" s="13">
        <v>15621.44</v>
      </c>
      <c r="BG13" s="11">
        <v>18</v>
      </c>
      <c r="BH13" s="12">
        <v>-0.9247</v>
      </c>
      <c r="BI13" s="12">
        <v>-0.9289</v>
      </c>
    </row>
    <row r="14">
      <c r="A14" s="10" t="s">
        <v>45</v>
      </c>
      <c r="B14" s="11">
        <v>5929</v>
      </c>
      <c r="C14" s="11">
        <f>=ROUNDDOWN(123.008298755187,0)</f>
      </c>
      <c r="D14" s="11"/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22</v>
      </c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30026</v>
      </c>
      <c r="C15" s="11">
        <f>=ROUNDDOWN(69.3280997460171,0)</f>
      </c>
      <c r="D15" s="11">
        <v>7244</v>
      </c>
      <c r="E15" s="12">
        <v>0.875</v>
      </c>
      <c r="F15" s="11"/>
      <c r="G15" s="11">
        <f>=ROUNDDOWN({0},0)</f>
      </c>
      <c r="H15" s="11"/>
      <c r="I15" s="12"/>
      <c r="J15" s="11"/>
      <c r="K15" s="13"/>
      <c r="L15" s="11">
        <v>81</v>
      </c>
      <c r="M15" s="14"/>
      <c r="N15" s="11"/>
      <c r="O15" s="13"/>
      <c r="P15" s="11">
        <v>81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5177</v>
      </c>
      <c r="C16" s="11">
        <f>=ROUNDDOWN(325.59748427673,0)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/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408755</v>
      </c>
      <c r="C17" s="11">
        <f>=ROUNDDOWN(24.8496878248658,0)</f>
      </c>
      <c r="D17" s="11">
        <v>288893</v>
      </c>
      <c r="E17" s="12">
        <v>0.8879</v>
      </c>
      <c r="F17" s="11"/>
      <c r="G17" s="11">
        <f>=ROUNDDOWN({0},0)</f>
      </c>
      <c r="H17" s="11"/>
      <c r="I17" s="12"/>
      <c r="J17" s="11">
        <v>86</v>
      </c>
      <c r="K17" s="13">
        <v>3445.09</v>
      </c>
      <c r="L17" s="11">
        <v>1037</v>
      </c>
      <c r="M17" s="14">
        <v>3.32</v>
      </c>
      <c r="N17" s="11">
        <v>474</v>
      </c>
      <c r="O17" s="13">
        <v>17842.25</v>
      </c>
      <c r="P17" s="11">
        <v>1037</v>
      </c>
      <c r="Q17" s="14">
        <v>17.21</v>
      </c>
      <c r="R17" s="12">
        <v>-0.8186</v>
      </c>
      <c r="S17" s="12">
        <v>-0.8069</v>
      </c>
      <c r="T17" s="12"/>
      <c r="U17" s="12">
        <v>-0.8071</v>
      </c>
      <c r="V17" s="11"/>
      <c r="W17" s="13"/>
      <c r="X17" s="11"/>
      <c r="Y17" s="11"/>
      <c r="Z17" s="13"/>
      <c r="AA17" s="11"/>
      <c r="AB17" s="12"/>
      <c r="AC17" s="12"/>
      <c r="AD17" s="11">
        <v>86</v>
      </c>
      <c r="AE17" s="13">
        <v>3445.09</v>
      </c>
      <c r="AF17" s="11">
        <v>100</v>
      </c>
      <c r="AG17" s="11">
        <v>474</v>
      </c>
      <c r="AH17" s="13">
        <v>17842.25</v>
      </c>
      <c r="AI17" s="11">
        <v>100</v>
      </c>
      <c r="AJ17" s="12">
        <v>-0.8186</v>
      </c>
      <c r="AK17" s="12">
        <v>-0.8069</v>
      </c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151017</v>
      </c>
      <c r="C18" s="11">
        <f>=ROUNDDOWN(43.286230222426,0)</f>
      </c>
      <c r="D18" s="11">
        <v>69621</v>
      </c>
      <c r="E18" s="12">
        <v>0.992</v>
      </c>
      <c r="F18" s="11"/>
      <c r="G18" s="11">
        <f>=ROUNDDOWN({0},0)</f>
      </c>
      <c r="H18" s="11"/>
      <c r="I18" s="12"/>
      <c r="J18" s="11">
        <v>243</v>
      </c>
      <c r="K18" s="13">
        <v>8191.16</v>
      </c>
      <c r="L18" s="11">
        <v>161</v>
      </c>
      <c r="M18" s="14">
        <v>50.88</v>
      </c>
      <c r="N18" s="11">
        <v>1386</v>
      </c>
      <c r="O18" s="13">
        <v>46985.64</v>
      </c>
      <c r="P18" s="11">
        <v>161</v>
      </c>
      <c r="Q18" s="14">
        <v>291.84</v>
      </c>
      <c r="R18" s="12">
        <v>-0.8247</v>
      </c>
      <c r="S18" s="12">
        <v>-0.8257</v>
      </c>
      <c r="T18" s="12"/>
      <c r="U18" s="12">
        <v>-0.8257</v>
      </c>
      <c r="V18" s="11"/>
      <c r="W18" s="13"/>
      <c r="X18" s="11">
        <v>4</v>
      </c>
      <c r="Y18" s="11"/>
      <c r="Z18" s="13"/>
      <c r="AA18" s="11">
        <v>4</v>
      </c>
      <c r="AB18" s="12"/>
      <c r="AC18" s="12"/>
      <c r="AD18" s="11">
        <v>243</v>
      </c>
      <c r="AE18" s="13">
        <v>8191.16</v>
      </c>
      <c r="AF18" s="11">
        <v>100</v>
      </c>
      <c r="AG18" s="11">
        <v>1386</v>
      </c>
      <c r="AH18" s="13">
        <v>46985.64</v>
      </c>
      <c r="AI18" s="11">
        <v>100</v>
      </c>
      <c r="AJ18" s="12">
        <v>-0.8247</v>
      </c>
      <c r="AK18" s="12">
        <v>-0.8257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275424</v>
      </c>
      <c r="C19" s="11">
        <f>=ROUNDDOWN(31.6444730402013,0)</f>
      </c>
      <c r="D19" s="11">
        <v>136692</v>
      </c>
      <c r="E19" s="12">
        <v>1</v>
      </c>
      <c r="F19" s="11"/>
      <c r="G19" s="11">
        <f>=ROUNDDOWN({0},0)</f>
      </c>
      <c r="H19" s="11"/>
      <c r="I19" s="12"/>
      <c r="J19" s="11">
        <v>266</v>
      </c>
      <c r="K19" s="13">
        <v>6223.45</v>
      </c>
      <c r="L19" s="11">
        <v>535</v>
      </c>
      <c r="M19" s="14">
        <v>11.63</v>
      </c>
      <c r="N19" s="11">
        <v>2012</v>
      </c>
      <c r="O19" s="13">
        <v>47242.49</v>
      </c>
      <c r="P19" s="11">
        <v>535</v>
      </c>
      <c r="Q19" s="14">
        <v>88.3</v>
      </c>
      <c r="R19" s="12">
        <v>-0.8678</v>
      </c>
      <c r="S19" s="12">
        <v>-0.8683</v>
      </c>
      <c r="T19" s="12"/>
      <c r="U19" s="12">
        <v>-0.8683</v>
      </c>
      <c r="V19" s="11">
        <v>244</v>
      </c>
      <c r="W19" s="13">
        <v>5799.24</v>
      </c>
      <c r="X19" s="11">
        <v>221</v>
      </c>
      <c r="Y19" s="11">
        <v>1906</v>
      </c>
      <c r="Z19" s="13">
        <v>44978.67</v>
      </c>
      <c r="AA19" s="11">
        <v>221</v>
      </c>
      <c r="AB19" s="12">
        <v>-0.872</v>
      </c>
      <c r="AC19" s="12">
        <v>-0.8711</v>
      </c>
      <c r="AD19" s="11"/>
      <c r="AE19" s="13"/>
      <c r="AF19" s="11"/>
      <c r="AG19" s="11"/>
      <c r="AH19" s="13"/>
      <c r="AI19" s="11"/>
      <c r="AJ19" s="12"/>
      <c r="AK19" s="12"/>
      <c r="AL19" s="11">
        <v>22</v>
      </c>
      <c r="AM19" s="13">
        <v>424.21</v>
      </c>
      <c r="AN19" s="11">
        <v>108</v>
      </c>
      <c r="AO19" s="11">
        <v>106</v>
      </c>
      <c r="AP19" s="13">
        <v>2263.82</v>
      </c>
      <c r="AQ19" s="11">
        <v>108</v>
      </c>
      <c r="AR19" s="12">
        <v>-0.7925</v>
      </c>
      <c r="AS19" s="12">
        <v>-0.8126</v>
      </c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156855</v>
      </c>
      <c r="C20" s="11">
        <f>=ROUNDDOWN(33.6122658895127,0)</f>
      </c>
      <c r="D20" s="11">
        <v>63540</v>
      </c>
      <c r="E20" s="12">
        <v>0.9545</v>
      </c>
      <c r="F20" s="11"/>
      <c r="G20" s="11">
        <f>=ROUNDDOWN({0},0)</f>
      </c>
      <c r="H20" s="11"/>
      <c r="I20" s="12"/>
      <c r="J20" s="11">
        <v>53</v>
      </c>
      <c r="K20" s="13">
        <v>2208.78</v>
      </c>
      <c r="L20" s="11">
        <v>504</v>
      </c>
      <c r="M20" s="14">
        <v>4.38</v>
      </c>
      <c r="N20" s="11">
        <v>451</v>
      </c>
      <c r="O20" s="13">
        <v>19454.2</v>
      </c>
      <c r="P20" s="11">
        <v>504</v>
      </c>
      <c r="Q20" s="14">
        <v>38.6</v>
      </c>
      <c r="R20" s="12">
        <v>-0.8825</v>
      </c>
      <c r="S20" s="12">
        <v>-0.8865</v>
      </c>
      <c r="T20" s="12"/>
      <c r="U20" s="12">
        <v>-0.8865</v>
      </c>
      <c r="V20" s="11">
        <v>32</v>
      </c>
      <c r="W20" s="13">
        <v>1312.63</v>
      </c>
      <c r="X20" s="11">
        <v>144</v>
      </c>
      <c r="Y20" s="11">
        <v>247</v>
      </c>
      <c r="Z20" s="13">
        <v>10709.87</v>
      </c>
      <c r="AA20" s="11">
        <v>144</v>
      </c>
      <c r="AB20" s="12">
        <v>-0.8704</v>
      </c>
      <c r="AC20" s="12">
        <v>-0.8774</v>
      </c>
      <c r="AD20" s="11"/>
      <c r="AE20" s="13"/>
      <c r="AF20" s="11">
        <v>7</v>
      </c>
      <c r="AG20" s="11"/>
      <c r="AH20" s="13"/>
      <c r="AI20" s="11">
        <v>7</v>
      </c>
      <c r="AJ20" s="12"/>
      <c r="AK20" s="12"/>
      <c r="AL20" s="11">
        <v>8</v>
      </c>
      <c r="AM20" s="13">
        <v>357.22</v>
      </c>
      <c r="AN20" s="11">
        <v>134</v>
      </c>
      <c r="AO20" s="11">
        <v>60</v>
      </c>
      <c r="AP20" s="13">
        <v>2509.86</v>
      </c>
      <c r="AQ20" s="11">
        <v>134</v>
      </c>
      <c r="AR20" s="12">
        <v>-0.8667</v>
      </c>
      <c r="AS20" s="12">
        <v>-0.8577</v>
      </c>
      <c r="AT20" s="11">
        <v>13</v>
      </c>
      <c r="AU20" s="13">
        <v>538.93</v>
      </c>
      <c r="AV20" s="11">
        <v>196</v>
      </c>
      <c r="AW20" s="11">
        <v>144</v>
      </c>
      <c r="AX20" s="13">
        <v>6234.47</v>
      </c>
      <c r="AY20" s="11">
        <v>196</v>
      </c>
      <c r="AZ20" s="12">
        <v>-0.9097</v>
      </c>
      <c r="BA20" s="12">
        <v>-0.9136</v>
      </c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2153</v>
      </c>
      <c r="K21" s="17">
        <v>189333.74</v>
      </c>
      <c r="L21" s="15">
        <v>6791</v>
      </c>
      <c r="M21" s="18">
        <v>27.88</v>
      </c>
      <c r="N21" s="15">
        <v>18866</v>
      </c>
      <c r="O21" s="17">
        <v>1890215.3</v>
      </c>
      <c r="P21" s="15">
        <v>6791</v>
      </c>
      <c r="Q21" s="18">
        <v>278.34</v>
      </c>
      <c r="R21" s="16">
        <v>-0.8859</v>
      </c>
      <c r="S21" s="16">
        <v>-0.8998</v>
      </c>
      <c r="T21" s="16"/>
      <c r="U21" s="16">
        <v>-0.8998</v>
      </c>
      <c r="V21" s="15">
        <v>1124</v>
      </c>
      <c r="W21" s="17">
        <v>128319.61</v>
      </c>
      <c r="X21" s="15">
        <v>1570</v>
      </c>
      <c r="Y21" s="15">
        <v>11724</v>
      </c>
      <c r="Z21" s="17">
        <v>1395488.16</v>
      </c>
      <c r="AA21" s="15">
        <v>1570</v>
      </c>
      <c r="AB21" s="16">
        <v>-0.9041</v>
      </c>
      <c r="AC21" s="16">
        <v>-0.908</v>
      </c>
      <c r="AD21" s="15">
        <v>593</v>
      </c>
      <c r="AE21" s="17">
        <v>23880.42</v>
      </c>
      <c r="AF21" s="15">
        <v>947</v>
      </c>
      <c r="AG21" s="15">
        <v>3503</v>
      </c>
      <c r="AH21" s="17">
        <v>145430.09</v>
      </c>
      <c r="AI21" s="15">
        <v>947</v>
      </c>
      <c r="AJ21" s="16">
        <v>-0.8307</v>
      </c>
      <c r="AK21" s="16">
        <v>-0.8358</v>
      </c>
      <c r="AL21" s="15">
        <v>208</v>
      </c>
      <c r="AM21" s="17">
        <v>16747.02</v>
      </c>
      <c r="AN21" s="15">
        <v>971</v>
      </c>
      <c r="AO21" s="15">
        <v>1367</v>
      </c>
      <c r="AP21" s="17">
        <v>126457.54</v>
      </c>
      <c r="AQ21" s="15">
        <v>971</v>
      </c>
      <c r="AR21" s="16">
        <v>-0.8478</v>
      </c>
      <c r="AS21" s="16">
        <v>-0.8676</v>
      </c>
      <c r="AT21" s="15">
        <v>139</v>
      </c>
      <c r="AU21" s="17">
        <v>11608.32</v>
      </c>
      <c r="AV21" s="15">
        <v>1369</v>
      </c>
      <c r="AW21" s="15">
        <v>1514</v>
      </c>
      <c r="AX21" s="17">
        <v>138750.22</v>
      </c>
      <c r="AY21" s="15">
        <v>1369</v>
      </c>
      <c r="AZ21" s="16">
        <v>-0.9082</v>
      </c>
      <c r="BA21" s="16">
        <v>-0.9163</v>
      </c>
      <c r="BB21" s="15">
        <v>89</v>
      </c>
      <c r="BC21" s="17">
        <v>8778.37</v>
      </c>
      <c r="BD21" s="15">
        <v>696</v>
      </c>
      <c r="BE21" s="15">
        <v>758</v>
      </c>
      <c r="BF21" s="17">
        <v>84089.29</v>
      </c>
      <c r="BG21" s="15">
        <v>696</v>
      </c>
      <c r="BH21" s="16">
        <v>-0.8826</v>
      </c>
      <c r="BI21" s="16">
        <v>-0.8956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