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<sst xmlns="http://schemas.openxmlformats.org/spreadsheetml/2006/main" count="49" uniqueCount="49">
  <si>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</si>
  <si>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</si>
  <si>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</si>
  <si>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</si>
  <si>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</si>
  <si>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</si>
  <si>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</si>
  <si>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04/14/2025</t>
  </si>
  <si>
    <t>Division</t>
  </si>
  <si>
    <t>Current And Future Inventory</t>
  </si>
  <si>
    <t>Current And History Sales Comparison</t>
  </si>
  <si>
    <t>ASHFURNDS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</si>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</sst>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676007</v>
      </c>
      <c r="C5" s="11">
        <f>=ROUNDDOWN(29.1281885556705,0)</f>
      </c>
      <c r="D5" s="11">
        <v>239438</v>
      </c>
      <c r="E5" s="12">
        <v>0.9514</v>
      </c>
      <c r="F5" s="11"/>
      <c r="G5" s="11">
        <f>=ROUNDDOWN({0},0)</f>
      </c>
      <c r="H5" s="11"/>
      <c r="I5" s="12"/>
      <c r="J5" s="11">
        <v>1069</v>
      </c>
      <c r="K5" s="13">
        <v>67561.32</v>
      </c>
      <c r="L5" s="11">
        <v>1637</v>
      </c>
      <c r="M5" s="14">
        <v>41.27</v>
      </c>
      <c r="N5" s="11">
        <v>2190</v>
      </c>
      <c r="O5" s="13">
        <v>130337.96</v>
      </c>
      <c r="P5" s="11">
        <v>1887</v>
      </c>
      <c r="Q5" s="14">
        <v>69.07</v>
      </c>
      <c r="R5" s="12">
        <v>-0.5119</v>
      </c>
      <c r="S5" s="12">
        <v>-0.4816</v>
      </c>
      <c r="T5" s="12">
        <v>-0.1325</v>
      </c>
      <c r="U5" s="12">
        <v>-0.4025</v>
      </c>
      <c r="V5" s="11">
        <v>794</v>
      </c>
      <c r="W5" s="13">
        <v>44980.91</v>
      </c>
      <c r="X5" s="11">
        <v>904</v>
      </c>
      <c r="Y5" s="11">
        <v>2054</v>
      </c>
      <c r="Z5" s="13">
        <v>117233.28</v>
      </c>
      <c r="AA5" s="11">
        <v>499</v>
      </c>
      <c r="AB5" s="12">
        <v>-0.6134</v>
      </c>
      <c r="AC5" s="12">
        <v>-0.6163</v>
      </c>
      <c r="AD5" s="11">
        <v>275</v>
      </c>
      <c r="AE5" s="13">
        <v>22580.41</v>
      </c>
      <c r="AF5" s="11">
        <v>271</v>
      </c>
      <c r="AG5" s="11">
        <v>136</v>
      </c>
      <c r="AH5" s="13">
        <v>13104.68</v>
      </c>
      <c r="AI5" s="11">
        <v>293</v>
      </c>
      <c r="AJ5" s="12">
        <v>1.0221</v>
      </c>
      <c r="AK5" s="12">
        <v>0.7231</v>
      </c>
    </row>
    <row r="6">
      <c r="A6" s="10" t="s">
        <v>34</v>
      </c>
      <c r="B6" s="11">
        <v>253</v>
      </c>
      <c r="C6" s="11">
        <f>=ROUNDDOWN(48.6538461538462,0)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147</v>
      </c>
      <c r="M6" s="14"/>
      <c r="N6" s="11"/>
      <c r="O6" s="13"/>
      <c r="P6" s="11">
        <v>12</v>
      </c>
      <c r="Q6" s="14"/>
      <c r="R6" s="12"/>
      <c r="S6" s="12"/>
      <c r="T6" s="12">
        <v>11.25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21176</v>
      </c>
      <c r="C7" s="11">
        <f>=ROUNDDOWN(14.2695417789757,0)</f>
      </c>
      <c r="D7" s="11">
        <v>17346</v>
      </c>
      <c r="E7" s="12">
        <v>0.9458</v>
      </c>
      <c r="F7" s="11"/>
      <c r="G7" s="11">
        <f>=ROUNDDOWN({0},0)</f>
      </c>
      <c r="H7" s="11"/>
      <c r="I7" s="12"/>
      <c r="J7" s="11">
        <v>647</v>
      </c>
      <c r="K7" s="13">
        <v>30150.18</v>
      </c>
      <c r="L7" s="11">
        <v>182</v>
      </c>
      <c r="M7" s="14">
        <v>165.66</v>
      </c>
      <c r="N7" s="11">
        <v>337</v>
      </c>
      <c r="O7" s="13">
        <v>17346.44</v>
      </c>
      <c r="P7" s="11">
        <v>164</v>
      </c>
      <c r="Q7" s="14">
        <v>105.77</v>
      </c>
      <c r="R7" s="12">
        <v>0.9199</v>
      </c>
      <c r="S7" s="12">
        <v>0.7381</v>
      </c>
      <c r="T7" s="12">
        <v>0.1098</v>
      </c>
      <c r="U7" s="12">
        <v>0.5662</v>
      </c>
      <c r="V7" s="11">
        <v>304</v>
      </c>
      <c r="W7" s="13">
        <v>12819.23</v>
      </c>
      <c r="X7" s="11">
        <v>116</v>
      </c>
      <c r="Y7" s="11">
        <v>143</v>
      </c>
      <c r="Z7" s="13">
        <v>6811.69</v>
      </c>
      <c r="AA7" s="11">
        <v>89</v>
      </c>
      <c r="AB7" s="12">
        <v>1.1259</v>
      </c>
      <c r="AC7" s="12">
        <v>0.8819</v>
      </c>
      <c r="AD7" s="11">
        <v>343</v>
      </c>
      <c r="AE7" s="13">
        <v>17330.95</v>
      </c>
      <c r="AF7" s="11">
        <v>101</v>
      </c>
      <c r="AG7" s="11">
        <v>194</v>
      </c>
      <c r="AH7" s="13">
        <v>10534.75</v>
      </c>
      <c r="AI7" s="11">
        <v>90</v>
      </c>
      <c r="AJ7" s="12">
        <v>0.768</v>
      </c>
      <c r="AK7" s="12">
        <v>0.6451</v>
      </c>
    </row>
    <row r="8">
      <c r="A8" s="10" t="s">
        <v>36</v>
      </c>
      <c r="B8" s="11">
        <v>112660</v>
      </c>
      <c r="C8" s="11">
        <f>=ROUNDDOWN(23.7029244687566,0)</f>
      </c>
      <c r="D8" s="11">
        <v>94706</v>
      </c>
      <c r="E8" s="12">
        <v>0.9456</v>
      </c>
      <c r="F8" s="11"/>
      <c r="G8" s="11">
        <f>=ROUNDDOWN({0},0)</f>
      </c>
      <c r="H8" s="11"/>
      <c r="I8" s="12"/>
      <c r="J8" s="11">
        <v>10</v>
      </c>
      <c r="K8" s="13">
        <v>427.52</v>
      </c>
      <c r="L8" s="11">
        <v>262</v>
      </c>
      <c r="M8" s="14">
        <v>1.63</v>
      </c>
      <c r="N8" s="11">
        <v>4</v>
      </c>
      <c r="O8" s="13">
        <v>146.44</v>
      </c>
      <c r="P8" s="11">
        <v>256</v>
      </c>
      <c r="Q8" s="14">
        <v>0.57</v>
      </c>
      <c r="R8" s="12">
        <v>1.5</v>
      </c>
      <c r="S8" s="12">
        <v>1.9194</v>
      </c>
      <c r="T8" s="12">
        <v>0.0234</v>
      </c>
      <c r="U8" s="12">
        <v>1.8596</v>
      </c>
      <c r="V8" s="11"/>
      <c r="W8" s="13"/>
      <c r="X8" s="11"/>
      <c r="Y8" s="11"/>
      <c r="Z8" s="13"/>
      <c r="AA8" s="11"/>
      <c r="AB8" s="12"/>
      <c r="AC8" s="12"/>
      <c r="AD8" s="11">
        <v>10</v>
      </c>
      <c r="AE8" s="13">
        <v>427.52</v>
      </c>
      <c r="AF8" s="11">
        <v>2</v>
      </c>
      <c r="AG8" s="11">
        <v>4</v>
      </c>
      <c r="AH8" s="13">
        <v>146.44</v>
      </c>
      <c r="AI8" s="11">
        <v>2</v>
      </c>
      <c r="AJ8" s="12">
        <v>1.5</v>
      </c>
      <c r="AK8" s="12">
        <v>1.9194</v>
      </c>
    </row>
    <row r="9">
      <c r="A9" s="10" t="s">
        <v>37</v>
      </c>
      <c r="B9" s="11">
        <v>184710</v>
      </c>
      <c r="C9" s="11">
        <f>=ROUNDDOWN(22.712293731402,0)</f>
      </c>
      <c r="D9" s="11">
        <v>226363</v>
      </c>
      <c r="E9" s="12">
        <v>0.9803</v>
      </c>
      <c r="F9" s="11"/>
      <c r="G9" s="11">
        <f>=ROUNDDOWN({0},0)</f>
      </c>
      <c r="H9" s="11"/>
      <c r="I9" s="12"/>
      <c r="J9" s="11"/>
      <c r="K9" s="13"/>
      <c r="L9" s="11">
        <v>242</v>
      </c>
      <c r="M9" s="14"/>
      <c r="N9" s="11"/>
      <c r="O9" s="13"/>
      <c r="P9" s="11">
        <v>322</v>
      </c>
      <c r="Q9" s="14"/>
      <c r="R9" s="12"/>
      <c r="S9" s="12"/>
      <c r="T9" s="12">
        <v>-0.2484</v>
      </c>
      <c r="U9" s="12"/>
      <c r="V9" s="11"/>
      <c r="W9" s="13"/>
      <c r="X9" s="11">
        <v>175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481803</v>
      </c>
      <c r="C10" s="11">
        <f>=ROUNDDOWN(31.4384057734596,0)</f>
      </c>
      <c r="D10" s="11">
        <v>234588</v>
      </c>
      <c r="E10" s="12">
        <v>0.8638</v>
      </c>
      <c r="F10" s="11"/>
      <c r="G10" s="11">
        <f>=ROUNDDOWN({0},0)</f>
      </c>
      <c r="H10" s="11"/>
      <c r="I10" s="12"/>
      <c r="J10" s="11">
        <v>996</v>
      </c>
      <c r="K10" s="13">
        <v>28763.6</v>
      </c>
      <c r="L10" s="11">
        <v>1178</v>
      </c>
      <c r="M10" s="14">
        <v>24.42</v>
      </c>
      <c r="N10" s="11">
        <v>922</v>
      </c>
      <c r="O10" s="13">
        <v>31608.98</v>
      </c>
      <c r="P10" s="11">
        <v>1113</v>
      </c>
      <c r="Q10" s="14">
        <v>28.4</v>
      </c>
      <c r="R10" s="12">
        <v>0.0803</v>
      </c>
      <c r="S10" s="12">
        <v>-0.09</v>
      </c>
      <c r="T10" s="12">
        <v>0.0584</v>
      </c>
      <c r="U10" s="12">
        <v>-0.1401</v>
      </c>
      <c r="V10" s="11">
        <v>905</v>
      </c>
      <c r="W10" s="13">
        <v>27007.97</v>
      </c>
      <c r="X10" s="11">
        <v>584</v>
      </c>
      <c r="Y10" s="11">
        <v>871</v>
      </c>
      <c r="Z10" s="13">
        <v>30617.54</v>
      </c>
      <c r="AA10" s="11">
        <v>410</v>
      </c>
      <c r="AB10" s="12">
        <v>0.039</v>
      </c>
      <c r="AC10" s="12">
        <v>-0.1179</v>
      </c>
      <c r="AD10" s="11">
        <v>91</v>
      </c>
      <c r="AE10" s="13">
        <v>1755.63</v>
      </c>
      <c r="AF10" s="11">
        <v>11</v>
      </c>
      <c r="AG10" s="11">
        <v>51</v>
      </c>
      <c r="AH10" s="13">
        <v>991.44</v>
      </c>
      <c r="AI10" s="11">
        <v>6</v>
      </c>
      <c r="AJ10" s="12">
        <v>0.7843</v>
      </c>
      <c r="AK10" s="12">
        <v>0.7708</v>
      </c>
    </row>
    <row r="11">
      <c r="A11" s="10" t="s">
        <v>39</v>
      </c>
      <c r="B11" s="11">
        <v>93320</v>
      </c>
      <c r="C11" s="11">
        <f>=ROUNDDOWN(19.5824152764663,0)</f>
      </c>
      <c r="D11" s="11">
        <v>57717</v>
      </c>
      <c r="E11" s="12">
        <v>0.8271</v>
      </c>
      <c r="F11" s="11"/>
      <c r="G11" s="11">
        <f>=ROUNDDOWN({0},0)</f>
      </c>
      <c r="H11" s="11">
        <v>2696</v>
      </c>
      <c r="I11" s="12"/>
      <c r="J11" s="11">
        <v>3871</v>
      </c>
      <c r="K11" s="13">
        <v>613004.26</v>
      </c>
      <c r="L11" s="11">
        <v>674</v>
      </c>
      <c r="M11" s="14">
        <v>909.5</v>
      </c>
      <c r="N11" s="11">
        <v>6143</v>
      </c>
      <c r="O11" s="13">
        <v>1134806.38</v>
      </c>
      <c r="P11" s="11">
        <v>499</v>
      </c>
      <c r="Q11" s="14">
        <v>2274.16</v>
      </c>
      <c r="R11" s="12">
        <v>-0.3699</v>
      </c>
      <c r="S11" s="12">
        <v>-0.4598</v>
      </c>
      <c r="T11" s="12">
        <v>0.3507</v>
      </c>
      <c r="U11" s="12">
        <v>-0.6001</v>
      </c>
      <c r="V11" s="11">
        <v>3206</v>
      </c>
      <c r="W11" s="13">
        <v>514718.17</v>
      </c>
      <c r="X11" s="11">
        <v>237</v>
      </c>
      <c r="Y11" s="11">
        <v>5641</v>
      </c>
      <c r="Z11" s="13">
        <v>1062838.37</v>
      </c>
      <c r="AA11" s="11">
        <v>186</v>
      </c>
      <c r="AB11" s="12">
        <v>-0.4317</v>
      </c>
      <c r="AC11" s="12">
        <v>-0.5157</v>
      </c>
      <c r="AD11" s="11">
        <v>665</v>
      </c>
      <c r="AE11" s="13">
        <v>98286.09</v>
      </c>
      <c r="AF11" s="11">
        <v>382</v>
      </c>
      <c r="AG11" s="11">
        <v>502</v>
      </c>
      <c r="AH11" s="13">
        <v>71968.01</v>
      </c>
      <c r="AI11" s="11">
        <v>271</v>
      </c>
      <c r="AJ11" s="12">
        <v>0.3247</v>
      </c>
      <c r="AK11" s="12">
        <v>0.3657</v>
      </c>
    </row>
    <row r="12">
      <c r="A12" s="10" t="s">
        <v>40</v>
      </c>
      <c r="B12" s="11">
        <v>12005</v>
      </c>
      <c r="C12" s="11">
        <f>=ROUNDDOWN(21.3536108146567,0)</f>
      </c>
      <c r="D12" s="11">
        <v>7400</v>
      </c>
      <c r="E12" s="12">
        <v>0.9603</v>
      </c>
      <c r="F12" s="11"/>
      <c r="G12" s="11">
        <f>=ROUNDDOWN({0},0)</f>
      </c>
      <c r="H12" s="11"/>
      <c r="I12" s="12"/>
      <c r="J12" s="11">
        <v>194</v>
      </c>
      <c r="K12" s="13">
        <v>12972.06</v>
      </c>
      <c r="L12" s="11">
        <v>124</v>
      </c>
      <c r="M12" s="14">
        <v>104.61</v>
      </c>
      <c r="N12" s="11">
        <v>150</v>
      </c>
      <c r="O12" s="13">
        <v>10063.95</v>
      </c>
      <c r="P12" s="11">
        <v>117</v>
      </c>
      <c r="Q12" s="14">
        <v>86.02</v>
      </c>
      <c r="R12" s="12">
        <v>0.2933</v>
      </c>
      <c r="S12" s="12">
        <v>0.289</v>
      </c>
      <c r="T12" s="12">
        <v>0.0598</v>
      </c>
      <c r="U12" s="12">
        <v>0.2161</v>
      </c>
      <c r="V12" s="11">
        <v>7</v>
      </c>
      <c r="W12" s="13">
        <v>496.32</v>
      </c>
      <c r="X12" s="11">
        <v>17</v>
      </c>
      <c r="Y12" s="11">
        <v>14</v>
      </c>
      <c r="Z12" s="13">
        <v>1091</v>
      </c>
      <c r="AA12" s="11">
        <v>8</v>
      </c>
      <c r="AB12" s="12">
        <v>-0.5</v>
      </c>
      <c r="AC12" s="12">
        <v>-0.5451</v>
      </c>
      <c r="AD12" s="11">
        <v>187</v>
      </c>
      <c r="AE12" s="13">
        <v>12475.74</v>
      </c>
      <c r="AF12" s="11">
        <v>77</v>
      </c>
      <c r="AG12" s="11">
        <v>136</v>
      </c>
      <c r="AH12" s="13">
        <v>8972.95</v>
      </c>
      <c r="AI12" s="11">
        <v>72</v>
      </c>
      <c r="AJ12" s="12">
        <v>0.375</v>
      </c>
      <c r="AK12" s="12">
        <v>0.3904</v>
      </c>
    </row>
    <row r="13">
      <c r="A13" s="10" t="s">
        <v>41</v>
      </c>
      <c r="B13" s="11">
        <v>5929</v>
      </c>
      <c r="C13" s="11">
        <f>=ROUNDDOWN(123.008298755187,0)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23</v>
      </c>
      <c r="M13" s="14"/>
      <c r="N13" s="11"/>
      <c r="O13" s="13"/>
      <c r="P13" s="11">
        <v>22</v>
      </c>
      <c r="Q13" s="14"/>
      <c r="R13" s="12"/>
      <c r="S13" s="12"/>
      <c r="T13" s="12">
        <v>0.0455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30027</v>
      </c>
      <c r="C14" s="11">
        <f>=ROUNDDOWN(69.3304086815978,0)</f>
      </c>
      <c r="D14" s="11">
        <v>7244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81</v>
      </c>
      <c r="Q14" s="14"/>
      <c r="R14" s="12"/>
      <c r="S14" s="12"/>
      <c r="T14" s="12">
        <v>0.3827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5177</v>
      </c>
      <c r="C15" s="11">
        <f>=ROUNDDOWN(325.59748427673,0)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94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405839</v>
      </c>
      <c r="C16" s="11">
        <f>=ROUNDDOWN(24.7529215155286,0)</f>
      </c>
      <c r="D16" s="11">
        <v>279069</v>
      </c>
      <c r="E16" s="12">
        <v>0.6654</v>
      </c>
      <c r="F16" s="11"/>
      <c r="G16" s="11">
        <f>=ROUNDDOWN({0},0)</f>
      </c>
      <c r="H16" s="11"/>
      <c r="I16" s="12"/>
      <c r="J16" s="11"/>
      <c r="K16" s="13"/>
      <c r="L16" s="11">
        <v>1029</v>
      </c>
      <c r="M16" s="14"/>
      <c r="N16" s="11"/>
      <c r="O16" s="13"/>
      <c r="P16" s="11">
        <v>1016</v>
      </c>
      <c r="Q16" s="14"/>
      <c r="R16" s="12"/>
      <c r="S16" s="12"/>
      <c r="T16" s="12">
        <v>0.0128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148237</v>
      </c>
      <c r="C17" s="11">
        <f>=ROUNDDOWN(43.2077066573394,0)</f>
      </c>
      <c r="D17" s="11">
        <v>69621</v>
      </c>
      <c r="E17" s="12">
        <v>0.9861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>
        <v>152</v>
      </c>
      <c r="Q17" s="14"/>
      <c r="R17" s="12"/>
      <c r="S17" s="12"/>
      <c r="T17" s="12">
        <v>-0.2697</v>
      </c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270850</v>
      </c>
      <c r="C18" s="11">
        <f>=ROUNDDOWN(31.5481113065356,0)</f>
      </c>
      <c r="D18" s="11">
        <v>134764</v>
      </c>
      <c r="E18" s="12">
        <v>0.9643</v>
      </c>
      <c r="F18" s="11"/>
      <c r="G18" s="11">
        <f>=ROUNDDOWN({0},0)</f>
      </c>
      <c r="H18" s="11"/>
      <c r="I18" s="12"/>
      <c r="J18" s="11">
        <v>2236</v>
      </c>
      <c r="K18" s="13">
        <v>51137.95</v>
      </c>
      <c r="L18" s="11">
        <v>641</v>
      </c>
      <c r="M18" s="14">
        <v>79.78</v>
      </c>
      <c r="N18" s="11">
        <v>1746</v>
      </c>
      <c r="O18" s="13">
        <v>41019.04</v>
      </c>
      <c r="P18" s="11">
        <v>534</v>
      </c>
      <c r="Q18" s="14">
        <v>76.81</v>
      </c>
      <c r="R18" s="12">
        <v>0.2806</v>
      </c>
      <c r="S18" s="12">
        <v>0.2467</v>
      </c>
      <c r="T18" s="12">
        <v>0.2004</v>
      </c>
      <c r="U18" s="12">
        <v>0.0387</v>
      </c>
      <c r="V18" s="11">
        <v>2119</v>
      </c>
      <c r="W18" s="13">
        <v>48478.41</v>
      </c>
      <c r="X18" s="11">
        <v>245</v>
      </c>
      <c r="Y18" s="11">
        <v>1662</v>
      </c>
      <c r="Z18" s="13">
        <v>39179.43</v>
      </c>
      <c r="AA18" s="11">
        <v>223</v>
      </c>
      <c r="AB18" s="12">
        <v>0.275</v>
      </c>
      <c r="AC18" s="12">
        <v>0.2373</v>
      </c>
      <c r="AD18" s="11">
        <v>117</v>
      </c>
      <c r="AE18" s="13">
        <v>2659.54</v>
      </c>
      <c r="AF18" s="11">
        <v>111</v>
      </c>
      <c r="AG18" s="11">
        <v>84</v>
      </c>
      <c r="AH18" s="13">
        <v>1839.61</v>
      </c>
      <c r="AI18" s="11">
        <v>108</v>
      </c>
      <c r="AJ18" s="12">
        <v>0.3929</v>
      </c>
      <c r="AK18" s="12">
        <v>0.4457</v>
      </c>
    </row>
    <row r="19">
      <c r="A19" s="10" t="s">
        <v>47</v>
      </c>
      <c r="B19" s="11">
        <v>155987</v>
      </c>
      <c r="C19" s="11">
        <f>=ROUNDDOWN(34.0018746185369,0)</f>
      </c>
      <c r="D19" s="11">
        <v>61790</v>
      </c>
      <c r="E19" s="12">
        <v>0.9364</v>
      </c>
      <c r="F19" s="11"/>
      <c r="G19" s="11">
        <f>=ROUNDDOWN({0},0)</f>
      </c>
      <c r="H19" s="11"/>
      <c r="I19" s="12"/>
      <c r="J19" s="11">
        <v>110</v>
      </c>
      <c r="K19" s="13">
        <v>5278.14</v>
      </c>
      <c r="L19" s="11">
        <v>575</v>
      </c>
      <c r="M19" s="14">
        <v>9.18</v>
      </c>
      <c r="N19" s="11">
        <v>267</v>
      </c>
      <c r="O19" s="13">
        <v>11549.88</v>
      </c>
      <c r="P19" s="11">
        <v>504</v>
      </c>
      <c r="Q19" s="14">
        <v>22.92</v>
      </c>
      <c r="R19" s="12">
        <v>-0.588</v>
      </c>
      <c r="S19" s="12">
        <v>-0.543</v>
      </c>
      <c r="T19" s="12">
        <v>0.1409</v>
      </c>
      <c r="U19" s="12">
        <v>-0.5995</v>
      </c>
      <c r="V19" s="11">
        <v>26</v>
      </c>
      <c r="W19" s="13">
        <v>1419.18</v>
      </c>
      <c r="X19" s="11">
        <v>300</v>
      </c>
      <c r="Y19" s="11">
        <v>215</v>
      </c>
      <c r="Z19" s="13">
        <v>9397.24</v>
      </c>
      <c r="AA19" s="11">
        <v>144</v>
      </c>
      <c r="AB19" s="12">
        <v>-0.8791</v>
      </c>
      <c r="AC19" s="12">
        <v>-0.849</v>
      </c>
      <c r="AD19" s="11">
        <v>84</v>
      </c>
      <c r="AE19" s="13">
        <v>3858.96</v>
      </c>
      <c r="AF19" s="11">
        <v>105</v>
      </c>
      <c r="AG19" s="11">
        <v>52</v>
      </c>
      <c r="AH19" s="13">
        <v>2152.64</v>
      </c>
      <c r="AI19" s="11">
        <v>134</v>
      </c>
      <c r="AJ19" s="12">
        <v>0.6154</v>
      </c>
      <c r="AK19" s="12">
        <v>0.7927</v>
      </c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9133</v>
      </c>
      <c r="K20" s="17">
        <v>809295.03</v>
      </c>
      <c r="L20" s="15">
        <v>7031</v>
      </c>
      <c r="M20" s="18">
        <v>115.1</v>
      </c>
      <c r="N20" s="15">
        <v>11759</v>
      </c>
      <c r="O20" s="17">
        <v>1376879.07</v>
      </c>
      <c r="P20" s="15">
        <v>6679</v>
      </c>
      <c r="Q20" s="18">
        <v>206.15</v>
      </c>
      <c r="R20" s="16">
        <v>-0.2233</v>
      </c>
      <c r="S20" s="16">
        <v>-0.4122</v>
      </c>
      <c r="T20" s="16">
        <v>0.0527</v>
      </c>
      <c r="U20" s="16">
        <v>-0.4417</v>
      </c>
      <c r="V20" s="15">
        <v>7361</v>
      </c>
      <c r="W20" s="17">
        <v>649920.19</v>
      </c>
      <c r="X20" s="15">
        <v>2578</v>
      </c>
      <c r="Y20" s="15">
        <v>10600</v>
      </c>
      <c r="Z20" s="17">
        <v>1267168.55</v>
      </c>
      <c r="AA20" s="15">
        <v>1559</v>
      </c>
      <c r="AB20" s="16">
        <v>-0.3056</v>
      </c>
      <c r="AC20" s="16">
        <v>-0.4871</v>
      </c>
      <c r="AD20" s="15">
        <v>1772</v>
      </c>
      <c r="AE20" s="17">
        <v>159374.84</v>
      </c>
      <c r="AF20" s="15">
        <v>1060</v>
      </c>
      <c r="AG20" s="15">
        <v>1159</v>
      </c>
      <c r="AH20" s="17">
        <v>109710.52</v>
      </c>
      <c r="AI20" s="15">
        <v>976</v>
      </c>
      <c r="AJ20" s="16">
        <v>0.5289</v>
      </c>
      <c r="AK20" s="16">
        <v>0.4527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