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60087\Desktop\"/>
    </mc:Choice>
  </mc:AlternateContent>
  <bookViews>
    <workbookView xWindow="-120" yWindow="-120" windowWidth="20730" windowHeight="11160" activeTab="1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M5" i="1" l="1"/>
  <c r="M6" i="1"/>
  <c r="M7" i="1"/>
  <c r="M4" i="1"/>
  <c r="O5" i="1"/>
  <c r="O6" i="1"/>
  <c r="O7" i="1"/>
  <c r="O4" i="1"/>
  <c r="K10" i="1"/>
  <c r="G8" i="1"/>
  <c r="H8" i="1" s="1"/>
  <c r="D8" i="1"/>
  <c r="E8" i="1"/>
  <c r="M12" i="1" l="1"/>
  <c r="O10" i="1"/>
  <c r="D2" i="1" l="1"/>
  <c r="G2" i="1" s="1"/>
  <c r="H2" i="1" s="1"/>
  <c r="E2" i="1" l="1"/>
  <c r="D3" i="1"/>
  <c r="E10" i="1" l="1"/>
  <c r="G3" i="1"/>
  <c r="H3" i="1" s="1"/>
  <c r="H10" i="1" s="1"/>
  <c r="H12" i="1" s="1"/>
  <c r="E3" i="1"/>
</calcChain>
</file>

<file path=xl/sharedStrings.xml><?xml version="1.0" encoding="utf-8"?>
<sst xmlns="http://schemas.openxmlformats.org/spreadsheetml/2006/main" count="52" uniqueCount="40">
  <si>
    <t>Factory</t>
  </si>
  <si>
    <t>Program Name</t>
  </si>
  <si>
    <t>DI Qty</t>
  </si>
  <si>
    <t>DI Original Cost</t>
  </si>
  <si>
    <t>Original DI Total</t>
  </si>
  <si>
    <t>DI increase</t>
  </si>
  <si>
    <t>DI New Cost</t>
  </si>
  <si>
    <t>New DI Total</t>
  </si>
  <si>
    <t>POE Qty</t>
  </si>
  <si>
    <t>POE Original Cost</t>
  </si>
  <si>
    <t>Original POE Total</t>
  </si>
  <si>
    <t>POE decrease</t>
  </si>
  <si>
    <t>total cost lowered</t>
  </si>
  <si>
    <t>POE New Cost</t>
  </si>
  <si>
    <t>New POE Total</t>
  </si>
  <si>
    <t>Innovation</t>
  </si>
  <si>
    <t>DGDI-FW25 2LAYER AST THW</t>
  </si>
  <si>
    <t>DGDI-FW25 2LAYER Tween AST THW</t>
  </si>
  <si>
    <t>MCG-Macy's F25 AS Ribbed Plush Blanket</t>
  </si>
  <si>
    <t>4.92/6.18/7.13</t>
  </si>
  <si>
    <t>MCG-Macy's F25 HL Plush to Sherpa Throw</t>
  </si>
  <si>
    <t>MCF-Macy's F25 AS Ribbed Plush Blanket</t>
  </si>
  <si>
    <t>MCF-Macy's F25 HL Plush to Sherpa Throw</t>
  </si>
  <si>
    <t>AldiID-KH Dorm Royal Plush Throw 7144005</t>
  </si>
  <si>
    <t>Grand Total</t>
  </si>
  <si>
    <t>ALDI90-1523</t>
    <phoneticPr fontId="3" type="noConversion"/>
  </si>
  <si>
    <t>ALDID-241115</t>
    <phoneticPr fontId="3" type="noConversion"/>
  </si>
  <si>
    <t>DG50-380</t>
  </si>
  <si>
    <t>DGDI-250103</t>
    <phoneticPr fontId="3" type="noConversion"/>
  </si>
  <si>
    <t>DG50-379</t>
  </si>
  <si>
    <t>DG50-378</t>
    <phoneticPr fontId="3" type="noConversion"/>
  </si>
  <si>
    <t>DG50-384</t>
  </si>
  <si>
    <t>DGDI-250104</t>
    <phoneticPr fontId="3" type="noConversion"/>
  </si>
  <si>
    <t>DG50-383</t>
  </si>
  <si>
    <t>DG50-382</t>
  </si>
  <si>
    <t>DG50-381</t>
    <phoneticPr fontId="3" type="noConversion"/>
  </si>
  <si>
    <t>original cost</t>
    <phoneticPr fontId="3" type="noConversion"/>
  </si>
  <si>
    <t>item</t>
    <phoneticPr fontId="3" type="noConversion"/>
  </si>
  <si>
    <t>EEC PO</t>
    <phoneticPr fontId="3" type="noConversion"/>
  </si>
  <si>
    <t>new cost--2025.04.08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</si>
</sst>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_(&quot;$&quot;* #,##0_);_(&quot;$&quot;* \(#,##0\);_(&quot;$&quot;* &quot;-&quot;??_);_(@_)"/>
    <numFmt numFmtId="180" formatCode="&quot;$&quot;#,##0.00"/>
    <numFmt numFmtId="181" formatCode="\$#,##0.000_);[Red]\(\$#,##0.000\)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179" fontId="0" fillId="0" borderId="0" xfId="0" applyNumberFormat="1"/>
    <xf numFmtId="0" fontId="0" fillId="0" borderId="1" xfId="0" applyBorder="1"/>
    <xf numFmtId="176" fontId="0" fillId="0" borderId="1" xfId="2" applyFont="1" applyBorder="1"/>
    <xf numFmtId="179" fontId="0" fillId="0" borderId="1" xfId="2" applyNumberFormat="1" applyFont="1" applyBorder="1"/>
    <xf numFmtId="179" fontId="0" fillId="0" borderId="1" xfId="0" applyNumberFormat="1" applyBorder="1"/>
    <xf numFmtId="176" fontId="0" fillId="0" borderId="1" xfId="0" applyNumberFormat="1" applyBorder="1"/>
    <xf numFmtId="176" fontId="0" fillId="0" borderId="0" xfId="0" applyNumberFormat="1"/>
    <xf numFmtId="178" fontId="0" fillId="0" borderId="2" xfId="1" applyNumberFormat="1" applyFont="1" applyBorder="1"/>
    <xf numFmtId="0" fontId="0" fillId="0" borderId="3" xfId="0" applyBorder="1"/>
    <xf numFmtId="179" fontId="0" fillId="0" borderId="3" xfId="2" applyNumberFormat="1" applyFont="1" applyBorder="1"/>
    <xf numFmtId="178" fontId="0" fillId="0" borderId="4" xfId="1" applyNumberFormat="1" applyFont="1" applyBorder="1"/>
    <xf numFmtId="0" fontId="0" fillId="0" borderId="5" xfId="0" applyBorder="1"/>
    <xf numFmtId="0" fontId="0" fillId="0" borderId="6" xfId="0" applyBorder="1"/>
    <xf numFmtId="176" fontId="0" fillId="0" borderId="5" xfId="2" applyFont="1" applyBorder="1"/>
    <xf numFmtId="179" fontId="0" fillId="0" borderId="5" xfId="2" applyNumberFormat="1" applyFont="1" applyBorder="1"/>
    <xf numFmtId="176" fontId="0" fillId="0" borderId="5" xfId="0" applyNumberFormat="1" applyBorder="1"/>
    <xf numFmtId="179" fontId="0" fillId="0" borderId="6" xfId="2" applyNumberFormat="1" applyFont="1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178" fontId="0" fillId="0" borderId="7" xfId="1" applyNumberFormat="1" applyFont="1" applyBorder="1"/>
    <xf numFmtId="176" fontId="0" fillId="0" borderId="9" xfId="2" applyFont="1" applyBorder="1"/>
    <xf numFmtId="179" fontId="0" fillId="0" borderId="9" xfId="2" applyNumberFormat="1" applyFont="1" applyBorder="1"/>
    <xf numFmtId="0" fontId="0" fillId="0" borderId="9" xfId="0" applyBorder="1"/>
    <xf numFmtId="176" fontId="0" fillId="0" borderId="9" xfId="0" applyNumberFormat="1" applyBorder="1"/>
    <xf numFmtId="179" fontId="0" fillId="0" borderId="8" xfId="2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76" fontId="0" fillId="4" borderId="9" xfId="2" applyFont="1" applyFill="1" applyBorder="1"/>
    <xf numFmtId="176" fontId="0" fillId="4" borderId="1" xfId="2" applyFont="1" applyFill="1" applyBorder="1"/>
    <xf numFmtId="176" fontId="0" fillId="4" borderId="5" xfId="2" applyFont="1" applyFill="1" applyBorder="1"/>
    <xf numFmtId="178" fontId="0" fillId="0" borderId="1" xfId="0" applyNumberFormat="1" applyBorder="1"/>
    <xf numFmtId="178" fontId="0" fillId="0" borderId="0" xfId="0" applyNumberFormat="1"/>
    <xf numFmtId="180" fontId="0" fillId="0" borderId="1" xfId="2" applyNumberFormat="1" applyFont="1" applyBorder="1" applyAlignment="1">
      <alignment horizontal="center"/>
    </xf>
    <xf numFmtId="26" fontId="0" fillId="4" borderId="0" xfId="0" applyNumberFormat="1" applyFill="1"/>
    <xf numFmtId="26" fontId="0" fillId="0" borderId="0" xfId="0" applyNumberFormat="1"/>
    <xf numFmtId="181" fontId="0" fillId="0" borderId="0" xfId="0" applyNumberFormat="1"/>
    <xf numFmtId="181" fontId="4" fillId="4" borderId="0" xfId="0" applyNumberFormat="1" applyFont="1" applyFill="1"/>
    <xf numFmtId="26" fontId="4" fillId="4" borderId="0" xfId="0" applyNumberFormat="1" applyFont="1" applyFill="1"/>
    <xf numFmtId="0" fontId="5" fillId="0" borderId="0" xfId="0" applyFont="1"/>
    <xf numFmtId="26" fontId="5" fillId="4" borderId="0" xfId="0" applyNumberFormat="1" applyFont="1" applyFill="1"/>
    <xf numFmtId="26" fontId="5" fillId="0" borderId="0" xfId="0" applyNumberFormat="1" applyFont="1"/>
  </cellXfs>
  <cellStyles count="3">
    <cellStyle name="常规" xfId="0" builtinId="0"/>
    <cellStyle name="货币" xfId="2" builtin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D34" sqref="D34"/>
    </sheetView>
  </sheetViews>
  <sheetFormatPr defaultRowHeight="14.25" x14ac:dyDescent="0.2"/>
  <cols>
    <col min="1" max="1" width="10.5" bestFit="1" customWidth="1"/>
    <col min="2" max="2" width="39.625" bestFit="1" customWidth="1"/>
    <col min="3" max="3" width="9" bestFit="1" customWidth="1"/>
    <col min="4" max="4" width="15.375" bestFit="1" customWidth="1"/>
    <col min="5" max="5" width="15.5" bestFit="1" customWidth="1"/>
    <col min="6" max="6" width="11.125" bestFit="1" customWidth="1"/>
    <col min="7" max="7" width="12.125" bestFit="1" customWidth="1"/>
    <col min="8" max="8" width="12.375" bestFit="1" customWidth="1"/>
    <col min="9" max="9" width="8.375" bestFit="1" customWidth="1"/>
    <col min="10" max="10" width="17" bestFit="1" customWidth="1"/>
    <col min="11" max="11" width="17.375" bestFit="1" customWidth="1"/>
    <col min="12" max="12" width="13.5" bestFit="1" customWidth="1"/>
    <col min="13" max="13" width="16.375" customWidth="1"/>
    <col min="14" max="14" width="14" bestFit="1" customWidth="1"/>
    <col min="15" max="15" width="14.125" bestFit="1" customWidth="1"/>
  </cols>
  <sheetData>
    <row r="1" spans="1:15" s="1" customFormat="1" ht="15" thickBot="1" x14ac:dyDescent="0.25">
      <c r="A1" s="29" t="s">
        <v>0</v>
      </c>
      <c r="B1" s="30" t="s">
        <v>1</v>
      </c>
      <c r="C1" s="31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3" t="s">
        <v>7</v>
      </c>
      <c r="I1" s="34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6" t="s">
        <v>14</v>
      </c>
    </row>
    <row r="2" spans="1:15" x14ac:dyDescent="0.2">
      <c r="A2" s="21" t="s">
        <v>15</v>
      </c>
      <c r="B2" s="22" t="s">
        <v>16</v>
      </c>
      <c r="C2" s="23">
        <v>173192</v>
      </c>
      <c r="D2" s="24">
        <f>22.1/8.3</f>
        <v>2.6626506024096384</v>
      </c>
      <c r="E2" s="25">
        <f>D2*C2</f>
        <v>461149.78313253011</v>
      </c>
      <c r="F2" s="37">
        <v>0.79</v>
      </c>
      <c r="G2" s="27">
        <f>F2+D2</f>
        <v>3.4526506024096384</v>
      </c>
      <c r="H2" s="28">
        <f>G2*C2</f>
        <v>597971.4631325301</v>
      </c>
      <c r="I2" s="23"/>
      <c r="J2" s="26"/>
      <c r="K2" s="26"/>
      <c r="L2" s="26"/>
      <c r="M2" s="26"/>
      <c r="N2" s="26"/>
      <c r="O2" s="22"/>
    </row>
    <row r="3" spans="1:15" x14ac:dyDescent="0.2">
      <c r="A3" s="19" t="s">
        <v>15</v>
      </c>
      <c r="B3" s="10" t="s">
        <v>17</v>
      </c>
      <c r="C3" s="9">
        <v>66006</v>
      </c>
      <c r="D3" s="4">
        <f>22.7/8.3</f>
        <v>2.7349397590361444</v>
      </c>
      <c r="E3" s="5">
        <f>D3*C3</f>
        <v>180522.43373493975</v>
      </c>
      <c r="F3" s="38">
        <v>0.79</v>
      </c>
      <c r="G3" s="7">
        <f>F3+D3</f>
        <v>3.5249397590361444</v>
      </c>
      <c r="H3" s="11">
        <f>G3*C3</f>
        <v>232667.17373493974</v>
      </c>
      <c r="I3" s="9"/>
      <c r="J3" s="3"/>
      <c r="K3" s="3"/>
      <c r="L3" s="3"/>
      <c r="M3" s="3"/>
      <c r="N3" s="3"/>
      <c r="O3" s="10"/>
    </row>
    <row r="4" spans="1:15" x14ac:dyDescent="0.2">
      <c r="A4" s="19" t="s">
        <v>15</v>
      </c>
      <c r="B4" s="10" t="s">
        <v>18</v>
      </c>
      <c r="C4" s="9"/>
      <c r="D4" s="3"/>
      <c r="E4" s="6"/>
      <c r="F4" s="4"/>
      <c r="G4" s="3"/>
      <c r="H4" s="11"/>
      <c r="I4" s="9">
        <v>32388</v>
      </c>
      <c r="J4" s="3"/>
      <c r="K4" s="5" t="s">
        <v>19</v>
      </c>
      <c r="L4" s="3">
        <v>3.03</v>
      </c>
      <c r="M4" s="40">
        <f>I4*L4</f>
        <v>98135.64</v>
      </c>
      <c r="N4" s="3"/>
      <c r="O4" s="11">
        <f>N4*I4</f>
        <v>0</v>
      </c>
    </row>
    <row r="5" spans="1:15" x14ac:dyDescent="0.2">
      <c r="A5" s="19" t="s">
        <v>15</v>
      </c>
      <c r="B5" s="10" t="s">
        <v>20</v>
      </c>
      <c r="C5" s="9"/>
      <c r="D5" s="3"/>
      <c r="E5" s="6"/>
      <c r="F5" s="4"/>
      <c r="G5" s="3"/>
      <c r="H5" s="11"/>
      <c r="I5" s="9">
        <v>19860</v>
      </c>
      <c r="J5" s="3"/>
      <c r="K5" s="42">
        <v>4</v>
      </c>
      <c r="L5" s="3">
        <v>1.99</v>
      </c>
      <c r="M5" s="40">
        <f t="shared" ref="M5:M7" si="0">I5*L5</f>
        <v>39521.4</v>
      </c>
      <c r="N5" s="3"/>
      <c r="O5" s="11">
        <f t="shared" ref="O5:O7" si="1">N5*I5</f>
        <v>0</v>
      </c>
    </row>
    <row r="6" spans="1:15" x14ac:dyDescent="0.2">
      <c r="A6" s="19" t="s">
        <v>15</v>
      </c>
      <c r="B6" s="10" t="s">
        <v>21</v>
      </c>
      <c r="C6" s="9"/>
      <c r="D6" s="3"/>
      <c r="E6" s="6"/>
      <c r="F6" s="4"/>
      <c r="G6" s="3"/>
      <c r="H6" s="11"/>
      <c r="I6" s="9">
        <v>13736</v>
      </c>
      <c r="J6" s="3"/>
      <c r="K6" s="5" t="s">
        <v>19</v>
      </c>
      <c r="L6" s="3">
        <v>3.03</v>
      </c>
      <c r="M6" s="40">
        <f t="shared" si="0"/>
        <v>41620.079999999994</v>
      </c>
      <c r="N6" s="3"/>
      <c r="O6" s="11">
        <f t="shared" si="1"/>
        <v>0</v>
      </c>
    </row>
    <row r="7" spans="1:15" x14ac:dyDescent="0.2">
      <c r="A7" s="19" t="s">
        <v>15</v>
      </c>
      <c r="B7" s="10" t="s">
        <v>22</v>
      </c>
      <c r="C7" s="9"/>
      <c r="D7" s="3"/>
      <c r="E7" s="6"/>
      <c r="F7" s="4"/>
      <c r="G7" s="3"/>
      <c r="H7" s="11"/>
      <c r="I7" s="9">
        <v>10580</v>
      </c>
      <c r="J7" s="3"/>
      <c r="K7" s="42">
        <v>4</v>
      </c>
      <c r="L7" s="3">
        <v>1.99</v>
      </c>
      <c r="M7" s="40">
        <f t="shared" si="0"/>
        <v>21054.2</v>
      </c>
      <c r="N7" s="3"/>
      <c r="O7" s="11">
        <f t="shared" si="1"/>
        <v>0</v>
      </c>
    </row>
    <row r="8" spans="1:15" ht="15" thickBot="1" x14ac:dyDescent="0.25">
      <c r="A8" s="20" t="s">
        <v>15</v>
      </c>
      <c r="B8" s="14" t="s">
        <v>23</v>
      </c>
      <c r="C8" s="12">
        <v>5760</v>
      </c>
      <c r="D8" s="15">
        <f>2.66*5+2.75*4</f>
        <v>24.3</v>
      </c>
      <c r="E8" s="16">
        <f>D8*C8</f>
        <v>139968</v>
      </c>
      <c r="F8" s="39">
        <v>1.97</v>
      </c>
      <c r="G8" s="17">
        <f>F8+D8</f>
        <v>26.27</v>
      </c>
      <c r="H8" s="18">
        <f>G8*C8</f>
        <v>151315.20000000001</v>
      </c>
      <c r="I8" s="12"/>
      <c r="J8" s="13"/>
      <c r="K8" s="13"/>
      <c r="L8" s="13"/>
      <c r="M8" s="13"/>
      <c r="N8" s="13"/>
      <c r="O8" s="14"/>
    </row>
    <row r="9" spans="1:15" x14ac:dyDescent="0.2">
      <c r="E9" s="2"/>
      <c r="G9" s="8"/>
    </row>
    <row r="10" spans="1:15" x14ac:dyDescent="0.2">
      <c r="D10" t="s">
        <v>24</v>
      </c>
      <c r="E10" s="2">
        <f>SUM(E2:E9)</f>
        <v>781640.21686746983</v>
      </c>
      <c r="H10" s="2">
        <f>SUM(H2:H9)</f>
        <v>981953.83686746983</v>
      </c>
      <c r="K10" s="2">
        <f>SUM(K2:K9)</f>
        <v>8</v>
      </c>
      <c r="O10" s="2">
        <f>SUM(O2:O9)</f>
        <v>0</v>
      </c>
    </row>
    <row r="12" spans="1:15" x14ac:dyDescent="0.2">
      <c r="H12" s="2">
        <f>H10-E10</f>
        <v>200313.62</v>
      </c>
      <c r="L12">
        <v>3</v>
      </c>
      <c r="M12" s="41">
        <f>SUM(M4:M7)</f>
        <v>200331.32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B19" sqref="B19"/>
    </sheetView>
  </sheetViews>
  <sheetFormatPr defaultRowHeight="14.25" x14ac:dyDescent="0.2"/>
  <cols>
    <col min="1" max="1" width="17.375" customWidth="1"/>
    <col min="2" max="2" width="15.125" customWidth="1"/>
    <col min="3" max="3" width="13.875" style="44" customWidth="1"/>
    <col min="4" max="4" width="22.75" style="43" customWidth="1"/>
    <col min="6" max="6" width="12.25" customWidth="1"/>
  </cols>
  <sheetData>
    <row r="1" spans="1:5" s="48" customFormat="1" x14ac:dyDescent="0.2">
      <c r="A1" s="48" t="s">
        <v>38</v>
      </c>
      <c r="B1" s="48" t="s">
        <v>37</v>
      </c>
      <c r="C1" s="50" t="s">
        <v>36</v>
      </c>
      <c r="D1" s="49" t="s">
        <v>39</v>
      </c>
    </row>
    <row r="2" spans="1:5" x14ac:dyDescent="0.2">
      <c r="A2" t="s">
        <v>32</v>
      </c>
      <c r="B2" t="s">
        <v>35</v>
      </c>
      <c r="C2" s="44">
        <f>22.1/8.3</f>
        <v>2.6626506024096384</v>
      </c>
      <c r="D2" s="47">
        <v>3.45</v>
      </c>
      <c r="E2" s="44"/>
    </row>
    <row r="3" spans="1:5" x14ac:dyDescent="0.2">
      <c r="A3" t="s">
        <v>32</v>
      </c>
      <c r="B3" t="s">
        <v>34</v>
      </c>
      <c r="C3" s="44">
        <f>22.1/8.3</f>
        <v>2.6626506024096384</v>
      </c>
      <c r="D3" s="47">
        <v>3.45</v>
      </c>
    </row>
    <row r="4" spans="1:5" x14ac:dyDescent="0.2">
      <c r="A4" t="s">
        <v>32</v>
      </c>
      <c r="B4" t="s">
        <v>33</v>
      </c>
      <c r="C4" s="44">
        <f>22.1/8.3</f>
        <v>2.6626506024096384</v>
      </c>
      <c r="D4" s="47">
        <v>3.45</v>
      </c>
    </row>
    <row r="5" spans="1:5" x14ac:dyDescent="0.2">
      <c r="A5" t="s">
        <v>32</v>
      </c>
      <c r="B5" t="s">
        <v>31</v>
      </c>
      <c r="C5" s="44">
        <f>22.1/8.3</f>
        <v>2.6626506024096384</v>
      </c>
      <c r="D5" s="47">
        <v>3.45</v>
      </c>
    </row>
    <row r="6" spans="1:5" x14ac:dyDescent="0.2">
      <c r="A6" t="s">
        <v>28</v>
      </c>
      <c r="B6" t="s">
        <v>30</v>
      </c>
      <c r="C6" s="44">
        <f>22.7/8.3</f>
        <v>2.7349397590361444</v>
      </c>
      <c r="D6" s="47">
        <v>3.52</v>
      </c>
      <c r="E6" s="44"/>
    </row>
    <row r="7" spans="1:5" x14ac:dyDescent="0.2">
      <c r="A7" t="s">
        <v>28</v>
      </c>
      <c r="B7" t="s">
        <v>29</v>
      </c>
      <c r="C7" s="44">
        <f>22.7/8.3</f>
        <v>2.7349397590361444</v>
      </c>
      <c r="D7" s="47">
        <v>3.52</v>
      </c>
    </row>
    <row r="8" spans="1:5" x14ac:dyDescent="0.2">
      <c r="A8" t="s">
        <v>28</v>
      </c>
      <c r="B8" t="s">
        <v>27</v>
      </c>
      <c r="C8" s="44">
        <f>22.7/8.3</f>
        <v>2.7349397590361444</v>
      </c>
      <c r="D8" s="47">
        <v>3.52</v>
      </c>
    </row>
    <row r="9" spans="1:5" x14ac:dyDescent="0.2">
      <c r="A9" t="s">
        <v>26</v>
      </c>
      <c r="B9" t="s">
        <v>25</v>
      </c>
      <c r="C9" s="44">
        <v>25.02</v>
      </c>
      <c r="D9" s="46">
        <v>26.99</v>
      </c>
      <c r="E9" s="45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Pauline Zhou</dc:creator>
  <cp:keywords/>
  <dc:description/>
  <cp:lastModifiedBy>刘家红</cp:lastModifiedBy>
  <cp:revision/>
  <dcterms:created xsi:type="dcterms:W3CDTF">2025-03-31T20:56:41Z</dcterms:created>
  <dcterms:modified xsi:type="dcterms:W3CDTF">2025-04-08T03:01:20Z</dcterms:modified>
  <cp:category/>
  <cp:contentStatus/>
</cp:coreProperties>
</file>