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<sst xmlns="http://schemas.openxmlformats.org/spreadsheetml/2006/main" count="656" uniqueCount="656">
  <si>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</si>
  <si>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</si>
  <si>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</si>
  <si>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</si>
  <si>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</si>
  <si>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</si>
  <si>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</si>
  <si>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</si>
  <si>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</si>
  <si>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</si>
  <si>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</si>
  <si>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</si>
  <si>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</si>
  <si>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</si>
  <si>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</si>
  <si>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</si>
  <si>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</si>
  <si>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</si>
  <si>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OVERSTOCK01</t>
  </si>
  <si>
    <t>CSNSTORES</t>
  </si>
  <si>
    <t>DLCROSCILL</t>
  </si>
  <si>
    <t>KOHLDSN</t>
  </si>
  <si>
    <t>JCPENNEY01</t>
  </si>
  <si>
    <t>HDDS</t>
  </si>
  <si>
    <t>OLLIIX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</si>
  <si>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</si>
  <si>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</si>
  <si>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</si>
  <si>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</si>
  <si>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</si>
  <si>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</si>
  <si>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</si>
  <si>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</si>
  <si>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</si>
  <si>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</si>
  <si>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</si>
  <si>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</si>
  <si>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</si>
  <si>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</si>
  <si>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</si>
  <si>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</si>
  <si>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</si>
  <si>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</si>
  <si>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</si>
  <si>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</si>
  <si>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</si>
  <si>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</si>
  <si>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</si>
  <si>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</si>
  <si>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</si>
  <si>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</si>
  <si>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</si>
  <si>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</si>
  <si>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</si>
  <si>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</si>
  <si>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</si>
  <si>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</si>
  <si>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</si>
  <si>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</si>
  <si>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</si>
  <si>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</si>
  <si>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</si>
  <si>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</si>
  <si>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</si>
  <si>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</si>
  <si>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</si>
  <si>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</si>
  <si>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</si>
  <si>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</si>
  <si>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</si>
  <si>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</si>
  <si>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</si>
  <si>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</si>
  <si>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</si>
  <si>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</si>
  <si>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</si>
  <si>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</si>
  <si>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</si>
  <si>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</si>
  <si>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</si>
  <si>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</si>
  <si>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</si>
  <si>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</si>
  <si>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</si>
  <si>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</si>
  <si>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</si>
  <si>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</si>
  <si>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</si>
  <si>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</si>
  <si>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</si>
  <si>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</si>
  <si>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</si>
  <si>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</si>
  <si>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</si>
  <si>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</si>
  <si>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</si>
  <si>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</si>
  <si>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</si>
  <si>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</si>
  <si>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</si>
  <si>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</si>
  <si>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</si>
  <si>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</si>
  <si>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</si>
  <si>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</si>
  <si>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</si>
  <si>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</si>
  <si>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</si>
  <si>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</si>
  <si>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</si>
  <si>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</si>
  <si>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</si>
  <si>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</si>
  <si>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</si>
  <si>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</si>
  <si>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</si>
  <si>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</si>
  <si>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</si>
  <si>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</si>
  <si>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</si>
  <si>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</si>
  <si>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</si>
  <si>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</si>
  <si>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</si>
  <si>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</si>
  <si>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</si>
  <si>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</si>
  <si>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</si>
  <si>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</si>
  <si>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</si>
  <si>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</si>
  <si>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</si>
  <si>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</si>
  <si>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</si>
  <si>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</si>
  <si>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</si>
  <si>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</si>
  <si>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</si>
  <si>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</si>
  <si>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</si>
  <si>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</si>
  <si>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</si>
  <si>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</si>
  <si>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</si>
  <si>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</si>
  <si>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</si>
  <si>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</si>
  <si>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</si>
  <si>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</si>
  <si>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</si>
  <si>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</si>
  <si>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</si>
  <si>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AMAZONDS,CSNSTORES,OVERSTOCK01</t>
  </si>
  <si>
    <t>Setup</t>
  </si>
  <si>
    <t>11/8/2023</t>
  </si>
  <si>
    <t>7/10/2024</t>
  </si>
  <si>
    <t>No</t>
  </si>
  <si>
    <t>1/5/2024</t>
  </si>
  <si>
    <t>8/31/2023</t>
  </si>
  <si>
    <t>9/29/2023</t>
  </si>
  <si>
    <t>7/27/2023</t>
  </si>
  <si>
    <t>8/8/2023</t>
  </si>
  <si>
    <t>7/25/2023</t>
  </si>
  <si>
    <t>8/21/2023</t>
  </si>
  <si>
    <t>7/2/2024</t>
  </si>
  <si>
    <t>7/15/2024</t>
  </si>
  <si>
    <t>9/4/2023</t>
  </si>
  <si>
    <t>3/19/2025</t>
  </si>
  <si>
    <t>7/3/2024</t>
  </si>
  <si>
    <t>10/11/2023</t>
  </si>
  <si>
    <t>12/19/2023</t>
  </si>
  <si>
    <t>CCL10-0063</t>
  </si>
  <si>
    <t>King</t>
  </si>
  <si>
    <t>CSNSTORES,DLCROSCILL,KOHLDSN,MACY02,OVERSTOCK01</t>
  </si>
  <si>
    <t>7/22/2024</t>
  </si>
  <si>
    <t>9/7/2023</t>
  </si>
  <si>
    <t>10/9/2023</t>
  </si>
  <si>
    <t>4/7/2024</t>
  </si>
  <si>
    <t>5/2/2024</t>
  </si>
  <si>
    <t>8/4/2023</t>
  </si>
  <si>
    <t>Ready To Offer</t>
  </si>
  <si>
    <t>8/23/2023</t>
  </si>
  <si>
    <t>9/5/2023</t>
  </si>
  <si>
    <t>CCL10-0064</t>
  </si>
  <si>
    <t>Cal King</t>
  </si>
  <si>
    <t>AMAZON,CSNSTORES,MACY02</t>
  </si>
  <si>
    <t>8/5/2024</t>
  </si>
  <si>
    <t>8/7/2023</t>
  </si>
  <si>
    <t>10/17/2024</t>
  </si>
  <si>
    <t>8/27/2023</t>
  </si>
  <si>
    <t>10/26/2023</t>
  </si>
  <si>
    <t>2/23/2024</t>
  </si>
  <si>
    <t>CCL10-0001</t>
  </si>
  <si>
    <t>Burgundy</t>
  </si>
  <si>
    <t>10/21/2022</t>
  </si>
  <si>
    <t>7/16/2025</t>
  </si>
  <si>
    <t>AMAZON,CSNSTORES,DLCROSCILL,MACY02,NRTPORT,OVERSTOCK01</t>
  </si>
  <si>
    <t>8/2/2023</t>
  </si>
  <si>
    <t>11/21/2023</t>
  </si>
  <si>
    <t>8/16/2024</t>
  </si>
  <si>
    <t>9/6/2023</t>
  </si>
  <si>
    <t>3/30/2023</t>
  </si>
  <si>
    <t>4/17/2023</t>
  </si>
  <si>
    <t>11/30/2022</t>
  </si>
  <si>
    <t>6/6/2024</t>
  </si>
  <si>
    <t>8/13/2024</t>
  </si>
  <si>
    <t>6/15/2023</t>
  </si>
  <si>
    <t>8/28/2023</t>
  </si>
  <si>
    <t>3/10/2025</t>
  </si>
  <si>
    <t>11/11/2022</t>
  </si>
  <si>
    <t>3/28/2023</t>
  </si>
  <si>
    <t>6/12/2023</t>
  </si>
  <si>
    <t>4/10/2023</t>
  </si>
  <si>
    <t>3/20/2023</t>
  </si>
  <si>
    <t>CCL10-0002</t>
  </si>
  <si>
    <t>CSNSTORES,OLLIIX,OVERSTOCK01</t>
  </si>
  <si>
    <t>11/9/2023</t>
  </si>
  <si>
    <t>7/26/2024</t>
  </si>
  <si>
    <t>4/19/2023</t>
  </si>
  <si>
    <t>11/7/2022</t>
  </si>
  <si>
    <t>6/21/2024</t>
  </si>
  <si>
    <t>8/11/2023</t>
  </si>
  <si>
    <t>11/6/2022</t>
  </si>
  <si>
    <t>CCL10-0003</t>
  </si>
  <si>
    <t>JCPENNEY01,OVERSTOCK01</t>
  </si>
  <si>
    <t>6/24/2024</t>
  </si>
  <si>
    <t>7/31/2024</t>
  </si>
  <si>
    <t>4/5/2023</t>
  </si>
  <si>
    <t>11/1/2022</t>
  </si>
  <si>
    <t>7/5/2024</t>
  </si>
  <si>
    <t>6/23/2023</t>
  </si>
  <si>
    <t>10/26/2022</t>
  </si>
  <si>
    <t>4/27/2023</t>
  </si>
  <si>
    <t>CCL10-0068</t>
  </si>
  <si>
    <t>Comforter Set</t>
  </si>
  <si>
    <t>Black</t>
  </si>
  <si>
    <t>TBD</t>
  </si>
  <si>
    <t>Polyester</t>
  </si>
  <si>
    <t>Transitional</t>
  </si>
  <si>
    <t>7/2/2025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</si>
  <si>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</si>
  <si>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</si>
  <si>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</si>
  <si>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</si>
  <si>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</si>
  <si>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</si>
  <si>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</si>
  <si>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</si>
  <si>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AMAZON,CSNSTORES,HDDS</t>
  </si>
  <si>
    <t>5/7/2024</t>
  </si>
  <si>
    <t>4/18/2024</t>
  </si>
  <si>
    <t>11/21/2022</t>
  </si>
  <si>
    <t>5/15/2024</t>
  </si>
  <si>
    <t>6/29/2023</t>
  </si>
  <si>
    <t>3/5/2025</t>
  </si>
  <si>
    <t>12/1/2022</t>
  </si>
  <si>
    <t>5/9/2023</t>
  </si>
  <si>
    <t>5/30/2024</t>
  </si>
  <si>
    <t>CCL10-0011</t>
  </si>
  <si>
    <t>10/24/2022</t>
  </si>
  <si>
    <t>11/13/2023</t>
  </si>
  <si>
    <t>4/4/2023</t>
  </si>
  <si>
    <t>11/16/2022</t>
  </si>
  <si>
    <t>4/22/2024</t>
  </si>
  <si>
    <t>7/17/2023</t>
  </si>
  <si>
    <t>10/5/2023</t>
  </si>
  <si>
    <t>CCL10-0012</t>
  </si>
  <si>
    <t>CSNSTORES,MACY02</t>
  </si>
  <si>
    <t>4/3/2024</t>
  </si>
  <si>
    <t>6/12/2024</t>
  </si>
  <si>
    <t>4/25/2024</t>
  </si>
  <si>
    <t>4/12/2024</t>
  </si>
  <si>
    <t>9/3/2024</t>
  </si>
  <si>
    <t>4/10/2024</t>
  </si>
  <si>
    <t>2/15/2023</t>
  </si>
  <si>
    <t>CCL10-0013</t>
  </si>
  <si>
    <t>Brown</t>
  </si>
  <si>
    <t>10/25/2022</t>
  </si>
  <si>
    <t>5/3/2024</t>
  </si>
  <si>
    <t>4/24/2024</t>
  </si>
  <si>
    <t>9/12/2023</t>
  </si>
  <si>
    <t>4/6/2023</t>
  </si>
  <si>
    <t>4/23/2024</t>
  </si>
  <si>
    <t>7/10/2023</t>
  </si>
  <si>
    <t>3/6/2025</t>
  </si>
  <si>
    <t>11/26/2022</t>
  </si>
  <si>
    <t>2/23/2025</t>
  </si>
  <si>
    <t>7/1/2024</t>
  </si>
  <si>
    <t>CCL10-0014</t>
  </si>
  <si>
    <t>CSNSTORES,OVERSTOCK01</t>
  </si>
  <si>
    <t>11/10/2023</t>
  </si>
  <si>
    <t>4/3/2023</t>
  </si>
  <si>
    <t>11/14/2022</t>
  </si>
  <si>
    <t>7/19/2023</t>
  </si>
  <si>
    <t>5/14/2023</t>
  </si>
  <si>
    <t>CCL10-0015</t>
  </si>
  <si>
    <t>5/8/2024</t>
  </si>
  <si>
    <t>4/26/2024</t>
  </si>
  <si>
    <t>5/6/2024</t>
  </si>
  <si>
    <t>11/25/2022</t>
  </si>
  <si>
    <t>7/18/2024</t>
  </si>
  <si>
    <t>11/17/2022</t>
  </si>
  <si>
    <t>11/13/2024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</si>
  <si>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</si>
  <si>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</si>
  <si>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</si>
  <si>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</si>
  <si>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</si>
  <si>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</si>
  <si>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</si>
  <si>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</si>
  <si>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</si>
  <si>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</si>
  <si>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</si>
  <si>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</si>
  <si>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</si>
  <si>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</si>
  <si>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</si>
  <si>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AMAZONDS,MACY02,OVERSTOCK01</t>
  </si>
  <si>
    <t>8/17/2023</t>
  </si>
  <si>
    <t>4/18/2023</t>
  </si>
  <si>
    <t>9/11/2023</t>
  </si>
  <si>
    <t>1/30/2023</t>
  </si>
  <si>
    <t>4/24/2023</t>
  </si>
  <si>
    <t>2/2/2025</t>
  </si>
  <si>
    <t>9/19/2023</t>
  </si>
  <si>
    <t>CCL10-0006</t>
  </si>
  <si>
    <t>5/1/2023</t>
  </si>
  <si>
    <t>11/15/2022</t>
  </si>
  <si>
    <t>12/13/2024</t>
  </si>
  <si>
    <t>8/1/2023</t>
  </si>
  <si>
    <t>CCL10-0008</t>
  </si>
  <si>
    <t>Loretta</t>
  </si>
  <si>
    <t>Beige</t>
  </si>
  <si>
    <t>11/20/2023</t>
  </si>
  <si>
    <t>9/20/2023</t>
  </si>
  <si>
    <t>5/22/2023</t>
  </si>
  <si>
    <t>5/29/2024</t>
  </si>
  <si>
    <t>10/27/2022</t>
  </si>
  <si>
    <t>10/12/2023</t>
  </si>
  <si>
    <t>3/17/2025</t>
  </si>
  <si>
    <t>CCL10-0009</t>
  </si>
  <si>
    <t>9/3/2023</t>
  </si>
  <si>
    <t>4/7/2023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</si>
  <si>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</si>
  <si>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</si>
  <si>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</si>
  <si>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</si>
  <si>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</si>
  <si>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</si>
  <si>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</si>
  <si>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</si>
  <si>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</si>
  <si>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</si>
  <si>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</si>
  <si>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</si>
  <si>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7/9/2025</t>
  </si>
  <si>
    <t>DLCROSCILL,OVERSTOCK01</t>
  </si>
  <si>
    <t>8/2/2024</t>
  </si>
  <si>
    <t>8/3/2023</t>
  </si>
  <si>
    <t>10/17/2023</t>
  </si>
  <si>
    <t>11/28/2022</t>
  </si>
  <si>
    <t>8/26/2024</t>
  </si>
  <si>
    <t>6/21/2023</t>
  </si>
  <si>
    <t>3/20/2024</t>
  </si>
  <si>
    <t>1/10/2023</t>
  </si>
  <si>
    <t>2/13/2025</t>
  </si>
  <si>
    <t>CCL30-0038</t>
  </si>
  <si>
    <t>11/27/2023</t>
  </si>
  <si>
    <t>10/16/2023</t>
  </si>
  <si>
    <t>7/3/2023</t>
  </si>
  <si>
    <t>2/13/2023</t>
  </si>
  <si>
    <t>8/28/2024</t>
  </si>
  <si>
    <t>3/21/2023</t>
  </si>
  <si>
    <t>CCL30-0035</t>
  </si>
  <si>
    <t>11/22/2023</t>
  </si>
  <si>
    <t>8/19/2024</t>
  </si>
  <si>
    <t>7/14/2023</t>
  </si>
  <si>
    <t>5/10/2024</t>
  </si>
  <si>
    <t>CCL30-0034</t>
  </si>
  <si>
    <t>Silver</t>
  </si>
  <si>
    <t>MACY02,OVERSTOCK01</t>
  </si>
  <si>
    <t>1/4/2024</t>
  </si>
  <si>
    <t>10/11/2024</t>
  </si>
  <si>
    <t>4/26/2023</t>
  </si>
  <si>
    <t>10/2/2023</t>
  </si>
  <si>
    <t>CCL30-0031</t>
  </si>
  <si>
    <t>Biron</t>
  </si>
  <si>
    <t>18x18"</t>
  </si>
  <si>
    <t>DLCROSCILL,MACY02</t>
  </si>
  <si>
    <t>11/6/2023</t>
  </si>
  <si>
    <t>7/29/2024</t>
  </si>
  <si>
    <t>7/11/2023</t>
  </si>
  <si>
    <t>1/19/2023</t>
  </si>
  <si>
    <t>5/22/2024</t>
  </si>
  <si>
    <t>CCL30-0030</t>
  </si>
  <si>
    <t>12/29/2023</t>
  </si>
  <si>
    <t>9/27/2023</t>
  </si>
  <si>
    <t>12/12/2022</t>
  </si>
  <si>
    <t>11/14/2024</t>
  </si>
  <si>
    <t>CCL30-0033</t>
  </si>
  <si>
    <t>Donation</t>
  </si>
  <si>
    <t>Discontinued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</si>
  <si>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</si>
  <si>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</si>
  <si>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</si>
  <si>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</si>
  <si>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</si>
  <si>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</si>
  <si>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</si>
  <si>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CCL30-0061</t>
  </si>
  <si>
    <t>Aumont</t>
  </si>
  <si>
    <t>Oblong Decor Pillow</t>
  </si>
  <si>
    <t>22x15"</t>
  </si>
  <si>
    <t>CSNSTORES,MACY02,OLLIIX</t>
  </si>
  <si>
    <t>9/19/2024</t>
  </si>
  <si>
    <t>6/13/2023</t>
  </si>
  <si>
    <t>11/25/2024</t>
  </si>
  <si>
    <t>2/27/2024</t>
  </si>
  <si>
    <t>1/24/2023</t>
  </si>
  <si>
    <t>CCL30-0029</t>
  </si>
  <si>
    <t>11/24/2023</t>
  </si>
  <si>
    <t>5/29/2023</t>
  </si>
  <si>
    <t>CCL30-0026</t>
  </si>
  <si>
    <t>8/29/2023</t>
  </si>
  <si>
    <t>12/18/2024</t>
  </si>
  <si>
    <t>10/31/2022</t>
  </si>
  <si>
    <t>10/8/2024</t>
  </si>
  <si>
    <t>CCL30-0027</t>
  </si>
  <si>
    <t>1/15/2024</t>
  </si>
  <si>
    <t>6/28/2024</t>
  </si>
  <si>
    <t>10/1/2023</t>
  </si>
  <si>
    <t>5/5/2023</t>
  </si>
  <si>
    <t>6/13/2024</t>
  </si>
  <si>
    <t>7/31/2023</t>
  </si>
  <si>
    <t>5/5/2024</t>
  </si>
  <si>
    <t>CCL30-0028</t>
  </si>
  <si>
    <t>8/7/2024</t>
  </si>
  <si>
    <t>5/12/2023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</si>
  <si>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</si>
  <si>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</si>
  <si>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</si>
  <si>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</si>
  <si>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</si>
  <si>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</si>
  <si>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</si>
  <si>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JCPENNEY01,KOHLDSN</t>
  </si>
  <si>
    <t>7/28/2023</t>
  </si>
  <si>
    <t>2/27/2023</t>
  </si>
  <si>
    <t>3/29/2024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</si>
  <si>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</si>
  <si>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</si>
  <si>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</si>
  <si>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</si>
  <si>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</si>
  <si>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</si>
  <si>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</si>
  <si>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</si>
  <si>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Grey</t>
  </si>
  <si>
    <t>CSNSTORES,DLCROSCILL</t>
  </si>
  <si>
    <t>1/12/2024</t>
  </si>
  <si>
    <t>4/25/2023</t>
  </si>
  <si>
    <t>7/25/2024</t>
  </si>
  <si>
    <t>7/7/2023</t>
  </si>
  <si>
    <t>10/3/2023</t>
  </si>
  <si>
    <t>CCL13-0019</t>
  </si>
  <si>
    <t>11/26/2023</t>
  </si>
  <si>
    <t>1/8/2024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</si>
  <si>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</si>
  <si>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</si>
  <si>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</si>
  <si>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</si>
  <si>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</si>
  <si>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</si>
  <si>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</si>
  <si>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</si>
  <si>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</si>
  <si>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AMAZON,JCPENNEY01,OLLIIX,OVERSTOCK01</t>
  </si>
  <si>
    <t>6/9/2023</t>
  </si>
  <si>
    <t>1/29/2025</t>
  </si>
  <si>
    <t>2/7/2025</t>
  </si>
  <si>
    <t>CCL11-0022</t>
  </si>
  <si>
    <t>CSNSTORES,KOHLDSN</t>
  </si>
  <si>
    <t>11/28/2023</t>
  </si>
  <si>
    <t>5/30/2023</t>
  </si>
  <si>
    <t>3/18/2025</t>
  </si>
  <si>
    <t>2/19/2025</t>
  </si>
  <si>
    <t>CCL11-0024</t>
  </si>
  <si>
    <t>12/12/2023</t>
  </si>
  <si>
    <t>10/4/2024</t>
  </si>
  <si>
    <t>5/15/2023</t>
  </si>
  <si>
    <t>CCL11-0025</t>
  </si>
  <si>
    <t>5/20/2024</t>
  </si>
  <si>
    <t>CCL11-0078</t>
  </si>
  <si>
    <t>Euro sham</t>
  </si>
  <si>
    <t>Euro Sham</t>
  </si>
  <si>
    <t>NEW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</si>
  <si>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</si>
  <si>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</si>
  <si>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</si>
  <si>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</si>
  <si>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</si>
  <si>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</si>
  <si>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</si>
  <si>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</si>
  <si>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</si>
  <si>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</si>
  <si>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</si>
  <si>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</si>
  <si>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</si>
  <si>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</si>
  <si>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</si>
  <si>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</si>
  <si>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</si>
  <si>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</si>
  <si>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</si>
  <si>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Temp Discontinued</t>
  </si>
  <si>
    <t>Offered</t>
  </si>
  <si>
    <t>CHM13-0010</t>
  </si>
  <si>
    <t>King/Cal King</t>
  </si>
  <si>
    <t>DLCROSCILL,JCPENNEY01,MACY02,OVERSTOCK01</t>
  </si>
  <si>
    <t>1/16/2023</t>
  </si>
  <si>
    <t>6/22/2023</t>
  </si>
  <si>
    <t>11/2/2022</t>
  </si>
  <si>
    <t>CHM11-0011</t>
  </si>
  <si>
    <t>Perla</t>
  </si>
  <si>
    <t>Linen</t>
  </si>
  <si>
    <t>Pieced</t>
  </si>
  <si>
    <t>Modern/Contemporary</t>
  </si>
  <si>
    <t>10/20/2022</t>
  </si>
  <si>
    <t>DLCROSCILL,OLLIIX,OVERSTOCK01</t>
  </si>
  <si>
    <t>Yes</t>
  </si>
  <si>
    <t>10/21/2023</t>
  </si>
  <si>
    <t>7/20/2023</t>
  </si>
  <si>
    <t>12/7/2022</t>
  </si>
  <si>
    <t>4/17/2024</t>
  </si>
  <si>
    <t>12/6/2022</t>
  </si>
  <si>
    <t>CHM11-0012</t>
  </si>
  <si>
    <t>Tan</t>
  </si>
  <si>
    <t>Inactive</t>
  </si>
  <si>
    <t>12/4/2023</t>
  </si>
  <si>
    <t>5/11/2023</t>
  </si>
  <si>
    <t>10/13/2023</t>
  </si>
  <si>
    <t>CHM30-0013</t>
  </si>
  <si>
    <t>Canova</t>
  </si>
  <si>
    <t>12x24"</t>
  </si>
  <si>
    <t>White</t>
  </si>
  <si>
    <t>CSNSTORES,DLCROSCILL,JCPENNEY01</t>
  </si>
  <si>
    <t>1/18/2023</t>
  </si>
  <si>
    <t>6/26/2023</t>
  </si>
  <si>
    <t>CHM30-0015</t>
  </si>
  <si>
    <t>Melodia</t>
  </si>
  <si>
    <t>Botanical</t>
  </si>
  <si>
    <t>2/20/2023</t>
  </si>
  <si>
    <t>10/20/2023</t>
  </si>
  <si>
    <t>2/16/2024</t>
  </si>
  <si>
    <t>CHM30-0019</t>
  </si>
  <si>
    <t>3/18/2024</t>
  </si>
  <si>
    <t>3/17/2023</t>
  </si>
  <si>
    <t>CHM30-0014</t>
  </si>
  <si>
    <t>Florio</t>
  </si>
  <si>
    <t>Figurative</t>
  </si>
  <si>
    <t>JCPENNEY01,MACY02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</si>
  <si>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</si>
  <si>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</si>
  <si>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</si>
  <si>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</si>
  <si>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</si>
  <si>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</si>
  <si>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</si>
  <si>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</si>
  <si>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CHM12-0005</t>
  </si>
  <si>
    <t>3 Piece Tan Duvet Set</t>
  </si>
  <si>
    <t>12/5/2022</t>
  </si>
  <si>
    <t>10/31/2023</t>
  </si>
  <si>
    <t>12/4/2022</t>
  </si>
  <si>
    <t>CHM12-0008</t>
  </si>
  <si>
    <t>Bernini</t>
  </si>
  <si>
    <t>3 Piece Duvet Set</t>
  </si>
  <si>
    <t>Gray</t>
  </si>
  <si>
    <t>Damask</t>
  </si>
  <si>
    <t>9/25/2023</t>
  </si>
  <si>
    <t>9/24/2024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</si>
  <si>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</si>
  <si>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</si>
  <si>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</si>
  <si>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</si>
  <si>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</si>
  <si>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</si>
  <si>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</si>
  <si>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</si>
  <si>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8/9/2023</t>
  </si>
  <si>
    <t>6/19/2023</t>
  </si>
  <si>
    <t>CCA12-0003</t>
  </si>
  <si>
    <t>Croscill Casual</t>
  </si>
  <si>
    <t>Ellis</t>
  </si>
  <si>
    <t>Heathered Gray</t>
  </si>
  <si>
    <t>DLCROSCILL,MACY02,OLLIIX</t>
  </si>
  <si>
    <t>4/3/2025</t>
  </si>
  <si>
    <t>10/24/2023</t>
  </si>
  <si>
    <t>11/10/2022</t>
  </si>
  <si>
    <t>2/23/2023</t>
  </si>
  <si>
    <t>12/2/2023</t>
  </si>
  <si>
    <t>CCA12-0004</t>
  </si>
  <si>
    <t>11/17/2023</t>
  </si>
  <si>
    <t>1/26/2023</t>
  </si>
  <si>
    <t>CCA12-0005</t>
  </si>
  <si>
    <t>Callista</t>
  </si>
  <si>
    <t>Blue</t>
  </si>
  <si>
    <t>Striped</t>
  </si>
  <si>
    <t>CSNSTORES,DLCROSCILL,MACY02</t>
  </si>
  <si>
    <t>11/18/2023</t>
  </si>
  <si>
    <t>10/25/2023</t>
  </si>
  <si>
    <t>6/5/2023</t>
  </si>
  <si>
    <t>1/9/2023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</si>
  <si>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</si>
  <si>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</si>
  <si>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</si>
  <si>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</si>
  <si>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</si>
  <si>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</si>
  <si>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</si>
  <si>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</si>
  <si>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</si>
  <si>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</si>
  <si>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</si>
  <si>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</si>
  <si>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CCA13-0009</t>
  </si>
  <si>
    <t>Gema</t>
  </si>
  <si>
    <t>3 Piece Grey Coverlet Set</t>
  </si>
  <si>
    <t>2/5/2024</t>
  </si>
  <si>
    <t>7/6/2023</t>
  </si>
  <si>
    <t>CCA13-0007</t>
  </si>
  <si>
    <t>3 Piece White Coverlet Set</t>
  </si>
  <si>
    <t>Soft White</t>
  </si>
  <si>
    <t>5/28/2024</t>
  </si>
  <si>
    <t>CCA11-0012</t>
  </si>
  <si>
    <t>12/6/2023</t>
  </si>
  <si>
    <t>6/8/2023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</si>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</sst>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44</v>
      </c>
      <c r="AA6" s="4">
        <f>=ROUNDDOWN(4.4,0)</f>
      </c>
      <c r="AB6" s="5">
        <v>10</v>
      </c>
      <c r="AC6" s="2" t="s">
        <v>151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5</v>
      </c>
      <c r="AQ6" s="8">
        <v>676.34</v>
      </c>
      <c r="AR6" s="4"/>
      <c r="AS6" s="8"/>
      <c r="AT6" s="7"/>
      <c r="AU6" s="7"/>
      <c r="AV6" s="4">
        <v>22</v>
      </c>
      <c r="AW6" s="8">
        <v>3558.35</v>
      </c>
      <c r="AX6" s="4">
        <v>4</v>
      </c>
      <c r="AY6" s="8">
        <v>1204.94</v>
      </c>
      <c r="AZ6" s="7">
        <v>4.5</v>
      </c>
      <c r="BA6" s="7">
        <v>1.9531</v>
      </c>
      <c r="BB6" s="7">
        <v>0.1901</v>
      </c>
      <c r="BC6" s="4">
        <v>31</v>
      </c>
      <c r="BD6" s="8">
        <v>5088.84</v>
      </c>
      <c r="BE6" s="4">
        <v>8</v>
      </c>
      <c r="BF6" s="8">
        <v>2167.18</v>
      </c>
      <c r="BG6" s="7">
        <v>2.875</v>
      </c>
      <c r="BH6" s="7">
        <v>1.3481</v>
      </c>
      <c r="BI6" s="7">
        <v>0.6992</v>
      </c>
      <c r="BJ6" s="4">
        <v>5</v>
      </c>
      <c r="BK6" s="8">
        <v>676.34</v>
      </c>
      <c r="BL6" s="2" t="s">
        <v>152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>
        <v>1</v>
      </c>
      <c r="CC6" s="8">
        <v>140.96</v>
      </c>
      <c r="CD6" s="4"/>
      <c r="CE6" s="8"/>
      <c r="CF6" s="7"/>
      <c r="CG6" s="7"/>
      <c r="CH6" s="2" t="s">
        <v>153</v>
      </c>
      <c r="CI6" s="2" t="s">
        <v>143</v>
      </c>
      <c r="CJ6" s="2" t="s">
        <v>146</v>
      </c>
      <c r="CK6" s="2" t="s">
        <v>157</v>
      </c>
      <c r="CL6" s="2" t="s">
        <v>156</v>
      </c>
      <c r="CM6" s="2" t="s">
        <v>156</v>
      </c>
      <c r="CN6" s="2" t="s">
        <v>146</v>
      </c>
      <c r="CO6" s="4">
        <v>2</v>
      </c>
      <c r="CP6" s="8">
        <v>277.98</v>
      </c>
      <c r="CQ6" s="4"/>
      <c r="CR6" s="8"/>
      <c r="CS6" s="7"/>
      <c r="CT6" s="7"/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156</v>
      </c>
      <c r="CZ6" s="2" t="s">
        <v>156</v>
      </c>
      <c r="DA6" s="2" t="s">
        <v>146</v>
      </c>
      <c r="DB6" s="4">
        <v>2</v>
      </c>
      <c r="DC6" s="8">
        <v>257.4</v>
      </c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156</v>
      </c>
      <c r="DM6" s="2" t="s">
        <v>156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162</v>
      </c>
      <c r="EX6" s="2" t="s">
        <v>166</v>
      </c>
      <c r="EY6" s="2" t="s">
        <v>156</v>
      </c>
      <c r="EZ6" s="2" t="s">
        <v>156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146</v>
      </c>
      <c r="FK6" s="2" t="s">
        <v>167</v>
      </c>
      <c r="FL6" s="2" t="s">
        <v>156</v>
      </c>
      <c r="FM6" s="2" t="s">
        <v>156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162</v>
      </c>
      <c r="FX6" s="2" t="s">
        <v>168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162</v>
      </c>
      <c r="IX6" s="2" t="s">
        <v>169</v>
      </c>
      <c r="IY6" s="2" t="s">
        <v>156</v>
      </c>
      <c r="IZ6" s="2" t="s">
        <v>156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162</v>
      </c>
      <c r="JX6" s="2" t="s">
        <v>170</v>
      </c>
      <c r="JY6" s="2" t="s">
        <v>156</v>
      </c>
      <c r="JZ6" s="2" t="s">
        <v>156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>
        <v>44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  <c r="PR6" s="4"/>
      <c r="PS6" s="4"/>
      <c r="PT6" s="4"/>
    </row>
    <row r="7">
      <c r="A7" s="2" t="s">
        <v>171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172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103</v>
      </c>
      <c r="AA7" s="4">
        <f>=ROUNDDOWN(10.3,0)</f>
      </c>
      <c r="AB7" s="5">
        <v>10</v>
      </c>
      <c r="AC7" s="2" t="s">
        <v>151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7</v>
      </c>
      <c r="AQ7" s="8">
        <v>1201.49</v>
      </c>
      <c r="AR7" s="4">
        <v>4</v>
      </c>
      <c r="AS7" s="8">
        <v>1204.94</v>
      </c>
      <c r="AT7" s="7">
        <v>0.75</v>
      </c>
      <c r="AU7" s="7">
        <v>-0.0029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0.3377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7</v>
      </c>
      <c r="BK7" s="8">
        <v>1201.49</v>
      </c>
      <c r="BL7" s="2" t="s">
        <v>173</v>
      </c>
      <c r="BM7" s="7">
        <v>1</v>
      </c>
      <c r="BN7" s="7">
        <v>1</v>
      </c>
      <c r="BO7" s="4">
        <v>1</v>
      </c>
      <c r="BP7" s="8">
        <v>172.97</v>
      </c>
      <c r="BQ7" s="4"/>
      <c r="BR7" s="8"/>
      <c r="BS7" s="7"/>
      <c r="BT7" s="7"/>
      <c r="BU7" s="2" t="s">
        <v>153</v>
      </c>
      <c r="BV7" s="2" t="s">
        <v>143</v>
      </c>
      <c r="BW7" s="2" t="s">
        <v>154</v>
      </c>
      <c r="BX7" s="2" t="s">
        <v>174</v>
      </c>
      <c r="BY7" s="2" t="s">
        <v>156</v>
      </c>
      <c r="BZ7" s="2" t="s">
        <v>156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146</v>
      </c>
      <c r="CK7" s="2" t="s">
        <v>157</v>
      </c>
      <c r="CL7" s="2" t="s">
        <v>156</v>
      </c>
      <c r="CM7" s="2" t="s">
        <v>156</v>
      </c>
      <c r="CN7" s="2" t="s">
        <v>146</v>
      </c>
      <c r="CO7" s="4">
        <v>2</v>
      </c>
      <c r="CP7" s="8">
        <v>333.58</v>
      </c>
      <c r="CQ7" s="4">
        <v>3</v>
      </c>
      <c r="CR7" s="8">
        <v>694.95</v>
      </c>
      <c r="CS7" s="7">
        <v>-0.3333</v>
      </c>
      <c r="CT7" s="7">
        <v>-0.52</v>
      </c>
      <c r="CU7" s="2" t="s">
        <v>153</v>
      </c>
      <c r="CV7" s="2" t="s">
        <v>143</v>
      </c>
      <c r="CW7" s="2" t="s">
        <v>158</v>
      </c>
      <c r="CX7" s="2" t="s">
        <v>175</v>
      </c>
      <c r="CY7" s="2" t="s">
        <v>156</v>
      </c>
      <c r="CZ7" s="2" t="s">
        <v>156</v>
      </c>
      <c r="DA7" s="2" t="s">
        <v>146</v>
      </c>
      <c r="DB7" s="4">
        <v>3</v>
      </c>
      <c r="DC7" s="8">
        <v>463.29</v>
      </c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166</v>
      </c>
      <c r="DL7" s="2" t="s">
        <v>156</v>
      </c>
      <c r="DM7" s="2" t="s">
        <v>156</v>
      </c>
      <c r="DN7" s="2" t="s">
        <v>146</v>
      </c>
      <c r="DO7" s="4"/>
      <c r="DP7" s="8"/>
      <c r="DQ7" s="4">
        <v>1</v>
      </c>
      <c r="DR7" s="8">
        <v>509.99</v>
      </c>
      <c r="DS7" s="7">
        <v>-1</v>
      </c>
      <c r="DT7" s="7">
        <v>-1</v>
      </c>
      <c r="DU7" s="2" t="s">
        <v>153</v>
      </c>
      <c r="DV7" s="2" t="s">
        <v>143</v>
      </c>
      <c r="DW7" s="2" t="s">
        <v>162</v>
      </c>
      <c r="DX7" s="2" t="s">
        <v>176</v>
      </c>
      <c r="DY7" s="2" t="s">
        <v>156</v>
      </c>
      <c r="DZ7" s="2" t="s">
        <v>156</v>
      </c>
      <c r="EA7" s="2" t="s">
        <v>146</v>
      </c>
      <c r="EB7" s="4">
        <v>1</v>
      </c>
      <c r="EC7" s="8">
        <v>231.65</v>
      </c>
      <c r="ED7" s="4"/>
      <c r="EE7" s="8"/>
      <c r="EF7" s="7"/>
      <c r="EG7" s="7"/>
      <c r="EH7" s="2" t="s">
        <v>153</v>
      </c>
      <c r="EI7" s="2" t="s">
        <v>143</v>
      </c>
      <c r="EJ7" s="2" t="s">
        <v>177</v>
      </c>
      <c r="EK7" s="2" t="s">
        <v>178</v>
      </c>
      <c r="EL7" s="2" t="s">
        <v>156</v>
      </c>
      <c r="EM7" s="2" t="s">
        <v>156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162</v>
      </c>
      <c r="EX7" s="2" t="s">
        <v>179</v>
      </c>
      <c r="EY7" s="2" t="s">
        <v>156</v>
      </c>
      <c r="EZ7" s="2" t="s">
        <v>156</v>
      </c>
      <c r="FA7" s="2" t="s">
        <v>146</v>
      </c>
      <c r="FB7" s="4"/>
      <c r="FC7" s="8"/>
      <c r="FD7" s="4"/>
      <c r="FE7" s="8"/>
      <c r="FF7" s="7"/>
      <c r="FG7" s="7"/>
      <c r="FH7" s="2" t="s">
        <v>180</v>
      </c>
      <c r="FI7" s="2" t="s">
        <v>143</v>
      </c>
      <c r="FJ7" s="2" t="s">
        <v>146</v>
      </c>
      <c r="FK7" s="2" t="s">
        <v>146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162</v>
      </c>
      <c r="FX7" s="2" t="s">
        <v>181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162</v>
      </c>
      <c r="IX7" s="2" t="s">
        <v>182</v>
      </c>
      <c r="IY7" s="2" t="s">
        <v>156</v>
      </c>
      <c r="IZ7" s="2" t="s">
        <v>156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162</v>
      </c>
      <c r="JX7" s="2" t="s">
        <v>146</v>
      </c>
      <c r="JY7" s="2" t="s">
        <v>156</v>
      </c>
      <c r="JZ7" s="2" t="s">
        <v>156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>
        <v>103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160</v>
      </c>
      <c r="PR7" s="4"/>
      <c r="PS7" s="4"/>
      <c r="PT7" s="4"/>
    </row>
    <row r="8">
      <c r="A8" s="2" t="s">
        <v>183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184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9</v>
      </c>
      <c r="AA8" s="4">
        <f>=ROUNDDOWN(1.28571428571429,0)</f>
      </c>
      <c r="AB8" s="5">
        <v>7</v>
      </c>
      <c r="AC8" s="2" t="s">
        <v>151</v>
      </c>
      <c r="AD8" s="4">
        <v>140</v>
      </c>
      <c r="AE8" s="4">
        <v>140</v>
      </c>
      <c r="AF8" s="6">
        <v>65</v>
      </c>
      <c r="AG8" s="6"/>
      <c r="AH8" s="7">
        <v>0.5714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10</v>
      </c>
      <c r="AQ8" s="8">
        <v>1680.52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0.4723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10</v>
      </c>
      <c r="BK8" s="8">
        <v>1680.52</v>
      </c>
      <c r="BL8" s="2" t="s">
        <v>185</v>
      </c>
      <c r="BM8" s="7">
        <v>1</v>
      </c>
      <c r="BN8" s="7">
        <v>1</v>
      </c>
      <c r="BO8" s="4">
        <v>1</v>
      </c>
      <c r="BP8" s="8">
        <v>172.97</v>
      </c>
      <c r="BQ8" s="4"/>
      <c r="BR8" s="8"/>
      <c r="BS8" s="7"/>
      <c r="BT8" s="7"/>
      <c r="BU8" s="2" t="s">
        <v>153</v>
      </c>
      <c r="BV8" s="2" t="s">
        <v>143</v>
      </c>
      <c r="BW8" s="2" t="s">
        <v>154</v>
      </c>
      <c r="BX8" s="2" t="s">
        <v>186</v>
      </c>
      <c r="BY8" s="2" t="s">
        <v>156</v>
      </c>
      <c r="BZ8" s="2" t="s">
        <v>156</v>
      </c>
      <c r="CA8" s="2" t="s">
        <v>146</v>
      </c>
      <c r="CB8" s="4">
        <v>8</v>
      </c>
      <c r="CC8" s="8">
        <v>1353.12</v>
      </c>
      <c r="CD8" s="4"/>
      <c r="CE8" s="8"/>
      <c r="CF8" s="7"/>
      <c r="CG8" s="7"/>
      <c r="CH8" s="2" t="s">
        <v>153</v>
      </c>
      <c r="CI8" s="2" t="s">
        <v>143</v>
      </c>
      <c r="CJ8" s="2" t="s">
        <v>146</v>
      </c>
      <c r="CK8" s="2" t="s">
        <v>157</v>
      </c>
      <c r="CL8" s="2" t="s">
        <v>156</v>
      </c>
      <c r="CM8" s="2" t="s">
        <v>156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158</v>
      </c>
      <c r="CX8" s="2" t="s">
        <v>182</v>
      </c>
      <c r="CY8" s="2" t="s">
        <v>156</v>
      </c>
      <c r="CZ8" s="2" t="s">
        <v>156</v>
      </c>
      <c r="DA8" s="2" t="s">
        <v>146</v>
      </c>
      <c r="DB8" s="4">
        <v>1</v>
      </c>
      <c r="DC8" s="8">
        <v>154.43</v>
      </c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187</v>
      </c>
      <c r="DL8" s="2" t="s">
        <v>156</v>
      </c>
      <c r="DM8" s="2" t="s">
        <v>156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176</v>
      </c>
      <c r="DY8" s="2" t="s">
        <v>156</v>
      </c>
      <c r="DZ8" s="2" t="s">
        <v>156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164</v>
      </c>
      <c r="EK8" s="2" t="s">
        <v>188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162</v>
      </c>
      <c r="EX8" s="2" t="s">
        <v>189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180</v>
      </c>
      <c r="FI8" s="2" t="s">
        <v>143</v>
      </c>
      <c r="FJ8" s="2" t="s">
        <v>146</v>
      </c>
      <c r="FK8" s="2" t="s">
        <v>146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162</v>
      </c>
      <c r="FX8" s="2" t="s">
        <v>190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162</v>
      </c>
      <c r="IX8" s="2" t="s">
        <v>146</v>
      </c>
      <c r="IY8" s="2" t="s">
        <v>156</v>
      </c>
      <c r="IZ8" s="2" t="s">
        <v>156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162</v>
      </c>
      <c r="JX8" s="2" t="s">
        <v>191</v>
      </c>
      <c r="JY8" s="2" t="s">
        <v>156</v>
      </c>
      <c r="JZ8" s="2" t="s">
        <v>156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>
        <v>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140</v>
      </c>
      <c r="PR8" s="4"/>
      <c r="PS8" s="4"/>
      <c r="PT8" s="4"/>
    </row>
    <row r="9">
      <c r="A9" s="2" t="s">
        <v>192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193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194</v>
      </c>
      <c r="Z9" s="4">
        <v>140</v>
      </c>
      <c r="AA9" s="4">
        <f>=ROUNDDOWN(23.3333333333333,0)</f>
      </c>
      <c r="AB9" s="5">
        <v>6</v>
      </c>
      <c r="AC9" s="2" t="s">
        <v>195</v>
      </c>
      <c r="AD9" s="4">
        <v>85</v>
      </c>
      <c r="AE9" s="4">
        <v>85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6</v>
      </c>
      <c r="AQ9" s="8">
        <v>984.05</v>
      </c>
      <c r="AR9" s="4"/>
      <c r="AS9" s="8"/>
      <c r="AT9" s="7"/>
      <c r="AU9" s="7"/>
      <c r="AV9" s="4">
        <v>9</v>
      </c>
      <c r="AW9" s="8">
        <v>1530.49</v>
      </c>
      <c r="AX9" s="4">
        <v>4</v>
      </c>
      <c r="AY9" s="8">
        <v>962.24</v>
      </c>
      <c r="AZ9" s="7">
        <v>1.25</v>
      </c>
      <c r="BA9" s="7">
        <v>0.5905</v>
      </c>
      <c r="BB9" s="7">
        <v>0.643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0.3008</v>
      </c>
      <c r="BJ9" s="4">
        <v>7</v>
      </c>
      <c r="BK9" s="8">
        <v>1084.04</v>
      </c>
      <c r="BL9" s="2" t="s">
        <v>196</v>
      </c>
      <c r="BM9" s="7">
        <v>0.8571</v>
      </c>
      <c r="BN9" s="7">
        <v>0.9078</v>
      </c>
      <c r="BO9" s="4">
        <v>2</v>
      </c>
      <c r="BP9" s="8">
        <v>288.28</v>
      </c>
      <c r="BQ9" s="4"/>
      <c r="BR9" s="8"/>
      <c r="BS9" s="7"/>
      <c r="BT9" s="7"/>
      <c r="BU9" s="2" t="s">
        <v>153</v>
      </c>
      <c r="BV9" s="2" t="s">
        <v>143</v>
      </c>
      <c r="BW9" s="2" t="s">
        <v>197</v>
      </c>
      <c r="BX9" s="2" t="s">
        <v>198</v>
      </c>
      <c r="BY9" s="2" t="s">
        <v>156</v>
      </c>
      <c r="BZ9" s="2" t="s">
        <v>156</v>
      </c>
      <c r="CA9" s="2" t="s">
        <v>146</v>
      </c>
      <c r="CB9" s="4">
        <v>1</v>
      </c>
      <c r="CC9" s="8">
        <v>140.96</v>
      </c>
      <c r="CD9" s="4"/>
      <c r="CE9" s="8"/>
      <c r="CF9" s="7"/>
      <c r="CG9" s="7"/>
      <c r="CH9" s="2" t="s">
        <v>153</v>
      </c>
      <c r="CI9" s="2" t="s">
        <v>143</v>
      </c>
      <c r="CJ9" s="2" t="s">
        <v>146</v>
      </c>
      <c r="CK9" s="2" t="s">
        <v>199</v>
      </c>
      <c r="CL9" s="2" t="s">
        <v>156</v>
      </c>
      <c r="CM9" s="2" t="s">
        <v>156</v>
      </c>
      <c r="CN9" s="2" t="s">
        <v>146</v>
      </c>
      <c r="CO9" s="4">
        <v>1</v>
      </c>
      <c r="CP9" s="8">
        <v>138.99</v>
      </c>
      <c r="CQ9" s="4"/>
      <c r="CR9" s="8"/>
      <c r="CS9" s="7"/>
      <c r="CT9" s="7"/>
      <c r="CU9" s="2" t="s">
        <v>153</v>
      </c>
      <c r="CV9" s="2" t="s">
        <v>143</v>
      </c>
      <c r="CW9" s="2" t="s">
        <v>158</v>
      </c>
      <c r="CX9" s="2" t="s">
        <v>200</v>
      </c>
      <c r="CY9" s="2" t="s">
        <v>156</v>
      </c>
      <c r="CZ9" s="2" t="s">
        <v>156</v>
      </c>
      <c r="DA9" s="2" t="s">
        <v>146</v>
      </c>
      <c r="DB9" s="4">
        <v>1</v>
      </c>
      <c r="DC9" s="8">
        <v>115.83</v>
      </c>
      <c r="DD9" s="4"/>
      <c r="DE9" s="8"/>
      <c r="DF9" s="7"/>
      <c r="DG9" s="7"/>
      <c r="DH9" s="2" t="s">
        <v>153</v>
      </c>
      <c r="DI9" s="2" t="s">
        <v>143</v>
      </c>
      <c r="DJ9" s="2" t="s">
        <v>201</v>
      </c>
      <c r="DK9" s="2" t="s">
        <v>202</v>
      </c>
      <c r="DL9" s="2" t="s">
        <v>156</v>
      </c>
      <c r="DM9" s="2" t="s">
        <v>156</v>
      </c>
      <c r="DN9" s="2" t="s">
        <v>146</v>
      </c>
      <c r="DO9" s="4">
        <v>1</v>
      </c>
      <c r="DP9" s="8">
        <v>299.99</v>
      </c>
      <c r="DQ9" s="4"/>
      <c r="DR9" s="8"/>
      <c r="DS9" s="7"/>
      <c r="DT9" s="7"/>
      <c r="DU9" s="2" t="s">
        <v>153</v>
      </c>
      <c r="DV9" s="2" t="s">
        <v>143</v>
      </c>
      <c r="DW9" s="2" t="s">
        <v>194</v>
      </c>
      <c r="DX9" s="2" t="s">
        <v>203</v>
      </c>
      <c r="DY9" s="2" t="s">
        <v>156</v>
      </c>
      <c r="DZ9" s="2" t="s">
        <v>156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204</v>
      </c>
      <c r="EK9" s="2" t="s">
        <v>205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206</v>
      </c>
      <c r="EX9" s="2" t="s">
        <v>207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146</v>
      </c>
      <c r="FK9" s="2" t="s">
        <v>208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194</v>
      </c>
      <c r="FX9" s="2" t="s">
        <v>209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210</v>
      </c>
      <c r="IX9" s="2" t="s">
        <v>211</v>
      </c>
      <c r="IY9" s="2" t="s">
        <v>156</v>
      </c>
      <c r="IZ9" s="2" t="s">
        <v>156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212</v>
      </c>
      <c r="JX9" s="2" t="s">
        <v>146</v>
      </c>
      <c r="JY9" s="2" t="s">
        <v>156</v>
      </c>
      <c r="JZ9" s="2" t="s">
        <v>156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213</v>
      </c>
      <c r="KX9" s="2" t="s">
        <v>146</v>
      </c>
      <c r="KY9" s="2" t="s">
        <v>156</v>
      </c>
      <c r="KZ9" s="2" t="s">
        <v>156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>
        <v>140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85</v>
      </c>
    </row>
    <row r="10">
      <c r="A10" s="2" t="s">
        <v>214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172</v>
      </c>
      <c r="K10" s="2" t="s">
        <v>193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194</v>
      </c>
      <c r="Z10" s="4">
        <v>149</v>
      </c>
      <c r="AA10" s="4">
        <f>=ROUNDDOWN(14.9,0)</f>
      </c>
      <c r="AB10" s="5">
        <v>10</v>
      </c>
      <c r="AC10" s="2" t="s">
        <v>195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</v>
      </c>
      <c r="AQ10" s="8">
        <v>154.43</v>
      </c>
      <c r="AR10" s="4">
        <v>4</v>
      </c>
      <c r="AS10" s="8">
        <v>962.24</v>
      </c>
      <c r="AT10" s="7">
        <v>-0.75</v>
      </c>
      <c r="AU10" s="7">
        <v>-0.8395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0.1009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</v>
      </c>
      <c r="BK10" s="8">
        <v>154.43</v>
      </c>
      <c r="BL10" s="2" t="s">
        <v>215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153</v>
      </c>
      <c r="BV10" s="2" t="s">
        <v>143</v>
      </c>
      <c r="BW10" s="2" t="s">
        <v>197</v>
      </c>
      <c r="BX10" s="2" t="s">
        <v>216</v>
      </c>
      <c r="BY10" s="2" t="s">
        <v>156</v>
      </c>
      <c r="BZ10" s="2" t="s">
        <v>156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143</v>
      </c>
      <c r="CJ10" s="2" t="s">
        <v>146</v>
      </c>
      <c r="CK10" s="2" t="s">
        <v>217</v>
      </c>
      <c r="CL10" s="2" t="s">
        <v>156</v>
      </c>
      <c r="CM10" s="2" t="s">
        <v>156</v>
      </c>
      <c r="CN10" s="2" t="s">
        <v>146</v>
      </c>
      <c r="CO10" s="4"/>
      <c r="CP10" s="8"/>
      <c r="CQ10" s="4">
        <v>3</v>
      </c>
      <c r="CR10" s="8">
        <v>694.95</v>
      </c>
      <c r="CS10" s="7">
        <v>-1</v>
      </c>
      <c r="CT10" s="7">
        <v>-1</v>
      </c>
      <c r="CU10" s="2" t="s">
        <v>153</v>
      </c>
      <c r="CV10" s="2" t="s">
        <v>143</v>
      </c>
      <c r="CW10" s="2" t="s">
        <v>158</v>
      </c>
      <c r="CX10" s="2" t="s">
        <v>159</v>
      </c>
      <c r="CY10" s="2" t="s">
        <v>156</v>
      </c>
      <c r="CZ10" s="2" t="s">
        <v>156</v>
      </c>
      <c r="DA10" s="2" t="s">
        <v>146</v>
      </c>
      <c r="DB10" s="4">
        <v>1</v>
      </c>
      <c r="DC10" s="8">
        <v>154.43</v>
      </c>
      <c r="DD10" s="4"/>
      <c r="DE10" s="8"/>
      <c r="DF10" s="7"/>
      <c r="DG10" s="7"/>
      <c r="DH10" s="2" t="s">
        <v>153</v>
      </c>
      <c r="DI10" s="2" t="s">
        <v>143</v>
      </c>
      <c r="DJ10" s="2" t="s">
        <v>201</v>
      </c>
      <c r="DK10" s="2" t="s">
        <v>218</v>
      </c>
      <c r="DL10" s="2" t="s">
        <v>156</v>
      </c>
      <c r="DM10" s="2" t="s">
        <v>156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194</v>
      </c>
      <c r="DX10" s="2" t="s">
        <v>219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177</v>
      </c>
      <c r="EK10" s="2" t="s">
        <v>220</v>
      </c>
      <c r="EL10" s="2" t="s">
        <v>156</v>
      </c>
      <c r="EM10" s="2" t="s">
        <v>156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206</v>
      </c>
      <c r="EX10" s="2" t="s">
        <v>221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180</v>
      </c>
      <c r="FI10" s="2" t="s">
        <v>143</v>
      </c>
      <c r="FJ10" s="2" t="s">
        <v>146</v>
      </c>
      <c r="FK10" s="2" t="s">
        <v>146</v>
      </c>
      <c r="FL10" s="2" t="s">
        <v>156</v>
      </c>
      <c r="FM10" s="2" t="s">
        <v>156</v>
      </c>
      <c r="FN10" s="2" t="s">
        <v>146</v>
      </c>
      <c r="FO10" s="4"/>
      <c r="FP10" s="8"/>
      <c r="FQ10" s="4">
        <v>1</v>
      </c>
      <c r="FR10" s="8">
        <v>267.29</v>
      </c>
      <c r="FS10" s="7">
        <v>-1</v>
      </c>
      <c r="FT10" s="7">
        <v>-1</v>
      </c>
      <c r="FU10" s="2" t="s">
        <v>153</v>
      </c>
      <c r="FV10" s="2" t="s">
        <v>143</v>
      </c>
      <c r="FW10" s="2" t="s">
        <v>194</v>
      </c>
      <c r="FX10" s="2" t="s">
        <v>222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210</v>
      </c>
      <c r="IX10" s="2" t="s">
        <v>216</v>
      </c>
      <c r="IY10" s="2" t="s">
        <v>156</v>
      </c>
      <c r="IZ10" s="2" t="s">
        <v>156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212</v>
      </c>
      <c r="JX10" s="2" t="s">
        <v>146</v>
      </c>
      <c r="JY10" s="2" t="s">
        <v>156</v>
      </c>
      <c r="JZ10" s="2" t="s">
        <v>156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153</v>
      </c>
      <c r="KV10" s="2" t="s">
        <v>143</v>
      </c>
      <c r="KW10" s="2" t="s">
        <v>213</v>
      </c>
      <c r="KX10" s="2" t="s">
        <v>146</v>
      </c>
      <c r="KY10" s="2" t="s">
        <v>156</v>
      </c>
      <c r="KZ10" s="2" t="s">
        <v>156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>
        <v>11</v>
      </c>
      <c r="PC10" s="4"/>
      <c r="PD10" s="4"/>
      <c r="PE10" s="4">
        <v>138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230</v>
      </c>
    </row>
    <row r="11">
      <c r="A11" s="2" t="s">
        <v>223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184</v>
      </c>
      <c r="K11" s="2" t="s">
        <v>193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194</v>
      </c>
      <c r="Z11" s="4">
        <v>97</v>
      </c>
      <c r="AA11" s="4">
        <f>=ROUNDDOWN(24.25,0)</f>
      </c>
      <c r="AB11" s="5">
        <v>4</v>
      </c>
      <c r="AC11" s="2" t="s">
        <v>195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</v>
      </c>
      <c r="AQ11" s="8">
        <v>392.01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0.2561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</v>
      </c>
      <c r="BK11" s="8">
        <v>392.01</v>
      </c>
      <c r="BL11" s="2" t="s">
        <v>224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204</v>
      </c>
      <c r="BX11" s="2" t="s">
        <v>165</v>
      </c>
      <c r="BY11" s="2" t="s">
        <v>156</v>
      </c>
      <c r="BZ11" s="2" t="s">
        <v>156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146</v>
      </c>
      <c r="CK11" s="2" t="s">
        <v>174</v>
      </c>
      <c r="CL11" s="2" t="s">
        <v>156</v>
      </c>
      <c r="CM11" s="2" t="s">
        <v>156</v>
      </c>
      <c r="CN11" s="2" t="s">
        <v>146</v>
      </c>
      <c r="CO11" s="4">
        <v>1</v>
      </c>
      <c r="CP11" s="8">
        <v>166.79</v>
      </c>
      <c r="CQ11" s="4"/>
      <c r="CR11" s="8"/>
      <c r="CS11" s="7"/>
      <c r="CT11" s="7"/>
      <c r="CU11" s="2" t="s">
        <v>153</v>
      </c>
      <c r="CV11" s="2" t="s">
        <v>143</v>
      </c>
      <c r="CW11" s="2" t="s">
        <v>225</v>
      </c>
      <c r="CX11" s="2" t="s">
        <v>226</v>
      </c>
      <c r="CY11" s="2" t="s">
        <v>156</v>
      </c>
      <c r="CZ11" s="2" t="s">
        <v>156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201</v>
      </c>
      <c r="DK11" s="2" t="s">
        <v>227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194</v>
      </c>
      <c r="DX11" s="2" t="s">
        <v>228</v>
      </c>
      <c r="DY11" s="2" t="s">
        <v>156</v>
      </c>
      <c r="DZ11" s="2" t="s">
        <v>156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204</v>
      </c>
      <c r="EK11" s="2" t="s">
        <v>229</v>
      </c>
      <c r="EL11" s="2" t="s">
        <v>156</v>
      </c>
      <c r="EM11" s="2" t="s">
        <v>156</v>
      </c>
      <c r="EN11" s="2" t="s">
        <v>146</v>
      </c>
      <c r="EO11" s="4">
        <v>1</v>
      </c>
      <c r="EP11" s="8">
        <v>225.22</v>
      </c>
      <c r="EQ11" s="4"/>
      <c r="ER11" s="8"/>
      <c r="ES11" s="7"/>
      <c r="ET11" s="7"/>
      <c r="EU11" s="2" t="s">
        <v>153</v>
      </c>
      <c r="EV11" s="2" t="s">
        <v>143</v>
      </c>
      <c r="EW11" s="2" t="s">
        <v>206</v>
      </c>
      <c r="EX11" s="2" t="s">
        <v>230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180</v>
      </c>
      <c r="FI11" s="2" t="s">
        <v>143</v>
      </c>
      <c r="FJ11" s="2" t="s">
        <v>146</v>
      </c>
      <c r="FK11" s="2" t="s">
        <v>146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194</v>
      </c>
      <c r="FX11" s="2" t="s">
        <v>231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210</v>
      </c>
      <c r="IX11" s="2" t="s">
        <v>146</v>
      </c>
      <c r="IY11" s="2" t="s">
        <v>156</v>
      </c>
      <c r="IZ11" s="2" t="s">
        <v>156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232</v>
      </c>
      <c r="JX11" s="2" t="s">
        <v>146</v>
      </c>
      <c r="JY11" s="2" t="s">
        <v>156</v>
      </c>
      <c r="JZ11" s="2" t="s">
        <v>156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153</v>
      </c>
      <c r="KV11" s="2" t="s">
        <v>143</v>
      </c>
      <c r="KW11" s="2" t="s">
        <v>213</v>
      </c>
      <c r="KX11" s="2" t="s">
        <v>146</v>
      </c>
      <c r="KY11" s="2" t="s">
        <v>156</v>
      </c>
      <c r="KZ11" s="2" t="s">
        <v>156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>
        <v>97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100</v>
      </c>
    </row>
    <row r="12">
      <c r="A12" s="2" t="s">
        <v>233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234</v>
      </c>
      <c r="J12" s="2" t="s">
        <v>141</v>
      </c>
      <c r="K12" s="2" t="s">
        <v>235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236</v>
      </c>
      <c r="Q12" s="2" t="s">
        <v>145</v>
      </c>
      <c r="R12" s="2" t="s">
        <v>146</v>
      </c>
      <c r="S12" s="2" t="s">
        <v>146</v>
      </c>
      <c r="T12" s="2" t="s">
        <v>237</v>
      </c>
      <c r="U12" s="2" t="s">
        <v>147</v>
      </c>
      <c r="V12" s="2" t="s">
        <v>238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9</v>
      </c>
      <c r="AC12" s="2" t="s">
        <v>239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240</v>
      </c>
      <c r="BV12" s="2" t="s">
        <v>143</v>
      </c>
      <c r="BW12" s="2" t="s">
        <v>146</v>
      </c>
      <c r="BX12" s="2" t="s">
        <v>146</v>
      </c>
      <c r="BY12" s="2" t="s">
        <v>156</v>
      </c>
      <c r="BZ12" s="2" t="s">
        <v>156</v>
      </c>
      <c r="CA12" s="2" t="s">
        <v>146</v>
      </c>
      <c r="CB12" s="4"/>
      <c r="CC12" s="8"/>
      <c r="CD12" s="4"/>
      <c r="CE12" s="8"/>
      <c r="CF12" s="7"/>
      <c r="CG12" s="7"/>
      <c r="CH12" s="2" t="s">
        <v>240</v>
      </c>
      <c r="CI12" s="2" t="s">
        <v>143</v>
      </c>
      <c r="CJ12" s="2" t="s">
        <v>146</v>
      </c>
      <c r="CK12" s="2" t="s">
        <v>146</v>
      </c>
      <c r="CL12" s="2" t="s">
        <v>156</v>
      </c>
      <c r="CM12" s="2" t="s">
        <v>156</v>
      </c>
      <c r="CN12" s="2" t="s">
        <v>146</v>
      </c>
      <c r="CO12" s="4"/>
      <c r="CP12" s="8"/>
      <c r="CQ12" s="4"/>
      <c r="CR12" s="8"/>
      <c r="CS12" s="7"/>
      <c r="CT12" s="7"/>
      <c r="CU12" s="2" t="s">
        <v>240</v>
      </c>
      <c r="CV12" s="2" t="s">
        <v>143</v>
      </c>
      <c r="CW12" s="2" t="s">
        <v>146</v>
      </c>
      <c r="CX12" s="2" t="s">
        <v>146</v>
      </c>
      <c r="CY12" s="2" t="s">
        <v>156</v>
      </c>
      <c r="CZ12" s="2" t="s">
        <v>156</v>
      </c>
      <c r="DA12" s="2" t="s">
        <v>146</v>
      </c>
      <c r="DB12" s="4"/>
      <c r="DC12" s="8"/>
      <c r="DD12" s="4"/>
      <c r="DE12" s="8"/>
      <c r="DF12" s="7"/>
      <c r="DG12" s="7"/>
      <c r="DH12" s="2" t="s">
        <v>240</v>
      </c>
      <c r="DI12" s="2" t="s">
        <v>143</v>
      </c>
      <c r="DJ12" s="2" t="s">
        <v>146</v>
      </c>
      <c r="DK12" s="2" t="s">
        <v>146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156</v>
      </c>
      <c r="DZ12" s="2" t="s">
        <v>156</v>
      </c>
      <c r="EA12" s="2" t="s">
        <v>146</v>
      </c>
      <c r="EB12" s="4"/>
      <c r="EC12" s="8"/>
      <c r="ED12" s="4"/>
      <c r="EE12" s="8"/>
      <c r="EF12" s="7"/>
      <c r="EG12" s="7"/>
      <c r="EH12" s="2" t="s">
        <v>240</v>
      </c>
      <c r="EI12" s="2" t="s">
        <v>143</v>
      </c>
      <c r="EJ12" s="2" t="s">
        <v>146</v>
      </c>
      <c r="EK12" s="2" t="s">
        <v>146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240</v>
      </c>
      <c r="EV12" s="2" t="s">
        <v>143</v>
      </c>
      <c r="EW12" s="2" t="s">
        <v>146</v>
      </c>
      <c r="EX12" s="2" t="s">
        <v>146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240</v>
      </c>
      <c r="FI12" s="2" t="s">
        <v>143</v>
      </c>
      <c r="FJ12" s="2" t="s">
        <v>146</v>
      </c>
      <c r="FK12" s="2" t="s">
        <v>146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146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240</v>
      </c>
      <c r="GI12" s="2" t="s">
        <v>143</v>
      </c>
      <c r="GJ12" s="2" t="s">
        <v>146</v>
      </c>
      <c r="GK12" s="2" t="s">
        <v>146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240</v>
      </c>
      <c r="GV12" s="2" t="s">
        <v>143</v>
      </c>
      <c r="GW12" s="2" t="s">
        <v>146</v>
      </c>
      <c r="GX12" s="2" t="s">
        <v>146</v>
      </c>
      <c r="GY12" s="2" t="s">
        <v>156</v>
      </c>
      <c r="GZ12" s="2" t="s">
        <v>156</v>
      </c>
      <c r="HA12" s="2" t="s">
        <v>146</v>
      </c>
      <c r="HB12" s="4"/>
      <c r="HC12" s="8"/>
      <c r="HD12" s="4"/>
      <c r="HE12" s="8"/>
      <c r="HF12" s="7"/>
      <c r="HG12" s="7"/>
      <c r="HH12" s="2" t="s">
        <v>240</v>
      </c>
      <c r="HI12" s="2" t="s">
        <v>143</v>
      </c>
      <c r="HJ12" s="2" t="s">
        <v>146</v>
      </c>
      <c r="HK12" s="2" t="s">
        <v>146</v>
      </c>
      <c r="HL12" s="2" t="s">
        <v>156</v>
      </c>
      <c r="HM12" s="2" t="s">
        <v>156</v>
      </c>
      <c r="HN12" s="2" t="s">
        <v>146</v>
      </c>
      <c r="HO12" s="4"/>
      <c r="HP12" s="8"/>
      <c r="HQ12" s="4"/>
      <c r="HR12" s="8"/>
      <c r="HS12" s="7"/>
      <c r="HT12" s="7"/>
      <c r="HU12" s="2" t="s">
        <v>240</v>
      </c>
      <c r="HV12" s="2" t="s">
        <v>143</v>
      </c>
      <c r="HW12" s="2" t="s">
        <v>146</v>
      </c>
      <c r="HX12" s="2" t="s">
        <v>146</v>
      </c>
      <c r="HY12" s="2" t="s">
        <v>156</v>
      </c>
      <c r="HZ12" s="2" t="s">
        <v>156</v>
      </c>
      <c r="IA12" s="2" t="s">
        <v>146</v>
      </c>
      <c r="IB12" s="4"/>
      <c r="IC12" s="8"/>
      <c r="ID12" s="4"/>
      <c r="IE12" s="8"/>
      <c r="IF12" s="7"/>
      <c r="IG12" s="7"/>
      <c r="IH12" s="2" t="s">
        <v>241</v>
      </c>
      <c r="II12" s="2" t="s">
        <v>143</v>
      </c>
      <c r="IJ12" s="2" t="s">
        <v>146</v>
      </c>
      <c r="IK12" s="2" t="s">
        <v>146</v>
      </c>
      <c r="IL12" s="2" t="s">
        <v>156</v>
      </c>
      <c r="IM12" s="2" t="s">
        <v>156</v>
      </c>
      <c r="IN12" s="2" t="s">
        <v>146</v>
      </c>
      <c r="IO12" s="4"/>
      <c r="IP12" s="8"/>
      <c r="IQ12" s="4"/>
      <c r="IR12" s="8"/>
      <c r="IS12" s="7"/>
      <c r="IT12" s="7"/>
      <c r="IU12" s="2" t="s">
        <v>240</v>
      </c>
      <c r="IV12" s="2" t="s">
        <v>143</v>
      </c>
      <c r="IW12" s="2" t="s">
        <v>146</v>
      </c>
      <c r="IX12" s="2" t="s">
        <v>146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240</v>
      </c>
      <c r="JI12" s="2" t="s">
        <v>143</v>
      </c>
      <c r="JJ12" s="2" t="s">
        <v>146</v>
      </c>
      <c r="JK12" s="2" t="s">
        <v>146</v>
      </c>
      <c r="JL12" s="2" t="s">
        <v>156</v>
      </c>
      <c r="JM12" s="2" t="s">
        <v>156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146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240</v>
      </c>
      <c r="KI12" s="2" t="s">
        <v>143</v>
      </c>
      <c r="KJ12" s="2" t="s">
        <v>146</v>
      </c>
      <c r="KK12" s="2" t="s">
        <v>146</v>
      </c>
      <c r="KL12" s="2" t="s">
        <v>156</v>
      </c>
      <c r="KM12" s="2" t="s">
        <v>156</v>
      </c>
      <c r="KN12" s="2" t="s">
        <v>146</v>
      </c>
      <c r="KO12" s="4"/>
      <c r="KP12" s="8"/>
      <c r="KQ12" s="4"/>
      <c r="KR12" s="8"/>
      <c r="KS12" s="7"/>
      <c r="KT12" s="7"/>
      <c r="KU12" s="2" t="s">
        <v>240</v>
      </c>
      <c r="KV12" s="2" t="s">
        <v>143</v>
      </c>
      <c r="KW12" s="2" t="s">
        <v>146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240</v>
      </c>
      <c r="LI12" s="2" t="s">
        <v>143</v>
      </c>
      <c r="LJ12" s="2" t="s">
        <v>146</v>
      </c>
      <c r="LK12" s="2" t="s">
        <v>146</v>
      </c>
      <c r="LL12" s="2" t="s">
        <v>156</v>
      </c>
      <c r="LM12" s="2" t="s">
        <v>156</v>
      </c>
      <c r="LN12" s="2" t="s">
        <v>146</v>
      </c>
      <c r="LO12" s="4"/>
      <c r="LP12" s="8"/>
      <c r="LQ12" s="4"/>
      <c r="LR12" s="8"/>
      <c r="LS12" s="7"/>
      <c r="LT12" s="7"/>
      <c r="LU12" s="2" t="s">
        <v>240</v>
      </c>
      <c r="LV12" s="2" t="s">
        <v>143</v>
      </c>
      <c r="LW12" s="2" t="s">
        <v>146</v>
      </c>
      <c r="LX12" s="2" t="s">
        <v>146</v>
      </c>
      <c r="LY12" s="2" t="s">
        <v>156</v>
      </c>
      <c r="LZ12" s="2" t="s">
        <v>156</v>
      </c>
      <c r="MA12" s="2" t="s">
        <v>146</v>
      </c>
      <c r="MB12" s="4"/>
      <c r="MC12" s="8"/>
      <c r="MD12" s="4"/>
      <c r="ME12" s="8"/>
      <c r="MF12" s="7"/>
      <c r="MG12" s="7"/>
      <c r="MH12" s="2" t="s">
        <v>240</v>
      </c>
      <c r="MI12" s="2" t="s">
        <v>143</v>
      </c>
      <c r="MJ12" s="2" t="s">
        <v>146</v>
      </c>
      <c r="MK12" s="2" t="s">
        <v>146</v>
      </c>
      <c r="ML12" s="2" t="s">
        <v>156</v>
      </c>
      <c r="MM12" s="2" t="s">
        <v>156</v>
      </c>
      <c r="MN12" s="2" t="s">
        <v>146</v>
      </c>
      <c r="MO12" s="4"/>
      <c r="MP12" s="8"/>
      <c r="MQ12" s="4"/>
      <c r="MR12" s="8"/>
      <c r="MS12" s="7"/>
      <c r="MT12" s="7"/>
      <c r="MU12" s="2" t="s">
        <v>240</v>
      </c>
      <c r="MV12" s="2" t="s">
        <v>143</v>
      </c>
      <c r="MW12" s="2" t="s">
        <v>146</v>
      </c>
      <c r="MX12" s="2" t="s">
        <v>146</v>
      </c>
      <c r="MY12" s="2" t="s">
        <v>156</v>
      </c>
      <c r="MZ12" s="2" t="s">
        <v>156</v>
      </c>
      <c r="NA12" s="2" t="s">
        <v>146</v>
      </c>
      <c r="NB12" s="4"/>
      <c r="NC12" s="8"/>
      <c r="ND12" s="4"/>
      <c r="NE12" s="8"/>
      <c r="NF12" s="7"/>
      <c r="NG12" s="7"/>
      <c r="NH12" s="2" t="s">
        <v>240</v>
      </c>
      <c r="NI12" s="2" t="s">
        <v>143</v>
      </c>
      <c r="NJ12" s="2" t="s">
        <v>146</v>
      </c>
      <c r="NK12" s="2" t="s">
        <v>146</v>
      </c>
      <c r="NL12" s="2" t="s">
        <v>156</v>
      </c>
      <c r="NM12" s="2" t="s">
        <v>156</v>
      </c>
      <c r="NN12" s="2" t="s">
        <v>146</v>
      </c>
      <c r="NO12" s="4"/>
      <c r="NP12" s="8"/>
      <c r="NQ12" s="4"/>
      <c r="NR12" s="8"/>
      <c r="NS12" s="7"/>
      <c r="NT12" s="7"/>
      <c r="NU12" s="2" t="s">
        <v>240</v>
      </c>
      <c r="NV12" s="2" t="s">
        <v>143</v>
      </c>
      <c r="NW12" s="2" t="s">
        <v>146</v>
      </c>
      <c r="NX12" s="2" t="s">
        <v>146</v>
      </c>
      <c r="NY12" s="2" t="s">
        <v>156</v>
      </c>
      <c r="NZ12" s="2" t="s">
        <v>156</v>
      </c>
      <c r="OA12" s="2" t="s">
        <v>146</v>
      </c>
      <c r="OB12" s="4"/>
      <c r="OC12" s="8"/>
      <c r="OD12" s="4"/>
      <c r="OE12" s="8"/>
      <c r="OF12" s="7"/>
      <c r="OG12" s="7"/>
      <c r="OH12" s="2" t="s">
        <v>240</v>
      </c>
      <c r="OI12" s="2" t="s">
        <v>143</v>
      </c>
      <c r="OJ12" s="2" t="s">
        <v>146</v>
      </c>
      <c r="OK12" s="2" t="s">
        <v>146</v>
      </c>
      <c r="OL12" s="2" t="s">
        <v>156</v>
      </c>
      <c r="OM12" s="2" t="s">
        <v>156</v>
      </c>
      <c r="ON12" s="2" t="s">
        <v>146</v>
      </c>
      <c r="OO12" s="4"/>
      <c r="OP12" s="8"/>
      <c r="OQ12" s="4"/>
      <c r="OR12" s="8"/>
      <c r="OS12" s="7"/>
      <c r="OT12" s="7"/>
      <c r="OU12" s="2" t="s">
        <v>240</v>
      </c>
      <c r="OV12" s="2" t="s">
        <v>143</v>
      </c>
      <c r="OW12" s="2" t="s">
        <v>146</v>
      </c>
      <c r="OX12" s="2" t="s">
        <v>146</v>
      </c>
      <c r="OY12" s="2" t="s">
        <v>156</v>
      </c>
      <c r="OZ12" s="2" t="s">
        <v>156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295</v>
      </c>
      <c r="PS12" s="4"/>
      <c r="PT12" s="4"/>
    </row>
    <row r="13">
      <c r="A13" s="2" t="s">
        <v>242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234</v>
      </c>
      <c r="J13" s="2" t="s">
        <v>172</v>
      </c>
      <c r="K13" s="2" t="s">
        <v>235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236</v>
      </c>
      <c r="Q13" s="2" t="s">
        <v>145</v>
      </c>
      <c r="R13" s="2" t="s">
        <v>146</v>
      </c>
      <c r="S13" s="2" t="s">
        <v>146</v>
      </c>
      <c r="T13" s="2" t="s">
        <v>237</v>
      </c>
      <c r="U13" s="2" t="s">
        <v>147</v>
      </c>
      <c r="V13" s="2" t="s">
        <v>238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11</v>
      </c>
      <c r="AC13" s="2" t="s">
        <v>239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240</v>
      </c>
      <c r="BV13" s="2" t="s">
        <v>143</v>
      </c>
      <c r="BW13" s="2" t="s">
        <v>146</v>
      </c>
      <c r="BX13" s="2" t="s">
        <v>146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240</v>
      </c>
      <c r="CI13" s="2" t="s">
        <v>143</v>
      </c>
      <c r="CJ13" s="2" t="s">
        <v>146</v>
      </c>
      <c r="CK13" s="2" t="s">
        <v>146</v>
      </c>
      <c r="CL13" s="2" t="s">
        <v>156</v>
      </c>
      <c r="CM13" s="2" t="s">
        <v>156</v>
      </c>
      <c r="CN13" s="2" t="s">
        <v>146</v>
      </c>
      <c r="CO13" s="4"/>
      <c r="CP13" s="8"/>
      <c r="CQ13" s="4"/>
      <c r="CR13" s="8"/>
      <c r="CS13" s="7"/>
      <c r="CT13" s="7"/>
      <c r="CU13" s="2" t="s">
        <v>240</v>
      </c>
      <c r="CV13" s="2" t="s">
        <v>143</v>
      </c>
      <c r="CW13" s="2" t="s">
        <v>146</v>
      </c>
      <c r="CX13" s="2" t="s">
        <v>146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240</v>
      </c>
      <c r="DI13" s="2" t="s">
        <v>143</v>
      </c>
      <c r="DJ13" s="2" t="s">
        <v>146</v>
      </c>
      <c r="DK13" s="2" t="s">
        <v>146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240</v>
      </c>
      <c r="EI13" s="2" t="s">
        <v>143</v>
      </c>
      <c r="EJ13" s="2" t="s">
        <v>146</v>
      </c>
      <c r="EK13" s="2" t="s">
        <v>146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240</v>
      </c>
      <c r="EV13" s="2" t="s">
        <v>143</v>
      </c>
      <c r="EW13" s="2" t="s">
        <v>146</v>
      </c>
      <c r="EX13" s="2" t="s">
        <v>146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240</v>
      </c>
      <c r="FI13" s="2" t="s">
        <v>143</v>
      </c>
      <c r="FJ13" s="2" t="s">
        <v>146</v>
      </c>
      <c r="FK13" s="2" t="s">
        <v>146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146</v>
      </c>
      <c r="FX13" s="2" t="s">
        <v>146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240</v>
      </c>
      <c r="GI13" s="2" t="s">
        <v>143</v>
      </c>
      <c r="GJ13" s="2" t="s">
        <v>146</v>
      </c>
      <c r="GK13" s="2" t="s">
        <v>146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240</v>
      </c>
      <c r="GV13" s="2" t="s">
        <v>143</v>
      </c>
      <c r="GW13" s="2" t="s">
        <v>146</v>
      </c>
      <c r="GX13" s="2" t="s">
        <v>146</v>
      </c>
      <c r="GY13" s="2" t="s">
        <v>156</v>
      </c>
      <c r="GZ13" s="2" t="s">
        <v>156</v>
      </c>
      <c r="HA13" s="2" t="s">
        <v>146</v>
      </c>
      <c r="HB13" s="4"/>
      <c r="HC13" s="8"/>
      <c r="HD13" s="4"/>
      <c r="HE13" s="8"/>
      <c r="HF13" s="7"/>
      <c r="HG13" s="7"/>
      <c r="HH13" s="2" t="s">
        <v>240</v>
      </c>
      <c r="HI13" s="2" t="s">
        <v>143</v>
      </c>
      <c r="HJ13" s="2" t="s">
        <v>146</v>
      </c>
      <c r="HK13" s="2" t="s">
        <v>146</v>
      </c>
      <c r="HL13" s="2" t="s">
        <v>156</v>
      </c>
      <c r="HM13" s="2" t="s">
        <v>156</v>
      </c>
      <c r="HN13" s="2" t="s">
        <v>146</v>
      </c>
      <c r="HO13" s="4"/>
      <c r="HP13" s="8"/>
      <c r="HQ13" s="4"/>
      <c r="HR13" s="8"/>
      <c r="HS13" s="7"/>
      <c r="HT13" s="7"/>
      <c r="HU13" s="2" t="s">
        <v>240</v>
      </c>
      <c r="HV13" s="2" t="s">
        <v>143</v>
      </c>
      <c r="HW13" s="2" t="s">
        <v>146</v>
      </c>
      <c r="HX13" s="2" t="s">
        <v>146</v>
      </c>
      <c r="HY13" s="2" t="s">
        <v>156</v>
      </c>
      <c r="HZ13" s="2" t="s">
        <v>156</v>
      </c>
      <c r="IA13" s="2" t="s">
        <v>146</v>
      </c>
      <c r="IB13" s="4"/>
      <c r="IC13" s="8"/>
      <c r="ID13" s="4"/>
      <c r="IE13" s="8"/>
      <c r="IF13" s="7"/>
      <c r="IG13" s="7"/>
      <c r="IH13" s="2" t="s">
        <v>241</v>
      </c>
      <c r="II13" s="2" t="s">
        <v>143</v>
      </c>
      <c r="IJ13" s="2" t="s">
        <v>146</v>
      </c>
      <c r="IK13" s="2" t="s">
        <v>146</v>
      </c>
      <c r="IL13" s="2" t="s">
        <v>156</v>
      </c>
      <c r="IM13" s="2" t="s">
        <v>156</v>
      </c>
      <c r="IN13" s="2" t="s">
        <v>146</v>
      </c>
      <c r="IO13" s="4"/>
      <c r="IP13" s="8"/>
      <c r="IQ13" s="4"/>
      <c r="IR13" s="8"/>
      <c r="IS13" s="7"/>
      <c r="IT13" s="7"/>
      <c r="IU13" s="2" t="s">
        <v>240</v>
      </c>
      <c r="IV13" s="2" t="s">
        <v>143</v>
      </c>
      <c r="IW13" s="2" t="s">
        <v>146</v>
      </c>
      <c r="IX13" s="2" t="s">
        <v>146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240</v>
      </c>
      <c r="JI13" s="2" t="s">
        <v>143</v>
      </c>
      <c r="JJ13" s="2" t="s">
        <v>146</v>
      </c>
      <c r="JK13" s="2" t="s">
        <v>146</v>
      </c>
      <c r="JL13" s="2" t="s">
        <v>156</v>
      </c>
      <c r="JM13" s="2" t="s">
        <v>156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146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240</v>
      </c>
      <c r="KI13" s="2" t="s">
        <v>143</v>
      </c>
      <c r="KJ13" s="2" t="s">
        <v>146</v>
      </c>
      <c r="KK13" s="2" t="s">
        <v>146</v>
      </c>
      <c r="KL13" s="2" t="s">
        <v>156</v>
      </c>
      <c r="KM13" s="2" t="s">
        <v>156</v>
      </c>
      <c r="KN13" s="2" t="s">
        <v>146</v>
      </c>
      <c r="KO13" s="4"/>
      <c r="KP13" s="8"/>
      <c r="KQ13" s="4"/>
      <c r="KR13" s="8"/>
      <c r="KS13" s="7"/>
      <c r="KT13" s="7"/>
      <c r="KU13" s="2" t="s">
        <v>240</v>
      </c>
      <c r="KV13" s="2" t="s">
        <v>143</v>
      </c>
      <c r="KW13" s="2" t="s">
        <v>146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240</v>
      </c>
      <c r="LI13" s="2" t="s">
        <v>143</v>
      </c>
      <c r="LJ13" s="2" t="s">
        <v>146</v>
      </c>
      <c r="LK13" s="2" t="s">
        <v>146</v>
      </c>
      <c r="LL13" s="2" t="s">
        <v>156</v>
      </c>
      <c r="LM13" s="2" t="s">
        <v>156</v>
      </c>
      <c r="LN13" s="2" t="s">
        <v>146</v>
      </c>
      <c r="LO13" s="4"/>
      <c r="LP13" s="8"/>
      <c r="LQ13" s="4"/>
      <c r="LR13" s="8"/>
      <c r="LS13" s="7"/>
      <c r="LT13" s="7"/>
      <c r="LU13" s="2" t="s">
        <v>240</v>
      </c>
      <c r="LV13" s="2" t="s">
        <v>143</v>
      </c>
      <c r="LW13" s="2" t="s">
        <v>146</v>
      </c>
      <c r="LX13" s="2" t="s">
        <v>146</v>
      </c>
      <c r="LY13" s="2" t="s">
        <v>156</v>
      </c>
      <c r="LZ13" s="2" t="s">
        <v>156</v>
      </c>
      <c r="MA13" s="2" t="s">
        <v>146</v>
      </c>
      <c r="MB13" s="4"/>
      <c r="MC13" s="8"/>
      <c r="MD13" s="4"/>
      <c r="ME13" s="8"/>
      <c r="MF13" s="7"/>
      <c r="MG13" s="7"/>
      <c r="MH13" s="2" t="s">
        <v>240</v>
      </c>
      <c r="MI13" s="2" t="s">
        <v>143</v>
      </c>
      <c r="MJ13" s="2" t="s">
        <v>146</v>
      </c>
      <c r="MK13" s="2" t="s">
        <v>146</v>
      </c>
      <c r="ML13" s="2" t="s">
        <v>156</v>
      </c>
      <c r="MM13" s="2" t="s">
        <v>156</v>
      </c>
      <c r="MN13" s="2" t="s">
        <v>146</v>
      </c>
      <c r="MO13" s="4"/>
      <c r="MP13" s="8"/>
      <c r="MQ13" s="4"/>
      <c r="MR13" s="8"/>
      <c r="MS13" s="7"/>
      <c r="MT13" s="7"/>
      <c r="MU13" s="2" t="s">
        <v>240</v>
      </c>
      <c r="MV13" s="2" t="s">
        <v>143</v>
      </c>
      <c r="MW13" s="2" t="s">
        <v>146</v>
      </c>
      <c r="MX13" s="2" t="s">
        <v>146</v>
      </c>
      <c r="MY13" s="2" t="s">
        <v>156</v>
      </c>
      <c r="MZ13" s="2" t="s">
        <v>156</v>
      </c>
      <c r="NA13" s="2" t="s">
        <v>146</v>
      </c>
      <c r="NB13" s="4"/>
      <c r="NC13" s="8"/>
      <c r="ND13" s="4"/>
      <c r="NE13" s="8"/>
      <c r="NF13" s="7"/>
      <c r="NG13" s="7"/>
      <c r="NH13" s="2" t="s">
        <v>240</v>
      </c>
      <c r="NI13" s="2" t="s">
        <v>143</v>
      </c>
      <c r="NJ13" s="2" t="s">
        <v>146</v>
      </c>
      <c r="NK13" s="2" t="s">
        <v>146</v>
      </c>
      <c r="NL13" s="2" t="s">
        <v>156</v>
      </c>
      <c r="NM13" s="2" t="s">
        <v>156</v>
      </c>
      <c r="NN13" s="2" t="s">
        <v>146</v>
      </c>
      <c r="NO13" s="4"/>
      <c r="NP13" s="8"/>
      <c r="NQ13" s="4"/>
      <c r="NR13" s="8"/>
      <c r="NS13" s="7"/>
      <c r="NT13" s="7"/>
      <c r="NU13" s="2" t="s">
        <v>240</v>
      </c>
      <c r="NV13" s="2" t="s">
        <v>143</v>
      </c>
      <c r="NW13" s="2" t="s">
        <v>146</v>
      </c>
      <c r="NX13" s="2" t="s">
        <v>146</v>
      </c>
      <c r="NY13" s="2" t="s">
        <v>156</v>
      </c>
      <c r="NZ13" s="2" t="s">
        <v>156</v>
      </c>
      <c r="OA13" s="2" t="s">
        <v>146</v>
      </c>
      <c r="OB13" s="4"/>
      <c r="OC13" s="8"/>
      <c r="OD13" s="4"/>
      <c r="OE13" s="8"/>
      <c r="OF13" s="7"/>
      <c r="OG13" s="7"/>
      <c r="OH13" s="2" t="s">
        <v>240</v>
      </c>
      <c r="OI13" s="2" t="s">
        <v>143</v>
      </c>
      <c r="OJ13" s="2" t="s">
        <v>146</v>
      </c>
      <c r="OK13" s="2" t="s">
        <v>146</v>
      </c>
      <c r="OL13" s="2" t="s">
        <v>156</v>
      </c>
      <c r="OM13" s="2" t="s">
        <v>156</v>
      </c>
      <c r="ON13" s="2" t="s">
        <v>146</v>
      </c>
      <c r="OO13" s="4"/>
      <c r="OP13" s="8"/>
      <c r="OQ13" s="4"/>
      <c r="OR13" s="8"/>
      <c r="OS13" s="7"/>
      <c r="OT13" s="7"/>
      <c r="OU13" s="2" t="s">
        <v>240</v>
      </c>
      <c r="OV13" s="2" t="s">
        <v>143</v>
      </c>
      <c r="OW13" s="2" t="s">
        <v>146</v>
      </c>
      <c r="OX13" s="2" t="s">
        <v>146</v>
      </c>
      <c r="OY13" s="2" t="s">
        <v>156</v>
      </c>
      <c r="OZ13" s="2" t="s">
        <v>156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343</v>
      </c>
      <c r="PS13" s="4"/>
      <c r="PT13" s="4"/>
    </row>
    <row r="14">
      <c r="A14" s="2" t="s">
        <v>243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234</v>
      </c>
      <c r="J14" s="2" t="s">
        <v>184</v>
      </c>
      <c r="K14" s="2" t="s">
        <v>235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236</v>
      </c>
      <c r="Q14" s="2" t="s">
        <v>145</v>
      </c>
      <c r="R14" s="2" t="s">
        <v>146</v>
      </c>
      <c r="S14" s="2" t="s">
        <v>146</v>
      </c>
      <c r="T14" s="2" t="s">
        <v>237</v>
      </c>
      <c r="U14" s="2" t="s">
        <v>147</v>
      </c>
      <c r="V14" s="2" t="s">
        <v>238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4</v>
      </c>
      <c r="AC14" s="2" t="s">
        <v>239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240</v>
      </c>
      <c r="BV14" s="2" t="s">
        <v>143</v>
      </c>
      <c r="BW14" s="2" t="s">
        <v>146</v>
      </c>
      <c r="BX14" s="2" t="s">
        <v>146</v>
      </c>
      <c r="BY14" s="2" t="s">
        <v>156</v>
      </c>
      <c r="BZ14" s="2" t="s">
        <v>156</v>
      </c>
      <c r="CA14" s="2" t="s">
        <v>146</v>
      </c>
      <c r="CB14" s="4"/>
      <c r="CC14" s="8"/>
      <c r="CD14" s="4"/>
      <c r="CE14" s="8"/>
      <c r="CF14" s="7"/>
      <c r="CG14" s="7"/>
      <c r="CH14" s="2" t="s">
        <v>240</v>
      </c>
      <c r="CI14" s="2" t="s">
        <v>143</v>
      </c>
      <c r="CJ14" s="2" t="s">
        <v>146</v>
      </c>
      <c r="CK14" s="2" t="s">
        <v>146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240</v>
      </c>
      <c r="CV14" s="2" t="s">
        <v>143</v>
      </c>
      <c r="CW14" s="2" t="s">
        <v>146</v>
      </c>
      <c r="CX14" s="2" t="s">
        <v>146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240</v>
      </c>
      <c r="DI14" s="2" t="s">
        <v>143</v>
      </c>
      <c r="DJ14" s="2" t="s">
        <v>146</v>
      </c>
      <c r="DK14" s="2" t="s">
        <v>146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240</v>
      </c>
      <c r="EI14" s="2" t="s">
        <v>143</v>
      </c>
      <c r="EJ14" s="2" t="s">
        <v>146</v>
      </c>
      <c r="EK14" s="2" t="s">
        <v>146</v>
      </c>
      <c r="EL14" s="2" t="s">
        <v>156</v>
      </c>
      <c r="EM14" s="2" t="s">
        <v>156</v>
      </c>
      <c r="EN14" s="2" t="s">
        <v>146</v>
      </c>
      <c r="EO14" s="4"/>
      <c r="EP14" s="8"/>
      <c r="EQ14" s="4"/>
      <c r="ER14" s="8"/>
      <c r="ES14" s="7"/>
      <c r="ET14" s="7"/>
      <c r="EU14" s="2" t="s">
        <v>240</v>
      </c>
      <c r="EV14" s="2" t="s">
        <v>143</v>
      </c>
      <c r="EW14" s="2" t="s">
        <v>146</v>
      </c>
      <c r="EX14" s="2" t="s">
        <v>146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240</v>
      </c>
      <c r="FI14" s="2" t="s">
        <v>143</v>
      </c>
      <c r="FJ14" s="2" t="s">
        <v>146</v>
      </c>
      <c r="FK14" s="2" t="s">
        <v>146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146</v>
      </c>
      <c r="FX14" s="2" t="s">
        <v>146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240</v>
      </c>
      <c r="GI14" s="2" t="s">
        <v>143</v>
      </c>
      <c r="GJ14" s="2" t="s">
        <v>146</v>
      </c>
      <c r="GK14" s="2" t="s">
        <v>146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240</v>
      </c>
      <c r="GV14" s="2" t="s">
        <v>143</v>
      </c>
      <c r="GW14" s="2" t="s">
        <v>146</v>
      </c>
      <c r="GX14" s="2" t="s">
        <v>146</v>
      </c>
      <c r="GY14" s="2" t="s">
        <v>156</v>
      </c>
      <c r="GZ14" s="2" t="s">
        <v>156</v>
      </c>
      <c r="HA14" s="2" t="s">
        <v>146</v>
      </c>
      <c r="HB14" s="4"/>
      <c r="HC14" s="8"/>
      <c r="HD14" s="4"/>
      <c r="HE14" s="8"/>
      <c r="HF14" s="7"/>
      <c r="HG14" s="7"/>
      <c r="HH14" s="2" t="s">
        <v>240</v>
      </c>
      <c r="HI14" s="2" t="s">
        <v>143</v>
      </c>
      <c r="HJ14" s="2" t="s">
        <v>146</v>
      </c>
      <c r="HK14" s="2" t="s">
        <v>146</v>
      </c>
      <c r="HL14" s="2" t="s">
        <v>156</v>
      </c>
      <c r="HM14" s="2" t="s">
        <v>156</v>
      </c>
      <c r="HN14" s="2" t="s">
        <v>146</v>
      </c>
      <c r="HO14" s="4"/>
      <c r="HP14" s="8"/>
      <c r="HQ14" s="4"/>
      <c r="HR14" s="8"/>
      <c r="HS14" s="7"/>
      <c r="HT14" s="7"/>
      <c r="HU14" s="2" t="s">
        <v>240</v>
      </c>
      <c r="HV14" s="2" t="s">
        <v>143</v>
      </c>
      <c r="HW14" s="2" t="s">
        <v>146</v>
      </c>
      <c r="HX14" s="2" t="s">
        <v>146</v>
      </c>
      <c r="HY14" s="2" t="s">
        <v>156</v>
      </c>
      <c r="HZ14" s="2" t="s">
        <v>156</v>
      </c>
      <c r="IA14" s="2" t="s">
        <v>146</v>
      </c>
      <c r="IB14" s="4"/>
      <c r="IC14" s="8"/>
      <c r="ID14" s="4"/>
      <c r="IE14" s="8"/>
      <c r="IF14" s="7"/>
      <c r="IG14" s="7"/>
      <c r="IH14" s="2" t="s">
        <v>241</v>
      </c>
      <c r="II14" s="2" t="s">
        <v>143</v>
      </c>
      <c r="IJ14" s="2" t="s">
        <v>146</v>
      </c>
      <c r="IK14" s="2" t="s">
        <v>146</v>
      </c>
      <c r="IL14" s="2" t="s">
        <v>156</v>
      </c>
      <c r="IM14" s="2" t="s">
        <v>156</v>
      </c>
      <c r="IN14" s="2" t="s">
        <v>146</v>
      </c>
      <c r="IO14" s="4"/>
      <c r="IP14" s="8"/>
      <c r="IQ14" s="4"/>
      <c r="IR14" s="8"/>
      <c r="IS14" s="7"/>
      <c r="IT14" s="7"/>
      <c r="IU14" s="2" t="s">
        <v>240</v>
      </c>
      <c r="IV14" s="2" t="s">
        <v>143</v>
      </c>
      <c r="IW14" s="2" t="s">
        <v>146</v>
      </c>
      <c r="IX14" s="2" t="s">
        <v>146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240</v>
      </c>
      <c r="JI14" s="2" t="s">
        <v>143</v>
      </c>
      <c r="JJ14" s="2" t="s">
        <v>146</v>
      </c>
      <c r="JK14" s="2" t="s">
        <v>146</v>
      </c>
      <c r="JL14" s="2" t="s">
        <v>156</v>
      </c>
      <c r="JM14" s="2" t="s">
        <v>156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146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240</v>
      </c>
      <c r="KI14" s="2" t="s">
        <v>143</v>
      </c>
      <c r="KJ14" s="2" t="s">
        <v>146</v>
      </c>
      <c r="KK14" s="2" t="s">
        <v>146</v>
      </c>
      <c r="KL14" s="2" t="s">
        <v>156</v>
      </c>
      <c r="KM14" s="2" t="s">
        <v>156</v>
      </c>
      <c r="KN14" s="2" t="s">
        <v>146</v>
      </c>
      <c r="KO14" s="4"/>
      <c r="KP14" s="8"/>
      <c r="KQ14" s="4"/>
      <c r="KR14" s="8"/>
      <c r="KS14" s="7"/>
      <c r="KT14" s="7"/>
      <c r="KU14" s="2" t="s">
        <v>240</v>
      </c>
      <c r="KV14" s="2" t="s">
        <v>143</v>
      </c>
      <c r="KW14" s="2" t="s">
        <v>146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240</v>
      </c>
      <c r="LI14" s="2" t="s">
        <v>143</v>
      </c>
      <c r="LJ14" s="2" t="s">
        <v>146</v>
      </c>
      <c r="LK14" s="2" t="s">
        <v>146</v>
      </c>
      <c r="LL14" s="2" t="s">
        <v>156</v>
      </c>
      <c r="LM14" s="2" t="s">
        <v>156</v>
      </c>
      <c r="LN14" s="2" t="s">
        <v>146</v>
      </c>
      <c r="LO14" s="4"/>
      <c r="LP14" s="8"/>
      <c r="LQ14" s="4"/>
      <c r="LR14" s="8"/>
      <c r="LS14" s="7"/>
      <c r="LT14" s="7"/>
      <c r="LU14" s="2" t="s">
        <v>240</v>
      </c>
      <c r="LV14" s="2" t="s">
        <v>143</v>
      </c>
      <c r="LW14" s="2" t="s">
        <v>146</v>
      </c>
      <c r="LX14" s="2" t="s">
        <v>146</v>
      </c>
      <c r="LY14" s="2" t="s">
        <v>156</v>
      </c>
      <c r="LZ14" s="2" t="s">
        <v>156</v>
      </c>
      <c r="MA14" s="2" t="s">
        <v>146</v>
      </c>
      <c r="MB14" s="4"/>
      <c r="MC14" s="8"/>
      <c r="MD14" s="4"/>
      <c r="ME14" s="8"/>
      <c r="MF14" s="7"/>
      <c r="MG14" s="7"/>
      <c r="MH14" s="2" t="s">
        <v>240</v>
      </c>
      <c r="MI14" s="2" t="s">
        <v>143</v>
      </c>
      <c r="MJ14" s="2" t="s">
        <v>146</v>
      </c>
      <c r="MK14" s="2" t="s">
        <v>146</v>
      </c>
      <c r="ML14" s="2" t="s">
        <v>156</v>
      </c>
      <c r="MM14" s="2" t="s">
        <v>156</v>
      </c>
      <c r="MN14" s="2" t="s">
        <v>146</v>
      </c>
      <c r="MO14" s="4"/>
      <c r="MP14" s="8"/>
      <c r="MQ14" s="4"/>
      <c r="MR14" s="8"/>
      <c r="MS14" s="7"/>
      <c r="MT14" s="7"/>
      <c r="MU14" s="2" t="s">
        <v>240</v>
      </c>
      <c r="MV14" s="2" t="s">
        <v>143</v>
      </c>
      <c r="MW14" s="2" t="s">
        <v>146</v>
      </c>
      <c r="MX14" s="2" t="s">
        <v>146</v>
      </c>
      <c r="MY14" s="2" t="s">
        <v>156</v>
      </c>
      <c r="MZ14" s="2" t="s">
        <v>156</v>
      </c>
      <c r="NA14" s="2" t="s">
        <v>146</v>
      </c>
      <c r="NB14" s="4"/>
      <c r="NC14" s="8"/>
      <c r="ND14" s="4"/>
      <c r="NE14" s="8"/>
      <c r="NF14" s="7"/>
      <c r="NG14" s="7"/>
      <c r="NH14" s="2" t="s">
        <v>240</v>
      </c>
      <c r="NI14" s="2" t="s">
        <v>143</v>
      </c>
      <c r="NJ14" s="2" t="s">
        <v>146</v>
      </c>
      <c r="NK14" s="2" t="s">
        <v>146</v>
      </c>
      <c r="NL14" s="2" t="s">
        <v>156</v>
      </c>
      <c r="NM14" s="2" t="s">
        <v>156</v>
      </c>
      <c r="NN14" s="2" t="s">
        <v>146</v>
      </c>
      <c r="NO14" s="4"/>
      <c r="NP14" s="8"/>
      <c r="NQ14" s="4"/>
      <c r="NR14" s="8"/>
      <c r="NS14" s="7"/>
      <c r="NT14" s="7"/>
      <c r="NU14" s="2" t="s">
        <v>240</v>
      </c>
      <c r="NV14" s="2" t="s">
        <v>143</v>
      </c>
      <c r="NW14" s="2" t="s">
        <v>146</v>
      </c>
      <c r="NX14" s="2" t="s">
        <v>146</v>
      </c>
      <c r="NY14" s="2" t="s">
        <v>156</v>
      </c>
      <c r="NZ14" s="2" t="s">
        <v>156</v>
      </c>
      <c r="OA14" s="2" t="s">
        <v>146</v>
      </c>
      <c r="OB14" s="4"/>
      <c r="OC14" s="8"/>
      <c r="OD14" s="4"/>
      <c r="OE14" s="8"/>
      <c r="OF14" s="7"/>
      <c r="OG14" s="7"/>
      <c r="OH14" s="2" t="s">
        <v>240</v>
      </c>
      <c r="OI14" s="2" t="s">
        <v>143</v>
      </c>
      <c r="OJ14" s="2" t="s">
        <v>146</v>
      </c>
      <c r="OK14" s="2" t="s">
        <v>146</v>
      </c>
      <c r="OL14" s="2" t="s">
        <v>156</v>
      </c>
      <c r="OM14" s="2" t="s">
        <v>156</v>
      </c>
      <c r="ON14" s="2" t="s">
        <v>146</v>
      </c>
      <c r="OO14" s="4"/>
      <c r="OP14" s="8"/>
      <c r="OQ14" s="4"/>
      <c r="OR14" s="8"/>
      <c r="OS14" s="7"/>
      <c r="OT14" s="7"/>
      <c r="OU14" s="2" t="s">
        <v>240</v>
      </c>
      <c r="OV14" s="2" t="s">
        <v>143</v>
      </c>
      <c r="OW14" s="2" t="s">
        <v>146</v>
      </c>
      <c r="OX14" s="2" t="s">
        <v>146</v>
      </c>
      <c r="OY14" s="2" t="s">
        <v>156</v>
      </c>
      <c r="OZ14" s="2" t="s">
        <v>156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112</v>
      </c>
      <c r="PS14" s="4"/>
      <c r="PT14" s="4"/>
    </row>
    <row r="15">
      <c r="A15" s="2" t="s">
        <v>244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245</v>
      </c>
      <c r="G15" s="2" t="s">
        <v>245</v>
      </c>
      <c r="H15" s="2" t="s">
        <v>245</v>
      </c>
      <c r="I15" s="2" t="s">
        <v>140</v>
      </c>
      <c r="J15" s="2" t="s">
        <v>141</v>
      </c>
      <c r="K15" s="2" t="s">
        <v>246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247</v>
      </c>
      <c r="W15" s="2" t="s">
        <v>149</v>
      </c>
      <c r="X15" s="2" t="s">
        <v>146</v>
      </c>
      <c r="Y15" s="2" t="s">
        <v>194</v>
      </c>
      <c r="Z15" s="4">
        <v>79</v>
      </c>
      <c r="AA15" s="4">
        <f>=ROUNDDOWN(7.9,0)</f>
      </c>
      <c r="AB15" s="5">
        <v>10</v>
      </c>
      <c r="AC15" s="2" t="s">
        <v>151</v>
      </c>
      <c r="AD15" s="4">
        <v>120</v>
      </c>
      <c r="AE15" s="4">
        <v>195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4</v>
      </c>
      <c r="AQ15" s="8">
        <v>539.93</v>
      </c>
      <c r="AR15" s="4"/>
      <c r="AS15" s="8"/>
      <c r="AT15" s="7"/>
      <c r="AU15" s="7"/>
      <c r="AV15" s="4">
        <v>8</v>
      </c>
      <c r="AW15" s="8">
        <v>1176.19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0.459</v>
      </c>
      <c r="BC15" s="4">
        <v>14</v>
      </c>
      <c r="BD15" s="8">
        <v>2149.13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>
        <v>0.5473</v>
      </c>
      <c r="BJ15" s="4">
        <v>4</v>
      </c>
      <c r="BK15" s="8">
        <v>539.93</v>
      </c>
      <c r="BL15" s="2" t="s">
        <v>248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143</v>
      </c>
      <c r="BW15" s="2" t="s">
        <v>197</v>
      </c>
      <c r="BX15" s="2" t="s">
        <v>249</v>
      </c>
      <c r="BY15" s="2" t="s">
        <v>156</v>
      </c>
      <c r="BZ15" s="2" t="s">
        <v>156</v>
      </c>
      <c r="CA15" s="2" t="s">
        <v>146</v>
      </c>
      <c r="CB15" s="4">
        <v>1</v>
      </c>
      <c r="CC15" s="8">
        <v>140.96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146</v>
      </c>
      <c r="CK15" s="2" t="s">
        <v>250</v>
      </c>
      <c r="CL15" s="2" t="s">
        <v>156</v>
      </c>
      <c r="CM15" s="2" t="s">
        <v>156</v>
      </c>
      <c r="CN15" s="2" t="s">
        <v>146</v>
      </c>
      <c r="CO15" s="4"/>
      <c r="CP15" s="8"/>
      <c r="CQ15" s="4"/>
      <c r="CR15" s="8"/>
      <c r="CS15" s="7"/>
      <c r="CT15" s="7"/>
      <c r="CU15" s="2" t="s">
        <v>153</v>
      </c>
      <c r="CV15" s="2" t="s">
        <v>143</v>
      </c>
      <c r="CW15" s="2" t="s">
        <v>158</v>
      </c>
      <c r="CX15" s="2" t="s">
        <v>166</v>
      </c>
      <c r="CY15" s="2" t="s">
        <v>156</v>
      </c>
      <c r="CZ15" s="2" t="s">
        <v>156</v>
      </c>
      <c r="DA15" s="2" t="s">
        <v>146</v>
      </c>
      <c r="DB15" s="4">
        <v>2</v>
      </c>
      <c r="DC15" s="8">
        <v>257.4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201</v>
      </c>
      <c r="DK15" s="2" t="s">
        <v>218</v>
      </c>
      <c r="DL15" s="2" t="s">
        <v>156</v>
      </c>
      <c r="DM15" s="2" t="s">
        <v>156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194</v>
      </c>
      <c r="DX15" s="2" t="s">
        <v>251</v>
      </c>
      <c r="DY15" s="2" t="s">
        <v>156</v>
      </c>
      <c r="DZ15" s="2" t="s">
        <v>156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177</v>
      </c>
      <c r="EK15" s="2" t="s">
        <v>252</v>
      </c>
      <c r="EL15" s="2" t="s">
        <v>156</v>
      </c>
      <c r="EM15" s="2" t="s">
        <v>156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206</v>
      </c>
      <c r="EX15" s="2" t="s">
        <v>253</v>
      </c>
      <c r="EY15" s="2" t="s">
        <v>156</v>
      </c>
      <c r="EZ15" s="2" t="s">
        <v>156</v>
      </c>
      <c r="FA15" s="2" t="s">
        <v>146</v>
      </c>
      <c r="FB15" s="4">
        <v>1</v>
      </c>
      <c r="FC15" s="8">
        <v>141.57</v>
      </c>
      <c r="FD15" s="4"/>
      <c r="FE15" s="8"/>
      <c r="FF15" s="7"/>
      <c r="FG15" s="7"/>
      <c r="FH15" s="2" t="s">
        <v>153</v>
      </c>
      <c r="FI15" s="2" t="s">
        <v>143</v>
      </c>
      <c r="FJ15" s="2" t="s">
        <v>146</v>
      </c>
      <c r="FK15" s="2" t="s">
        <v>254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194</v>
      </c>
      <c r="FX15" s="2" t="s">
        <v>255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210</v>
      </c>
      <c r="IX15" s="2" t="s">
        <v>256</v>
      </c>
      <c r="IY15" s="2" t="s">
        <v>156</v>
      </c>
      <c r="IZ15" s="2" t="s">
        <v>156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212</v>
      </c>
      <c r="JX15" s="2" t="s">
        <v>146</v>
      </c>
      <c r="JY15" s="2" t="s">
        <v>156</v>
      </c>
      <c r="JZ15" s="2" t="s">
        <v>156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153</v>
      </c>
      <c r="KV15" s="2" t="s">
        <v>143</v>
      </c>
      <c r="KW15" s="2" t="s">
        <v>213</v>
      </c>
      <c r="KX15" s="2" t="s">
        <v>257</v>
      </c>
      <c r="KY15" s="2" t="s">
        <v>156</v>
      </c>
      <c r="KZ15" s="2" t="s">
        <v>156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>
        <v>25</v>
      </c>
      <c r="PC15" s="4">
        <v>54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  <c r="PR15" s="4"/>
      <c r="PS15" s="4"/>
      <c r="PT15" s="4">
        <v>75</v>
      </c>
    </row>
    <row r="16">
      <c r="A16" s="2" t="s">
        <v>258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245</v>
      </c>
      <c r="G16" s="2" t="s">
        <v>245</v>
      </c>
      <c r="H16" s="2" t="s">
        <v>245</v>
      </c>
      <c r="I16" s="2" t="s">
        <v>140</v>
      </c>
      <c r="J16" s="2" t="s">
        <v>172</v>
      </c>
      <c r="K16" s="2" t="s">
        <v>246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247</v>
      </c>
      <c r="W16" s="2" t="s">
        <v>149</v>
      </c>
      <c r="X16" s="2" t="s">
        <v>146</v>
      </c>
      <c r="Y16" s="2" t="s">
        <v>259</v>
      </c>
      <c r="Z16" s="4"/>
      <c r="AA16" s="4">
        <f>=ROUNDDOWN({0},0)</f>
      </c>
      <c r="AB16" s="5">
        <v>17</v>
      </c>
      <c r="AC16" s="2" t="s">
        <v>151</v>
      </c>
      <c r="AD16" s="4">
        <v>200</v>
      </c>
      <c r="AE16" s="4">
        <v>450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/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/>
      <c r="BK16" s="8"/>
      <c r="BL16" s="2" t="s">
        <v>146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197</v>
      </c>
      <c r="BX16" s="2" t="s">
        <v>260</v>
      </c>
      <c r="BY16" s="2" t="s">
        <v>156</v>
      </c>
      <c r="BZ16" s="2" t="s">
        <v>156</v>
      </c>
      <c r="CA16" s="2" t="s">
        <v>146</v>
      </c>
      <c r="CB16" s="4"/>
      <c r="CC16" s="8"/>
      <c r="CD16" s="4"/>
      <c r="CE16" s="8"/>
      <c r="CF16" s="7"/>
      <c r="CG16" s="7"/>
      <c r="CH16" s="2" t="s">
        <v>153</v>
      </c>
      <c r="CI16" s="2" t="s">
        <v>143</v>
      </c>
      <c r="CJ16" s="2" t="s">
        <v>146</v>
      </c>
      <c r="CK16" s="2" t="s">
        <v>178</v>
      </c>
      <c r="CL16" s="2" t="s">
        <v>156</v>
      </c>
      <c r="CM16" s="2" t="s">
        <v>156</v>
      </c>
      <c r="CN16" s="2" t="s">
        <v>146</v>
      </c>
      <c r="CO16" s="4"/>
      <c r="CP16" s="8"/>
      <c r="CQ16" s="4"/>
      <c r="CR16" s="8"/>
      <c r="CS16" s="7"/>
      <c r="CT16" s="7"/>
      <c r="CU16" s="2" t="s">
        <v>153</v>
      </c>
      <c r="CV16" s="2" t="s">
        <v>143</v>
      </c>
      <c r="CW16" s="2" t="s">
        <v>158</v>
      </c>
      <c r="CX16" s="2" t="s">
        <v>166</v>
      </c>
      <c r="CY16" s="2" t="s">
        <v>156</v>
      </c>
      <c r="CZ16" s="2" t="s">
        <v>156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201</v>
      </c>
      <c r="DK16" s="2" t="s">
        <v>261</v>
      </c>
      <c r="DL16" s="2" t="s">
        <v>156</v>
      </c>
      <c r="DM16" s="2" t="s">
        <v>156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259</v>
      </c>
      <c r="DX16" s="2" t="s">
        <v>262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177</v>
      </c>
      <c r="EK16" s="2" t="s">
        <v>263</v>
      </c>
      <c r="EL16" s="2" t="s">
        <v>156</v>
      </c>
      <c r="EM16" s="2" t="s">
        <v>156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206</v>
      </c>
      <c r="EX16" s="2" t="s">
        <v>264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180</v>
      </c>
      <c r="FI16" s="2" t="s">
        <v>143</v>
      </c>
      <c r="FJ16" s="2" t="s">
        <v>146</v>
      </c>
      <c r="FK16" s="2" t="s">
        <v>146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259</v>
      </c>
      <c r="FX16" s="2" t="s">
        <v>231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143</v>
      </c>
      <c r="IW16" s="2" t="s">
        <v>210</v>
      </c>
      <c r="IX16" s="2" t="s">
        <v>265</v>
      </c>
      <c r="IY16" s="2" t="s">
        <v>156</v>
      </c>
      <c r="IZ16" s="2" t="s">
        <v>156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212</v>
      </c>
      <c r="JX16" s="2" t="s">
        <v>146</v>
      </c>
      <c r="JY16" s="2" t="s">
        <v>156</v>
      </c>
      <c r="JZ16" s="2" t="s">
        <v>156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153</v>
      </c>
      <c r="KV16" s="2" t="s">
        <v>143</v>
      </c>
      <c r="KW16" s="2" t="s">
        <v>213</v>
      </c>
      <c r="KX16" s="2" t="s">
        <v>146</v>
      </c>
      <c r="KY16" s="2" t="s">
        <v>156</v>
      </c>
      <c r="KZ16" s="2" t="s">
        <v>156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200</v>
      </c>
      <c r="PR16" s="4"/>
      <c r="PS16" s="4"/>
      <c r="PT16" s="4">
        <v>250</v>
      </c>
    </row>
    <row r="17">
      <c r="A17" s="2" t="s">
        <v>266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245</v>
      </c>
      <c r="G17" s="2" t="s">
        <v>245</v>
      </c>
      <c r="H17" s="2" t="s">
        <v>245</v>
      </c>
      <c r="I17" s="2" t="s">
        <v>140</v>
      </c>
      <c r="J17" s="2" t="s">
        <v>184</v>
      </c>
      <c r="K17" s="2" t="s">
        <v>246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247</v>
      </c>
      <c r="W17" s="2" t="s">
        <v>149</v>
      </c>
      <c r="X17" s="2" t="s">
        <v>146</v>
      </c>
      <c r="Y17" s="2" t="s">
        <v>259</v>
      </c>
      <c r="Z17" s="4">
        <v>6</v>
      </c>
      <c r="AA17" s="4">
        <f>=ROUNDDOWN(1,0)</f>
      </c>
      <c r="AB17" s="5">
        <v>6</v>
      </c>
      <c r="AC17" s="2" t="s">
        <v>151</v>
      </c>
      <c r="AD17" s="4">
        <v>80</v>
      </c>
      <c r="AE17" s="4">
        <v>155</v>
      </c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4</v>
      </c>
      <c r="AQ17" s="8">
        <v>636.26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0.541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4</v>
      </c>
      <c r="BK17" s="8">
        <v>636.26</v>
      </c>
      <c r="BL17" s="2" t="s">
        <v>267</v>
      </c>
      <c r="BM17" s="7">
        <v>1</v>
      </c>
      <c r="BN17" s="7">
        <v>1</v>
      </c>
      <c r="BO17" s="4">
        <v>1</v>
      </c>
      <c r="BP17" s="8">
        <v>172.97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268</v>
      </c>
      <c r="BX17" s="2" t="s">
        <v>269</v>
      </c>
      <c r="BY17" s="2" t="s">
        <v>156</v>
      </c>
      <c r="BZ17" s="2" t="s">
        <v>156</v>
      </c>
      <c r="CA17" s="2" t="s">
        <v>146</v>
      </c>
      <c r="CB17" s="4"/>
      <c r="CC17" s="8"/>
      <c r="CD17" s="4"/>
      <c r="CE17" s="8"/>
      <c r="CF17" s="7"/>
      <c r="CG17" s="7"/>
      <c r="CH17" s="2" t="s">
        <v>153</v>
      </c>
      <c r="CI17" s="2" t="s">
        <v>143</v>
      </c>
      <c r="CJ17" s="2" t="s">
        <v>146</v>
      </c>
      <c r="CK17" s="2" t="s">
        <v>270</v>
      </c>
      <c r="CL17" s="2" t="s">
        <v>156</v>
      </c>
      <c r="CM17" s="2" t="s">
        <v>156</v>
      </c>
      <c r="CN17" s="2" t="s">
        <v>146</v>
      </c>
      <c r="CO17" s="4"/>
      <c r="CP17" s="8"/>
      <c r="CQ17" s="4"/>
      <c r="CR17" s="8"/>
      <c r="CS17" s="7"/>
      <c r="CT17" s="7"/>
      <c r="CU17" s="2" t="s">
        <v>153</v>
      </c>
      <c r="CV17" s="2" t="s">
        <v>143</v>
      </c>
      <c r="CW17" s="2" t="s">
        <v>177</v>
      </c>
      <c r="CX17" s="2" t="s">
        <v>271</v>
      </c>
      <c r="CY17" s="2" t="s">
        <v>156</v>
      </c>
      <c r="CZ17" s="2" t="s">
        <v>156</v>
      </c>
      <c r="DA17" s="2" t="s">
        <v>146</v>
      </c>
      <c r="DB17" s="4">
        <v>3</v>
      </c>
      <c r="DC17" s="8">
        <v>463.29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201</v>
      </c>
      <c r="DK17" s="2" t="s">
        <v>227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259</v>
      </c>
      <c r="DX17" s="2" t="s">
        <v>228</v>
      </c>
      <c r="DY17" s="2" t="s">
        <v>156</v>
      </c>
      <c r="DZ17" s="2" t="s">
        <v>156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177</v>
      </c>
      <c r="EK17" s="2" t="s">
        <v>272</v>
      </c>
      <c r="EL17" s="2" t="s">
        <v>156</v>
      </c>
      <c r="EM17" s="2" t="s">
        <v>156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268</v>
      </c>
      <c r="EX17" s="2" t="s">
        <v>273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180</v>
      </c>
      <c r="FI17" s="2" t="s">
        <v>143</v>
      </c>
      <c r="FJ17" s="2" t="s">
        <v>146</v>
      </c>
      <c r="FK17" s="2" t="s">
        <v>146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259</v>
      </c>
      <c r="FX17" s="2" t="s">
        <v>274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210</v>
      </c>
      <c r="IX17" s="2" t="s">
        <v>146</v>
      </c>
      <c r="IY17" s="2" t="s">
        <v>156</v>
      </c>
      <c r="IZ17" s="2" t="s">
        <v>156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232</v>
      </c>
      <c r="JX17" s="2" t="s">
        <v>146</v>
      </c>
      <c r="JY17" s="2" t="s">
        <v>156</v>
      </c>
      <c r="JZ17" s="2" t="s">
        <v>156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153</v>
      </c>
      <c r="KV17" s="2" t="s">
        <v>143</v>
      </c>
      <c r="KW17" s="2" t="s">
        <v>213</v>
      </c>
      <c r="KX17" s="2" t="s">
        <v>146</v>
      </c>
      <c r="KY17" s="2" t="s">
        <v>156</v>
      </c>
      <c r="KZ17" s="2" t="s">
        <v>156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>
        <v>4</v>
      </c>
      <c r="PC17" s="4">
        <v>2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  <c r="PR17" s="4"/>
      <c r="PS17" s="4"/>
      <c r="PT17" s="4">
        <v>75</v>
      </c>
    </row>
    <row r="18">
      <c r="A18" s="2" t="s">
        <v>275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245</v>
      </c>
      <c r="G18" s="2" t="s">
        <v>245</v>
      </c>
      <c r="H18" s="2" t="s">
        <v>245</v>
      </c>
      <c r="I18" s="2" t="s">
        <v>140</v>
      </c>
      <c r="J18" s="2" t="s">
        <v>141</v>
      </c>
      <c r="K18" s="2" t="s">
        <v>276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247</v>
      </c>
      <c r="W18" s="2" t="s">
        <v>149</v>
      </c>
      <c r="X18" s="2" t="s">
        <v>146</v>
      </c>
      <c r="Y18" s="2" t="s">
        <v>277</v>
      </c>
      <c r="Z18" s="4">
        <v>3</v>
      </c>
      <c r="AA18" s="4">
        <f>=ROUNDDOWN(0.230769230769231,0)</f>
      </c>
      <c r="AB18" s="5">
        <v>13</v>
      </c>
      <c r="AC18" s="2" t="s">
        <v>151</v>
      </c>
      <c r="AD18" s="4">
        <v>220</v>
      </c>
      <c r="AE18" s="4">
        <v>330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/>
      <c r="AS18" s="8"/>
      <c r="AT18" s="7"/>
      <c r="AU18" s="7"/>
      <c r="AV18" s="4">
        <v>6</v>
      </c>
      <c r="AW18" s="8">
        <v>972.94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0.4527</v>
      </c>
      <c r="BJ18" s="4"/>
      <c r="BK18" s="8"/>
      <c r="BL18" s="2" t="s">
        <v>146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197</v>
      </c>
      <c r="BX18" s="2" t="s">
        <v>278</v>
      </c>
      <c r="BY18" s="2" t="s">
        <v>156</v>
      </c>
      <c r="BZ18" s="2" t="s">
        <v>156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146</v>
      </c>
      <c r="CK18" s="2" t="s">
        <v>279</v>
      </c>
      <c r="CL18" s="2" t="s">
        <v>156</v>
      </c>
      <c r="CM18" s="2" t="s">
        <v>156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158</v>
      </c>
      <c r="CX18" s="2" t="s">
        <v>280</v>
      </c>
      <c r="CY18" s="2" t="s">
        <v>156</v>
      </c>
      <c r="CZ18" s="2" t="s">
        <v>156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201</v>
      </c>
      <c r="DK18" s="2" t="s">
        <v>281</v>
      </c>
      <c r="DL18" s="2" t="s">
        <v>156</v>
      </c>
      <c r="DM18" s="2" t="s">
        <v>156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231</v>
      </c>
      <c r="DX18" s="2" t="s">
        <v>219</v>
      </c>
      <c r="DY18" s="2" t="s">
        <v>156</v>
      </c>
      <c r="DZ18" s="2" t="s">
        <v>156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177</v>
      </c>
      <c r="EK18" s="2" t="s">
        <v>282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206</v>
      </c>
      <c r="EX18" s="2" t="s">
        <v>283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146</v>
      </c>
      <c r="FK18" s="2" t="s">
        <v>284</v>
      </c>
      <c r="FL18" s="2" t="s">
        <v>156</v>
      </c>
      <c r="FM18" s="2" t="s">
        <v>156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231</v>
      </c>
      <c r="FX18" s="2" t="s">
        <v>285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210</v>
      </c>
      <c r="IX18" s="2" t="s">
        <v>286</v>
      </c>
      <c r="IY18" s="2" t="s">
        <v>156</v>
      </c>
      <c r="IZ18" s="2" t="s">
        <v>156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212</v>
      </c>
      <c r="JX18" s="2" t="s">
        <v>146</v>
      </c>
      <c r="JY18" s="2" t="s">
        <v>156</v>
      </c>
      <c r="JZ18" s="2" t="s">
        <v>156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213</v>
      </c>
      <c r="KX18" s="2" t="s">
        <v>287</v>
      </c>
      <c r="KY18" s="2" t="s">
        <v>156</v>
      </c>
      <c r="KZ18" s="2" t="s">
        <v>156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>
        <v>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  <c r="PR18" s="4"/>
      <c r="PS18" s="4"/>
      <c r="PT18" s="4">
        <v>110</v>
      </c>
    </row>
    <row r="19">
      <c r="A19" s="2" t="s">
        <v>288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245</v>
      </c>
      <c r="G19" s="2" t="s">
        <v>245</v>
      </c>
      <c r="H19" s="2" t="s">
        <v>245</v>
      </c>
      <c r="I19" s="2" t="s">
        <v>140</v>
      </c>
      <c r="J19" s="2" t="s">
        <v>172</v>
      </c>
      <c r="K19" s="2" t="s">
        <v>276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247</v>
      </c>
      <c r="W19" s="2" t="s">
        <v>149</v>
      </c>
      <c r="X19" s="2" t="s">
        <v>146</v>
      </c>
      <c r="Y19" s="2" t="s">
        <v>277</v>
      </c>
      <c r="Z19" s="4">
        <v>47</v>
      </c>
      <c r="AA19" s="4">
        <f>=ROUNDDOWN(3.35714285714286,0)</f>
      </c>
      <c r="AB19" s="5">
        <v>14</v>
      </c>
      <c r="AC19" s="2" t="s">
        <v>151</v>
      </c>
      <c r="AD19" s="4">
        <v>140</v>
      </c>
      <c r="AE19" s="4">
        <v>370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6</v>
      </c>
      <c r="AQ19" s="8">
        <v>972.94</v>
      </c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1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6</v>
      </c>
      <c r="BK19" s="8">
        <v>972.94</v>
      </c>
      <c r="BL19" s="2" t="s">
        <v>289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153</v>
      </c>
      <c r="BV19" s="2" t="s">
        <v>143</v>
      </c>
      <c r="BW19" s="2" t="s">
        <v>197</v>
      </c>
      <c r="BX19" s="2" t="s">
        <v>290</v>
      </c>
      <c r="BY19" s="2" t="s">
        <v>156</v>
      </c>
      <c r="BZ19" s="2" t="s">
        <v>156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146</v>
      </c>
      <c r="CK19" s="2" t="s">
        <v>178</v>
      </c>
      <c r="CL19" s="2" t="s">
        <v>156</v>
      </c>
      <c r="CM19" s="2" t="s">
        <v>156</v>
      </c>
      <c r="CN19" s="2" t="s">
        <v>146</v>
      </c>
      <c r="CO19" s="4">
        <v>5</v>
      </c>
      <c r="CP19" s="8">
        <v>833.95</v>
      </c>
      <c r="CQ19" s="4"/>
      <c r="CR19" s="8"/>
      <c r="CS19" s="7"/>
      <c r="CT19" s="7"/>
      <c r="CU19" s="2" t="s">
        <v>153</v>
      </c>
      <c r="CV19" s="2" t="s">
        <v>143</v>
      </c>
      <c r="CW19" s="2" t="s">
        <v>158</v>
      </c>
      <c r="CX19" s="2" t="s">
        <v>166</v>
      </c>
      <c r="CY19" s="2" t="s">
        <v>156</v>
      </c>
      <c r="CZ19" s="2" t="s">
        <v>156</v>
      </c>
      <c r="DA19" s="2" t="s">
        <v>146</v>
      </c>
      <c r="DB19" s="4">
        <v>1</v>
      </c>
      <c r="DC19" s="8">
        <v>138.99</v>
      </c>
      <c r="DD19" s="4"/>
      <c r="DE19" s="8"/>
      <c r="DF19" s="7"/>
      <c r="DG19" s="7"/>
      <c r="DH19" s="2" t="s">
        <v>153</v>
      </c>
      <c r="DI19" s="2" t="s">
        <v>143</v>
      </c>
      <c r="DJ19" s="2" t="s">
        <v>201</v>
      </c>
      <c r="DK19" s="2" t="s">
        <v>291</v>
      </c>
      <c r="DL19" s="2" t="s">
        <v>156</v>
      </c>
      <c r="DM19" s="2" t="s">
        <v>156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231</v>
      </c>
      <c r="DX19" s="2" t="s">
        <v>292</v>
      </c>
      <c r="DY19" s="2" t="s">
        <v>156</v>
      </c>
      <c r="DZ19" s="2" t="s">
        <v>156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177</v>
      </c>
      <c r="EK19" s="2" t="s">
        <v>278</v>
      </c>
      <c r="EL19" s="2" t="s">
        <v>156</v>
      </c>
      <c r="EM19" s="2" t="s">
        <v>156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206</v>
      </c>
      <c r="EX19" s="2" t="s">
        <v>293</v>
      </c>
      <c r="EY19" s="2" t="s">
        <v>156</v>
      </c>
      <c r="EZ19" s="2" t="s">
        <v>156</v>
      </c>
      <c r="FA19" s="2" t="s">
        <v>146</v>
      </c>
      <c r="FB19" s="4"/>
      <c r="FC19" s="8"/>
      <c r="FD19" s="4"/>
      <c r="FE19" s="8"/>
      <c r="FF19" s="7"/>
      <c r="FG19" s="7"/>
      <c r="FH19" s="2" t="s">
        <v>180</v>
      </c>
      <c r="FI19" s="2" t="s">
        <v>143</v>
      </c>
      <c r="FJ19" s="2" t="s">
        <v>146</v>
      </c>
      <c r="FK19" s="2" t="s">
        <v>146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231</v>
      </c>
      <c r="FX19" s="2" t="s">
        <v>228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143</v>
      </c>
      <c r="IW19" s="2" t="s">
        <v>210</v>
      </c>
      <c r="IX19" s="2" t="s">
        <v>294</v>
      </c>
      <c r="IY19" s="2" t="s">
        <v>156</v>
      </c>
      <c r="IZ19" s="2" t="s">
        <v>156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212</v>
      </c>
      <c r="JX19" s="2" t="s">
        <v>146</v>
      </c>
      <c r="JY19" s="2" t="s">
        <v>156</v>
      </c>
      <c r="JZ19" s="2" t="s">
        <v>156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153</v>
      </c>
      <c r="KV19" s="2" t="s">
        <v>143</v>
      </c>
      <c r="KW19" s="2" t="s">
        <v>213</v>
      </c>
      <c r="KX19" s="2" t="s">
        <v>146</v>
      </c>
      <c r="KY19" s="2" t="s">
        <v>156</v>
      </c>
      <c r="KZ19" s="2" t="s">
        <v>156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>
        <v>47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  <c r="PR19" s="4"/>
      <c r="PS19" s="4"/>
      <c r="PT19" s="4">
        <v>230</v>
      </c>
    </row>
    <row r="20">
      <c r="A20" s="2" t="s">
        <v>295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245</v>
      </c>
      <c r="G20" s="2" t="s">
        <v>245</v>
      </c>
      <c r="H20" s="2" t="s">
        <v>245</v>
      </c>
      <c r="I20" s="2" t="s">
        <v>140</v>
      </c>
      <c r="J20" s="2" t="s">
        <v>184</v>
      </c>
      <c r="K20" s="2" t="s">
        <v>276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247</v>
      </c>
      <c r="W20" s="2" t="s">
        <v>149</v>
      </c>
      <c r="X20" s="2" t="s">
        <v>146</v>
      </c>
      <c r="Y20" s="2" t="s">
        <v>277</v>
      </c>
      <c r="Z20" s="4">
        <v>37</v>
      </c>
      <c r="AA20" s="4">
        <f>=ROUNDDOWN(7.4,0)</f>
      </c>
      <c r="AB20" s="5">
        <v>5</v>
      </c>
      <c r="AC20" s="2" t="s">
        <v>151</v>
      </c>
      <c r="AD20" s="4">
        <v>60</v>
      </c>
      <c r="AE20" s="4">
        <v>120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268</v>
      </c>
      <c r="BX20" s="2" t="s">
        <v>296</v>
      </c>
      <c r="BY20" s="2" t="s">
        <v>156</v>
      </c>
      <c r="BZ20" s="2" t="s">
        <v>156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146</v>
      </c>
      <c r="CK20" s="2" t="s">
        <v>297</v>
      </c>
      <c r="CL20" s="2" t="s">
        <v>156</v>
      </c>
      <c r="CM20" s="2" t="s">
        <v>156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177</v>
      </c>
      <c r="CX20" s="2" t="s">
        <v>271</v>
      </c>
      <c r="CY20" s="2" t="s">
        <v>156</v>
      </c>
      <c r="CZ20" s="2" t="s">
        <v>156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201</v>
      </c>
      <c r="DK20" s="2" t="s">
        <v>298</v>
      </c>
      <c r="DL20" s="2" t="s">
        <v>156</v>
      </c>
      <c r="DM20" s="2" t="s">
        <v>156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231</v>
      </c>
      <c r="DX20" s="2" t="s">
        <v>299</v>
      </c>
      <c r="DY20" s="2" t="s">
        <v>156</v>
      </c>
      <c r="DZ20" s="2" t="s">
        <v>156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177</v>
      </c>
      <c r="EK20" s="2" t="s">
        <v>300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268</v>
      </c>
      <c r="EX20" s="2" t="s">
        <v>270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180</v>
      </c>
      <c r="FI20" s="2" t="s">
        <v>143</v>
      </c>
      <c r="FJ20" s="2" t="s">
        <v>146</v>
      </c>
      <c r="FK20" s="2" t="s">
        <v>146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231</v>
      </c>
      <c r="FX20" s="2" t="s">
        <v>301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210</v>
      </c>
      <c r="IX20" s="2" t="s">
        <v>302</v>
      </c>
      <c r="IY20" s="2" t="s">
        <v>156</v>
      </c>
      <c r="IZ20" s="2" t="s">
        <v>156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232</v>
      </c>
      <c r="JX20" s="2" t="s">
        <v>146</v>
      </c>
      <c r="JY20" s="2" t="s">
        <v>156</v>
      </c>
      <c r="JZ20" s="2" t="s">
        <v>156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153</v>
      </c>
      <c r="KV20" s="2" t="s">
        <v>143</v>
      </c>
      <c r="KW20" s="2" t="s">
        <v>213</v>
      </c>
      <c r="KX20" s="2" t="s">
        <v>146</v>
      </c>
      <c r="KY20" s="2" t="s">
        <v>156</v>
      </c>
      <c r="KZ20" s="2" t="s">
        <v>156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37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  <c r="PR20" s="4"/>
      <c r="PS20" s="4"/>
      <c r="PT20" s="4">
        <v>60</v>
      </c>
    </row>
    <row r="21">
      <c r="A21" s="2" t="s">
        <v>303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245</v>
      </c>
      <c r="G21" s="2" t="s">
        <v>245</v>
      </c>
      <c r="H21" s="2" t="s">
        <v>245</v>
      </c>
      <c r="I21" s="2" t="s">
        <v>234</v>
      </c>
      <c r="J21" s="2" t="s">
        <v>141</v>
      </c>
      <c r="K21" s="2" t="s">
        <v>304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236</v>
      </c>
      <c r="Q21" s="2" t="s">
        <v>145</v>
      </c>
      <c r="R21" s="2" t="s">
        <v>146</v>
      </c>
      <c r="S21" s="2" t="s">
        <v>146</v>
      </c>
      <c r="T21" s="2" t="s">
        <v>237</v>
      </c>
      <c r="U21" s="2" t="s">
        <v>147</v>
      </c>
      <c r="V21" s="2" t="s">
        <v>238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>
        <v>11</v>
      </c>
      <c r="AC21" s="2" t="s">
        <v>239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240</v>
      </c>
      <c r="BV21" s="2" t="s">
        <v>143</v>
      </c>
      <c r="BW21" s="2" t="s">
        <v>146</v>
      </c>
      <c r="BX21" s="2" t="s">
        <v>146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240</v>
      </c>
      <c r="CI21" s="2" t="s">
        <v>143</v>
      </c>
      <c r="CJ21" s="2" t="s">
        <v>146</v>
      </c>
      <c r="CK21" s="2" t="s">
        <v>146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240</v>
      </c>
      <c r="CV21" s="2" t="s">
        <v>143</v>
      </c>
      <c r="CW21" s="2" t="s">
        <v>146</v>
      </c>
      <c r="CX21" s="2" t="s">
        <v>146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240</v>
      </c>
      <c r="DI21" s="2" t="s">
        <v>143</v>
      </c>
      <c r="DJ21" s="2" t="s">
        <v>146</v>
      </c>
      <c r="DK21" s="2" t="s">
        <v>146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240</v>
      </c>
      <c r="EI21" s="2" t="s">
        <v>143</v>
      </c>
      <c r="EJ21" s="2" t="s">
        <v>146</v>
      </c>
      <c r="EK21" s="2" t="s">
        <v>146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240</v>
      </c>
      <c r="EV21" s="2" t="s">
        <v>143</v>
      </c>
      <c r="EW21" s="2" t="s">
        <v>146</v>
      </c>
      <c r="EX21" s="2" t="s">
        <v>146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240</v>
      </c>
      <c r="FI21" s="2" t="s">
        <v>143</v>
      </c>
      <c r="FJ21" s="2" t="s">
        <v>146</v>
      </c>
      <c r="FK21" s="2" t="s">
        <v>146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146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240</v>
      </c>
      <c r="GI21" s="2" t="s">
        <v>143</v>
      </c>
      <c r="GJ21" s="2" t="s">
        <v>146</v>
      </c>
      <c r="GK21" s="2" t="s">
        <v>146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240</v>
      </c>
      <c r="GV21" s="2" t="s">
        <v>143</v>
      </c>
      <c r="GW21" s="2" t="s">
        <v>146</v>
      </c>
      <c r="GX21" s="2" t="s">
        <v>146</v>
      </c>
      <c r="GY21" s="2" t="s">
        <v>156</v>
      </c>
      <c r="GZ21" s="2" t="s">
        <v>156</v>
      </c>
      <c r="HA21" s="2" t="s">
        <v>146</v>
      </c>
      <c r="HB21" s="4"/>
      <c r="HC21" s="8"/>
      <c r="HD21" s="4"/>
      <c r="HE21" s="8"/>
      <c r="HF21" s="7"/>
      <c r="HG21" s="7"/>
      <c r="HH21" s="2" t="s">
        <v>240</v>
      </c>
      <c r="HI21" s="2" t="s">
        <v>143</v>
      </c>
      <c r="HJ21" s="2" t="s">
        <v>146</v>
      </c>
      <c r="HK21" s="2" t="s">
        <v>146</v>
      </c>
      <c r="HL21" s="2" t="s">
        <v>156</v>
      </c>
      <c r="HM21" s="2" t="s">
        <v>156</v>
      </c>
      <c r="HN21" s="2" t="s">
        <v>146</v>
      </c>
      <c r="HO21" s="4"/>
      <c r="HP21" s="8"/>
      <c r="HQ21" s="4"/>
      <c r="HR21" s="8"/>
      <c r="HS21" s="7"/>
      <c r="HT21" s="7"/>
      <c r="HU21" s="2" t="s">
        <v>240</v>
      </c>
      <c r="HV21" s="2" t="s">
        <v>143</v>
      </c>
      <c r="HW21" s="2" t="s">
        <v>146</v>
      </c>
      <c r="HX21" s="2" t="s">
        <v>146</v>
      </c>
      <c r="HY21" s="2" t="s">
        <v>156</v>
      </c>
      <c r="HZ21" s="2" t="s">
        <v>156</v>
      </c>
      <c r="IA21" s="2" t="s">
        <v>146</v>
      </c>
      <c r="IB21" s="4"/>
      <c r="IC21" s="8"/>
      <c r="ID21" s="4"/>
      <c r="IE21" s="8"/>
      <c r="IF21" s="7"/>
      <c r="IG21" s="7"/>
      <c r="IH21" s="2" t="s">
        <v>241</v>
      </c>
      <c r="II21" s="2" t="s">
        <v>143</v>
      </c>
      <c r="IJ21" s="2" t="s">
        <v>146</v>
      </c>
      <c r="IK21" s="2" t="s">
        <v>146</v>
      </c>
      <c r="IL21" s="2" t="s">
        <v>156</v>
      </c>
      <c r="IM21" s="2" t="s">
        <v>156</v>
      </c>
      <c r="IN21" s="2" t="s">
        <v>146</v>
      </c>
      <c r="IO21" s="4"/>
      <c r="IP21" s="8"/>
      <c r="IQ21" s="4"/>
      <c r="IR21" s="8"/>
      <c r="IS21" s="7"/>
      <c r="IT21" s="7"/>
      <c r="IU21" s="2" t="s">
        <v>305</v>
      </c>
      <c r="IV21" s="2" t="s">
        <v>143</v>
      </c>
      <c r="IW21" s="2" t="s">
        <v>146</v>
      </c>
      <c r="IX21" s="2" t="s">
        <v>146</v>
      </c>
      <c r="IY21" s="2" t="s">
        <v>156</v>
      </c>
      <c r="IZ21" s="2" t="s">
        <v>156</v>
      </c>
      <c r="JA21" s="2" t="s">
        <v>146</v>
      </c>
      <c r="JB21" s="4"/>
      <c r="JC21" s="8"/>
      <c r="JD21" s="4"/>
      <c r="JE21" s="8"/>
      <c r="JF21" s="7"/>
      <c r="JG21" s="7"/>
      <c r="JH21" s="2" t="s">
        <v>240</v>
      </c>
      <c r="JI21" s="2" t="s">
        <v>143</v>
      </c>
      <c r="JJ21" s="2" t="s">
        <v>146</v>
      </c>
      <c r="JK21" s="2" t="s">
        <v>146</v>
      </c>
      <c r="JL21" s="2" t="s">
        <v>156</v>
      </c>
      <c r="JM21" s="2" t="s">
        <v>156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146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240</v>
      </c>
      <c r="KI21" s="2" t="s">
        <v>143</v>
      </c>
      <c r="KJ21" s="2" t="s">
        <v>146</v>
      </c>
      <c r="KK21" s="2" t="s">
        <v>146</v>
      </c>
      <c r="KL21" s="2" t="s">
        <v>156</v>
      </c>
      <c r="KM21" s="2" t="s">
        <v>156</v>
      </c>
      <c r="KN21" s="2" t="s">
        <v>146</v>
      </c>
      <c r="KO21" s="4"/>
      <c r="KP21" s="8"/>
      <c r="KQ21" s="4"/>
      <c r="KR21" s="8"/>
      <c r="KS21" s="7"/>
      <c r="KT21" s="7"/>
      <c r="KU21" s="2" t="s">
        <v>240</v>
      </c>
      <c r="KV21" s="2" t="s">
        <v>143</v>
      </c>
      <c r="KW21" s="2" t="s">
        <v>146</v>
      </c>
      <c r="KX21" s="2" t="s">
        <v>146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240</v>
      </c>
      <c r="LI21" s="2" t="s">
        <v>143</v>
      </c>
      <c r="LJ21" s="2" t="s">
        <v>146</v>
      </c>
      <c r="LK21" s="2" t="s">
        <v>146</v>
      </c>
      <c r="LL21" s="2" t="s">
        <v>156</v>
      </c>
      <c r="LM21" s="2" t="s">
        <v>156</v>
      </c>
      <c r="LN21" s="2" t="s">
        <v>146</v>
      </c>
      <c r="LO21" s="4"/>
      <c r="LP21" s="8"/>
      <c r="LQ21" s="4"/>
      <c r="LR21" s="8"/>
      <c r="LS21" s="7"/>
      <c r="LT21" s="7"/>
      <c r="LU21" s="2" t="s">
        <v>240</v>
      </c>
      <c r="LV21" s="2" t="s">
        <v>143</v>
      </c>
      <c r="LW21" s="2" t="s">
        <v>146</v>
      </c>
      <c r="LX21" s="2" t="s">
        <v>146</v>
      </c>
      <c r="LY21" s="2" t="s">
        <v>156</v>
      </c>
      <c r="LZ21" s="2" t="s">
        <v>156</v>
      </c>
      <c r="MA21" s="2" t="s">
        <v>146</v>
      </c>
      <c r="MB21" s="4"/>
      <c r="MC21" s="8"/>
      <c r="MD21" s="4"/>
      <c r="ME21" s="8"/>
      <c r="MF21" s="7"/>
      <c r="MG21" s="7"/>
      <c r="MH21" s="2" t="s">
        <v>240</v>
      </c>
      <c r="MI21" s="2" t="s">
        <v>143</v>
      </c>
      <c r="MJ21" s="2" t="s">
        <v>146</v>
      </c>
      <c r="MK21" s="2" t="s">
        <v>146</v>
      </c>
      <c r="ML21" s="2" t="s">
        <v>156</v>
      </c>
      <c r="MM21" s="2" t="s">
        <v>156</v>
      </c>
      <c r="MN21" s="2" t="s">
        <v>146</v>
      </c>
      <c r="MO21" s="4"/>
      <c r="MP21" s="8"/>
      <c r="MQ21" s="4"/>
      <c r="MR21" s="8"/>
      <c r="MS21" s="7"/>
      <c r="MT21" s="7"/>
      <c r="MU21" s="2" t="s">
        <v>240</v>
      </c>
      <c r="MV21" s="2" t="s">
        <v>143</v>
      </c>
      <c r="MW21" s="2" t="s">
        <v>146</v>
      </c>
      <c r="MX21" s="2" t="s">
        <v>146</v>
      </c>
      <c r="MY21" s="2" t="s">
        <v>156</v>
      </c>
      <c r="MZ21" s="2" t="s">
        <v>156</v>
      </c>
      <c r="NA21" s="2" t="s">
        <v>146</v>
      </c>
      <c r="NB21" s="4"/>
      <c r="NC21" s="8"/>
      <c r="ND21" s="4"/>
      <c r="NE21" s="8"/>
      <c r="NF21" s="7"/>
      <c r="NG21" s="7"/>
      <c r="NH21" s="2" t="s">
        <v>240</v>
      </c>
      <c r="NI21" s="2" t="s">
        <v>143</v>
      </c>
      <c r="NJ21" s="2" t="s">
        <v>146</v>
      </c>
      <c r="NK21" s="2" t="s">
        <v>146</v>
      </c>
      <c r="NL21" s="2" t="s">
        <v>156</v>
      </c>
      <c r="NM21" s="2" t="s">
        <v>156</v>
      </c>
      <c r="NN21" s="2" t="s">
        <v>146</v>
      </c>
      <c r="NO21" s="4"/>
      <c r="NP21" s="8"/>
      <c r="NQ21" s="4"/>
      <c r="NR21" s="8"/>
      <c r="NS21" s="7"/>
      <c r="NT21" s="7"/>
      <c r="NU21" s="2" t="s">
        <v>240</v>
      </c>
      <c r="NV21" s="2" t="s">
        <v>143</v>
      </c>
      <c r="NW21" s="2" t="s">
        <v>146</v>
      </c>
      <c r="NX21" s="2" t="s">
        <v>146</v>
      </c>
      <c r="NY21" s="2" t="s">
        <v>156</v>
      </c>
      <c r="NZ21" s="2" t="s">
        <v>156</v>
      </c>
      <c r="OA21" s="2" t="s">
        <v>146</v>
      </c>
      <c r="OB21" s="4"/>
      <c r="OC21" s="8"/>
      <c r="OD21" s="4"/>
      <c r="OE21" s="8"/>
      <c r="OF21" s="7"/>
      <c r="OG21" s="7"/>
      <c r="OH21" s="2" t="s">
        <v>240</v>
      </c>
      <c r="OI21" s="2" t="s">
        <v>143</v>
      </c>
      <c r="OJ21" s="2" t="s">
        <v>146</v>
      </c>
      <c r="OK21" s="2" t="s">
        <v>146</v>
      </c>
      <c r="OL21" s="2" t="s">
        <v>156</v>
      </c>
      <c r="OM21" s="2" t="s">
        <v>156</v>
      </c>
      <c r="ON21" s="2" t="s">
        <v>146</v>
      </c>
      <c r="OO21" s="4"/>
      <c r="OP21" s="8"/>
      <c r="OQ21" s="4"/>
      <c r="OR21" s="8"/>
      <c r="OS21" s="7"/>
      <c r="OT21" s="7"/>
      <c r="OU21" s="2" t="s">
        <v>240</v>
      </c>
      <c r="OV21" s="2" t="s">
        <v>143</v>
      </c>
      <c r="OW21" s="2" t="s">
        <v>146</v>
      </c>
      <c r="OX21" s="2" t="s">
        <v>146</v>
      </c>
      <c r="OY21" s="2" t="s">
        <v>156</v>
      </c>
      <c r="OZ21" s="2" t="s">
        <v>156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352</v>
      </c>
      <c r="PS21" s="4"/>
      <c r="PT21" s="4"/>
    </row>
    <row r="22">
      <c r="A22" s="2" t="s">
        <v>306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245</v>
      </c>
      <c r="G22" s="2" t="s">
        <v>245</v>
      </c>
      <c r="H22" s="2" t="s">
        <v>245</v>
      </c>
      <c r="I22" s="2" t="s">
        <v>234</v>
      </c>
      <c r="J22" s="2" t="s">
        <v>172</v>
      </c>
      <c r="K22" s="2" t="s">
        <v>304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236</v>
      </c>
      <c r="Q22" s="2" t="s">
        <v>145</v>
      </c>
      <c r="R22" s="2" t="s">
        <v>146</v>
      </c>
      <c r="S22" s="2" t="s">
        <v>146</v>
      </c>
      <c r="T22" s="2" t="s">
        <v>237</v>
      </c>
      <c r="U22" s="2" t="s">
        <v>147</v>
      </c>
      <c r="V22" s="2" t="s">
        <v>238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>
        <v>14</v>
      </c>
      <c r="AC22" s="2" t="s">
        <v>239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240</v>
      </c>
      <c r="BV22" s="2" t="s">
        <v>143</v>
      </c>
      <c r="BW22" s="2" t="s">
        <v>146</v>
      </c>
      <c r="BX22" s="2" t="s">
        <v>146</v>
      </c>
      <c r="BY22" s="2" t="s">
        <v>156</v>
      </c>
      <c r="BZ22" s="2" t="s">
        <v>156</v>
      </c>
      <c r="CA22" s="2" t="s">
        <v>146</v>
      </c>
      <c r="CB22" s="4"/>
      <c r="CC22" s="8"/>
      <c r="CD22" s="4"/>
      <c r="CE22" s="8"/>
      <c r="CF22" s="7"/>
      <c r="CG22" s="7"/>
      <c r="CH22" s="2" t="s">
        <v>240</v>
      </c>
      <c r="CI22" s="2" t="s">
        <v>143</v>
      </c>
      <c r="CJ22" s="2" t="s">
        <v>146</v>
      </c>
      <c r="CK22" s="2" t="s">
        <v>146</v>
      </c>
      <c r="CL22" s="2" t="s">
        <v>156</v>
      </c>
      <c r="CM22" s="2" t="s">
        <v>156</v>
      </c>
      <c r="CN22" s="2" t="s">
        <v>146</v>
      </c>
      <c r="CO22" s="4"/>
      <c r="CP22" s="8"/>
      <c r="CQ22" s="4"/>
      <c r="CR22" s="8"/>
      <c r="CS22" s="7"/>
      <c r="CT22" s="7"/>
      <c r="CU22" s="2" t="s">
        <v>240</v>
      </c>
      <c r="CV22" s="2" t="s">
        <v>143</v>
      </c>
      <c r="CW22" s="2" t="s">
        <v>146</v>
      </c>
      <c r="CX22" s="2" t="s">
        <v>146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240</v>
      </c>
      <c r="DI22" s="2" t="s">
        <v>143</v>
      </c>
      <c r="DJ22" s="2" t="s">
        <v>146</v>
      </c>
      <c r="DK22" s="2" t="s">
        <v>146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240</v>
      </c>
      <c r="EI22" s="2" t="s">
        <v>143</v>
      </c>
      <c r="EJ22" s="2" t="s">
        <v>146</v>
      </c>
      <c r="EK22" s="2" t="s">
        <v>146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240</v>
      </c>
      <c r="EV22" s="2" t="s">
        <v>143</v>
      </c>
      <c r="EW22" s="2" t="s">
        <v>146</v>
      </c>
      <c r="EX22" s="2" t="s">
        <v>146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240</v>
      </c>
      <c r="FI22" s="2" t="s">
        <v>143</v>
      </c>
      <c r="FJ22" s="2" t="s">
        <v>146</v>
      </c>
      <c r="FK22" s="2" t="s">
        <v>146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146</v>
      </c>
      <c r="FX22" s="2" t="s">
        <v>146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240</v>
      </c>
      <c r="GI22" s="2" t="s">
        <v>143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240</v>
      </c>
      <c r="GV22" s="2" t="s">
        <v>143</v>
      </c>
      <c r="GW22" s="2" t="s">
        <v>146</v>
      </c>
      <c r="GX22" s="2" t="s">
        <v>146</v>
      </c>
      <c r="GY22" s="2" t="s">
        <v>156</v>
      </c>
      <c r="GZ22" s="2" t="s">
        <v>156</v>
      </c>
      <c r="HA22" s="2" t="s">
        <v>146</v>
      </c>
      <c r="HB22" s="4"/>
      <c r="HC22" s="8"/>
      <c r="HD22" s="4"/>
      <c r="HE22" s="8"/>
      <c r="HF22" s="7"/>
      <c r="HG22" s="7"/>
      <c r="HH22" s="2" t="s">
        <v>240</v>
      </c>
      <c r="HI22" s="2" t="s">
        <v>143</v>
      </c>
      <c r="HJ22" s="2" t="s">
        <v>146</v>
      </c>
      <c r="HK22" s="2" t="s">
        <v>146</v>
      </c>
      <c r="HL22" s="2" t="s">
        <v>156</v>
      </c>
      <c r="HM22" s="2" t="s">
        <v>156</v>
      </c>
      <c r="HN22" s="2" t="s">
        <v>146</v>
      </c>
      <c r="HO22" s="4"/>
      <c r="HP22" s="8"/>
      <c r="HQ22" s="4"/>
      <c r="HR22" s="8"/>
      <c r="HS22" s="7"/>
      <c r="HT22" s="7"/>
      <c r="HU22" s="2" t="s">
        <v>240</v>
      </c>
      <c r="HV22" s="2" t="s">
        <v>143</v>
      </c>
      <c r="HW22" s="2" t="s">
        <v>146</v>
      </c>
      <c r="HX22" s="2" t="s">
        <v>146</v>
      </c>
      <c r="HY22" s="2" t="s">
        <v>156</v>
      </c>
      <c r="HZ22" s="2" t="s">
        <v>156</v>
      </c>
      <c r="IA22" s="2" t="s">
        <v>146</v>
      </c>
      <c r="IB22" s="4"/>
      <c r="IC22" s="8"/>
      <c r="ID22" s="4"/>
      <c r="IE22" s="8"/>
      <c r="IF22" s="7"/>
      <c r="IG22" s="7"/>
      <c r="IH22" s="2" t="s">
        <v>241</v>
      </c>
      <c r="II22" s="2" t="s">
        <v>143</v>
      </c>
      <c r="IJ22" s="2" t="s">
        <v>146</v>
      </c>
      <c r="IK22" s="2" t="s">
        <v>146</v>
      </c>
      <c r="IL22" s="2" t="s">
        <v>156</v>
      </c>
      <c r="IM22" s="2" t="s">
        <v>156</v>
      </c>
      <c r="IN22" s="2" t="s">
        <v>146</v>
      </c>
      <c r="IO22" s="4"/>
      <c r="IP22" s="8"/>
      <c r="IQ22" s="4"/>
      <c r="IR22" s="8"/>
      <c r="IS22" s="7"/>
      <c r="IT22" s="7"/>
      <c r="IU22" s="2" t="s">
        <v>305</v>
      </c>
      <c r="IV22" s="2" t="s">
        <v>143</v>
      </c>
      <c r="IW22" s="2" t="s">
        <v>146</v>
      </c>
      <c r="IX22" s="2" t="s">
        <v>146</v>
      </c>
      <c r="IY22" s="2" t="s">
        <v>156</v>
      </c>
      <c r="IZ22" s="2" t="s">
        <v>156</v>
      </c>
      <c r="JA22" s="2" t="s">
        <v>146</v>
      </c>
      <c r="JB22" s="4"/>
      <c r="JC22" s="8"/>
      <c r="JD22" s="4"/>
      <c r="JE22" s="8"/>
      <c r="JF22" s="7"/>
      <c r="JG22" s="7"/>
      <c r="JH22" s="2" t="s">
        <v>240</v>
      </c>
      <c r="JI22" s="2" t="s">
        <v>143</v>
      </c>
      <c r="JJ22" s="2" t="s">
        <v>146</v>
      </c>
      <c r="JK22" s="2" t="s">
        <v>146</v>
      </c>
      <c r="JL22" s="2" t="s">
        <v>156</v>
      </c>
      <c r="JM22" s="2" t="s">
        <v>156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146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240</v>
      </c>
      <c r="KI22" s="2" t="s">
        <v>143</v>
      </c>
      <c r="KJ22" s="2" t="s">
        <v>146</v>
      </c>
      <c r="KK22" s="2" t="s">
        <v>146</v>
      </c>
      <c r="KL22" s="2" t="s">
        <v>156</v>
      </c>
      <c r="KM22" s="2" t="s">
        <v>156</v>
      </c>
      <c r="KN22" s="2" t="s">
        <v>146</v>
      </c>
      <c r="KO22" s="4"/>
      <c r="KP22" s="8"/>
      <c r="KQ22" s="4"/>
      <c r="KR22" s="8"/>
      <c r="KS22" s="7"/>
      <c r="KT22" s="7"/>
      <c r="KU22" s="2" t="s">
        <v>240</v>
      </c>
      <c r="KV22" s="2" t="s">
        <v>143</v>
      </c>
      <c r="KW22" s="2" t="s">
        <v>146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240</v>
      </c>
      <c r="LI22" s="2" t="s">
        <v>143</v>
      </c>
      <c r="LJ22" s="2" t="s">
        <v>146</v>
      </c>
      <c r="LK22" s="2" t="s">
        <v>146</v>
      </c>
      <c r="LL22" s="2" t="s">
        <v>156</v>
      </c>
      <c r="LM22" s="2" t="s">
        <v>156</v>
      </c>
      <c r="LN22" s="2" t="s">
        <v>146</v>
      </c>
      <c r="LO22" s="4"/>
      <c r="LP22" s="8"/>
      <c r="LQ22" s="4"/>
      <c r="LR22" s="8"/>
      <c r="LS22" s="7"/>
      <c r="LT22" s="7"/>
      <c r="LU22" s="2" t="s">
        <v>240</v>
      </c>
      <c r="LV22" s="2" t="s">
        <v>143</v>
      </c>
      <c r="LW22" s="2" t="s">
        <v>146</v>
      </c>
      <c r="LX22" s="2" t="s">
        <v>146</v>
      </c>
      <c r="LY22" s="2" t="s">
        <v>156</v>
      </c>
      <c r="LZ22" s="2" t="s">
        <v>156</v>
      </c>
      <c r="MA22" s="2" t="s">
        <v>146</v>
      </c>
      <c r="MB22" s="4"/>
      <c r="MC22" s="8"/>
      <c r="MD22" s="4"/>
      <c r="ME22" s="8"/>
      <c r="MF22" s="7"/>
      <c r="MG22" s="7"/>
      <c r="MH22" s="2" t="s">
        <v>240</v>
      </c>
      <c r="MI22" s="2" t="s">
        <v>143</v>
      </c>
      <c r="MJ22" s="2" t="s">
        <v>146</v>
      </c>
      <c r="MK22" s="2" t="s">
        <v>146</v>
      </c>
      <c r="ML22" s="2" t="s">
        <v>156</v>
      </c>
      <c r="MM22" s="2" t="s">
        <v>156</v>
      </c>
      <c r="MN22" s="2" t="s">
        <v>146</v>
      </c>
      <c r="MO22" s="4"/>
      <c r="MP22" s="8"/>
      <c r="MQ22" s="4"/>
      <c r="MR22" s="8"/>
      <c r="MS22" s="7"/>
      <c r="MT22" s="7"/>
      <c r="MU22" s="2" t="s">
        <v>240</v>
      </c>
      <c r="MV22" s="2" t="s">
        <v>143</v>
      </c>
      <c r="MW22" s="2" t="s">
        <v>146</v>
      </c>
      <c r="MX22" s="2" t="s">
        <v>146</v>
      </c>
      <c r="MY22" s="2" t="s">
        <v>156</v>
      </c>
      <c r="MZ22" s="2" t="s">
        <v>156</v>
      </c>
      <c r="NA22" s="2" t="s">
        <v>146</v>
      </c>
      <c r="NB22" s="4"/>
      <c r="NC22" s="8"/>
      <c r="ND22" s="4"/>
      <c r="NE22" s="8"/>
      <c r="NF22" s="7"/>
      <c r="NG22" s="7"/>
      <c r="NH22" s="2" t="s">
        <v>240</v>
      </c>
      <c r="NI22" s="2" t="s">
        <v>143</v>
      </c>
      <c r="NJ22" s="2" t="s">
        <v>146</v>
      </c>
      <c r="NK22" s="2" t="s">
        <v>146</v>
      </c>
      <c r="NL22" s="2" t="s">
        <v>156</v>
      </c>
      <c r="NM22" s="2" t="s">
        <v>156</v>
      </c>
      <c r="NN22" s="2" t="s">
        <v>146</v>
      </c>
      <c r="NO22" s="4"/>
      <c r="NP22" s="8"/>
      <c r="NQ22" s="4"/>
      <c r="NR22" s="8"/>
      <c r="NS22" s="7"/>
      <c r="NT22" s="7"/>
      <c r="NU22" s="2" t="s">
        <v>240</v>
      </c>
      <c r="NV22" s="2" t="s">
        <v>143</v>
      </c>
      <c r="NW22" s="2" t="s">
        <v>146</v>
      </c>
      <c r="NX22" s="2" t="s">
        <v>146</v>
      </c>
      <c r="NY22" s="2" t="s">
        <v>156</v>
      </c>
      <c r="NZ22" s="2" t="s">
        <v>156</v>
      </c>
      <c r="OA22" s="2" t="s">
        <v>146</v>
      </c>
      <c r="OB22" s="4"/>
      <c r="OC22" s="8"/>
      <c r="OD22" s="4"/>
      <c r="OE22" s="8"/>
      <c r="OF22" s="7"/>
      <c r="OG22" s="7"/>
      <c r="OH22" s="2" t="s">
        <v>240</v>
      </c>
      <c r="OI22" s="2" t="s">
        <v>143</v>
      </c>
      <c r="OJ22" s="2" t="s">
        <v>146</v>
      </c>
      <c r="OK22" s="2" t="s">
        <v>146</v>
      </c>
      <c r="OL22" s="2" t="s">
        <v>156</v>
      </c>
      <c r="OM22" s="2" t="s">
        <v>156</v>
      </c>
      <c r="ON22" s="2" t="s">
        <v>146</v>
      </c>
      <c r="OO22" s="4"/>
      <c r="OP22" s="8"/>
      <c r="OQ22" s="4"/>
      <c r="OR22" s="8"/>
      <c r="OS22" s="7"/>
      <c r="OT22" s="7"/>
      <c r="OU22" s="2" t="s">
        <v>240</v>
      </c>
      <c r="OV22" s="2" t="s">
        <v>143</v>
      </c>
      <c r="OW22" s="2" t="s">
        <v>146</v>
      </c>
      <c r="OX22" s="2" t="s">
        <v>146</v>
      </c>
      <c r="OY22" s="2" t="s">
        <v>156</v>
      </c>
      <c r="OZ22" s="2" t="s">
        <v>156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430</v>
      </c>
      <c r="PS22" s="4"/>
      <c r="PT22" s="4"/>
    </row>
    <row r="23">
      <c r="A23" s="2" t="s">
        <v>307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245</v>
      </c>
      <c r="G23" s="2" t="s">
        <v>245</v>
      </c>
      <c r="H23" s="2" t="s">
        <v>245</v>
      </c>
      <c r="I23" s="2" t="s">
        <v>234</v>
      </c>
      <c r="J23" s="2" t="s">
        <v>184</v>
      </c>
      <c r="K23" s="2" t="s">
        <v>304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236</v>
      </c>
      <c r="Q23" s="2" t="s">
        <v>145</v>
      </c>
      <c r="R23" s="2" t="s">
        <v>146</v>
      </c>
      <c r="S23" s="2" t="s">
        <v>146</v>
      </c>
      <c r="T23" s="2" t="s">
        <v>237</v>
      </c>
      <c r="U23" s="2" t="s">
        <v>147</v>
      </c>
      <c r="V23" s="2" t="s">
        <v>238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>
        <v>6</v>
      </c>
      <c r="AC23" s="2" t="s">
        <v>239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240</v>
      </c>
      <c r="BV23" s="2" t="s">
        <v>143</v>
      </c>
      <c r="BW23" s="2" t="s">
        <v>146</v>
      </c>
      <c r="BX23" s="2" t="s">
        <v>146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240</v>
      </c>
      <c r="CI23" s="2" t="s">
        <v>143</v>
      </c>
      <c r="CJ23" s="2" t="s">
        <v>146</v>
      </c>
      <c r="CK23" s="2" t="s">
        <v>146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240</v>
      </c>
      <c r="CV23" s="2" t="s">
        <v>143</v>
      </c>
      <c r="CW23" s="2" t="s">
        <v>146</v>
      </c>
      <c r="CX23" s="2" t="s">
        <v>146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240</v>
      </c>
      <c r="DI23" s="2" t="s">
        <v>143</v>
      </c>
      <c r="DJ23" s="2" t="s">
        <v>146</v>
      </c>
      <c r="DK23" s="2" t="s">
        <v>146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240</v>
      </c>
      <c r="EI23" s="2" t="s">
        <v>143</v>
      </c>
      <c r="EJ23" s="2" t="s">
        <v>146</v>
      </c>
      <c r="EK23" s="2" t="s">
        <v>146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240</v>
      </c>
      <c r="EV23" s="2" t="s">
        <v>143</v>
      </c>
      <c r="EW23" s="2" t="s">
        <v>146</v>
      </c>
      <c r="EX23" s="2" t="s">
        <v>146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240</v>
      </c>
      <c r="FI23" s="2" t="s">
        <v>143</v>
      </c>
      <c r="FJ23" s="2" t="s">
        <v>146</v>
      </c>
      <c r="FK23" s="2" t="s">
        <v>146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146</v>
      </c>
      <c r="FX23" s="2" t="s">
        <v>146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240</v>
      </c>
      <c r="GI23" s="2" t="s">
        <v>143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240</v>
      </c>
      <c r="GV23" s="2" t="s">
        <v>143</v>
      </c>
      <c r="GW23" s="2" t="s">
        <v>146</v>
      </c>
      <c r="GX23" s="2" t="s">
        <v>146</v>
      </c>
      <c r="GY23" s="2" t="s">
        <v>156</v>
      </c>
      <c r="GZ23" s="2" t="s">
        <v>156</v>
      </c>
      <c r="HA23" s="2" t="s">
        <v>146</v>
      </c>
      <c r="HB23" s="4"/>
      <c r="HC23" s="8"/>
      <c r="HD23" s="4"/>
      <c r="HE23" s="8"/>
      <c r="HF23" s="7"/>
      <c r="HG23" s="7"/>
      <c r="HH23" s="2" t="s">
        <v>240</v>
      </c>
      <c r="HI23" s="2" t="s">
        <v>143</v>
      </c>
      <c r="HJ23" s="2" t="s">
        <v>146</v>
      </c>
      <c r="HK23" s="2" t="s">
        <v>146</v>
      </c>
      <c r="HL23" s="2" t="s">
        <v>156</v>
      </c>
      <c r="HM23" s="2" t="s">
        <v>156</v>
      </c>
      <c r="HN23" s="2" t="s">
        <v>146</v>
      </c>
      <c r="HO23" s="4"/>
      <c r="HP23" s="8"/>
      <c r="HQ23" s="4"/>
      <c r="HR23" s="8"/>
      <c r="HS23" s="7"/>
      <c r="HT23" s="7"/>
      <c r="HU23" s="2" t="s">
        <v>240</v>
      </c>
      <c r="HV23" s="2" t="s">
        <v>143</v>
      </c>
      <c r="HW23" s="2" t="s">
        <v>146</v>
      </c>
      <c r="HX23" s="2" t="s">
        <v>146</v>
      </c>
      <c r="HY23" s="2" t="s">
        <v>156</v>
      </c>
      <c r="HZ23" s="2" t="s">
        <v>156</v>
      </c>
      <c r="IA23" s="2" t="s">
        <v>146</v>
      </c>
      <c r="IB23" s="4"/>
      <c r="IC23" s="8"/>
      <c r="ID23" s="4"/>
      <c r="IE23" s="8"/>
      <c r="IF23" s="7"/>
      <c r="IG23" s="7"/>
      <c r="IH23" s="2" t="s">
        <v>241</v>
      </c>
      <c r="II23" s="2" t="s">
        <v>143</v>
      </c>
      <c r="IJ23" s="2" t="s">
        <v>146</v>
      </c>
      <c r="IK23" s="2" t="s">
        <v>146</v>
      </c>
      <c r="IL23" s="2" t="s">
        <v>156</v>
      </c>
      <c r="IM23" s="2" t="s">
        <v>156</v>
      </c>
      <c r="IN23" s="2" t="s">
        <v>146</v>
      </c>
      <c r="IO23" s="4"/>
      <c r="IP23" s="8"/>
      <c r="IQ23" s="4"/>
      <c r="IR23" s="8"/>
      <c r="IS23" s="7"/>
      <c r="IT23" s="7"/>
      <c r="IU23" s="2" t="s">
        <v>305</v>
      </c>
      <c r="IV23" s="2" t="s">
        <v>143</v>
      </c>
      <c r="IW23" s="2" t="s">
        <v>146</v>
      </c>
      <c r="IX23" s="2" t="s">
        <v>146</v>
      </c>
      <c r="IY23" s="2" t="s">
        <v>156</v>
      </c>
      <c r="IZ23" s="2" t="s">
        <v>156</v>
      </c>
      <c r="JA23" s="2" t="s">
        <v>146</v>
      </c>
      <c r="JB23" s="4"/>
      <c r="JC23" s="8"/>
      <c r="JD23" s="4"/>
      <c r="JE23" s="8"/>
      <c r="JF23" s="7"/>
      <c r="JG23" s="7"/>
      <c r="JH23" s="2" t="s">
        <v>240</v>
      </c>
      <c r="JI23" s="2" t="s">
        <v>143</v>
      </c>
      <c r="JJ23" s="2" t="s">
        <v>146</v>
      </c>
      <c r="JK23" s="2" t="s">
        <v>146</v>
      </c>
      <c r="JL23" s="2" t="s">
        <v>156</v>
      </c>
      <c r="JM23" s="2" t="s">
        <v>156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146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240</v>
      </c>
      <c r="KI23" s="2" t="s">
        <v>143</v>
      </c>
      <c r="KJ23" s="2" t="s">
        <v>146</v>
      </c>
      <c r="KK23" s="2" t="s">
        <v>146</v>
      </c>
      <c r="KL23" s="2" t="s">
        <v>156</v>
      </c>
      <c r="KM23" s="2" t="s">
        <v>156</v>
      </c>
      <c r="KN23" s="2" t="s">
        <v>146</v>
      </c>
      <c r="KO23" s="4"/>
      <c r="KP23" s="8"/>
      <c r="KQ23" s="4"/>
      <c r="KR23" s="8"/>
      <c r="KS23" s="7"/>
      <c r="KT23" s="7"/>
      <c r="KU23" s="2" t="s">
        <v>240</v>
      </c>
      <c r="KV23" s="2" t="s">
        <v>143</v>
      </c>
      <c r="KW23" s="2" t="s">
        <v>146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240</v>
      </c>
      <c r="LI23" s="2" t="s">
        <v>143</v>
      </c>
      <c r="LJ23" s="2" t="s">
        <v>146</v>
      </c>
      <c r="LK23" s="2" t="s">
        <v>146</v>
      </c>
      <c r="LL23" s="2" t="s">
        <v>156</v>
      </c>
      <c r="LM23" s="2" t="s">
        <v>156</v>
      </c>
      <c r="LN23" s="2" t="s">
        <v>146</v>
      </c>
      <c r="LO23" s="4"/>
      <c r="LP23" s="8"/>
      <c r="LQ23" s="4"/>
      <c r="LR23" s="8"/>
      <c r="LS23" s="7"/>
      <c r="LT23" s="7"/>
      <c r="LU23" s="2" t="s">
        <v>240</v>
      </c>
      <c r="LV23" s="2" t="s">
        <v>143</v>
      </c>
      <c r="LW23" s="2" t="s">
        <v>146</v>
      </c>
      <c r="LX23" s="2" t="s">
        <v>146</v>
      </c>
      <c r="LY23" s="2" t="s">
        <v>156</v>
      </c>
      <c r="LZ23" s="2" t="s">
        <v>156</v>
      </c>
      <c r="MA23" s="2" t="s">
        <v>146</v>
      </c>
      <c r="MB23" s="4"/>
      <c r="MC23" s="8"/>
      <c r="MD23" s="4"/>
      <c r="ME23" s="8"/>
      <c r="MF23" s="7"/>
      <c r="MG23" s="7"/>
      <c r="MH23" s="2" t="s">
        <v>240</v>
      </c>
      <c r="MI23" s="2" t="s">
        <v>143</v>
      </c>
      <c r="MJ23" s="2" t="s">
        <v>146</v>
      </c>
      <c r="MK23" s="2" t="s">
        <v>146</v>
      </c>
      <c r="ML23" s="2" t="s">
        <v>156</v>
      </c>
      <c r="MM23" s="2" t="s">
        <v>156</v>
      </c>
      <c r="MN23" s="2" t="s">
        <v>146</v>
      </c>
      <c r="MO23" s="4"/>
      <c r="MP23" s="8"/>
      <c r="MQ23" s="4"/>
      <c r="MR23" s="8"/>
      <c r="MS23" s="7"/>
      <c r="MT23" s="7"/>
      <c r="MU23" s="2" t="s">
        <v>240</v>
      </c>
      <c r="MV23" s="2" t="s">
        <v>143</v>
      </c>
      <c r="MW23" s="2" t="s">
        <v>146</v>
      </c>
      <c r="MX23" s="2" t="s">
        <v>146</v>
      </c>
      <c r="MY23" s="2" t="s">
        <v>156</v>
      </c>
      <c r="MZ23" s="2" t="s">
        <v>156</v>
      </c>
      <c r="NA23" s="2" t="s">
        <v>146</v>
      </c>
      <c r="NB23" s="4"/>
      <c r="NC23" s="8"/>
      <c r="ND23" s="4"/>
      <c r="NE23" s="8"/>
      <c r="NF23" s="7"/>
      <c r="NG23" s="7"/>
      <c r="NH23" s="2" t="s">
        <v>240</v>
      </c>
      <c r="NI23" s="2" t="s">
        <v>143</v>
      </c>
      <c r="NJ23" s="2" t="s">
        <v>146</v>
      </c>
      <c r="NK23" s="2" t="s">
        <v>146</v>
      </c>
      <c r="NL23" s="2" t="s">
        <v>156</v>
      </c>
      <c r="NM23" s="2" t="s">
        <v>156</v>
      </c>
      <c r="NN23" s="2" t="s">
        <v>146</v>
      </c>
      <c r="NO23" s="4"/>
      <c r="NP23" s="8"/>
      <c r="NQ23" s="4"/>
      <c r="NR23" s="8"/>
      <c r="NS23" s="7"/>
      <c r="NT23" s="7"/>
      <c r="NU23" s="2" t="s">
        <v>240</v>
      </c>
      <c r="NV23" s="2" t="s">
        <v>143</v>
      </c>
      <c r="NW23" s="2" t="s">
        <v>146</v>
      </c>
      <c r="NX23" s="2" t="s">
        <v>146</v>
      </c>
      <c r="NY23" s="2" t="s">
        <v>156</v>
      </c>
      <c r="NZ23" s="2" t="s">
        <v>156</v>
      </c>
      <c r="OA23" s="2" t="s">
        <v>146</v>
      </c>
      <c r="OB23" s="4"/>
      <c r="OC23" s="8"/>
      <c r="OD23" s="4"/>
      <c r="OE23" s="8"/>
      <c r="OF23" s="7"/>
      <c r="OG23" s="7"/>
      <c r="OH23" s="2" t="s">
        <v>240</v>
      </c>
      <c r="OI23" s="2" t="s">
        <v>143</v>
      </c>
      <c r="OJ23" s="2" t="s">
        <v>146</v>
      </c>
      <c r="OK23" s="2" t="s">
        <v>146</v>
      </c>
      <c r="OL23" s="2" t="s">
        <v>156</v>
      </c>
      <c r="OM23" s="2" t="s">
        <v>156</v>
      </c>
      <c r="ON23" s="2" t="s">
        <v>146</v>
      </c>
      <c r="OO23" s="4"/>
      <c r="OP23" s="8"/>
      <c r="OQ23" s="4"/>
      <c r="OR23" s="8"/>
      <c r="OS23" s="7"/>
      <c r="OT23" s="7"/>
      <c r="OU23" s="2" t="s">
        <v>240</v>
      </c>
      <c r="OV23" s="2" t="s">
        <v>143</v>
      </c>
      <c r="OW23" s="2" t="s">
        <v>146</v>
      </c>
      <c r="OX23" s="2" t="s">
        <v>146</v>
      </c>
      <c r="OY23" s="2" t="s">
        <v>156</v>
      </c>
      <c r="OZ23" s="2" t="s">
        <v>156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173</v>
      </c>
      <c r="PS23" s="4"/>
      <c r="PT23" s="4"/>
    </row>
    <row r="24">
      <c r="A24" s="2" t="s">
        <v>308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309</v>
      </c>
      <c r="G24" s="2" t="s">
        <v>309</v>
      </c>
      <c r="H24" s="2" t="s">
        <v>309</v>
      </c>
      <c r="I24" s="2" t="s">
        <v>140</v>
      </c>
      <c r="J24" s="2" t="s">
        <v>141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310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219</v>
      </c>
      <c r="Z24" s="4">
        <v>50</v>
      </c>
      <c r="AA24" s="4">
        <f>=ROUNDDOWN(25,0)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4</v>
      </c>
      <c r="AQ24" s="8">
        <v>800.76</v>
      </c>
      <c r="AR24" s="4"/>
      <c r="AS24" s="8"/>
      <c r="AT24" s="7"/>
      <c r="AU24" s="7"/>
      <c r="AV24" s="4">
        <v>7</v>
      </c>
      <c r="AW24" s="8">
        <v>1510.83</v>
      </c>
      <c r="AX24" s="4">
        <v>2</v>
      </c>
      <c r="AY24" s="8">
        <v>463.3</v>
      </c>
      <c r="AZ24" s="7">
        <v>2.5</v>
      </c>
      <c r="BA24" s="7">
        <v>2.261</v>
      </c>
      <c r="BB24" s="7">
        <v>0.53</v>
      </c>
      <c r="BC24" s="4">
        <v>7</v>
      </c>
      <c r="BD24" s="8">
        <v>1510.83</v>
      </c>
      <c r="BE24" s="4">
        <v>2</v>
      </c>
      <c r="BF24" s="8">
        <v>463.3</v>
      </c>
      <c r="BG24" s="7">
        <v>2.5</v>
      </c>
      <c r="BH24" s="7">
        <v>2.261</v>
      </c>
      <c r="BI24" s="7">
        <v>1</v>
      </c>
      <c r="BJ24" s="4">
        <v>4</v>
      </c>
      <c r="BK24" s="8">
        <v>800.76</v>
      </c>
      <c r="BL24" s="2" t="s">
        <v>16</v>
      </c>
      <c r="BM24" s="7">
        <v>1</v>
      </c>
      <c r="BN24" s="7">
        <v>1</v>
      </c>
      <c r="BO24" s="4">
        <v>4</v>
      </c>
      <c r="BP24" s="8">
        <v>800.76</v>
      </c>
      <c r="BQ24" s="4"/>
      <c r="BR24" s="8"/>
      <c r="BS24" s="7"/>
      <c r="BT24" s="7"/>
      <c r="BU24" s="2" t="s">
        <v>153</v>
      </c>
      <c r="BV24" s="2" t="s">
        <v>143</v>
      </c>
      <c r="BW24" s="2" t="s">
        <v>197</v>
      </c>
      <c r="BX24" s="2" t="s">
        <v>198</v>
      </c>
      <c r="BY24" s="2" t="s">
        <v>156</v>
      </c>
      <c r="BZ24" s="2" t="s">
        <v>156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146</v>
      </c>
      <c r="CK24" s="2" t="s">
        <v>157</v>
      </c>
      <c r="CL24" s="2" t="s">
        <v>156</v>
      </c>
      <c r="CM24" s="2" t="s">
        <v>156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187</v>
      </c>
      <c r="CX24" s="2" t="s">
        <v>311</v>
      </c>
      <c r="CY24" s="2" t="s">
        <v>156</v>
      </c>
      <c r="CZ24" s="2" t="s">
        <v>156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201</v>
      </c>
      <c r="DK24" s="2" t="s">
        <v>312</v>
      </c>
      <c r="DL24" s="2" t="s">
        <v>156</v>
      </c>
      <c r="DM24" s="2" t="s">
        <v>156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219</v>
      </c>
      <c r="DX24" s="2" t="s">
        <v>313</v>
      </c>
      <c r="DY24" s="2" t="s">
        <v>156</v>
      </c>
      <c r="DZ24" s="2" t="s">
        <v>156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177</v>
      </c>
      <c r="EK24" s="2" t="s">
        <v>314</v>
      </c>
      <c r="EL24" s="2" t="s">
        <v>156</v>
      </c>
      <c r="EM24" s="2" t="s">
        <v>156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206</v>
      </c>
      <c r="EX24" s="2" t="s">
        <v>182</v>
      </c>
      <c r="EY24" s="2" t="s">
        <v>156</v>
      </c>
      <c r="EZ24" s="2" t="s">
        <v>156</v>
      </c>
      <c r="FA24" s="2" t="s">
        <v>146</v>
      </c>
      <c r="FB24" s="4"/>
      <c r="FC24" s="8"/>
      <c r="FD24" s="4"/>
      <c r="FE24" s="8"/>
      <c r="FF24" s="7"/>
      <c r="FG24" s="7"/>
      <c r="FH24" s="2" t="s">
        <v>146</v>
      </c>
      <c r="FI24" s="2" t="s">
        <v>146</v>
      </c>
      <c r="FJ24" s="2" t="s">
        <v>146</v>
      </c>
      <c r="FK24" s="2" t="s">
        <v>146</v>
      </c>
      <c r="FL24" s="2" t="s">
        <v>146</v>
      </c>
      <c r="FM24" s="2" t="s">
        <v>146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219</v>
      </c>
      <c r="FX24" s="2" t="s">
        <v>315</v>
      </c>
      <c r="FY24" s="2" t="s">
        <v>156</v>
      </c>
      <c r="FZ24" s="2" t="s">
        <v>156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210</v>
      </c>
      <c r="IX24" s="2" t="s">
        <v>256</v>
      </c>
      <c r="IY24" s="2" t="s">
        <v>156</v>
      </c>
      <c r="IZ24" s="2" t="s">
        <v>156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143</v>
      </c>
      <c r="JW24" s="2" t="s">
        <v>212</v>
      </c>
      <c r="JX24" s="2" t="s">
        <v>181</v>
      </c>
      <c r="JY24" s="2" t="s">
        <v>156</v>
      </c>
      <c r="JZ24" s="2" t="s">
        <v>156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153</v>
      </c>
      <c r="KV24" s="2" t="s">
        <v>143</v>
      </c>
      <c r="KW24" s="2" t="s">
        <v>213</v>
      </c>
      <c r="KX24" s="2" t="s">
        <v>316</v>
      </c>
      <c r="KY24" s="2" t="s">
        <v>156</v>
      </c>
      <c r="KZ24" s="2" t="s">
        <v>156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>
        <v>50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317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309</v>
      </c>
      <c r="G25" s="2" t="s">
        <v>309</v>
      </c>
      <c r="H25" s="2" t="s">
        <v>309</v>
      </c>
      <c r="I25" s="2" t="s">
        <v>140</v>
      </c>
      <c r="J25" s="2" t="s">
        <v>172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310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219</v>
      </c>
      <c r="Z25" s="4">
        <v>167</v>
      </c>
      <c r="AA25" s="4">
        <f>=ROUNDDOWN(33.4,0)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3</v>
      </c>
      <c r="AQ25" s="8">
        <v>710.07</v>
      </c>
      <c r="AR25" s="4">
        <v>2</v>
      </c>
      <c r="AS25" s="8">
        <v>463.3</v>
      </c>
      <c r="AT25" s="7">
        <v>0.5</v>
      </c>
      <c r="AU25" s="7">
        <v>0.5326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0.47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3</v>
      </c>
      <c r="BK25" s="8">
        <v>710.07</v>
      </c>
      <c r="BL25" s="2" t="s">
        <v>318</v>
      </c>
      <c r="BM25" s="7">
        <v>1</v>
      </c>
      <c r="BN25" s="7">
        <v>1</v>
      </c>
      <c r="BO25" s="4">
        <v>1</v>
      </c>
      <c r="BP25" s="8">
        <v>240.23</v>
      </c>
      <c r="BQ25" s="4"/>
      <c r="BR25" s="8"/>
      <c r="BS25" s="7"/>
      <c r="BT25" s="7"/>
      <c r="BU25" s="2" t="s">
        <v>153</v>
      </c>
      <c r="BV25" s="2" t="s">
        <v>143</v>
      </c>
      <c r="BW25" s="2" t="s">
        <v>197</v>
      </c>
      <c r="BX25" s="2" t="s">
        <v>198</v>
      </c>
      <c r="BY25" s="2" t="s">
        <v>156</v>
      </c>
      <c r="BZ25" s="2" t="s">
        <v>156</v>
      </c>
      <c r="CA25" s="2" t="s">
        <v>146</v>
      </c>
      <c r="CB25" s="4">
        <v>2</v>
      </c>
      <c r="CC25" s="8">
        <v>469.84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146</v>
      </c>
      <c r="CK25" s="2" t="s">
        <v>157</v>
      </c>
      <c r="CL25" s="2" t="s">
        <v>156</v>
      </c>
      <c r="CM25" s="2" t="s">
        <v>156</v>
      </c>
      <c r="CN25" s="2" t="s">
        <v>146</v>
      </c>
      <c r="CO25" s="4"/>
      <c r="CP25" s="8"/>
      <c r="CQ25" s="4">
        <v>2</v>
      </c>
      <c r="CR25" s="8">
        <v>463.3</v>
      </c>
      <c r="CS25" s="7">
        <v>-1</v>
      </c>
      <c r="CT25" s="7">
        <v>-1</v>
      </c>
      <c r="CU25" s="2" t="s">
        <v>153</v>
      </c>
      <c r="CV25" s="2" t="s">
        <v>143</v>
      </c>
      <c r="CW25" s="2" t="s">
        <v>187</v>
      </c>
      <c r="CX25" s="2" t="s">
        <v>319</v>
      </c>
      <c r="CY25" s="2" t="s">
        <v>156</v>
      </c>
      <c r="CZ25" s="2" t="s">
        <v>156</v>
      </c>
      <c r="DA25" s="2" t="s">
        <v>146</v>
      </c>
      <c r="DB25" s="4"/>
      <c r="DC25" s="8"/>
      <c r="DD25" s="4"/>
      <c r="DE25" s="8"/>
      <c r="DF25" s="7"/>
      <c r="DG25" s="7"/>
      <c r="DH25" s="2" t="s">
        <v>153</v>
      </c>
      <c r="DI25" s="2" t="s">
        <v>143</v>
      </c>
      <c r="DJ25" s="2" t="s">
        <v>201</v>
      </c>
      <c r="DK25" s="2" t="s">
        <v>320</v>
      </c>
      <c r="DL25" s="2" t="s">
        <v>156</v>
      </c>
      <c r="DM25" s="2" t="s">
        <v>156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219</v>
      </c>
      <c r="DX25" s="2" t="s">
        <v>301</v>
      </c>
      <c r="DY25" s="2" t="s">
        <v>156</v>
      </c>
      <c r="DZ25" s="2" t="s">
        <v>156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177</v>
      </c>
      <c r="EK25" s="2" t="s">
        <v>316</v>
      </c>
      <c r="EL25" s="2" t="s">
        <v>156</v>
      </c>
      <c r="EM25" s="2" t="s">
        <v>156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206</v>
      </c>
      <c r="EX25" s="2" t="s">
        <v>321</v>
      </c>
      <c r="EY25" s="2" t="s">
        <v>156</v>
      </c>
      <c r="EZ25" s="2" t="s">
        <v>156</v>
      </c>
      <c r="FA25" s="2" t="s">
        <v>146</v>
      </c>
      <c r="FB25" s="4"/>
      <c r="FC25" s="8"/>
      <c r="FD25" s="4"/>
      <c r="FE25" s="8"/>
      <c r="FF25" s="7"/>
      <c r="FG25" s="7"/>
      <c r="FH25" s="2" t="s">
        <v>146</v>
      </c>
      <c r="FI25" s="2" t="s">
        <v>146</v>
      </c>
      <c r="FJ25" s="2" t="s">
        <v>146</v>
      </c>
      <c r="FK25" s="2" t="s">
        <v>146</v>
      </c>
      <c r="FL25" s="2" t="s">
        <v>146</v>
      </c>
      <c r="FM25" s="2" t="s">
        <v>146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219</v>
      </c>
      <c r="FX25" s="2" t="s">
        <v>322</v>
      </c>
      <c r="FY25" s="2" t="s">
        <v>156</v>
      </c>
      <c r="FZ25" s="2" t="s">
        <v>156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210</v>
      </c>
      <c r="IX25" s="2" t="s">
        <v>323</v>
      </c>
      <c r="IY25" s="2" t="s">
        <v>156</v>
      </c>
      <c r="IZ25" s="2" t="s">
        <v>156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212</v>
      </c>
      <c r="JX25" s="2" t="s">
        <v>324</v>
      </c>
      <c r="JY25" s="2" t="s">
        <v>156</v>
      </c>
      <c r="JZ25" s="2" t="s">
        <v>156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153</v>
      </c>
      <c r="KV25" s="2" t="s">
        <v>143</v>
      </c>
      <c r="KW25" s="2" t="s">
        <v>213</v>
      </c>
      <c r="KX25" s="2" t="s">
        <v>325</v>
      </c>
      <c r="KY25" s="2" t="s">
        <v>156</v>
      </c>
      <c r="KZ25" s="2" t="s">
        <v>156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326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309</v>
      </c>
      <c r="G26" s="2" t="s">
        <v>309</v>
      </c>
      <c r="H26" s="2" t="s">
        <v>309</v>
      </c>
      <c r="I26" s="2" t="s">
        <v>140</v>
      </c>
      <c r="J26" s="2" t="s">
        <v>184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310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219</v>
      </c>
      <c r="Z26" s="4">
        <v>11</v>
      </c>
      <c r="AA26" s="4">
        <f>=ROUNDDOWN(11,0)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/>
      <c r="BK26" s="8"/>
      <c r="BL26" s="2" t="s">
        <v>146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143</v>
      </c>
      <c r="BW26" s="2" t="s">
        <v>197</v>
      </c>
      <c r="BX26" s="2" t="s">
        <v>300</v>
      </c>
      <c r="BY26" s="2" t="s">
        <v>156</v>
      </c>
      <c r="BZ26" s="2" t="s">
        <v>156</v>
      </c>
      <c r="CA26" s="2" t="s">
        <v>146</v>
      </c>
      <c r="CB26" s="4"/>
      <c r="CC26" s="8"/>
      <c r="CD26" s="4"/>
      <c r="CE26" s="8"/>
      <c r="CF26" s="7"/>
      <c r="CG26" s="7"/>
      <c r="CH26" s="2" t="s">
        <v>240</v>
      </c>
      <c r="CI26" s="2" t="s">
        <v>143</v>
      </c>
      <c r="CJ26" s="2" t="s">
        <v>146</v>
      </c>
      <c r="CK26" s="2" t="s">
        <v>146</v>
      </c>
      <c r="CL26" s="2" t="s">
        <v>156</v>
      </c>
      <c r="CM26" s="2" t="s">
        <v>156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143</v>
      </c>
      <c r="CW26" s="2" t="s">
        <v>187</v>
      </c>
      <c r="CX26" s="2" t="s">
        <v>163</v>
      </c>
      <c r="CY26" s="2" t="s">
        <v>156</v>
      </c>
      <c r="CZ26" s="2" t="s">
        <v>156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201</v>
      </c>
      <c r="DK26" s="2" t="s">
        <v>327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219</v>
      </c>
      <c r="DX26" s="2" t="s">
        <v>328</v>
      </c>
      <c r="DY26" s="2" t="s">
        <v>156</v>
      </c>
      <c r="DZ26" s="2" t="s">
        <v>156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229</v>
      </c>
      <c r="EK26" s="2" t="s">
        <v>329</v>
      </c>
      <c r="EL26" s="2" t="s">
        <v>156</v>
      </c>
      <c r="EM26" s="2" t="s">
        <v>156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206</v>
      </c>
      <c r="EX26" s="2" t="s">
        <v>230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146</v>
      </c>
      <c r="FI26" s="2" t="s">
        <v>146</v>
      </c>
      <c r="FJ26" s="2" t="s">
        <v>146</v>
      </c>
      <c r="FK26" s="2" t="s">
        <v>146</v>
      </c>
      <c r="FL26" s="2" t="s">
        <v>146</v>
      </c>
      <c r="FM26" s="2" t="s">
        <v>146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219</v>
      </c>
      <c r="FX26" s="2" t="s">
        <v>330</v>
      </c>
      <c r="FY26" s="2" t="s">
        <v>156</v>
      </c>
      <c r="FZ26" s="2" t="s">
        <v>156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210</v>
      </c>
      <c r="IX26" s="2" t="s">
        <v>146</v>
      </c>
      <c r="IY26" s="2" t="s">
        <v>156</v>
      </c>
      <c r="IZ26" s="2" t="s">
        <v>156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143</v>
      </c>
      <c r="JW26" s="2" t="s">
        <v>232</v>
      </c>
      <c r="JX26" s="2" t="s">
        <v>146</v>
      </c>
      <c r="JY26" s="2" t="s">
        <v>156</v>
      </c>
      <c r="JZ26" s="2" t="s">
        <v>156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153</v>
      </c>
      <c r="KV26" s="2" t="s">
        <v>143</v>
      </c>
      <c r="KW26" s="2" t="s">
        <v>213</v>
      </c>
      <c r="KX26" s="2" t="s">
        <v>146</v>
      </c>
      <c r="KY26" s="2" t="s">
        <v>156</v>
      </c>
      <c r="KZ26" s="2" t="s">
        <v>156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>
        <v>11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331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332</v>
      </c>
      <c r="G27" s="2" t="s">
        <v>332</v>
      </c>
      <c r="H27" s="2" t="s">
        <v>332</v>
      </c>
      <c r="I27" s="2" t="s">
        <v>140</v>
      </c>
      <c r="J27" s="2" t="s">
        <v>172</v>
      </c>
      <c r="K27" s="2" t="s">
        <v>333</v>
      </c>
      <c r="L27" s="3">
        <v>204.28</v>
      </c>
      <c r="M27" s="3">
        <v>214.49</v>
      </c>
      <c r="N27" s="3">
        <v>599.99</v>
      </c>
      <c r="O27" s="2" t="s">
        <v>143</v>
      </c>
      <c r="P27" s="2" t="s">
        <v>310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259</v>
      </c>
      <c r="Z27" s="4">
        <v>228</v>
      </c>
      <c r="AA27" s="4">
        <f>=ROUNDDOWN(45.6,0)</f>
      </c>
      <c r="AB27" s="5">
        <v>5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4</v>
      </c>
      <c r="AQ27" s="8">
        <v>938.45</v>
      </c>
      <c r="AR27" s="4"/>
      <c r="AS27" s="8"/>
      <c r="AT27" s="7"/>
      <c r="AU27" s="7"/>
      <c r="AV27" s="4">
        <v>4</v>
      </c>
      <c r="AW27" s="8">
        <v>938.45</v>
      </c>
      <c r="AX27" s="4">
        <v>1</v>
      </c>
      <c r="AY27" s="8">
        <v>509.99</v>
      </c>
      <c r="AZ27" s="7">
        <v>3</v>
      </c>
      <c r="BA27" s="7">
        <v>0.8401</v>
      </c>
      <c r="BB27" s="7">
        <v>1</v>
      </c>
      <c r="BC27" s="4">
        <v>4</v>
      </c>
      <c r="BD27" s="8">
        <v>938.45</v>
      </c>
      <c r="BE27" s="4">
        <v>1</v>
      </c>
      <c r="BF27" s="8">
        <v>509.99</v>
      </c>
      <c r="BG27" s="7">
        <v>3</v>
      </c>
      <c r="BH27" s="7">
        <v>0.8401</v>
      </c>
      <c r="BI27" s="7">
        <v>1</v>
      </c>
      <c r="BJ27" s="4">
        <v>4</v>
      </c>
      <c r="BK27" s="8">
        <v>938.45</v>
      </c>
      <c r="BL27" s="2" t="s">
        <v>318</v>
      </c>
      <c r="BM27" s="7">
        <v>1</v>
      </c>
      <c r="BN27" s="7">
        <v>1</v>
      </c>
      <c r="BO27" s="4">
        <v>1</v>
      </c>
      <c r="BP27" s="8">
        <v>240.23</v>
      </c>
      <c r="BQ27" s="4"/>
      <c r="BR27" s="8"/>
      <c r="BS27" s="7"/>
      <c r="BT27" s="7"/>
      <c r="BU27" s="2" t="s">
        <v>153</v>
      </c>
      <c r="BV27" s="2" t="s">
        <v>143</v>
      </c>
      <c r="BW27" s="2" t="s">
        <v>197</v>
      </c>
      <c r="BX27" s="2" t="s">
        <v>334</v>
      </c>
      <c r="BY27" s="2" t="s">
        <v>156</v>
      </c>
      <c r="BZ27" s="2" t="s">
        <v>156</v>
      </c>
      <c r="CA27" s="2" t="s">
        <v>146</v>
      </c>
      <c r="CB27" s="4">
        <v>1</v>
      </c>
      <c r="CC27" s="8">
        <v>234.92</v>
      </c>
      <c r="CD27" s="4"/>
      <c r="CE27" s="8"/>
      <c r="CF27" s="7"/>
      <c r="CG27" s="7"/>
      <c r="CH27" s="2" t="s">
        <v>153</v>
      </c>
      <c r="CI27" s="2" t="s">
        <v>143</v>
      </c>
      <c r="CJ27" s="2" t="s">
        <v>146</v>
      </c>
      <c r="CK27" s="2" t="s">
        <v>157</v>
      </c>
      <c r="CL27" s="2" t="s">
        <v>156</v>
      </c>
      <c r="CM27" s="2" t="s">
        <v>156</v>
      </c>
      <c r="CN27" s="2" t="s">
        <v>146</v>
      </c>
      <c r="CO27" s="4">
        <v>2</v>
      </c>
      <c r="CP27" s="8">
        <v>463.3</v>
      </c>
      <c r="CQ27" s="4"/>
      <c r="CR27" s="8"/>
      <c r="CS27" s="7"/>
      <c r="CT27" s="7"/>
      <c r="CU27" s="2" t="s">
        <v>153</v>
      </c>
      <c r="CV27" s="2" t="s">
        <v>143</v>
      </c>
      <c r="CW27" s="2" t="s">
        <v>181</v>
      </c>
      <c r="CX27" s="2" t="s">
        <v>335</v>
      </c>
      <c r="CY27" s="2" t="s">
        <v>156</v>
      </c>
      <c r="CZ27" s="2" t="s">
        <v>156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143</v>
      </c>
      <c r="DJ27" s="2" t="s">
        <v>201</v>
      </c>
      <c r="DK27" s="2" t="s">
        <v>336</v>
      </c>
      <c r="DL27" s="2" t="s">
        <v>156</v>
      </c>
      <c r="DM27" s="2" t="s">
        <v>156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143</v>
      </c>
      <c r="DW27" s="2" t="s">
        <v>259</v>
      </c>
      <c r="DX27" s="2" t="s">
        <v>219</v>
      </c>
      <c r="DY27" s="2" t="s">
        <v>156</v>
      </c>
      <c r="DZ27" s="2" t="s">
        <v>156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143</v>
      </c>
      <c r="EJ27" s="2" t="s">
        <v>177</v>
      </c>
      <c r="EK27" s="2" t="s">
        <v>337</v>
      </c>
      <c r="EL27" s="2" t="s">
        <v>156</v>
      </c>
      <c r="EM27" s="2" t="s">
        <v>156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143</v>
      </c>
      <c r="EW27" s="2" t="s">
        <v>206</v>
      </c>
      <c r="EX27" s="2" t="s">
        <v>207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146</v>
      </c>
      <c r="FI27" s="2" t="s">
        <v>146</v>
      </c>
      <c r="FJ27" s="2" t="s">
        <v>146</v>
      </c>
      <c r="FK27" s="2" t="s">
        <v>146</v>
      </c>
      <c r="FL27" s="2" t="s">
        <v>146</v>
      </c>
      <c r="FM27" s="2" t="s">
        <v>146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143</v>
      </c>
      <c r="FW27" s="2" t="s">
        <v>259</v>
      </c>
      <c r="FX27" s="2" t="s">
        <v>338</v>
      </c>
      <c r="FY27" s="2" t="s">
        <v>156</v>
      </c>
      <c r="FZ27" s="2" t="s">
        <v>156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143</v>
      </c>
      <c r="IW27" s="2" t="s">
        <v>210</v>
      </c>
      <c r="IX27" s="2" t="s">
        <v>339</v>
      </c>
      <c r="IY27" s="2" t="s">
        <v>156</v>
      </c>
      <c r="IZ27" s="2" t="s">
        <v>156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143</v>
      </c>
      <c r="JW27" s="2" t="s">
        <v>212</v>
      </c>
      <c r="JX27" s="2" t="s">
        <v>146</v>
      </c>
      <c r="JY27" s="2" t="s">
        <v>156</v>
      </c>
      <c r="JZ27" s="2" t="s">
        <v>156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153</v>
      </c>
      <c r="KV27" s="2" t="s">
        <v>143</v>
      </c>
      <c r="KW27" s="2" t="s">
        <v>213</v>
      </c>
      <c r="KX27" s="2" t="s">
        <v>340</v>
      </c>
      <c r="KY27" s="2" t="s">
        <v>156</v>
      </c>
      <c r="KZ27" s="2" t="s">
        <v>156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>
        <v>228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341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332</v>
      </c>
      <c r="G28" s="2" t="s">
        <v>332</v>
      </c>
      <c r="H28" s="2" t="s">
        <v>332</v>
      </c>
      <c r="I28" s="2" t="s">
        <v>140</v>
      </c>
      <c r="J28" s="2" t="s">
        <v>184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310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259</v>
      </c>
      <c r="Z28" s="4">
        <v>56</v>
      </c>
      <c r="AA28" s="4">
        <f>=ROUNDDOWN(56,0)</f>
      </c>
      <c r="AB28" s="5">
        <v>1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/>
      <c r="AQ28" s="8"/>
      <c r="AR28" s="4">
        <v>1</v>
      </c>
      <c r="AS28" s="8">
        <v>509.99</v>
      </c>
      <c r="AT28" s="7">
        <v>-1</v>
      </c>
      <c r="AU28" s="7">
        <v>-1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/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153</v>
      </c>
      <c r="BV28" s="2" t="s">
        <v>143</v>
      </c>
      <c r="BW28" s="2" t="s">
        <v>197</v>
      </c>
      <c r="BX28" s="2" t="s">
        <v>146</v>
      </c>
      <c r="BY28" s="2" t="s">
        <v>156</v>
      </c>
      <c r="BZ28" s="2" t="s">
        <v>156</v>
      </c>
      <c r="CA28" s="2" t="s">
        <v>146</v>
      </c>
      <c r="CB28" s="4"/>
      <c r="CC28" s="8"/>
      <c r="CD28" s="4"/>
      <c r="CE28" s="8"/>
      <c r="CF28" s="7"/>
      <c r="CG28" s="7"/>
      <c r="CH28" s="2" t="s">
        <v>240</v>
      </c>
      <c r="CI28" s="2" t="s">
        <v>143</v>
      </c>
      <c r="CJ28" s="2" t="s">
        <v>146</v>
      </c>
      <c r="CK28" s="2" t="s">
        <v>146</v>
      </c>
      <c r="CL28" s="2" t="s">
        <v>156</v>
      </c>
      <c r="CM28" s="2" t="s">
        <v>156</v>
      </c>
      <c r="CN28" s="2" t="s">
        <v>146</v>
      </c>
      <c r="CO28" s="4"/>
      <c r="CP28" s="8"/>
      <c r="CQ28" s="4"/>
      <c r="CR28" s="8"/>
      <c r="CS28" s="7"/>
      <c r="CT28" s="7"/>
      <c r="CU28" s="2" t="s">
        <v>153</v>
      </c>
      <c r="CV28" s="2" t="s">
        <v>143</v>
      </c>
      <c r="CW28" s="2" t="s">
        <v>181</v>
      </c>
      <c r="CX28" s="2" t="s">
        <v>342</v>
      </c>
      <c r="CY28" s="2" t="s">
        <v>156</v>
      </c>
      <c r="CZ28" s="2" t="s">
        <v>156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201</v>
      </c>
      <c r="DK28" s="2" t="s">
        <v>343</v>
      </c>
      <c r="DL28" s="2" t="s">
        <v>156</v>
      </c>
      <c r="DM28" s="2" t="s">
        <v>156</v>
      </c>
      <c r="DN28" s="2" t="s">
        <v>146</v>
      </c>
      <c r="DO28" s="4"/>
      <c r="DP28" s="8"/>
      <c r="DQ28" s="4">
        <v>1</v>
      </c>
      <c r="DR28" s="8">
        <v>509.99</v>
      </c>
      <c r="DS28" s="7">
        <v>-1</v>
      </c>
      <c r="DT28" s="7">
        <v>-1</v>
      </c>
      <c r="DU28" s="2" t="s">
        <v>153</v>
      </c>
      <c r="DV28" s="2" t="s">
        <v>143</v>
      </c>
      <c r="DW28" s="2" t="s">
        <v>259</v>
      </c>
      <c r="DX28" s="2" t="s">
        <v>256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344</v>
      </c>
      <c r="EK28" s="2" t="s">
        <v>345</v>
      </c>
      <c r="EL28" s="2" t="s">
        <v>156</v>
      </c>
      <c r="EM28" s="2" t="s">
        <v>156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206</v>
      </c>
      <c r="EX28" s="2" t="s">
        <v>169</v>
      </c>
      <c r="EY28" s="2" t="s">
        <v>156</v>
      </c>
      <c r="EZ28" s="2" t="s">
        <v>156</v>
      </c>
      <c r="FA28" s="2" t="s">
        <v>146</v>
      </c>
      <c r="FB28" s="4"/>
      <c r="FC28" s="8"/>
      <c r="FD28" s="4"/>
      <c r="FE28" s="8"/>
      <c r="FF28" s="7"/>
      <c r="FG28" s="7"/>
      <c r="FH28" s="2" t="s">
        <v>146</v>
      </c>
      <c r="FI28" s="2" t="s">
        <v>146</v>
      </c>
      <c r="FJ28" s="2" t="s">
        <v>146</v>
      </c>
      <c r="FK28" s="2" t="s">
        <v>146</v>
      </c>
      <c r="FL28" s="2" t="s">
        <v>146</v>
      </c>
      <c r="FM28" s="2" t="s">
        <v>146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259</v>
      </c>
      <c r="FX28" s="2" t="s">
        <v>328</v>
      </c>
      <c r="FY28" s="2" t="s">
        <v>156</v>
      </c>
      <c r="FZ28" s="2" t="s">
        <v>156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210</v>
      </c>
      <c r="IX28" s="2" t="s">
        <v>146</v>
      </c>
      <c r="IY28" s="2" t="s">
        <v>156</v>
      </c>
      <c r="IZ28" s="2" t="s">
        <v>156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232</v>
      </c>
      <c r="JX28" s="2" t="s">
        <v>146</v>
      </c>
      <c r="JY28" s="2" t="s">
        <v>156</v>
      </c>
      <c r="JZ28" s="2" t="s">
        <v>156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153</v>
      </c>
      <c r="KV28" s="2" t="s">
        <v>143</v>
      </c>
      <c r="KW28" s="2" t="s">
        <v>213</v>
      </c>
      <c r="KX28" s="2" t="s">
        <v>146</v>
      </c>
      <c r="KY28" s="2" t="s">
        <v>156</v>
      </c>
      <c r="KZ28" s="2" t="s">
        <v>156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56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346</v>
      </c>
      <c r="B29" s="2" t="s">
        <v>135</v>
      </c>
      <c r="C29" s="2" t="s">
        <v>136</v>
      </c>
      <c r="D29" s="2" t="s">
        <v>347</v>
      </c>
      <c r="E29" s="2" t="s">
        <v>348</v>
      </c>
      <c r="F29" s="2" t="s">
        <v>349</v>
      </c>
      <c r="G29" s="2" t="s">
        <v>349</v>
      </c>
      <c r="H29" s="2" t="s">
        <v>349</v>
      </c>
      <c r="I29" s="2" t="s">
        <v>350</v>
      </c>
      <c r="J29" s="2" t="s">
        <v>351</v>
      </c>
      <c r="K29" s="2" t="s">
        <v>352</v>
      </c>
      <c r="L29" s="3">
        <v>34.04</v>
      </c>
      <c r="M29" s="3">
        <v>35.74</v>
      </c>
      <c r="N29" s="3">
        <v>109.99</v>
      </c>
      <c r="O29" s="2" t="s">
        <v>143</v>
      </c>
      <c r="P29" s="2" t="s">
        <v>353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354</v>
      </c>
      <c r="V29" s="2" t="s">
        <v>355</v>
      </c>
      <c r="W29" s="2" t="s">
        <v>149</v>
      </c>
      <c r="X29" s="2" t="s">
        <v>146</v>
      </c>
      <c r="Y29" s="2" t="s">
        <v>231</v>
      </c>
      <c r="Z29" s="4">
        <v>61</v>
      </c>
      <c r="AA29" s="4">
        <f>=ROUNDDOWN(20.3333333333333,0)</f>
      </c>
      <c r="AB29" s="5">
        <v>3</v>
      </c>
      <c r="AC29" s="2" t="s">
        <v>356</v>
      </c>
      <c r="AD29" s="4">
        <v>125</v>
      </c>
      <c r="AE29" s="4">
        <v>125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109.99</v>
      </c>
      <c r="AR29" s="4">
        <v>2</v>
      </c>
      <c r="AS29" s="8">
        <v>77.2</v>
      </c>
      <c r="AT29" s="7">
        <v>-0.5</v>
      </c>
      <c r="AU29" s="7">
        <v>0.4247</v>
      </c>
      <c r="AV29" s="4">
        <v>1</v>
      </c>
      <c r="AW29" s="8">
        <v>109.99</v>
      </c>
      <c r="AX29" s="4">
        <v>2</v>
      </c>
      <c r="AY29" s="8">
        <v>77.2</v>
      </c>
      <c r="AZ29" s="7">
        <v>-0.5</v>
      </c>
      <c r="BA29" s="7">
        <v>0.4247</v>
      </c>
      <c r="BB29" s="7">
        <v>1</v>
      </c>
      <c r="BC29" s="4">
        <v>6</v>
      </c>
      <c r="BD29" s="8">
        <v>310.14</v>
      </c>
      <c r="BE29" s="4">
        <v>3</v>
      </c>
      <c r="BF29" s="8">
        <v>115.8</v>
      </c>
      <c r="BG29" s="7">
        <v>1</v>
      </c>
      <c r="BH29" s="7">
        <v>1.6782</v>
      </c>
      <c r="BI29" s="7">
        <v>0.3546</v>
      </c>
      <c r="BJ29" s="4">
        <v>1</v>
      </c>
      <c r="BK29" s="8">
        <v>109.99</v>
      </c>
      <c r="BL29" s="2" t="s">
        <v>357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197</v>
      </c>
      <c r="BX29" s="2" t="s">
        <v>198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146</v>
      </c>
      <c r="CK29" s="2" t="s">
        <v>358</v>
      </c>
      <c r="CL29" s="2" t="s">
        <v>156</v>
      </c>
      <c r="CM29" s="2" t="s">
        <v>156</v>
      </c>
      <c r="CN29" s="2" t="s">
        <v>146</v>
      </c>
      <c r="CO29" s="4"/>
      <c r="CP29" s="8"/>
      <c r="CQ29" s="4">
        <v>2</v>
      </c>
      <c r="CR29" s="8">
        <v>77.2</v>
      </c>
      <c r="CS29" s="7">
        <v>-1</v>
      </c>
      <c r="CT29" s="7">
        <v>-1</v>
      </c>
      <c r="CU29" s="2" t="s">
        <v>153</v>
      </c>
      <c r="CV29" s="2" t="s">
        <v>143</v>
      </c>
      <c r="CW29" s="2" t="s">
        <v>359</v>
      </c>
      <c r="CX29" s="2" t="s">
        <v>360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201</v>
      </c>
      <c r="DK29" s="2" t="s">
        <v>321</v>
      </c>
      <c r="DL29" s="2" t="s">
        <v>156</v>
      </c>
      <c r="DM29" s="2" t="s">
        <v>156</v>
      </c>
      <c r="DN29" s="2" t="s">
        <v>146</v>
      </c>
      <c r="DO29" s="4">
        <v>1</v>
      </c>
      <c r="DP29" s="8">
        <v>109.99</v>
      </c>
      <c r="DQ29" s="4"/>
      <c r="DR29" s="8"/>
      <c r="DS29" s="7"/>
      <c r="DT29" s="7"/>
      <c r="DU29" s="2" t="s">
        <v>153</v>
      </c>
      <c r="DV29" s="2" t="s">
        <v>143</v>
      </c>
      <c r="DW29" s="2" t="s">
        <v>277</v>
      </c>
      <c r="DX29" s="2" t="s">
        <v>361</v>
      </c>
      <c r="DY29" s="2" t="s">
        <v>156</v>
      </c>
      <c r="DZ29" s="2" t="s">
        <v>156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298</v>
      </c>
      <c r="EK29" s="2" t="s">
        <v>362</v>
      </c>
      <c r="EL29" s="2" t="s">
        <v>156</v>
      </c>
      <c r="EM29" s="2" t="s">
        <v>156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363</v>
      </c>
      <c r="EX29" s="2" t="s">
        <v>207</v>
      </c>
      <c r="EY29" s="2" t="s">
        <v>156</v>
      </c>
      <c r="EZ29" s="2" t="s">
        <v>156</v>
      </c>
      <c r="FA29" s="2" t="s">
        <v>146</v>
      </c>
      <c r="FB29" s="4"/>
      <c r="FC29" s="8"/>
      <c r="FD29" s="4"/>
      <c r="FE29" s="8"/>
      <c r="FF29" s="7"/>
      <c r="FG29" s="7"/>
      <c r="FH29" s="2" t="s">
        <v>146</v>
      </c>
      <c r="FI29" s="2" t="s">
        <v>146</v>
      </c>
      <c r="FJ29" s="2" t="s">
        <v>146</v>
      </c>
      <c r="FK29" s="2" t="s">
        <v>146</v>
      </c>
      <c r="FL29" s="2" t="s">
        <v>146</v>
      </c>
      <c r="FM29" s="2" t="s">
        <v>146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277</v>
      </c>
      <c r="FX29" s="2" t="s">
        <v>218</v>
      </c>
      <c r="FY29" s="2" t="s">
        <v>156</v>
      </c>
      <c r="FZ29" s="2" t="s">
        <v>156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364</v>
      </c>
      <c r="IX29" s="2" t="s">
        <v>146</v>
      </c>
      <c r="IY29" s="2" t="s">
        <v>156</v>
      </c>
      <c r="IZ29" s="2" t="s">
        <v>156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232</v>
      </c>
      <c r="JX29" s="2" t="s">
        <v>146</v>
      </c>
      <c r="JY29" s="2" t="s">
        <v>156</v>
      </c>
      <c r="JZ29" s="2" t="s">
        <v>156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153</v>
      </c>
      <c r="KV29" s="2" t="s">
        <v>143</v>
      </c>
      <c r="KW29" s="2" t="s">
        <v>365</v>
      </c>
      <c r="KX29" s="2" t="s">
        <v>366</v>
      </c>
      <c r="KY29" s="2" t="s">
        <v>156</v>
      </c>
      <c r="KZ29" s="2" t="s">
        <v>156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61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>
        <v>125</v>
      </c>
      <c r="PT29" s="4"/>
    </row>
    <row r="30">
      <c r="A30" s="2" t="s">
        <v>367</v>
      </c>
      <c r="B30" s="2" t="s">
        <v>135</v>
      </c>
      <c r="C30" s="2" t="s">
        <v>136</v>
      </c>
      <c r="D30" s="2" t="s">
        <v>347</v>
      </c>
      <c r="E30" s="2" t="s">
        <v>348</v>
      </c>
      <c r="F30" s="2" t="s">
        <v>349</v>
      </c>
      <c r="G30" s="2" t="s">
        <v>349</v>
      </c>
      <c r="H30" s="2" t="s">
        <v>349</v>
      </c>
      <c r="I30" s="2" t="s">
        <v>350</v>
      </c>
      <c r="J30" s="2" t="s">
        <v>351</v>
      </c>
      <c r="K30" s="2" t="s">
        <v>276</v>
      </c>
      <c r="L30" s="3">
        <v>34.04</v>
      </c>
      <c r="M30" s="3">
        <v>35.74</v>
      </c>
      <c r="N30" s="3">
        <v>109.99</v>
      </c>
      <c r="O30" s="2" t="s">
        <v>143</v>
      </c>
      <c r="P30" s="2" t="s">
        <v>310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354</v>
      </c>
      <c r="V30" s="2" t="s">
        <v>355</v>
      </c>
      <c r="W30" s="2" t="s">
        <v>149</v>
      </c>
      <c r="X30" s="2" t="s">
        <v>146</v>
      </c>
      <c r="Y30" s="2" t="s">
        <v>231</v>
      </c>
      <c r="Z30" s="4">
        <v>111</v>
      </c>
      <c r="AA30" s="4">
        <f>=ROUNDDOWN(55.5,0)</f>
      </c>
      <c r="AB30" s="5">
        <v>2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2</v>
      </c>
      <c r="AQ30" s="8">
        <v>80.06</v>
      </c>
      <c r="AR30" s="4"/>
      <c r="AS30" s="8"/>
      <c r="AT30" s="7"/>
      <c r="AU30" s="7"/>
      <c r="AV30" s="4">
        <v>2</v>
      </c>
      <c r="AW30" s="8">
        <v>80.06</v>
      </c>
      <c r="AX30" s="4"/>
      <c r="AY30" s="8"/>
      <c r="AZ30" s="7"/>
      <c r="BA30" s="7"/>
      <c r="BB30" s="7">
        <v>1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>
        <v>0.2581</v>
      </c>
      <c r="BJ30" s="4">
        <v>2</v>
      </c>
      <c r="BK30" s="8">
        <v>80.06</v>
      </c>
      <c r="BL30" s="2" t="s">
        <v>16</v>
      </c>
      <c r="BM30" s="7">
        <v>1</v>
      </c>
      <c r="BN30" s="7">
        <v>1</v>
      </c>
      <c r="BO30" s="4">
        <v>2</v>
      </c>
      <c r="BP30" s="8">
        <v>80.06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197</v>
      </c>
      <c r="BX30" s="2" t="s">
        <v>368</v>
      </c>
      <c r="BY30" s="2" t="s">
        <v>156</v>
      </c>
      <c r="BZ30" s="2" t="s">
        <v>156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146</v>
      </c>
      <c r="CK30" s="2" t="s">
        <v>186</v>
      </c>
      <c r="CL30" s="2" t="s">
        <v>156</v>
      </c>
      <c r="CM30" s="2" t="s">
        <v>156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359</v>
      </c>
      <c r="CX30" s="2" t="s">
        <v>369</v>
      </c>
      <c r="CY30" s="2" t="s">
        <v>156</v>
      </c>
      <c r="CZ30" s="2" t="s">
        <v>156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201</v>
      </c>
      <c r="DK30" s="2" t="s">
        <v>370</v>
      </c>
      <c r="DL30" s="2" t="s">
        <v>156</v>
      </c>
      <c r="DM30" s="2" t="s">
        <v>156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231</v>
      </c>
      <c r="DX30" s="2" t="s">
        <v>371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298</v>
      </c>
      <c r="EK30" s="2" t="s">
        <v>372</v>
      </c>
      <c r="EL30" s="2" t="s">
        <v>156</v>
      </c>
      <c r="EM30" s="2" t="s">
        <v>156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363</v>
      </c>
      <c r="EX30" s="2" t="s">
        <v>160</v>
      </c>
      <c r="EY30" s="2" t="s">
        <v>156</v>
      </c>
      <c r="EZ30" s="2" t="s">
        <v>156</v>
      </c>
      <c r="FA30" s="2" t="s">
        <v>146</v>
      </c>
      <c r="FB30" s="4"/>
      <c r="FC30" s="8"/>
      <c r="FD30" s="4"/>
      <c r="FE30" s="8"/>
      <c r="FF30" s="7"/>
      <c r="FG30" s="7"/>
      <c r="FH30" s="2" t="s">
        <v>146</v>
      </c>
      <c r="FI30" s="2" t="s">
        <v>146</v>
      </c>
      <c r="FJ30" s="2" t="s">
        <v>146</v>
      </c>
      <c r="FK30" s="2" t="s">
        <v>146</v>
      </c>
      <c r="FL30" s="2" t="s">
        <v>146</v>
      </c>
      <c r="FM30" s="2" t="s">
        <v>146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277</v>
      </c>
      <c r="FX30" s="2" t="s">
        <v>373</v>
      </c>
      <c r="FY30" s="2" t="s">
        <v>156</v>
      </c>
      <c r="FZ30" s="2" t="s">
        <v>156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364</v>
      </c>
      <c r="IX30" s="2" t="s">
        <v>146</v>
      </c>
      <c r="IY30" s="2" t="s">
        <v>156</v>
      </c>
      <c r="IZ30" s="2" t="s">
        <v>156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143</v>
      </c>
      <c r="JW30" s="2" t="s">
        <v>232</v>
      </c>
      <c r="JX30" s="2" t="s">
        <v>146</v>
      </c>
      <c r="JY30" s="2" t="s">
        <v>156</v>
      </c>
      <c r="JZ30" s="2" t="s">
        <v>156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153</v>
      </c>
      <c r="KV30" s="2" t="s">
        <v>143</v>
      </c>
      <c r="KW30" s="2" t="s">
        <v>365</v>
      </c>
      <c r="KX30" s="2" t="s">
        <v>329</v>
      </c>
      <c r="KY30" s="2" t="s">
        <v>156</v>
      </c>
      <c r="KZ30" s="2" t="s">
        <v>156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111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374</v>
      </c>
      <c r="B31" s="2" t="s">
        <v>135</v>
      </c>
      <c r="C31" s="2" t="s">
        <v>136</v>
      </c>
      <c r="D31" s="2" t="s">
        <v>347</v>
      </c>
      <c r="E31" s="2" t="s">
        <v>348</v>
      </c>
      <c r="F31" s="2" t="s">
        <v>349</v>
      </c>
      <c r="G31" s="2" t="s">
        <v>349</v>
      </c>
      <c r="H31" s="2" t="s">
        <v>349</v>
      </c>
      <c r="I31" s="2" t="s">
        <v>350</v>
      </c>
      <c r="J31" s="2" t="s">
        <v>351</v>
      </c>
      <c r="K31" s="2" t="s">
        <v>304</v>
      </c>
      <c r="L31" s="3">
        <v>34.04</v>
      </c>
      <c r="M31" s="3">
        <v>35.74</v>
      </c>
      <c r="N31" s="3">
        <v>109.99</v>
      </c>
      <c r="O31" s="2" t="s">
        <v>143</v>
      </c>
      <c r="P31" s="2" t="s">
        <v>144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354</v>
      </c>
      <c r="V31" s="2" t="s">
        <v>355</v>
      </c>
      <c r="W31" s="2" t="s">
        <v>149</v>
      </c>
      <c r="X31" s="2" t="s">
        <v>146</v>
      </c>
      <c r="Y31" s="2" t="s">
        <v>231</v>
      </c>
      <c r="Z31" s="4">
        <v>108</v>
      </c>
      <c r="AA31" s="4">
        <f>=ROUNDDOWN(90,0)</f>
      </c>
      <c r="AB31" s="5">
        <v>1.2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80.06</v>
      </c>
      <c r="AR31" s="4"/>
      <c r="AS31" s="8"/>
      <c r="AT31" s="7"/>
      <c r="AU31" s="7"/>
      <c r="AV31" s="4">
        <v>2</v>
      </c>
      <c r="AW31" s="8">
        <v>80.06</v>
      </c>
      <c r="AX31" s="4"/>
      <c r="AY31" s="8"/>
      <c r="AZ31" s="7"/>
      <c r="BA31" s="7"/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0.2581</v>
      </c>
      <c r="BJ31" s="4">
        <v>2</v>
      </c>
      <c r="BK31" s="8">
        <v>80.06</v>
      </c>
      <c r="BL31" s="2" t="s">
        <v>16</v>
      </c>
      <c r="BM31" s="7">
        <v>1</v>
      </c>
      <c r="BN31" s="7">
        <v>1</v>
      </c>
      <c r="BO31" s="4">
        <v>2</v>
      </c>
      <c r="BP31" s="8">
        <v>80.06</v>
      </c>
      <c r="BQ31" s="4"/>
      <c r="BR31" s="8"/>
      <c r="BS31" s="7"/>
      <c r="BT31" s="7"/>
      <c r="BU31" s="2" t="s">
        <v>153</v>
      </c>
      <c r="BV31" s="2" t="s">
        <v>143</v>
      </c>
      <c r="BW31" s="2" t="s">
        <v>197</v>
      </c>
      <c r="BX31" s="2" t="s">
        <v>375</v>
      </c>
      <c r="BY31" s="2" t="s">
        <v>156</v>
      </c>
      <c r="BZ31" s="2" t="s">
        <v>156</v>
      </c>
      <c r="CA31" s="2" t="s">
        <v>146</v>
      </c>
      <c r="CB31" s="4"/>
      <c r="CC31" s="8"/>
      <c r="CD31" s="4"/>
      <c r="CE31" s="8"/>
      <c r="CF31" s="7"/>
      <c r="CG31" s="7"/>
      <c r="CH31" s="2" t="s">
        <v>153</v>
      </c>
      <c r="CI31" s="2" t="s">
        <v>143</v>
      </c>
      <c r="CJ31" s="2" t="s">
        <v>146</v>
      </c>
      <c r="CK31" s="2" t="s">
        <v>376</v>
      </c>
      <c r="CL31" s="2" t="s">
        <v>156</v>
      </c>
      <c r="CM31" s="2" t="s">
        <v>156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359</v>
      </c>
      <c r="CX31" s="2" t="s">
        <v>360</v>
      </c>
      <c r="CY31" s="2" t="s">
        <v>156</v>
      </c>
      <c r="CZ31" s="2" t="s">
        <v>156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201</v>
      </c>
      <c r="DK31" s="2" t="s">
        <v>377</v>
      </c>
      <c r="DL31" s="2" t="s">
        <v>156</v>
      </c>
      <c r="DM31" s="2" t="s">
        <v>156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338</v>
      </c>
      <c r="DX31" s="2" t="s">
        <v>255</v>
      </c>
      <c r="DY31" s="2" t="s">
        <v>156</v>
      </c>
      <c r="DZ31" s="2" t="s">
        <v>156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298</v>
      </c>
      <c r="EK31" s="2" t="s">
        <v>146</v>
      </c>
      <c r="EL31" s="2" t="s">
        <v>156</v>
      </c>
      <c r="EM31" s="2" t="s">
        <v>156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363</v>
      </c>
      <c r="EX31" s="2" t="s">
        <v>321</v>
      </c>
      <c r="EY31" s="2" t="s">
        <v>156</v>
      </c>
      <c r="EZ31" s="2" t="s">
        <v>156</v>
      </c>
      <c r="FA31" s="2" t="s">
        <v>146</v>
      </c>
      <c r="FB31" s="4"/>
      <c r="FC31" s="8"/>
      <c r="FD31" s="4"/>
      <c r="FE31" s="8"/>
      <c r="FF31" s="7"/>
      <c r="FG31" s="7"/>
      <c r="FH31" s="2" t="s">
        <v>146</v>
      </c>
      <c r="FI31" s="2" t="s">
        <v>146</v>
      </c>
      <c r="FJ31" s="2" t="s">
        <v>146</v>
      </c>
      <c r="FK31" s="2" t="s">
        <v>146</v>
      </c>
      <c r="FL31" s="2" t="s">
        <v>146</v>
      </c>
      <c r="FM31" s="2" t="s">
        <v>146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231</v>
      </c>
      <c r="FX31" s="2" t="s">
        <v>218</v>
      </c>
      <c r="FY31" s="2" t="s">
        <v>156</v>
      </c>
      <c r="FZ31" s="2" t="s">
        <v>156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364</v>
      </c>
      <c r="IX31" s="2" t="s">
        <v>146</v>
      </c>
      <c r="IY31" s="2" t="s">
        <v>156</v>
      </c>
      <c r="IZ31" s="2" t="s">
        <v>156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143</v>
      </c>
      <c r="JW31" s="2" t="s">
        <v>232</v>
      </c>
      <c r="JX31" s="2" t="s">
        <v>146</v>
      </c>
      <c r="JY31" s="2" t="s">
        <v>156</v>
      </c>
      <c r="JZ31" s="2" t="s">
        <v>156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153</v>
      </c>
      <c r="KV31" s="2" t="s">
        <v>143</v>
      </c>
      <c r="KW31" s="2" t="s">
        <v>365</v>
      </c>
      <c r="KX31" s="2" t="s">
        <v>378</v>
      </c>
      <c r="KY31" s="2" t="s">
        <v>156</v>
      </c>
      <c r="KZ31" s="2" t="s">
        <v>156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108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379</v>
      </c>
      <c r="B32" s="2" t="s">
        <v>135</v>
      </c>
      <c r="C32" s="2" t="s">
        <v>136</v>
      </c>
      <c r="D32" s="2" t="s">
        <v>347</v>
      </c>
      <c r="E32" s="2" t="s">
        <v>348</v>
      </c>
      <c r="F32" s="2" t="s">
        <v>349</v>
      </c>
      <c r="G32" s="2" t="s">
        <v>349</v>
      </c>
      <c r="H32" s="2" t="s">
        <v>349</v>
      </c>
      <c r="I32" s="2" t="s">
        <v>350</v>
      </c>
      <c r="J32" s="2" t="s">
        <v>351</v>
      </c>
      <c r="K32" s="2" t="s">
        <v>380</v>
      </c>
      <c r="L32" s="3">
        <v>34.04</v>
      </c>
      <c r="M32" s="3">
        <v>35.74</v>
      </c>
      <c r="N32" s="3">
        <v>109.99</v>
      </c>
      <c r="O32" s="2" t="s">
        <v>143</v>
      </c>
      <c r="P32" s="2" t="s">
        <v>353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354</v>
      </c>
      <c r="V32" s="2" t="s">
        <v>355</v>
      </c>
      <c r="W32" s="2" t="s">
        <v>149</v>
      </c>
      <c r="X32" s="2" t="s">
        <v>146</v>
      </c>
      <c r="Y32" s="2" t="s">
        <v>231</v>
      </c>
      <c r="Z32" s="4">
        <v>77</v>
      </c>
      <c r="AA32" s="4">
        <f>=ROUNDDOWN(51.3333333333333,0)</f>
      </c>
      <c r="AB32" s="5">
        <v>1.5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40.03</v>
      </c>
      <c r="AR32" s="4">
        <v>1</v>
      </c>
      <c r="AS32" s="8">
        <v>38.6</v>
      </c>
      <c r="AT32" s="7"/>
      <c r="AU32" s="7">
        <v>0.037</v>
      </c>
      <c r="AV32" s="4">
        <v>1</v>
      </c>
      <c r="AW32" s="8">
        <v>40.03</v>
      </c>
      <c r="AX32" s="4">
        <v>1</v>
      </c>
      <c r="AY32" s="8">
        <v>38.6</v>
      </c>
      <c r="AZ32" s="7"/>
      <c r="BA32" s="7">
        <v>0.037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0.1291</v>
      </c>
      <c r="BJ32" s="4">
        <v>1</v>
      </c>
      <c r="BK32" s="8">
        <v>40.03</v>
      </c>
      <c r="BL32" s="2" t="s">
        <v>381</v>
      </c>
      <c r="BM32" s="7">
        <v>1</v>
      </c>
      <c r="BN32" s="7">
        <v>1</v>
      </c>
      <c r="BO32" s="4">
        <v>1</v>
      </c>
      <c r="BP32" s="8">
        <v>40.03</v>
      </c>
      <c r="BQ32" s="4"/>
      <c r="BR32" s="8"/>
      <c r="BS32" s="7"/>
      <c r="BT32" s="7"/>
      <c r="BU32" s="2" t="s">
        <v>153</v>
      </c>
      <c r="BV32" s="2" t="s">
        <v>143</v>
      </c>
      <c r="BW32" s="2" t="s">
        <v>197</v>
      </c>
      <c r="BX32" s="2" t="s">
        <v>382</v>
      </c>
      <c r="BY32" s="2" t="s">
        <v>156</v>
      </c>
      <c r="BZ32" s="2" t="s">
        <v>156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146</v>
      </c>
      <c r="CK32" s="2" t="s">
        <v>383</v>
      </c>
      <c r="CL32" s="2" t="s">
        <v>156</v>
      </c>
      <c r="CM32" s="2" t="s">
        <v>156</v>
      </c>
      <c r="CN32" s="2" t="s">
        <v>146</v>
      </c>
      <c r="CO32" s="4"/>
      <c r="CP32" s="8"/>
      <c r="CQ32" s="4">
        <v>1</v>
      </c>
      <c r="CR32" s="8">
        <v>38.6</v>
      </c>
      <c r="CS32" s="7">
        <v>-1</v>
      </c>
      <c r="CT32" s="7">
        <v>-1</v>
      </c>
      <c r="CU32" s="2" t="s">
        <v>153</v>
      </c>
      <c r="CV32" s="2" t="s">
        <v>143</v>
      </c>
      <c r="CW32" s="2" t="s">
        <v>359</v>
      </c>
      <c r="CX32" s="2" t="s">
        <v>311</v>
      </c>
      <c r="CY32" s="2" t="s">
        <v>156</v>
      </c>
      <c r="CZ32" s="2" t="s">
        <v>156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201</v>
      </c>
      <c r="DK32" s="2" t="s">
        <v>384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231</v>
      </c>
      <c r="DX32" s="2" t="s">
        <v>315</v>
      </c>
      <c r="DY32" s="2" t="s">
        <v>156</v>
      </c>
      <c r="DZ32" s="2" t="s">
        <v>156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298</v>
      </c>
      <c r="EK32" s="2" t="s">
        <v>146</v>
      </c>
      <c r="EL32" s="2" t="s">
        <v>156</v>
      </c>
      <c r="EM32" s="2" t="s">
        <v>156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363</v>
      </c>
      <c r="EX32" s="2" t="s">
        <v>385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146</v>
      </c>
      <c r="FI32" s="2" t="s">
        <v>146</v>
      </c>
      <c r="FJ32" s="2" t="s">
        <v>146</v>
      </c>
      <c r="FK32" s="2" t="s">
        <v>146</v>
      </c>
      <c r="FL32" s="2" t="s">
        <v>146</v>
      </c>
      <c r="FM32" s="2" t="s">
        <v>146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277</v>
      </c>
      <c r="FX32" s="2" t="s">
        <v>231</v>
      </c>
      <c r="FY32" s="2" t="s">
        <v>156</v>
      </c>
      <c r="FZ32" s="2" t="s">
        <v>156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364</v>
      </c>
      <c r="IX32" s="2" t="s">
        <v>146</v>
      </c>
      <c r="IY32" s="2" t="s">
        <v>156</v>
      </c>
      <c r="IZ32" s="2" t="s">
        <v>156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232</v>
      </c>
      <c r="JX32" s="2" t="s">
        <v>146</v>
      </c>
      <c r="JY32" s="2" t="s">
        <v>156</v>
      </c>
      <c r="JZ32" s="2" t="s">
        <v>156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153</v>
      </c>
      <c r="KV32" s="2" t="s">
        <v>143</v>
      </c>
      <c r="KW32" s="2" t="s">
        <v>365</v>
      </c>
      <c r="KX32" s="2" t="s">
        <v>366</v>
      </c>
      <c r="KY32" s="2" t="s">
        <v>156</v>
      </c>
      <c r="KZ32" s="2" t="s">
        <v>156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77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386</v>
      </c>
      <c r="B33" s="2" t="s">
        <v>135</v>
      </c>
      <c r="C33" s="2" t="s">
        <v>136</v>
      </c>
      <c r="D33" s="2" t="s">
        <v>347</v>
      </c>
      <c r="E33" s="2" t="s">
        <v>348</v>
      </c>
      <c r="F33" s="2" t="s">
        <v>387</v>
      </c>
      <c r="G33" s="2" t="s">
        <v>387</v>
      </c>
      <c r="H33" s="2" t="s">
        <v>387</v>
      </c>
      <c r="I33" s="2" t="s">
        <v>350</v>
      </c>
      <c r="J33" s="2" t="s">
        <v>388</v>
      </c>
      <c r="K33" s="2" t="s">
        <v>352</v>
      </c>
      <c r="L33" s="3">
        <v>24.76</v>
      </c>
      <c r="M33" s="3">
        <v>26</v>
      </c>
      <c r="N33" s="3">
        <v>79.99</v>
      </c>
      <c r="O33" s="2" t="s">
        <v>143</v>
      </c>
      <c r="P33" s="2" t="s">
        <v>353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354</v>
      </c>
      <c r="V33" s="2" t="s">
        <v>148</v>
      </c>
      <c r="W33" s="2" t="s">
        <v>149</v>
      </c>
      <c r="X33" s="2" t="s">
        <v>146</v>
      </c>
      <c r="Y33" s="2" t="s">
        <v>231</v>
      </c>
      <c r="Z33" s="4">
        <v>82</v>
      </c>
      <c r="AA33" s="4">
        <f>=ROUNDDOWN(27.3333333333333,0)</f>
      </c>
      <c r="AB33" s="5">
        <v>3</v>
      </c>
      <c r="AC33" s="2" t="s">
        <v>356</v>
      </c>
      <c r="AD33" s="4">
        <v>165</v>
      </c>
      <c r="AE33" s="4">
        <v>165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4</v>
      </c>
      <c r="AQ33" s="8">
        <v>218.22</v>
      </c>
      <c r="AR33" s="4"/>
      <c r="AS33" s="8"/>
      <c r="AT33" s="7"/>
      <c r="AU33" s="7"/>
      <c r="AV33" s="4">
        <v>4</v>
      </c>
      <c r="AW33" s="8">
        <v>218.22</v>
      </c>
      <c r="AX33" s="4"/>
      <c r="AY33" s="8"/>
      <c r="AZ33" s="7"/>
      <c r="BA33" s="7"/>
      <c r="BB33" s="7">
        <v>1</v>
      </c>
      <c r="BC33" s="4">
        <v>7</v>
      </c>
      <c r="BD33" s="8">
        <v>305.58</v>
      </c>
      <c r="BE33" s="4">
        <v>8</v>
      </c>
      <c r="BF33" s="8">
        <v>449.54</v>
      </c>
      <c r="BG33" s="7">
        <v>-0.125</v>
      </c>
      <c r="BH33" s="7">
        <v>-0.3202</v>
      </c>
      <c r="BI33" s="7">
        <v>0.7141</v>
      </c>
      <c r="BJ33" s="4">
        <v>4</v>
      </c>
      <c r="BK33" s="8">
        <v>218.22</v>
      </c>
      <c r="BL33" s="2" t="s">
        <v>389</v>
      </c>
      <c r="BM33" s="7">
        <v>1</v>
      </c>
      <c r="BN33" s="7">
        <v>1</v>
      </c>
      <c r="BO33" s="4">
        <v>2</v>
      </c>
      <c r="BP33" s="8">
        <v>58.24</v>
      </c>
      <c r="BQ33" s="4"/>
      <c r="BR33" s="8"/>
      <c r="BS33" s="7"/>
      <c r="BT33" s="7"/>
      <c r="BU33" s="2" t="s">
        <v>153</v>
      </c>
      <c r="BV33" s="2" t="s">
        <v>143</v>
      </c>
      <c r="BW33" s="2" t="s">
        <v>197</v>
      </c>
      <c r="BX33" s="2" t="s">
        <v>198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146</v>
      </c>
      <c r="CK33" s="2" t="s">
        <v>300</v>
      </c>
      <c r="CL33" s="2" t="s">
        <v>156</v>
      </c>
      <c r="CM33" s="2" t="s">
        <v>156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359</v>
      </c>
      <c r="CX33" s="2" t="s">
        <v>390</v>
      </c>
      <c r="CY33" s="2" t="s">
        <v>156</v>
      </c>
      <c r="CZ33" s="2" t="s">
        <v>156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201</v>
      </c>
      <c r="DK33" s="2" t="s">
        <v>211</v>
      </c>
      <c r="DL33" s="2" t="s">
        <v>156</v>
      </c>
      <c r="DM33" s="2" t="s">
        <v>156</v>
      </c>
      <c r="DN33" s="2" t="s">
        <v>146</v>
      </c>
      <c r="DO33" s="4">
        <v>2</v>
      </c>
      <c r="DP33" s="8">
        <v>159.98</v>
      </c>
      <c r="DQ33" s="4"/>
      <c r="DR33" s="8"/>
      <c r="DS33" s="7"/>
      <c r="DT33" s="7"/>
      <c r="DU33" s="2" t="s">
        <v>153</v>
      </c>
      <c r="DV33" s="2" t="s">
        <v>143</v>
      </c>
      <c r="DW33" s="2" t="s">
        <v>277</v>
      </c>
      <c r="DX33" s="2" t="s">
        <v>203</v>
      </c>
      <c r="DY33" s="2" t="s">
        <v>156</v>
      </c>
      <c r="DZ33" s="2" t="s">
        <v>156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298</v>
      </c>
      <c r="EK33" s="2" t="s">
        <v>391</v>
      </c>
      <c r="EL33" s="2" t="s">
        <v>156</v>
      </c>
      <c r="EM33" s="2" t="s">
        <v>156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363</v>
      </c>
      <c r="EX33" s="2" t="s">
        <v>392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146</v>
      </c>
      <c r="FI33" s="2" t="s">
        <v>146</v>
      </c>
      <c r="FJ33" s="2" t="s">
        <v>146</v>
      </c>
      <c r="FK33" s="2" t="s">
        <v>146</v>
      </c>
      <c r="FL33" s="2" t="s">
        <v>146</v>
      </c>
      <c r="FM33" s="2" t="s">
        <v>146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277</v>
      </c>
      <c r="FX33" s="2" t="s">
        <v>393</v>
      </c>
      <c r="FY33" s="2" t="s">
        <v>156</v>
      </c>
      <c r="FZ33" s="2" t="s">
        <v>156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364</v>
      </c>
      <c r="IX33" s="2" t="s">
        <v>146</v>
      </c>
      <c r="IY33" s="2" t="s">
        <v>156</v>
      </c>
      <c r="IZ33" s="2" t="s">
        <v>156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232</v>
      </c>
      <c r="JX33" s="2" t="s">
        <v>394</v>
      </c>
      <c r="JY33" s="2" t="s">
        <v>156</v>
      </c>
      <c r="JZ33" s="2" t="s">
        <v>156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153</v>
      </c>
      <c r="KV33" s="2" t="s">
        <v>143</v>
      </c>
      <c r="KW33" s="2" t="s">
        <v>365</v>
      </c>
      <c r="KX33" s="2" t="s">
        <v>366</v>
      </c>
      <c r="KY33" s="2" t="s">
        <v>156</v>
      </c>
      <c r="KZ33" s="2" t="s">
        <v>156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82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>
        <v>165</v>
      </c>
      <c r="PT33" s="4"/>
    </row>
    <row r="34">
      <c r="A34" s="2" t="s">
        <v>395</v>
      </c>
      <c r="B34" s="2" t="s">
        <v>135</v>
      </c>
      <c r="C34" s="2" t="s">
        <v>136</v>
      </c>
      <c r="D34" s="2" t="s">
        <v>347</v>
      </c>
      <c r="E34" s="2" t="s">
        <v>348</v>
      </c>
      <c r="F34" s="2" t="s">
        <v>387</v>
      </c>
      <c r="G34" s="2" t="s">
        <v>387</v>
      </c>
      <c r="H34" s="2" t="s">
        <v>387</v>
      </c>
      <c r="I34" s="2" t="s">
        <v>350</v>
      </c>
      <c r="J34" s="2" t="s">
        <v>388</v>
      </c>
      <c r="K34" s="2" t="s">
        <v>380</v>
      </c>
      <c r="L34" s="3">
        <v>24.76</v>
      </c>
      <c r="M34" s="3">
        <v>26</v>
      </c>
      <c r="N34" s="3">
        <v>79.99</v>
      </c>
      <c r="O34" s="2" t="s">
        <v>143</v>
      </c>
      <c r="P34" s="2" t="s">
        <v>353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354</v>
      </c>
      <c r="V34" s="2" t="s">
        <v>148</v>
      </c>
      <c r="W34" s="2" t="s">
        <v>149</v>
      </c>
      <c r="X34" s="2" t="s">
        <v>146</v>
      </c>
      <c r="Y34" s="2" t="s">
        <v>231</v>
      </c>
      <c r="Z34" s="4">
        <v>117</v>
      </c>
      <c r="AA34" s="4">
        <f>=ROUNDDOWN(97.5,0)</f>
      </c>
      <c r="AB34" s="5">
        <v>1.2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87.36</v>
      </c>
      <c r="AR34" s="4">
        <v>3</v>
      </c>
      <c r="AS34" s="8">
        <v>203.97</v>
      </c>
      <c r="AT34" s="7"/>
      <c r="AU34" s="7">
        <v>-0.5717</v>
      </c>
      <c r="AV34" s="4">
        <v>3</v>
      </c>
      <c r="AW34" s="8">
        <v>87.36</v>
      </c>
      <c r="AX34" s="4">
        <v>3</v>
      </c>
      <c r="AY34" s="8">
        <v>203.97</v>
      </c>
      <c r="AZ34" s="7"/>
      <c r="BA34" s="7">
        <v>-0.5717</v>
      </c>
      <c r="BB34" s="7">
        <v>1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0.2859</v>
      </c>
      <c r="BJ34" s="4">
        <v>3</v>
      </c>
      <c r="BK34" s="8">
        <v>87.36</v>
      </c>
      <c r="BL34" s="2" t="s">
        <v>389</v>
      </c>
      <c r="BM34" s="7">
        <v>1</v>
      </c>
      <c r="BN34" s="7">
        <v>1</v>
      </c>
      <c r="BO34" s="4">
        <v>3</v>
      </c>
      <c r="BP34" s="8">
        <v>87.36</v>
      </c>
      <c r="BQ34" s="4"/>
      <c r="BR34" s="8"/>
      <c r="BS34" s="7"/>
      <c r="BT34" s="7"/>
      <c r="BU34" s="2" t="s">
        <v>153</v>
      </c>
      <c r="BV34" s="2" t="s">
        <v>143</v>
      </c>
      <c r="BW34" s="2" t="s">
        <v>197</v>
      </c>
      <c r="BX34" s="2" t="s">
        <v>396</v>
      </c>
      <c r="BY34" s="2" t="s">
        <v>156</v>
      </c>
      <c r="BZ34" s="2" t="s">
        <v>156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146</v>
      </c>
      <c r="CK34" s="2" t="s">
        <v>300</v>
      </c>
      <c r="CL34" s="2" t="s">
        <v>156</v>
      </c>
      <c r="CM34" s="2" t="s">
        <v>156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359</v>
      </c>
      <c r="CX34" s="2" t="s">
        <v>397</v>
      </c>
      <c r="CY34" s="2" t="s">
        <v>156</v>
      </c>
      <c r="CZ34" s="2" t="s">
        <v>156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201</v>
      </c>
      <c r="DK34" s="2" t="s">
        <v>202</v>
      </c>
      <c r="DL34" s="2" t="s">
        <v>156</v>
      </c>
      <c r="DM34" s="2" t="s">
        <v>156</v>
      </c>
      <c r="DN34" s="2" t="s">
        <v>146</v>
      </c>
      <c r="DO34" s="4"/>
      <c r="DP34" s="8"/>
      <c r="DQ34" s="4">
        <v>3</v>
      </c>
      <c r="DR34" s="8">
        <v>203.97</v>
      </c>
      <c r="DS34" s="7">
        <v>-1</v>
      </c>
      <c r="DT34" s="7">
        <v>-1</v>
      </c>
      <c r="DU34" s="2" t="s">
        <v>153</v>
      </c>
      <c r="DV34" s="2" t="s">
        <v>143</v>
      </c>
      <c r="DW34" s="2" t="s">
        <v>277</v>
      </c>
      <c r="DX34" s="2" t="s">
        <v>398</v>
      </c>
      <c r="DY34" s="2" t="s">
        <v>156</v>
      </c>
      <c r="DZ34" s="2" t="s">
        <v>156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298</v>
      </c>
      <c r="EK34" s="2" t="s">
        <v>399</v>
      </c>
      <c r="EL34" s="2" t="s">
        <v>156</v>
      </c>
      <c r="EM34" s="2" t="s">
        <v>156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363</v>
      </c>
      <c r="EX34" s="2" t="s">
        <v>175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146</v>
      </c>
      <c r="FI34" s="2" t="s">
        <v>146</v>
      </c>
      <c r="FJ34" s="2" t="s">
        <v>146</v>
      </c>
      <c r="FK34" s="2" t="s">
        <v>146</v>
      </c>
      <c r="FL34" s="2" t="s">
        <v>146</v>
      </c>
      <c r="FM34" s="2" t="s">
        <v>146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277</v>
      </c>
      <c r="FX34" s="2" t="s">
        <v>338</v>
      </c>
      <c r="FY34" s="2" t="s">
        <v>156</v>
      </c>
      <c r="FZ34" s="2" t="s">
        <v>156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143</v>
      </c>
      <c r="IW34" s="2" t="s">
        <v>364</v>
      </c>
      <c r="IX34" s="2" t="s">
        <v>146</v>
      </c>
      <c r="IY34" s="2" t="s">
        <v>156</v>
      </c>
      <c r="IZ34" s="2" t="s">
        <v>156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143</v>
      </c>
      <c r="JW34" s="2" t="s">
        <v>232</v>
      </c>
      <c r="JX34" s="2" t="s">
        <v>146</v>
      </c>
      <c r="JY34" s="2" t="s">
        <v>156</v>
      </c>
      <c r="JZ34" s="2" t="s">
        <v>156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153</v>
      </c>
      <c r="KV34" s="2" t="s">
        <v>143</v>
      </c>
      <c r="KW34" s="2" t="s">
        <v>365</v>
      </c>
      <c r="KX34" s="2" t="s">
        <v>366</v>
      </c>
      <c r="KY34" s="2" t="s">
        <v>156</v>
      </c>
      <c r="KZ34" s="2" t="s">
        <v>156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117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400</v>
      </c>
      <c r="B35" s="2" t="s">
        <v>135</v>
      </c>
      <c r="C35" s="2" t="s">
        <v>136</v>
      </c>
      <c r="D35" s="2" t="s">
        <v>347</v>
      </c>
      <c r="E35" s="2" t="s">
        <v>348</v>
      </c>
      <c r="F35" s="2" t="s">
        <v>387</v>
      </c>
      <c r="G35" s="2" t="s">
        <v>387</v>
      </c>
      <c r="H35" s="2" t="s">
        <v>387</v>
      </c>
      <c r="I35" s="2" t="s">
        <v>350</v>
      </c>
      <c r="J35" s="2" t="s">
        <v>388</v>
      </c>
      <c r="K35" s="2" t="s">
        <v>276</v>
      </c>
      <c r="L35" s="3">
        <v>24.76</v>
      </c>
      <c r="M35" s="3">
        <v>26</v>
      </c>
      <c r="N35" s="3">
        <v>79.99</v>
      </c>
      <c r="O35" s="2" t="s">
        <v>401</v>
      </c>
      <c r="P35" s="2" t="s">
        <v>310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354</v>
      </c>
      <c r="V35" s="2" t="s">
        <v>148</v>
      </c>
      <c r="W35" s="2" t="s">
        <v>149</v>
      </c>
      <c r="X35" s="2" t="s">
        <v>146</v>
      </c>
      <c r="Y35" s="2" t="s">
        <v>231</v>
      </c>
      <c r="Z35" s="4"/>
      <c r="AA35" s="4">
        <f>=ROUNDDOWN({0},0)</f>
      </c>
      <c r="AB35" s="5">
        <v>3</v>
      </c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2</v>
      </c>
      <c r="AS35" s="8">
        <v>41.6</v>
      </c>
      <c r="AT35" s="7">
        <v>-1</v>
      </c>
      <c r="AU35" s="7">
        <v>-1</v>
      </c>
      <c r="AV35" s="4"/>
      <c r="AW35" s="8"/>
      <c r="AX35" s="4">
        <v>2</v>
      </c>
      <c r="AY35" s="8">
        <v>41.6</v>
      </c>
      <c r="AZ35" s="7">
        <v>-1</v>
      </c>
      <c r="BA35" s="7">
        <v>-1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402</v>
      </c>
      <c r="BW35" s="2" t="s">
        <v>197</v>
      </c>
      <c r="BX35" s="2" t="s">
        <v>198</v>
      </c>
      <c r="BY35" s="2" t="s">
        <v>156</v>
      </c>
      <c r="BZ35" s="2" t="s">
        <v>156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402</v>
      </c>
      <c r="CJ35" s="2" t="s">
        <v>146</v>
      </c>
      <c r="CK35" s="2" t="s">
        <v>403</v>
      </c>
      <c r="CL35" s="2" t="s">
        <v>156</v>
      </c>
      <c r="CM35" s="2" t="s">
        <v>156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402</v>
      </c>
      <c r="CW35" s="2" t="s">
        <v>359</v>
      </c>
      <c r="CX35" s="2" t="s">
        <v>154</v>
      </c>
      <c r="CY35" s="2" t="s">
        <v>156</v>
      </c>
      <c r="CZ35" s="2" t="s">
        <v>156</v>
      </c>
      <c r="DA35" s="2" t="s">
        <v>146</v>
      </c>
      <c r="DB35" s="4"/>
      <c r="DC35" s="8"/>
      <c r="DD35" s="4">
        <v>2</v>
      </c>
      <c r="DE35" s="8">
        <v>41.6</v>
      </c>
      <c r="DF35" s="7">
        <v>-1</v>
      </c>
      <c r="DG35" s="7">
        <v>-1</v>
      </c>
      <c r="DH35" s="2" t="s">
        <v>153</v>
      </c>
      <c r="DI35" s="2" t="s">
        <v>402</v>
      </c>
      <c r="DJ35" s="2" t="s">
        <v>201</v>
      </c>
      <c r="DK35" s="2" t="s">
        <v>197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402</v>
      </c>
      <c r="DW35" s="2" t="s">
        <v>277</v>
      </c>
      <c r="DX35" s="2" t="s">
        <v>219</v>
      </c>
      <c r="DY35" s="2" t="s">
        <v>156</v>
      </c>
      <c r="DZ35" s="2" t="s">
        <v>156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402</v>
      </c>
      <c r="EJ35" s="2" t="s">
        <v>298</v>
      </c>
      <c r="EK35" s="2" t="s">
        <v>404</v>
      </c>
      <c r="EL35" s="2" t="s">
        <v>156</v>
      </c>
      <c r="EM35" s="2" t="s">
        <v>156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402</v>
      </c>
      <c r="EW35" s="2" t="s">
        <v>363</v>
      </c>
      <c r="EX35" s="2" t="s">
        <v>405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146</v>
      </c>
      <c r="FI35" s="2" t="s">
        <v>146</v>
      </c>
      <c r="FJ35" s="2" t="s">
        <v>146</v>
      </c>
      <c r="FK35" s="2" t="s">
        <v>146</v>
      </c>
      <c r="FL35" s="2" t="s">
        <v>146</v>
      </c>
      <c r="FM35" s="2" t="s">
        <v>146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402</v>
      </c>
      <c r="FW35" s="2" t="s">
        <v>277</v>
      </c>
      <c r="FX35" s="2" t="s">
        <v>301</v>
      </c>
      <c r="FY35" s="2" t="s">
        <v>156</v>
      </c>
      <c r="FZ35" s="2" t="s">
        <v>156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402</v>
      </c>
      <c r="IW35" s="2" t="s">
        <v>364</v>
      </c>
      <c r="IX35" s="2" t="s">
        <v>146</v>
      </c>
      <c r="IY35" s="2" t="s">
        <v>156</v>
      </c>
      <c r="IZ35" s="2" t="s">
        <v>156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402</v>
      </c>
      <c r="JW35" s="2" t="s">
        <v>232</v>
      </c>
      <c r="JX35" s="2" t="s">
        <v>146</v>
      </c>
      <c r="JY35" s="2" t="s">
        <v>156</v>
      </c>
      <c r="JZ35" s="2" t="s">
        <v>156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153</v>
      </c>
      <c r="KV35" s="2" t="s">
        <v>402</v>
      </c>
      <c r="KW35" s="2" t="s">
        <v>365</v>
      </c>
      <c r="KX35" s="2" t="s">
        <v>146</v>
      </c>
      <c r="KY35" s="2" t="s">
        <v>156</v>
      </c>
      <c r="KZ35" s="2" t="s">
        <v>156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406</v>
      </c>
      <c r="B36" s="2" t="s">
        <v>135</v>
      </c>
      <c r="C36" s="2" t="s">
        <v>136</v>
      </c>
      <c r="D36" s="2" t="s">
        <v>347</v>
      </c>
      <c r="E36" s="2" t="s">
        <v>348</v>
      </c>
      <c r="F36" s="2" t="s">
        <v>387</v>
      </c>
      <c r="G36" s="2" t="s">
        <v>387</v>
      </c>
      <c r="H36" s="2" t="s">
        <v>387</v>
      </c>
      <c r="I36" s="2" t="s">
        <v>350</v>
      </c>
      <c r="J36" s="2" t="s">
        <v>388</v>
      </c>
      <c r="K36" s="2" t="s">
        <v>193</v>
      </c>
      <c r="L36" s="3">
        <v>24.76</v>
      </c>
      <c r="M36" s="3">
        <v>26</v>
      </c>
      <c r="N36" s="3">
        <v>79.99</v>
      </c>
      <c r="O36" s="2" t="s">
        <v>401</v>
      </c>
      <c r="P36" s="2" t="s">
        <v>310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354</v>
      </c>
      <c r="V36" s="2" t="s">
        <v>148</v>
      </c>
      <c r="W36" s="2" t="s">
        <v>149</v>
      </c>
      <c r="X36" s="2" t="s">
        <v>146</v>
      </c>
      <c r="Y36" s="2" t="s">
        <v>231</v>
      </c>
      <c r="Z36" s="4"/>
      <c r="AA36" s="4">
        <f>=ROUNDDOWN({0},0)</f>
      </c>
      <c r="AB36" s="5">
        <v>1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3</v>
      </c>
      <c r="AS36" s="8">
        <v>203.97</v>
      </c>
      <c r="AT36" s="7">
        <v>-1</v>
      </c>
      <c r="AU36" s="7">
        <v>-1</v>
      </c>
      <c r="AV36" s="4"/>
      <c r="AW36" s="8"/>
      <c r="AX36" s="4">
        <v>3</v>
      </c>
      <c r="AY36" s="8">
        <v>203.97</v>
      </c>
      <c r="AZ36" s="7">
        <v>-1</v>
      </c>
      <c r="BA36" s="7">
        <v>-1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402</v>
      </c>
      <c r="BW36" s="2" t="s">
        <v>197</v>
      </c>
      <c r="BX36" s="2" t="s">
        <v>375</v>
      </c>
      <c r="BY36" s="2" t="s">
        <v>156</v>
      </c>
      <c r="BZ36" s="2" t="s">
        <v>156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402</v>
      </c>
      <c r="CJ36" s="2" t="s">
        <v>146</v>
      </c>
      <c r="CK36" s="2" t="s">
        <v>358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402</v>
      </c>
      <c r="CW36" s="2" t="s">
        <v>359</v>
      </c>
      <c r="CX36" s="2" t="s">
        <v>407</v>
      </c>
      <c r="CY36" s="2" t="s">
        <v>156</v>
      </c>
      <c r="CZ36" s="2" t="s">
        <v>156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402</v>
      </c>
      <c r="DJ36" s="2" t="s">
        <v>201</v>
      </c>
      <c r="DK36" s="2" t="s">
        <v>408</v>
      </c>
      <c r="DL36" s="2" t="s">
        <v>156</v>
      </c>
      <c r="DM36" s="2" t="s">
        <v>156</v>
      </c>
      <c r="DN36" s="2" t="s">
        <v>146</v>
      </c>
      <c r="DO36" s="4"/>
      <c r="DP36" s="8"/>
      <c r="DQ36" s="4">
        <v>3</v>
      </c>
      <c r="DR36" s="8">
        <v>203.97</v>
      </c>
      <c r="DS36" s="7">
        <v>-1</v>
      </c>
      <c r="DT36" s="7">
        <v>-1</v>
      </c>
      <c r="DU36" s="2" t="s">
        <v>153</v>
      </c>
      <c r="DV36" s="2" t="s">
        <v>402</v>
      </c>
      <c r="DW36" s="2" t="s">
        <v>277</v>
      </c>
      <c r="DX36" s="2" t="s">
        <v>251</v>
      </c>
      <c r="DY36" s="2" t="s">
        <v>156</v>
      </c>
      <c r="DZ36" s="2" t="s">
        <v>156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402</v>
      </c>
      <c r="EJ36" s="2" t="s">
        <v>298</v>
      </c>
      <c r="EK36" s="2" t="s">
        <v>409</v>
      </c>
      <c r="EL36" s="2" t="s">
        <v>156</v>
      </c>
      <c r="EM36" s="2" t="s">
        <v>156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402</v>
      </c>
      <c r="EW36" s="2" t="s">
        <v>363</v>
      </c>
      <c r="EX36" s="2" t="s">
        <v>280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146</v>
      </c>
      <c r="FI36" s="2" t="s">
        <v>146</v>
      </c>
      <c r="FJ36" s="2" t="s">
        <v>146</v>
      </c>
      <c r="FK36" s="2" t="s">
        <v>146</v>
      </c>
      <c r="FL36" s="2" t="s">
        <v>146</v>
      </c>
      <c r="FM36" s="2" t="s">
        <v>146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402</v>
      </c>
      <c r="FW36" s="2" t="s">
        <v>277</v>
      </c>
      <c r="FX36" s="2" t="s">
        <v>231</v>
      </c>
      <c r="FY36" s="2" t="s">
        <v>156</v>
      </c>
      <c r="FZ36" s="2" t="s">
        <v>156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402</v>
      </c>
      <c r="IW36" s="2" t="s">
        <v>364</v>
      </c>
      <c r="IX36" s="2" t="s">
        <v>146</v>
      </c>
      <c r="IY36" s="2" t="s">
        <v>156</v>
      </c>
      <c r="IZ36" s="2" t="s">
        <v>156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402</v>
      </c>
      <c r="JW36" s="2" t="s">
        <v>232</v>
      </c>
      <c r="JX36" s="2" t="s">
        <v>146</v>
      </c>
      <c r="JY36" s="2" t="s">
        <v>156</v>
      </c>
      <c r="JZ36" s="2" t="s">
        <v>156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153</v>
      </c>
      <c r="KV36" s="2" t="s">
        <v>402</v>
      </c>
      <c r="KW36" s="2" t="s">
        <v>365</v>
      </c>
      <c r="KX36" s="2" t="s">
        <v>146</v>
      </c>
      <c r="KY36" s="2" t="s">
        <v>156</v>
      </c>
      <c r="KZ36" s="2" t="s">
        <v>156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410</v>
      </c>
      <c r="B37" s="2" t="s">
        <v>135</v>
      </c>
      <c r="C37" s="2" t="s">
        <v>136</v>
      </c>
      <c r="D37" s="2" t="s">
        <v>347</v>
      </c>
      <c r="E37" s="2" t="s">
        <v>348</v>
      </c>
      <c r="F37" s="2" t="s">
        <v>411</v>
      </c>
      <c r="G37" s="2" t="s">
        <v>411</v>
      </c>
      <c r="H37" s="2" t="s">
        <v>411</v>
      </c>
      <c r="I37" s="2" t="s">
        <v>412</v>
      </c>
      <c r="J37" s="2" t="s">
        <v>413</v>
      </c>
      <c r="K37" s="2" t="s">
        <v>304</v>
      </c>
      <c r="L37" s="3">
        <v>30.95</v>
      </c>
      <c r="M37" s="3">
        <v>32.5</v>
      </c>
      <c r="N37" s="3">
        <v>99.99</v>
      </c>
      <c r="O37" s="2" t="s">
        <v>143</v>
      </c>
      <c r="P37" s="2" t="s">
        <v>144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354</v>
      </c>
      <c r="V37" s="2" t="s">
        <v>148</v>
      </c>
      <c r="W37" s="2" t="s">
        <v>149</v>
      </c>
      <c r="X37" s="2" t="s">
        <v>146</v>
      </c>
      <c r="Y37" s="2" t="s">
        <v>231</v>
      </c>
      <c r="Z37" s="4">
        <v>179</v>
      </c>
      <c r="AA37" s="4">
        <f>=ROUNDDOWN(35.8,0)</f>
      </c>
      <c r="AB37" s="5">
        <v>5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2</v>
      </c>
      <c r="AQ37" s="8">
        <v>57.2</v>
      </c>
      <c r="AR37" s="4">
        <v>3</v>
      </c>
      <c r="AS37" s="8">
        <v>111.4</v>
      </c>
      <c r="AT37" s="7">
        <v>-0.3333</v>
      </c>
      <c r="AU37" s="7">
        <v>-0.4865</v>
      </c>
      <c r="AV37" s="4">
        <v>2</v>
      </c>
      <c r="AW37" s="8">
        <v>57.2</v>
      </c>
      <c r="AX37" s="4">
        <v>3</v>
      </c>
      <c r="AY37" s="8">
        <v>111.4</v>
      </c>
      <c r="AZ37" s="7">
        <v>-0.3333</v>
      </c>
      <c r="BA37" s="7">
        <v>-0.4865</v>
      </c>
      <c r="BB37" s="7">
        <v>1</v>
      </c>
      <c r="BC37" s="4">
        <v>5</v>
      </c>
      <c r="BD37" s="8">
        <v>162.5</v>
      </c>
      <c r="BE37" s="4">
        <v>5</v>
      </c>
      <c r="BF37" s="8">
        <v>184.2</v>
      </c>
      <c r="BG37" s="7" t="s">
        <v>146</v>
      </c>
      <c r="BH37" s="7">
        <v>-0.1178</v>
      </c>
      <c r="BI37" s="7">
        <v>0.352</v>
      </c>
      <c r="BJ37" s="4">
        <v>2</v>
      </c>
      <c r="BK37" s="8">
        <v>57.2</v>
      </c>
      <c r="BL37" s="2" t="s">
        <v>414</v>
      </c>
      <c r="BM37" s="7">
        <v>1</v>
      </c>
      <c r="BN37" s="7">
        <v>1</v>
      </c>
      <c r="BO37" s="4"/>
      <c r="BP37" s="8"/>
      <c r="BQ37" s="4">
        <v>1</v>
      </c>
      <c r="BR37" s="8">
        <v>36.4</v>
      </c>
      <c r="BS37" s="7">
        <v>-1</v>
      </c>
      <c r="BT37" s="7">
        <v>-1</v>
      </c>
      <c r="BU37" s="2" t="s">
        <v>153</v>
      </c>
      <c r="BV37" s="2" t="s">
        <v>143</v>
      </c>
      <c r="BW37" s="2" t="s">
        <v>197</v>
      </c>
      <c r="BX37" s="2" t="s">
        <v>368</v>
      </c>
      <c r="BY37" s="2" t="s">
        <v>156</v>
      </c>
      <c r="BZ37" s="2" t="s">
        <v>156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146</v>
      </c>
      <c r="CK37" s="2" t="s">
        <v>415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359</v>
      </c>
      <c r="CX37" s="2" t="s">
        <v>311</v>
      </c>
      <c r="CY37" s="2" t="s">
        <v>156</v>
      </c>
      <c r="CZ37" s="2" t="s">
        <v>156</v>
      </c>
      <c r="DA37" s="2" t="s">
        <v>146</v>
      </c>
      <c r="DB37" s="4">
        <v>2</v>
      </c>
      <c r="DC37" s="8">
        <v>57.2</v>
      </c>
      <c r="DD37" s="4"/>
      <c r="DE37" s="8"/>
      <c r="DF37" s="7"/>
      <c r="DG37" s="7"/>
      <c r="DH37" s="2" t="s">
        <v>153</v>
      </c>
      <c r="DI37" s="2" t="s">
        <v>143</v>
      </c>
      <c r="DJ37" s="2" t="s">
        <v>213</v>
      </c>
      <c r="DK37" s="2" t="s">
        <v>416</v>
      </c>
      <c r="DL37" s="2" t="s">
        <v>156</v>
      </c>
      <c r="DM37" s="2" t="s">
        <v>156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277</v>
      </c>
      <c r="DX37" s="2" t="s">
        <v>328</v>
      </c>
      <c r="DY37" s="2" t="s">
        <v>156</v>
      </c>
      <c r="DZ37" s="2" t="s">
        <v>156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298</v>
      </c>
      <c r="EK37" s="2" t="s">
        <v>417</v>
      </c>
      <c r="EL37" s="2" t="s">
        <v>156</v>
      </c>
      <c r="EM37" s="2" t="s">
        <v>156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363</v>
      </c>
      <c r="EX37" s="2" t="s">
        <v>418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146</v>
      </c>
      <c r="FI37" s="2" t="s">
        <v>146</v>
      </c>
      <c r="FJ37" s="2" t="s">
        <v>146</v>
      </c>
      <c r="FK37" s="2" t="s">
        <v>146</v>
      </c>
      <c r="FL37" s="2" t="s">
        <v>146</v>
      </c>
      <c r="FM37" s="2" t="s">
        <v>146</v>
      </c>
      <c r="FN37" s="2" t="s">
        <v>146</v>
      </c>
      <c r="FO37" s="4"/>
      <c r="FP37" s="8"/>
      <c r="FQ37" s="4">
        <v>2</v>
      </c>
      <c r="FR37" s="8">
        <v>75</v>
      </c>
      <c r="FS37" s="7">
        <v>-1</v>
      </c>
      <c r="FT37" s="7">
        <v>-1</v>
      </c>
      <c r="FU37" s="2" t="s">
        <v>153</v>
      </c>
      <c r="FV37" s="2" t="s">
        <v>143</v>
      </c>
      <c r="FW37" s="2" t="s">
        <v>277</v>
      </c>
      <c r="FX37" s="2" t="s">
        <v>419</v>
      </c>
      <c r="FY37" s="2" t="s">
        <v>156</v>
      </c>
      <c r="FZ37" s="2" t="s">
        <v>156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364</v>
      </c>
      <c r="IX37" s="2" t="s">
        <v>146</v>
      </c>
      <c r="IY37" s="2" t="s">
        <v>156</v>
      </c>
      <c r="IZ37" s="2" t="s">
        <v>156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232</v>
      </c>
      <c r="JX37" s="2" t="s">
        <v>146</v>
      </c>
      <c r="JY37" s="2" t="s">
        <v>156</v>
      </c>
      <c r="JZ37" s="2" t="s">
        <v>156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153</v>
      </c>
      <c r="KV37" s="2" t="s">
        <v>143</v>
      </c>
      <c r="KW37" s="2" t="s">
        <v>365</v>
      </c>
      <c r="KX37" s="2" t="s">
        <v>146</v>
      </c>
      <c r="KY37" s="2" t="s">
        <v>156</v>
      </c>
      <c r="KZ37" s="2" t="s">
        <v>156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179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420</v>
      </c>
      <c r="B38" s="2" t="s">
        <v>135</v>
      </c>
      <c r="C38" s="2" t="s">
        <v>136</v>
      </c>
      <c r="D38" s="2" t="s">
        <v>347</v>
      </c>
      <c r="E38" s="2" t="s">
        <v>348</v>
      </c>
      <c r="F38" s="2" t="s">
        <v>411</v>
      </c>
      <c r="G38" s="2" t="s">
        <v>411</v>
      </c>
      <c r="H38" s="2" t="s">
        <v>411</v>
      </c>
      <c r="I38" s="2" t="s">
        <v>412</v>
      </c>
      <c r="J38" s="2" t="s">
        <v>413</v>
      </c>
      <c r="K38" s="2" t="s">
        <v>276</v>
      </c>
      <c r="L38" s="3">
        <v>30.95</v>
      </c>
      <c r="M38" s="3">
        <v>32.5</v>
      </c>
      <c r="N38" s="3">
        <v>99.99</v>
      </c>
      <c r="O38" s="2" t="s">
        <v>143</v>
      </c>
      <c r="P38" s="2" t="s">
        <v>310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354</v>
      </c>
      <c r="V38" s="2" t="s">
        <v>148</v>
      </c>
      <c r="W38" s="2" t="s">
        <v>149</v>
      </c>
      <c r="X38" s="2" t="s">
        <v>146</v>
      </c>
      <c r="Y38" s="2" t="s">
        <v>231</v>
      </c>
      <c r="Z38" s="4">
        <v>51</v>
      </c>
      <c r="AA38" s="4">
        <f>=ROUNDDOWN(25.5,0)</f>
      </c>
      <c r="AB38" s="5">
        <v>2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1</v>
      </c>
      <c r="AQ38" s="8">
        <v>36.4</v>
      </c>
      <c r="AR38" s="4">
        <v>1</v>
      </c>
      <c r="AS38" s="8">
        <v>36.4</v>
      </c>
      <c r="AT38" s="7"/>
      <c r="AU38" s="7"/>
      <c r="AV38" s="4">
        <v>1</v>
      </c>
      <c r="AW38" s="8">
        <v>36.4</v>
      </c>
      <c r="AX38" s="4">
        <v>1</v>
      </c>
      <c r="AY38" s="8">
        <v>36.4</v>
      </c>
      <c r="AZ38" s="7"/>
      <c r="BA38" s="7"/>
      <c r="BB38" s="7">
        <v>1</v>
      </c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>
        <v>0.224</v>
      </c>
      <c r="BJ38" s="4">
        <v>1</v>
      </c>
      <c r="BK38" s="8">
        <v>36.4</v>
      </c>
      <c r="BL38" s="2" t="s">
        <v>16</v>
      </c>
      <c r="BM38" s="7">
        <v>1</v>
      </c>
      <c r="BN38" s="7">
        <v>1</v>
      </c>
      <c r="BO38" s="4">
        <v>1</v>
      </c>
      <c r="BP38" s="8">
        <v>36.4</v>
      </c>
      <c r="BQ38" s="4">
        <v>1</v>
      </c>
      <c r="BR38" s="8">
        <v>36.4</v>
      </c>
      <c r="BS38" s="7"/>
      <c r="BT38" s="7"/>
      <c r="BU38" s="2" t="s">
        <v>153</v>
      </c>
      <c r="BV38" s="2" t="s">
        <v>143</v>
      </c>
      <c r="BW38" s="2" t="s">
        <v>197</v>
      </c>
      <c r="BX38" s="2" t="s">
        <v>421</v>
      </c>
      <c r="BY38" s="2" t="s">
        <v>156</v>
      </c>
      <c r="BZ38" s="2" t="s">
        <v>156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146</v>
      </c>
      <c r="CK38" s="2" t="s">
        <v>174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359</v>
      </c>
      <c r="CX38" s="2" t="s">
        <v>154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213</v>
      </c>
      <c r="DK38" s="2" t="s">
        <v>422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277</v>
      </c>
      <c r="DX38" s="2" t="s">
        <v>219</v>
      </c>
      <c r="DY38" s="2" t="s">
        <v>156</v>
      </c>
      <c r="DZ38" s="2" t="s">
        <v>156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298</v>
      </c>
      <c r="EK38" s="2" t="s">
        <v>372</v>
      </c>
      <c r="EL38" s="2" t="s">
        <v>156</v>
      </c>
      <c r="EM38" s="2" t="s">
        <v>156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363</v>
      </c>
      <c r="EX38" s="2" t="s">
        <v>207</v>
      </c>
      <c r="EY38" s="2" t="s">
        <v>156</v>
      </c>
      <c r="EZ38" s="2" t="s">
        <v>156</v>
      </c>
      <c r="FA38" s="2" t="s">
        <v>146</v>
      </c>
      <c r="FB38" s="4"/>
      <c r="FC38" s="8"/>
      <c r="FD38" s="4"/>
      <c r="FE38" s="8"/>
      <c r="FF38" s="7"/>
      <c r="FG38" s="7"/>
      <c r="FH38" s="2" t="s">
        <v>146</v>
      </c>
      <c r="FI38" s="2" t="s">
        <v>146</v>
      </c>
      <c r="FJ38" s="2" t="s">
        <v>146</v>
      </c>
      <c r="FK38" s="2" t="s">
        <v>146</v>
      </c>
      <c r="FL38" s="2" t="s">
        <v>146</v>
      </c>
      <c r="FM38" s="2" t="s">
        <v>146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277</v>
      </c>
      <c r="FX38" s="2" t="s">
        <v>301</v>
      </c>
      <c r="FY38" s="2" t="s">
        <v>156</v>
      </c>
      <c r="FZ38" s="2" t="s">
        <v>156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364</v>
      </c>
      <c r="IX38" s="2" t="s">
        <v>146</v>
      </c>
      <c r="IY38" s="2" t="s">
        <v>156</v>
      </c>
      <c r="IZ38" s="2" t="s">
        <v>156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232</v>
      </c>
      <c r="JX38" s="2" t="s">
        <v>146</v>
      </c>
      <c r="JY38" s="2" t="s">
        <v>156</v>
      </c>
      <c r="JZ38" s="2" t="s">
        <v>156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153</v>
      </c>
      <c r="KV38" s="2" t="s">
        <v>143</v>
      </c>
      <c r="KW38" s="2" t="s">
        <v>365</v>
      </c>
      <c r="KX38" s="2" t="s">
        <v>146</v>
      </c>
      <c r="KY38" s="2" t="s">
        <v>156</v>
      </c>
      <c r="KZ38" s="2" t="s">
        <v>156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>
        <v>51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423</v>
      </c>
      <c r="B39" s="2" t="s">
        <v>135</v>
      </c>
      <c r="C39" s="2" t="s">
        <v>136</v>
      </c>
      <c r="D39" s="2" t="s">
        <v>347</v>
      </c>
      <c r="E39" s="2" t="s">
        <v>348</v>
      </c>
      <c r="F39" s="2" t="s">
        <v>411</v>
      </c>
      <c r="G39" s="2" t="s">
        <v>411</v>
      </c>
      <c r="H39" s="2" t="s">
        <v>411</v>
      </c>
      <c r="I39" s="2" t="s">
        <v>412</v>
      </c>
      <c r="J39" s="2" t="s">
        <v>413</v>
      </c>
      <c r="K39" s="2" t="s">
        <v>380</v>
      </c>
      <c r="L39" s="3">
        <v>30.95</v>
      </c>
      <c r="M39" s="3">
        <v>32.5</v>
      </c>
      <c r="N39" s="3">
        <v>99.99</v>
      </c>
      <c r="O39" s="2" t="s">
        <v>143</v>
      </c>
      <c r="P39" s="2" t="s">
        <v>353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354</v>
      </c>
      <c r="V39" s="2" t="s">
        <v>148</v>
      </c>
      <c r="W39" s="2" t="s">
        <v>149</v>
      </c>
      <c r="X39" s="2" t="s">
        <v>146</v>
      </c>
      <c r="Y39" s="2" t="s">
        <v>259</v>
      </c>
      <c r="Z39" s="4">
        <v>156</v>
      </c>
      <c r="AA39" s="4">
        <f>=ROUNDDOWN(173.333333333333,0)</f>
      </c>
      <c r="AB39" s="5">
        <v>0.9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</v>
      </c>
      <c r="AQ39" s="8">
        <v>36.4</v>
      </c>
      <c r="AR39" s="4"/>
      <c r="AS39" s="8"/>
      <c r="AT39" s="7"/>
      <c r="AU39" s="7"/>
      <c r="AV39" s="4">
        <v>1</v>
      </c>
      <c r="AW39" s="8">
        <v>36.4</v>
      </c>
      <c r="AX39" s="4"/>
      <c r="AY39" s="8"/>
      <c r="AZ39" s="7"/>
      <c r="BA39" s="7"/>
      <c r="BB39" s="7">
        <v>1</v>
      </c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>
        <v>0.224</v>
      </c>
      <c r="BJ39" s="4">
        <v>1</v>
      </c>
      <c r="BK39" s="8">
        <v>36.4</v>
      </c>
      <c r="BL39" s="2" t="s">
        <v>16</v>
      </c>
      <c r="BM39" s="7">
        <v>1</v>
      </c>
      <c r="BN39" s="7">
        <v>1</v>
      </c>
      <c r="BO39" s="4">
        <v>1</v>
      </c>
      <c r="BP39" s="8">
        <v>36.4</v>
      </c>
      <c r="BQ39" s="4"/>
      <c r="BR39" s="8"/>
      <c r="BS39" s="7"/>
      <c r="BT39" s="7"/>
      <c r="BU39" s="2" t="s">
        <v>153</v>
      </c>
      <c r="BV39" s="2" t="s">
        <v>143</v>
      </c>
      <c r="BW39" s="2" t="s">
        <v>197</v>
      </c>
      <c r="BX39" s="2" t="s">
        <v>198</v>
      </c>
      <c r="BY39" s="2" t="s">
        <v>156</v>
      </c>
      <c r="BZ39" s="2" t="s">
        <v>156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146</v>
      </c>
      <c r="CK39" s="2" t="s">
        <v>287</v>
      </c>
      <c r="CL39" s="2" t="s">
        <v>156</v>
      </c>
      <c r="CM39" s="2" t="s">
        <v>156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359</v>
      </c>
      <c r="CX39" s="2" t="s">
        <v>424</v>
      </c>
      <c r="CY39" s="2" t="s">
        <v>156</v>
      </c>
      <c r="CZ39" s="2" t="s">
        <v>156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213</v>
      </c>
      <c r="DK39" s="2" t="s">
        <v>336</v>
      </c>
      <c r="DL39" s="2" t="s">
        <v>156</v>
      </c>
      <c r="DM39" s="2" t="s">
        <v>156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277</v>
      </c>
      <c r="DX39" s="2" t="s">
        <v>398</v>
      </c>
      <c r="DY39" s="2" t="s">
        <v>156</v>
      </c>
      <c r="DZ39" s="2" t="s">
        <v>156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298</v>
      </c>
      <c r="EK39" s="2" t="s">
        <v>425</v>
      </c>
      <c r="EL39" s="2" t="s">
        <v>156</v>
      </c>
      <c r="EM39" s="2" t="s">
        <v>156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363</v>
      </c>
      <c r="EX39" s="2" t="s">
        <v>187</v>
      </c>
      <c r="EY39" s="2" t="s">
        <v>156</v>
      </c>
      <c r="EZ39" s="2" t="s">
        <v>156</v>
      </c>
      <c r="FA39" s="2" t="s">
        <v>146</v>
      </c>
      <c r="FB39" s="4"/>
      <c r="FC39" s="8"/>
      <c r="FD39" s="4"/>
      <c r="FE39" s="8"/>
      <c r="FF39" s="7"/>
      <c r="FG39" s="7"/>
      <c r="FH39" s="2" t="s">
        <v>146</v>
      </c>
      <c r="FI39" s="2" t="s">
        <v>146</v>
      </c>
      <c r="FJ39" s="2" t="s">
        <v>146</v>
      </c>
      <c r="FK39" s="2" t="s">
        <v>146</v>
      </c>
      <c r="FL39" s="2" t="s">
        <v>146</v>
      </c>
      <c r="FM39" s="2" t="s">
        <v>146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277</v>
      </c>
      <c r="FX39" s="2" t="s">
        <v>426</v>
      </c>
      <c r="FY39" s="2" t="s">
        <v>156</v>
      </c>
      <c r="FZ39" s="2" t="s">
        <v>156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364</v>
      </c>
      <c r="IX39" s="2" t="s">
        <v>427</v>
      </c>
      <c r="IY39" s="2" t="s">
        <v>156</v>
      </c>
      <c r="IZ39" s="2" t="s">
        <v>156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143</v>
      </c>
      <c r="JW39" s="2" t="s">
        <v>232</v>
      </c>
      <c r="JX39" s="2" t="s">
        <v>146</v>
      </c>
      <c r="JY39" s="2" t="s">
        <v>156</v>
      </c>
      <c r="JZ39" s="2" t="s">
        <v>156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153</v>
      </c>
      <c r="KV39" s="2" t="s">
        <v>143</v>
      </c>
      <c r="KW39" s="2" t="s">
        <v>365</v>
      </c>
      <c r="KX39" s="2" t="s">
        <v>366</v>
      </c>
      <c r="KY39" s="2" t="s">
        <v>156</v>
      </c>
      <c r="KZ39" s="2" t="s">
        <v>156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>
        <v>156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428</v>
      </c>
      <c r="B40" s="2" t="s">
        <v>135</v>
      </c>
      <c r="C40" s="2" t="s">
        <v>136</v>
      </c>
      <c r="D40" s="2" t="s">
        <v>347</v>
      </c>
      <c r="E40" s="2" t="s">
        <v>348</v>
      </c>
      <c r="F40" s="2" t="s">
        <v>411</v>
      </c>
      <c r="G40" s="2" t="s">
        <v>411</v>
      </c>
      <c r="H40" s="2" t="s">
        <v>411</v>
      </c>
      <c r="I40" s="2" t="s">
        <v>412</v>
      </c>
      <c r="J40" s="2" t="s">
        <v>413</v>
      </c>
      <c r="K40" s="2" t="s">
        <v>352</v>
      </c>
      <c r="L40" s="3">
        <v>30.95</v>
      </c>
      <c r="M40" s="3">
        <v>32.5</v>
      </c>
      <c r="N40" s="3">
        <v>99.99</v>
      </c>
      <c r="O40" s="2" t="s">
        <v>143</v>
      </c>
      <c r="P40" s="2" t="s">
        <v>353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354</v>
      </c>
      <c r="V40" s="2" t="s">
        <v>148</v>
      </c>
      <c r="W40" s="2" t="s">
        <v>149</v>
      </c>
      <c r="X40" s="2" t="s">
        <v>146</v>
      </c>
      <c r="Y40" s="2" t="s">
        <v>259</v>
      </c>
      <c r="Z40" s="4">
        <v>107</v>
      </c>
      <c r="AA40" s="4">
        <f>=ROUNDDOWN(35.6666666666667,0)</f>
      </c>
      <c r="AB40" s="5">
        <v>3</v>
      </c>
      <c r="AC40" s="2" t="s">
        <v>356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1</v>
      </c>
      <c r="AQ40" s="8">
        <v>32.5</v>
      </c>
      <c r="AR40" s="4"/>
      <c r="AS40" s="8"/>
      <c r="AT40" s="7"/>
      <c r="AU40" s="7"/>
      <c r="AV40" s="4">
        <v>1</v>
      </c>
      <c r="AW40" s="8">
        <v>32.5</v>
      </c>
      <c r="AX40" s="4"/>
      <c r="AY40" s="8"/>
      <c r="AZ40" s="7"/>
      <c r="BA40" s="7"/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0.2</v>
      </c>
      <c r="BJ40" s="4">
        <v>1</v>
      </c>
      <c r="BK40" s="8">
        <v>32.5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197</v>
      </c>
      <c r="BX40" s="2" t="s">
        <v>429</v>
      </c>
      <c r="BY40" s="2" t="s">
        <v>156</v>
      </c>
      <c r="BZ40" s="2" t="s">
        <v>156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146</v>
      </c>
      <c r="CK40" s="2" t="s">
        <v>430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359</v>
      </c>
      <c r="CX40" s="2" t="s">
        <v>431</v>
      </c>
      <c r="CY40" s="2" t="s">
        <v>156</v>
      </c>
      <c r="CZ40" s="2" t="s">
        <v>156</v>
      </c>
      <c r="DA40" s="2" t="s">
        <v>146</v>
      </c>
      <c r="DB40" s="4">
        <v>1</v>
      </c>
      <c r="DC40" s="8">
        <v>32.5</v>
      </c>
      <c r="DD40" s="4"/>
      <c r="DE40" s="8"/>
      <c r="DF40" s="7"/>
      <c r="DG40" s="7"/>
      <c r="DH40" s="2" t="s">
        <v>153</v>
      </c>
      <c r="DI40" s="2" t="s">
        <v>143</v>
      </c>
      <c r="DJ40" s="2" t="s">
        <v>213</v>
      </c>
      <c r="DK40" s="2" t="s">
        <v>432</v>
      </c>
      <c r="DL40" s="2" t="s">
        <v>156</v>
      </c>
      <c r="DM40" s="2" t="s">
        <v>156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277</v>
      </c>
      <c r="DX40" s="2" t="s">
        <v>361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298</v>
      </c>
      <c r="EK40" s="2" t="s">
        <v>433</v>
      </c>
      <c r="EL40" s="2" t="s">
        <v>156</v>
      </c>
      <c r="EM40" s="2" t="s">
        <v>156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363</v>
      </c>
      <c r="EX40" s="2" t="s">
        <v>434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146</v>
      </c>
      <c r="FI40" s="2" t="s">
        <v>146</v>
      </c>
      <c r="FJ40" s="2" t="s">
        <v>146</v>
      </c>
      <c r="FK40" s="2" t="s">
        <v>146</v>
      </c>
      <c r="FL40" s="2" t="s">
        <v>146</v>
      </c>
      <c r="FM40" s="2" t="s">
        <v>146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277</v>
      </c>
      <c r="FX40" s="2" t="s">
        <v>435</v>
      </c>
      <c r="FY40" s="2" t="s">
        <v>156</v>
      </c>
      <c r="FZ40" s="2" t="s">
        <v>156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143</v>
      </c>
      <c r="IW40" s="2" t="s">
        <v>364</v>
      </c>
      <c r="IX40" s="2" t="s">
        <v>146</v>
      </c>
      <c r="IY40" s="2" t="s">
        <v>156</v>
      </c>
      <c r="IZ40" s="2" t="s">
        <v>156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143</v>
      </c>
      <c r="JW40" s="2" t="s">
        <v>232</v>
      </c>
      <c r="JX40" s="2" t="s">
        <v>146</v>
      </c>
      <c r="JY40" s="2" t="s">
        <v>156</v>
      </c>
      <c r="JZ40" s="2" t="s">
        <v>156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153</v>
      </c>
      <c r="KV40" s="2" t="s">
        <v>143</v>
      </c>
      <c r="KW40" s="2" t="s">
        <v>365</v>
      </c>
      <c r="KX40" s="2" t="s">
        <v>366</v>
      </c>
      <c r="KY40" s="2" t="s">
        <v>156</v>
      </c>
      <c r="KZ40" s="2" t="s">
        <v>156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107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>
        <v>80</v>
      </c>
      <c r="PT40" s="4"/>
    </row>
    <row r="41">
      <c r="A41" s="2" t="s">
        <v>436</v>
      </c>
      <c r="B41" s="2" t="s">
        <v>135</v>
      </c>
      <c r="C41" s="2" t="s">
        <v>136</v>
      </c>
      <c r="D41" s="2" t="s">
        <v>347</v>
      </c>
      <c r="E41" s="2" t="s">
        <v>348</v>
      </c>
      <c r="F41" s="2" t="s">
        <v>411</v>
      </c>
      <c r="G41" s="2" t="s">
        <v>411</v>
      </c>
      <c r="H41" s="2" t="s">
        <v>411</v>
      </c>
      <c r="I41" s="2" t="s">
        <v>412</v>
      </c>
      <c r="J41" s="2" t="s">
        <v>413</v>
      </c>
      <c r="K41" s="2" t="s">
        <v>193</v>
      </c>
      <c r="L41" s="3">
        <v>30.95</v>
      </c>
      <c r="M41" s="3">
        <v>32.5</v>
      </c>
      <c r="N41" s="3">
        <v>99.99</v>
      </c>
      <c r="O41" s="2" t="s">
        <v>401</v>
      </c>
      <c r="P41" s="2" t="s">
        <v>310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354</v>
      </c>
      <c r="V41" s="2" t="s">
        <v>148</v>
      </c>
      <c r="W41" s="2" t="s">
        <v>149</v>
      </c>
      <c r="X41" s="2" t="s">
        <v>146</v>
      </c>
      <c r="Y41" s="2" t="s">
        <v>259</v>
      </c>
      <c r="Z41" s="4"/>
      <c r="AA41" s="4">
        <f>=ROUNDDOWN({0},0)</f>
      </c>
      <c r="AB41" s="5">
        <v>0.6</v>
      </c>
      <c r="AC41" s="2" t="s">
        <v>146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1</v>
      </c>
      <c r="AS41" s="8">
        <v>36.4</v>
      </c>
      <c r="AT41" s="7">
        <v>-1</v>
      </c>
      <c r="AU41" s="7">
        <v>-1</v>
      </c>
      <c r="AV41" s="4"/>
      <c r="AW41" s="8"/>
      <c r="AX41" s="4">
        <v>1</v>
      </c>
      <c r="AY41" s="8">
        <v>36.4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36.4</v>
      </c>
      <c r="BS41" s="7">
        <v>-1</v>
      </c>
      <c r="BT41" s="7">
        <v>-1</v>
      </c>
      <c r="BU41" s="2" t="s">
        <v>153</v>
      </c>
      <c r="BV41" s="2" t="s">
        <v>402</v>
      </c>
      <c r="BW41" s="2" t="s">
        <v>197</v>
      </c>
      <c r="BX41" s="2" t="s">
        <v>375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402</v>
      </c>
      <c r="CJ41" s="2" t="s">
        <v>146</v>
      </c>
      <c r="CK41" s="2" t="s">
        <v>437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402</v>
      </c>
      <c r="CW41" s="2" t="s">
        <v>359</v>
      </c>
      <c r="CX41" s="2" t="s">
        <v>163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402</v>
      </c>
      <c r="DJ41" s="2" t="s">
        <v>213</v>
      </c>
      <c r="DK41" s="2" t="s">
        <v>438</v>
      </c>
      <c r="DL41" s="2" t="s">
        <v>156</v>
      </c>
      <c r="DM41" s="2" t="s">
        <v>156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402</v>
      </c>
      <c r="DW41" s="2" t="s">
        <v>277</v>
      </c>
      <c r="DX41" s="2" t="s">
        <v>398</v>
      </c>
      <c r="DY41" s="2" t="s">
        <v>156</v>
      </c>
      <c r="DZ41" s="2" t="s">
        <v>156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402</v>
      </c>
      <c r="EJ41" s="2" t="s">
        <v>298</v>
      </c>
      <c r="EK41" s="2" t="s">
        <v>430</v>
      </c>
      <c r="EL41" s="2" t="s">
        <v>156</v>
      </c>
      <c r="EM41" s="2" t="s">
        <v>156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402</v>
      </c>
      <c r="EW41" s="2" t="s">
        <v>363</v>
      </c>
      <c r="EX41" s="2" t="s">
        <v>368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146</v>
      </c>
      <c r="FI41" s="2" t="s">
        <v>146</v>
      </c>
      <c r="FJ41" s="2" t="s">
        <v>146</v>
      </c>
      <c r="FK41" s="2" t="s">
        <v>146</v>
      </c>
      <c r="FL41" s="2" t="s">
        <v>146</v>
      </c>
      <c r="FM41" s="2" t="s">
        <v>146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402</v>
      </c>
      <c r="FW41" s="2" t="s">
        <v>277</v>
      </c>
      <c r="FX41" s="2" t="s">
        <v>231</v>
      </c>
      <c r="FY41" s="2" t="s">
        <v>156</v>
      </c>
      <c r="FZ41" s="2" t="s">
        <v>156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402</v>
      </c>
      <c r="IW41" s="2" t="s">
        <v>364</v>
      </c>
      <c r="IX41" s="2" t="s">
        <v>146</v>
      </c>
      <c r="IY41" s="2" t="s">
        <v>156</v>
      </c>
      <c r="IZ41" s="2" t="s">
        <v>156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402</v>
      </c>
      <c r="JW41" s="2" t="s">
        <v>232</v>
      </c>
      <c r="JX41" s="2" t="s">
        <v>146</v>
      </c>
      <c r="JY41" s="2" t="s">
        <v>156</v>
      </c>
      <c r="JZ41" s="2" t="s">
        <v>156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153</v>
      </c>
      <c r="KV41" s="2" t="s">
        <v>402</v>
      </c>
      <c r="KW41" s="2" t="s">
        <v>365</v>
      </c>
      <c r="KX41" s="2" t="s">
        <v>146</v>
      </c>
      <c r="KY41" s="2" t="s">
        <v>156</v>
      </c>
      <c r="KZ41" s="2" t="s">
        <v>156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439</v>
      </c>
      <c r="B42" s="2" t="s">
        <v>135</v>
      </c>
      <c r="C42" s="2" t="s">
        <v>136</v>
      </c>
      <c r="D42" s="2" t="s">
        <v>440</v>
      </c>
      <c r="E42" s="2" t="s">
        <v>441</v>
      </c>
      <c r="F42" s="2" t="s">
        <v>442</v>
      </c>
      <c r="G42" s="2" t="s">
        <v>442</v>
      </c>
      <c r="H42" s="2" t="s">
        <v>442</v>
      </c>
      <c r="I42" s="2" t="s">
        <v>443</v>
      </c>
      <c r="J42" s="2" t="s">
        <v>141</v>
      </c>
      <c r="K42" s="2" t="s">
        <v>444</v>
      </c>
      <c r="L42" s="3">
        <v>85.12</v>
      </c>
      <c r="M42" s="3">
        <v>89.38</v>
      </c>
      <c r="N42" s="3">
        <v>249.99</v>
      </c>
      <c r="O42" s="2" t="s">
        <v>143</v>
      </c>
      <c r="P42" s="2" t="s">
        <v>310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445</v>
      </c>
      <c r="V42" s="2" t="s">
        <v>355</v>
      </c>
      <c r="W42" s="2" t="s">
        <v>149</v>
      </c>
      <c r="X42" s="2" t="s">
        <v>146</v>
      </c>
      <c r="Y42" s="2" t="s">
        <v>277</v>
      </c>
      <c r="Z42" s="4">
        <v>70</v>
      </c>
      <c r="AA42" s="4">
        <f>=ROUNDDOWN(70,0)</f>
      </c>
      <c r="AB42" s="5">
        <v>1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>
        <v>96.53</v>
      </c>
      <c r="AR42" s="4">
        <v>1</v>
      </c>
      <c r="AS42" s="8">
        <v>93.84</v>
      </c>
      <c r="AT42" s="7"/>
      <c r="AU42" s="7">
        <v>0.0287</v>
      </c>
      <c r="AV42" s="4">
        <v>2</v>
      </c>
      <c r="AW42" s="8">
        <v>396.52</v>
      </c>
      <c r="AX42" s="4">
        <v>2</v>
      </c>
      <c r="AY42" s="8">
        <v>213.96</v>
      </c>
      <c r="AZ42" s="7" t="s">
        <v>146</v>
      </c>
      <c r="BA42" s="7">
        <v>0.8532</v>
      </c>
      <c r="BB42" s="7">
        <v>0.2434</v>
      </c>
      <c r="BC42" s="4">
        <v>4</v>
      </c>
      <c r="BD42" s="8">
        <v>766.63</v>
      </c>
      <c r="BE42" s="4">
        <v>3</v>
      </c>
      <c r="BF42" s="8">
        <v>285.46</v>
      </c>
      <c r="BG42" s="7">
        <v>0.3333</v>
      </c>
      <c r="BH42" s="7">
        <v>1.6856</v>
      </c>
      <c r="BI42" s="7">
        <v>0.5172</v>
      </c>
      <c r="BJ42" s="4">
        <v>1</v>
      </c>
      <c r="BK42" s="8">
        <v>96.53</v>
      </c>
      <c r="BL42" s="2" t="s">
        <v>446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197</v>
      </c>
      <c r="BX42" s="2" t="s">
        <v>375</v>
      </c>
      <c r="BY42" s="2" t="s">
        <v>156</v>
      </c>
      <c r="BZ42" s="2" t="s">
        <v>156</v>
      </c>
      <c r="CA42" s="2" t="s">
        <v>146</v>
      </c>
      <c r="CB42" s="4"/>
      <c r="CC42" s="8"/>
      <c r="CD42" s="4"/>
      <c r="CE42" s="8"/>
      <c r="CF42" s="7"/>
      <c r="CG42" s="7"/>
      <c r="CH42" s="2" t="s">
        <v>240</v>
      </c>
      <c r="CI42" s="2" t="s">
        <v>143</v>
      </c>
      <c r="CJ42" s="2" t="s">
        <v>146</v>
      </c>
      <c r="CK42" s="2" t="s">
        <v>146</v>
      </c>
      <c r="CL42" s="2" t="s">
        <v>156</v>
      </c>
      <c r="CM42" s="2" t="s">
        <v>156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447</v>
      </c>
      <c r="CX42" s="2" t="s">
        <v>182</v>
      </c>
      <c r="CY42" s="2" t="s">
        <v>156</v>
      </c>
      <c r="CZ42" s="2" t="s">
        <v>156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201</v>
      </c>
      <c r="DK42" s="2" t="s">
        <v>202</v>
      </c>
      <c r="DL42" s="2" t="s">
        <v>156</v>
      </c>
      <c r="DM42" s="2" t="s">
        <v>156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231</v>
      </c>
      <c r="DX42" s="2" t="s">
        <v>448</v>
      </c>
      <c r="DY42" s="2" t="s">
        <v>156</v>
      </c>
      <c r="DZ42" s="2" t="s">
        <v>156</v>
      </c>
      <c r="EA42" s="2" t="s">
        <v>146</v>
      </c>
      <c r="EB42" s="4">
        <v>1</v>
      </c>
      <c r="EC42" s="8">
        <v>96.53</v>
      </c>
      <c r="ED42" s="4"/>
      <c r="EE42" s="8"/>
      <c r="EF42" s="7"/>
      <c r="EG42" s="7"/>
      <c r="EH42" s="2" t="s">
        <v>153</v>
      </c>
      <c r="EI42" s="2" t="s">
        <v>143</v>
      </c>
      <c r="EJ42" s="2" t="s">
        <v>449</v>
      </c>
      <c r="EK42" s="2" t="s">
        <v>314</v>
      </c>
      <c r="EL42" s="2" t="s">
        <v>156</v>
      </c>
      <c r="EM42" s="2" t="s">
        <v>156</v>
      </c>
      <c r="EN42" s="2" t="s">
        <v>146</v>
      </c>
      <c r="EO42" s="4"/>
      <c r="EP42" s="8"/>
      <c r="EQ42" s="4">
        <v>1</v>
      </c>
      <c r="ER42" s="8">
        <v>93.84</v>
      </c>
      <c r="ES42" s="7">
        <v>-1</v>
      </c>
      <c r="ET42" s="7">
        <v>-1</v>
      </c>
      <c r="EU42" s="2" t="s">
        <v>153</v>
      </c>
      <c r="EV42" s="2" t="s">
        <v>143</v>
      </c>
      <c r="EW42" s="2" t="s">
        <v>206</v>
      </c>
      <c r="EX42" s="2" t="s">
        <v>162</v>
      </c>
      <c r="EY42" s="2" t="s">
        <v>156</v>
      </c>
      <c r="EZ42" s="2" t="s">
        <v>156</v>
      </c>
      <c r="FA42" s="2" t="s">
        <v>146</v>
      </c>
      <c r="FB42" s="4"/>
      <c r="FC42" s="8"/>
      <c r="FD42" s="4"/>
      <c r="FE42" s="8"/>
      <c r="FF42" s="7"/>
      <c r="FG42" s="7"/>
      <c r="FH42" s="2" t="s">
        <v>146</v>
      </c>
      <c r="FI42" s="2" t="s">
        <v>146</v>
      </c>
      <c r="FJ42" s="2" t="s">
        <v>146</v>
      </c>
      <c r="FK42" s="2" t="s">
        <v>146</v>
      </c>
      <c r="FL42" s="2" t="s">
        <v>146</v>
      </c>
      <c r="FM42" s="2" t="s">
        <v>146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277</v>
      </c>
      <c r="FX42" s="2" t="s">
        <v>450</v>
      </c>
      <c r="FY42" s="2" t="s">
        <v>156</v>
      </c>
      <c r="FZ42" s="2" t="s">
        <v>156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143</v>
      </c>
      <c r="IW42" s="2" t="s">
        <v>210</v>
      </c>
      <c r="IX42" s="2" t="s">
        <v>182</v>
      </c>
      <c r="IY42" s="2" t="s">
        <v>156</v>
      </c>
      <c r="IZ42" s="2" t="s">
        <v>156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143</v>
      </c>
      <c r="JW42" s="2" t="s">
        <v>212</v>
      </c>
      <c r="JX42" s="2" t="s">
        <v>146</v>
      </c>
      <c r="JY42" s="2" t="s">
        <v>156</v>
      </c>
      <c r="JZ42" s="2" t="s">
        <v>156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153</v>
      </c>
      <c r="KV42" s="2" t="s">
        <v>143</v>
      </c>
      <c r="KW42" s="2" t="s">
        <v>213</v>
      </c>
      <c r="KX42" s="2" t="s">
        <v>451</v>
      </c>
      <c r="KY42" s="2" t="s">
        <v>156</v>
      </c>
      <c r="KZ42" s="2" t="s">
        <v>156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>
        <v>70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452</v>
      </c>
      <c r="B43" s="2" t="s">
        <v>135</v>
      </c>
      <c r="C43" s="2" t="s">
        <v>136</v>
      </c>
      <c r="D43" s="2" t="s">
        <v>440</v>
      </c>
      <c r="E43" s="2" t="s">
        <v>441</v>
      </c>
      <c r="F43" s="2" t="s">
        <v>442</v>
      </c>
      <c r="G43" s="2" t="s">
        <v>442</v>
      </c>
      <c r="H43" s="2" t="s">
        <v>442</v>
      </c>
      <c r="I43" s="2" t="s">
        <v>443</v>
      </c>
      <c r="J43" s="2" t="s">
        <v>172</v>
      </c>
      <c r="K43" s="2" t="s">
        <v>444</v>
      </c>
      <c r="L43" s="3">
        <v>102.14</v>
      </c>
      <c r="M43" s="3">
        <v>107.25</v>
      </c>
      <c r="N43" s="3">
        <v>299.99</v>
      </c>
      <c r="O43" s="2" t="s">
        <v>143</v>
      </c>
      <c r="P43" s="2" t="s">
        <v>310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445</v>
      </c>
      <c r="V43" s="2" t="s">
        <v>355</v>
      </c>
      <c r="W43" s="2" t="s">
        <v>149</v>
      </c>
      <c r="X43" s="2" t="s">
        <v>146</v>
      </c>
      <c r="Y43" s="2" t="s">
        <v>277</v>
      </c>
      <c r="Z43" s="4">
        <v>128</v>
      </c>
      <c r="AA43" s="4">
        <f>=ROUNDDOWN(71.1111111111111,0)</f>
      </c>
      <c r="AB43" s="5">
        <v>1.8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1</v>
      </c>
      <c r="AQ43" s="8">
        <v>299.99</v>
      </c>
      <c r="AR43" s="4">
        <v>1</v>
      </c>
      <c r="AS43" s="8">
        <v>120.12</v>
      </c>
      <c r="AT43" s="7"/>
      <c r="AU43" s="7">
        <v>1.4974</v>
      </c>
      <c r="AV43" s="4" t="s">
        <v>146</v>
      </c>
      <c r="AW43" s="8" t="s">
        <v>146</v>
      </c>
      <c r="AX43" s="4" t="s">
        <v>146</v>
      </c>
      <c r="AY43" s="8" t="s">
        <v>146</v>
      </c>
      <c r="AZ43" s="7" t="s">
        <v>146</v>
      </c>
      <c r="BA43" s="7" t="s">
        <v>146</v>
      </c>
      <c r="BB43" s="7">
        <v>0.7566</v>
      </c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>
        <v>1</v>
      </c>
      <c r="BK43" s="8">
        <v>299.99</v>
      </c>
      <c r="BL43" s="2" t="s">
        <v>389</v>
      </c>
      <c r="BM43" s="7">
        <v>1</v>
      </c>
      <c r="BN43" s="7">
        <v>1</v>
      </c>
      <c r="BO43" s="4"/>
      <c r="BP43" s="8"/>
      <c r="BQ43" s="4">
        <v>1</v>
      </c>
      <c r="BR43" s="8">
        <v>120.12</v>
      </c>
      <c r="BS43" s="7">
        <v>-1</v>
      </c>
      <c r="BT43" s="7">
        <v>-1</v>
      </c>
      <c r="BU43" s="2" t="s">
        <v>153</v>
      </c>
      <c r="BV43" s="2" t="s">
        <v>143</v>
      </c>
      <c r="BW43" s="2" t="s">
        <v>197</v>
      </c>
      <c r="BX43" s="2" t="s">
        <v>198</v>
      </c>
      <c r="BY43" s="2" t="s">
        <v>156</v>
      </c>
      <c r="BZ43" s="2" t="s">
        <v>156</v>
      </c>
      <c r="CA43" s="2" t="s">
        <v>146</v>
      </c>
      <c r="CB43" s="4"/>
      <c r="CC43" s="8"/>
      <c r="CD43" s="4"/>
      <c r="CE43" s="8"/>
      <c r="CF43" s="7"/>
      <c r="CG43" s="7"/>
      <c r="CH43" s="2" t="s">
        <v>240</v>
      </c>
      <c r="CI43" s="2" t="s">
        <v>143</v>
      </c>
      <c r="CJ43" s="2" t="s">
        <v>146</v>
      </c>
      <c r="CK43" s="2" t="s">
        <v>146</v>
      </c>
      <c r="CL43" s="2" t="s">
        <v>156</v>
      </c>
      <c r="CM43" s="2" t="s">
        <v>156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447</v>
      </c>
      <c r="CX43" s="2" t="s">
        <v>200</v>
      </c>
      <c r="CY43" s="2" t="s">
        <v>156</v>
      </c>
      <c r="CZ43" s="2" t="s">
        <v>156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201</v>
      </c>
      <c r="DK43" s="2" t="s">
        <v>453</v>
      </c>
      <c r="DL43" s="2" t="s">
        <v>156</v>
      </c>
      <c r="DM43" s="2" t="s">
        <v>156</v>
      </c>
      <c r="DN43" s="2" t="s">
        <v>146</v>
      </c>
      <c r="DO43" s="4">
        <v>1</v>
      </c>
      <c r="DP43" s="8">
        <v>299.99</v>
      </c>
      <c r="DQ43" s="4"/>
      <c r="DR43" s="8"/>
      <c r="DS43" s="7"/>
      <c r="DT43" s="7"/>
      <c r="DU43" s="2" t="s">
        <v>153</v>
      </c>
      <c r="DV43" s="2" t="s">
        <v>143</v>
      </c>
      <c r="DW43" s="2" t="s">
        <v>231</v>
      </c>
      <c r="DX43" s="2" t="s">
        <v>454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449</v>
      </c>
      <c r="EK43" s="2" t="s">
        <v>263</v>
      </c>
      <c r="EL43" s="2" t="s">
        <v>156</v>
      </c>
      <c r="EM43" s="2" t="s">
        <v>156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206</v>
      </c>
      <c r="EX43" s="2" t="s">
        <v>455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146</v>
      </c>
      <c r="FI43" s="2" t="s">
        <v>146</v>
      </c>
      <c r="FJ43" s="2" t="s">
        <v>146</v>
      </c>
      <c r="FK43" s="2" t="s">
        <v>146</v>
      </c>
      <c r="FL43" s="2" t="s">
        <v>146</v>
      </c>
      <c r="FM43" s="2" t="s">
        <v>146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277</v>
      </c>
      <c r="FX43" s="2" t="s">
        <v>231</v>
      </c>
      <c r="FY43" s="2" t="s">
        <v>156</v>
      </c>
      <c r="FZ43" s="2" t="s">
        <v>156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143</v>
      </c>
      <c r="IW43" s="2" t="s">
        <v>210</v>
      </c>
      <c r="IX43" s="2" t="s">
        <v>456</v>
      </c>
      <c r="IY43" s="2" t="s">
        <v>156</v>
      </c>
      <c r="IZ43" s="2" t="s">
        <v>156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143</v>
      </c>
      <c r="JW43" s="2" t="s">
        <v>212</v>
      </c>
      <c r="JX43" s="2" t="s">
        <v>146</v>
      </c>
      <c r="JY43" s="2" t="s">
        <v>156</v>
      </c>
      <c r="JZ43" s="2" t="s">
        <v>156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153</v>
      </c>
      <c r="KV43" s="2" t="s">
        <v>143</v>
      </c>
      <c r="KW43" s="2" t="s">
        <v>213</v>
      </c>
      <c r="KX43" s="2" t="s">
        <v>366</v>
      </c>
      <c r="KY43" s="2" t="s">
        <v>156</v>
      </c>
      <c r="KZ43" s="2" t="s">
        <v>156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>
        <v>128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457</v>
      </c>
      <c r="B44" s="2" t="s">
        <v>135</v>
      </c>
      <c r="C44" s="2" t="s">
        <v>136</v>
      </c>
      <c r="D44" s="2" t="s">
        <v>440</v>
      </c>
      <c r="E44" s="2" t="s">
        <v>441</v>
      </c>
      <c r="F44" s="2" t="s">
        <v>442</v>
      </c>
      <c r="G44" s="2" t="s">
        <v>442</v>
      </c>
      <c r="H44" s="2" t="s">
        <v>442</v>
      </c>
      <c r="I44" s="2" t="s">
        <v>443</v>
      </c>
      <c r="J44" s="2" t="s">
        <v>141</v>
      </c>
      <c r="K44" s="2" t="s">
        <v>458</v>
      </c>
      <c r="L44" s="3">
        <v>85.12</v>
      </c>
      <c r="M44" s="3">
        <v>89.38</v>
      </c>
      <c r="N44" s="3">
        <v>249.99</v>
      </c>
      <c r="O44" s="2" t="s">
        <v>143</v>
      </c>
      <c r="P44" s="2" t="s">
        <v>310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445</v>
      </c>
      <c r="V44" s="2" t="s">
        <v>355</v>
      </c>
      <c r="W44" s="2" t="s">
        <v>149</v>
      </c>
      <c r="X44" s="2" t="s">
        <v>146</v>
      </c>
      <c r="Y44" s="2" t="s">
        <v>277</v>
      </c>
      <c r="Z44" s="4">
        <v>148</v>
      </c>
      <c r="AA44" s="4">
        <f>=ROUNDDOWN(185,0)</f>
      </c>
      <c r="AB44" s="5">
        <v>0.8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>
        <v>249.99</v>
      </c>
      <c r="AR44" s="4">
        <v>1</v>
      </c>
      <c r="AS44" s="8">
        <v>71.5</v>
      </c>
      <c r="AT44" s="7"/>
      <c r="AU44" s="7">
        <v>2.4964</v>
      </c>
      <c r="AV44" s="4">
        <v>2</v>
      </c>
      <c r="AW44" s="8">
        <v>370.11</v>
      </c>
      <c r="AX44" s="4">
        <v>1</v>
      </c>
      <c r="AY44" s="8">
        <v>71.5</v>
      </c>
      <c r="AZ44" s="7">
        <v>1</v>
      </c>
      <c r="BA44" s="7">
        <v>4.1764</v>
      </c>
      <c r="BB44" s="7">
        <v>0.6754</v>
      </c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>
        <v>0.4828</v>
      </c>
      <c r="BJ44" s="4">
        <v>1</v>
      </c>
      <c r="BK44" s="8">
        <v>249.99</v>
      </c>
      <c r="BL44" s="2" t="s">
        <v>459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197</v>
      </c>
      <c r="BX44" s="2" t="s">
        <v>421</v>
      </c>
      <c r="BY44" s="2" t="s">
        <v>156</v>
      </c>
      <c r="BZ44" s="2" t="s">
        <v>156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146</v>
      </c>
      <c r="CK44" s="2" t="s">
        <v>460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447</v>
      </c>
      <c r="CX44" s="2" t="s">
        <v>221</v>
      </c>
      <c r="CY44" s="2" t="s">
        <v>156</v>
      </c>
      <c r="CZ44" s="2" t="s">
        <v>156</v>
      </c>
      <c r="DA44" s="2" t="s">
        <v>146</v>
      </c>
      <c r="DB44" s="4"/>
      <c r="DC44" s="8"/>
      <c r="DD44" s="4">
        <v>1</v>
      </c>
      <c r="DE44" s="8">
        <v>71.5</v>
      </c>
      <c r="DF44" s="7">
        <v>-1</v>
      </c>
      <c r="DG44" s="7">
        <v>-1</v>
      </c>
      <c r="DH44" s="2" t="s">
        <v>153</v>
      </c>
      <c r="DI44" s="2" t="s">
        <v>143</v>
      </c>
      <c r="DJ44" s="2" t="s">
        <v>201</v>
      </c>
      <c r="DK44" s="2" t="s">
        <v>461</v>
      </c>
      <c r="DL44" s="2" t="s">
        <v>156</v>
      </c>
      <c r="DM44" s="2" t="s">
        <v>156</v>
      </c>
      <c r="DN44" s="2" t="s">
        <v>146</v>
      </c>
      <c r="DO44" s="4">
        <v>1</v>
      </c>
      <c r="DP44" s="8">
        <v>249.99</v>
      </c>
      <c r="DQ44" s="4"/>
      <c r="DR44" s="8"/>
      <c r="DS44" s="7"/>
      <c r="DT44" s="7"/>
      <c r="DU44" s="2" t="s">
        <v>153</v>
      </c>
      <c r="DV44" s="2" t="s">
        <v>143</v>
      </c>
      <c r="DW44" s="2" t="s">
        <v>231</v>
      </c>
      <c r="DX44" s="2" t="s">
        <v>315</v>
      </c>
      <c r="DY44" s="2" t="s">
        <v>156</v>
      </c>
      <c r="DZ44" s="2" t="s">
        <v>156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449</v>
      </c>
      <c r="EK44" s="2" t="s">
        <v>462</v>
      </c>
      <c r="EL44" s="2" t="s">
        <v>156</v>
      </c>
      <c r="EM44" s="2" t="s">
        <v>156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206</v>
      </c>
      <c r="EX44" s="2" t="s">
        <v>463</v>
      </c>
      <c r="EY44" s="2" t="s">
        <v>156</v>
      </c>
      <c r="EZ44" s="2" t="s">
        <v>156</v>
      </c>
      <c r="FA44" s="2" t="s">
        <v>146</v>
      </c>
      <c r="FB44" s="4"/>
      <c r="FC44" s="8"/>
      <c r="FD44" s="4"/>
      <c r="FE44" s="8"/>
      <c r="FF44" s="7"/>
      <c r="FG44" s="7"/>
      <c r="FH44" s="2" t="s">
        <v>146</v>
      </c>
      <c r="FI44" s="2" t="s">
        <v>146</v>
      </c>
      <c r="FJ44" s="2" t="s">
        <v>146</v>
      </c>
      <c r="FK44" s="2" t="s">
        <v>146</v>
      </c>
      <c r="FL44" s="2" t="s">
        <v>146</v>
      </c>
      <c r="FM44" s="2" t="s">
        <v>146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277</v>
      </c>
      <c r="FX44" s="2" t="s">
        <v>426</v>
      </c>
      <c r="FY44" s="2" t="s">
        <v>156</v>
      </c>
      <c r="FZ44" s="2" t="s">
        <v>156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210</v>
      </c>
      <c r="IX44" s="2" t="s">
        <v>464</v>
      </c>
      <c r="IY44" s="2" t="s">
        <v>156</v>
      </c>
      <c r="IZ44" s="2" t="s">
        <v>156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143</v>
      </c>
      <c r="JW44" s="2" t="s">
        <v>232</v>
      </c>
      <c r="JX44" s="2" t="s">
        <v>146</v>
      </c>
      <c r="JY44" s="2" t="s">
        <v>156</v>
      </c>
      <c r="JZ44" s="2" t="s">
        <v>156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153</v>
      </c>
      <c r="KV44" s="2" t="s">
        <v>143</v>
      </c>
      <c r="KW44" s="2" t="s">
        <v>213</v>
      </c>
      <c r="KX44" s="2" t="s">
        <v>146</v>
      </c>
      <c r="KY44" s="2" t="s">
        <v>156</v>
      </c>
      <c r="KZ44" s="2" t="s">
        <v>156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148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465</v>
      </c>
      <c r="B45" s="2" t="s">
        <v>135</v>
      </c>
      <c r="C45" s="2" t="s">
        <v>136</v>
      </c>
      <c r="D45" s="2" t="s">
        <v>440</v>
      </c>
      <c r="E45" s="2" t="s">
        <v>441</v>
      </c>
      <c r="F45" s="2" t="s">
        <v>442</v>
      </c>
      <c r="G45" s="2" t="s">
        <v>442</v>
      </c>
      <c r="H45" s="2" t="s">
        <v>442</v>
      </c>
      <c r="I45" s="2" t="s">
        <v>443</v>
      </c>
      <c r="J45" s="2" t="s">
        <v>172</v>
      </c>
      <c r="K45" s="2" t="s">
        <v>458</v>
      </c>
      <c r="L45" s="3">
        <v>102.14</v>
      </c>
      <c r="M45" s="3">
        <v>107.25</v>
      </c>
      <c r="N45" s="3">
        <v>299.99</v>
      </c>
      <c r="O45" s="2" t="s">
        <v>143</v>
      </c>
      <c r="P45" s="2" t="s">
        <v>310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445</v>
      </c>
      <c r="V45" s="2" t="s">
        <v>355</v>
      </c>
      <c r="W45" s="2" t="s">
        <v>149</v>
      </c>
      <c r="X45" s="2" t="s">
        <v>146</v>
      </c>
      <c r="Y45" s="2" t="s">
        <v>277</v>
      </c>
      <c r="Z45" s="4">
        <v>160</v>
      </c>
      <c r="AA45" s="4">
        <f>=ROUNDDOWN(200,0)</f>
      </c>
      <c r="AB45" s="5">
        <v>0.8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1</v>
      </c>
      <c r="AQ45" s="8">
        <v>120.12</v>
      </c>
      <c r="AR45" s="4"/>
      <c r="AS45" s="8"/>
      <c r="AT45" s="7"/>
      <c r="AU45" s="7"/>
      <c r="AV45" s="4" t="s">
        <v>146</v>
      </c>
      <c r="AW45" s="8" t="s">
        <v>146</v>
      </c>
      <c r="AX45" s="4" t="s">
        <v>146</v>
      </c>
      <c r="AY45" s="8" t="s">
        <v>146</v>
      </c>
      <c r="AZ45" s="7" t="s">
        <v>146</v>
      </c>
      <c r="BA45" s="7" t="s">
        <v>146</v>
      </c>
      <c r="BB45" s="7">
        <v>0.3246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 t="s">
        <v>146</v>
      </c>
      <c r="BJ45" s="4">
        <v>1</v>
      </c>
      <c r="BK45" s="8">
        <v>120.12</v>
      </c>
      <c r="BL45" s="2" t="s">
        <v>16</v>
      </c>
      <c r="BM45" s="7">
        <v>1</v>
      </c>
      <c r="BN45" s="7">
        <v>1</v>
      </c>
      <c r="BO45" s="4">
        <v>1</v>
      </c>
      <c r="BP45" s="8">
        <v>120.12</v>
      </c>
      <c r="BQ45" s="4"/>
      <c r="BR45" s="8"/>
      <c r="BS45" s="7"/>
      <c r="BT45" s="7"/>
      <c r="BU45" s="2" t="s">
        <v>153</v>
      </c>
      <c r="BV45" s="2" t="s">
        <v>143</v>
      </c>
      <c r="BW45" s="2" t="s">
        <v>197</v>
      </c>
      <c r="BX45" s="2" t="s">
        <v>466</v>
      </c>
      <c r="BY45" s="2" t="s">
        <v>156</v>
      </c>
      <c r="BZ45" s="2" t="s">
        <v>156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146</v>
      </c>
      <c r="CK45" s="2" t="s">
        <v>467</v>
      </c>
      <c r="CL45" s="2" t="s">
        <v>156</v>
      </c>
      <c r="CM45" s="2" t="s">
        <v>156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447</v>
      </c>
      <c r="CX45" s="2" t="s">
        <v>339</v>
      </c>
      <c r="CY45" s="2" t="s">
        <v>156</v>
      </c>
      <c r="CZ45" s="2" t="s">
        <v>156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201</v>
      </c>
      <c r="DK45" s="2" t="s">
        <v>384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231</v>
      </c>
      <c r="DX45" s="2" t="s">
        <v>468</v>
      </c>
      <c r="DY45" s="2" t="s">
        <v>156</v>
      </c>
      <c r="DZ45" s="2" t="s">
        <v>156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449</v>
      </c>
      <c r="EK45" s="2" t="s">
        <v>469</v>
      </c>
      <c r="EL45" s="2" t="s">
        <v>156</v>
      </c>
      <c r="EM45" s="2" t="s">
        <v>156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206</v>
      </c>
      <c r="EX45" s="2" t="s">
        <v>187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146</v>
      </c>
      <c r="FI45" s="2" t="s">
        <v>146</v>
      </c>
      <c r="FJ45" s="2" t="s">
        <v>146</v>
      </c>
      <c r="FK45" s="2" t="s">
        <v>146</v>
      </c>
      <c r="FL45" s="2" t="s">
        <v>146</v>
      </c>
      <c r="FM45" s="2" t="s">
        <v>146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277</v>
      </c>
      <c r="FX45" s="2" t="s">
        <v>262</v>
      </c>
      <c r="FY45" s="2" t="s">
        <v>156</v>
      </c>
      <c r="FZ45" s="2" t="s">
        <v>156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210</v>
      </c>
      <c r="IX45" s="2" t="s">
        <v>456</v>
      </c>
      <c r="IY45" s="2" t="s">
        <v>156</v>
      </c>
      <c r="IZ45" s="2" t="s">
        <v>156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143</v>
      </c>
      <c r="JW45" s="2" t="s">
        <v>232</v>
      </c>
      <c r="JX45" s="2" t="s">
        <v>146</v>
      </c>
      <c r="JY45" s="2" t="s">
        <v>156</v>
      </c>
      <c r="JZ45" s="2" t="s">
        <v>156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153</v>
      </c>
      <c r="KV45" s="2" t="s">
        <v>143</v>
      </c>
      <c r="KW45" s="2" t="s">
        <v>213</v>
      </c>
      <c r="KX45" s="2" t="s">
        <v>366</v>
      </c>
      <c r="KY45" s="2" t="s">
        <v>156</v>
      </c>
      <c r="KZ45" s="2" t="s">
        <v>156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160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470</v>
      </c>
      <c r="B46" s="2" t="s">
        <v>135</v>
      </c>
      <c r="C46" s="2" t="s">
        <v>136</v>
      </c>
      <c r="D46" s="2" t="s">
        <v>471</v>
      </c>
      <c r="E46" s="2" t="s">
        <v>472</v>
      </c>
      <c r="F46" s="2" t="s">
        <v>473</v>
      </c>
      <c r="G46" s="2" t="s">
        <v>473</v>
      </c>
      <c r="H46" s="2" t="s">
        <v>473</v>
      </c>
      <c r="I46" s="2" t="s">
        <v>474</v>
      </c>
      <c r="J46" s="2" t="s">
        <v>475</v>
      </c>
      <c r="K46" s="2" t="s">
        <v>352</v>
      </c>
      <c r="L46" s="3">
        <v>24.76</v>
      </c>
      <c r="M46" s="3">
        <v>26</v>
      </c>
      <c r="N46" s="3">
        <v>79.99</v>
      </c>
      <c r="O46" s="2" t="s">
        <v>143</v>
      </c>
      <c r="P46" s="2" t="s">
        <v>353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354</v>
      </c>
      <c r="V46" s="2" t="s">
        <v>476</v>
      </c>
      <c r="W46" s="2" t="s">
        <v>149</v>
      </c>
      <c r="X46" s="2" t="s">
        <v>146</v>
      </c>
      <c r="Y46" s="2" t="s">
        <v>259</v>
      </c>
      <c r="Z46" s="4">
        <v>42</v>
      </c>
      <c r="AA46" s="4">
        <f>=ROUNDDOWN(8.4,0)</f>
      </c>
      <c r="AB46" s="5">
        <v>5</v>
      </c>
      <c r="AC46" s="2" t="s">
        <v>356</v>
      </c>
      <c r="AD46" s="4">
        <v>232</v>
      </c>
      <c r="AE46" s="4">
        <v>232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11</v>
      </c>
      <c r="AQ46" s="8">
        <v>311.22</v>
      </c>
      <c r="AR46" s="4">
        <v>3</v>
      </c>
      <c r="AS46" s="8">
        <v>97.2</v>
      </c>
      <c r="AT46" s="7">
        <v>2.6667</v>
      </c>
      <c r="AU46" s="7">
        <v>2.2019</v>
      </c>
      <c r="AV46" s="4">
        <v>11</v>
      </c>
      <c r="AW46" s="8">
        <v>311.22</v>
      </c>
      <c r="AX46" s="4">
        <v>3</v>
      </c>
      <c r="AY46" s="8">
        <v>97.2</v>
      </c>
      <c r="AZ46" s="7">
        <v>2.6667</v>
      </c>
      <c r="BA46" s="7">
        <v>2.2019</v>
      </c>
      <c r="BB46" s="7">
        <v>1</v>
      </c>
      <c r="BC46" s="4">
        <v>15</v>
      </c>
      <c r="BD46" s="8">
        <v>419.38</v>
      </c>
      <c r="BE46" s="4">
        <v>3</v>
      </c>
      <c r="BF46" s="8">
        <v>97.2</v>
      </c>
      <c r="BG46" s="7">
        <v>4</v>
      </c>
      <c r="BH46" s="7">
        <v>3.3146</v>
      </c>
      <c r="BI46" s="7">
        <v>0.7421</v>
      </c>
      <c r="BJ46" s="4">
        <v>11</v>
      </c>
      <c r="BK46" s="8">
        <v>311.22</v>
      </c>
      <c r="BL46" s="2" t="s">
        <v>477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153</v>
      </c>
      <c r="BV46" s="2" t="s">
        <v>402</v>
      </c>
      <c r="BW46" s="2" t="s">
        <v>197</v>
      </c>
      <c r="BX46" s="2" t="s">
        <v>368</v>
      </c>
      <c r="BY46" s="2" t="s">
        <v>156</v>
      </c>
      <c r="BZ46" s="2" t="s">
        <v>156</v>
      </c>
      <c r="CA46" s="2" t="s">
        <v>146</v>
      </c>
      <c r="CB46" s="4">
        <v>8</v>
      </c>
      <c r="CC46" s="8">
        <v>227.76</v>
      </c>
      <c r="CD46" s="4"/>
      <c r="CE46" s="8"/>
      <c r="CF46" s="7"/>
      <c r="CG46" s="7"/>
      <c r="CH46" s="2" t="s">
        <v>153</v>
      </c>
      <c r="CI46" s="2" t="s">
        <v>143</v>
      </c>
      <c r="CJ46" s="2" t="s">
        <v>146</v>
      </c>
      <c r="CK46" s="2" t="s">
        <v>287</v>
      </c>
      <c r="CL46" s="2" t="s">
        <v>156</v>
      </c>
      <c r="CM46" s="2" t="s">
        <v>156</v>
      </c>
      <c r="CN46" s="2" t="s">
        <v>146</v>
      </c>
      <c r="CO46" s="4">
        <v>2</v>
      </c>
      <c r="CP46" s="8">
        <v>56.16</v>
      </c>
      <c r="CQ46" s="4"/>
      <c r="CR46" s="8"/>
      <c r="CS46" s="7"/>
      <c r="CT46" s="7"/>
      <c r="CU46" s="2" t="s">
        <v>153</v>
      </c>
      <c r="CV46" s="2" t="s">
        <v>143</v>
      </c>
      <c r="CW46" s="2" t="s">
        <v>359</v>
      </c>
      <c r="CX46" s="2" t="s">
        <v>390</v>
      </c>
      <c r="CY46" s="2" t="s">
        <v>156</v>
      </c>
      <c r="CZ46" s="2" t="s">
        <v>156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201</v>
      </c>
      <c r="DK46" s="2" t="s">
        <v>422</v>
      </c>
      <c r="DL46" s="2" t="s">
        <v>156</v>
      </c>
      <c r="DM46" s="2" t="s">
        <v>156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277</v>
      </c>
      <c r="DX46" s="2" t="s">
        <v>203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177</v>
      </c>
      <c r="EK46" s="2" t="s">
        <v>174</v>
      </c>
      <c r="EL46" s="2" t="s">
        <v>156</v>
      </c>
      <c r="EM46" s="2" t="s">
        <v>156</v>
      </c>
      <c r="EN46" s="2" t="s">
        <v>146</v>
      </c>
      <c r="EO46" s="4">
        <v>1</v>
      </c>
      <c r="EP46" s="8">
        <v>27.3</v>
      </c>
      <c r="EQ46" s="4"/>
      <c r="ER46" s="8"/>
      <c r="ES46" s="7"/>
      <c r="ET46" s="7"/>
      <c r="EU46" s="2" t="s">
        <v>153</v>
      </c>
      <c r="EV46" s="2" t="s">
        <v>143</v>
      </c>
      <c r="EW46" s="2" t="s">
        <v>206</v>
      </c>
      <c r="EX46" s="2" t="s">
        <v>280</v>
      </c>
      <c r="EY46" s="2" t="s">
        <v>156</v>
      </c>
      <c r="EZ46" s="2" t="s">
        <v>156</v>
      </c>
      <c r="FA46" s="2" t="s">
        <v>146</v>
      </c>
      <c r="FB46" s="4"/>
      <c r="FC46" s="8"/>
      <c r="FD46" s="4"/>
      <c r="FE46" s="8"/>
      <c r="FF46" s="7"/>
      <c r="FG46" s="7"/>
      <c r="FH46" s="2" t="s">
        <v>146</v>
      </c>
      <c r="FI46" s="2" t="s">
        <v>146</v>
      </c>
      <c r="FJ46" s="2" t="s">
        <v>146</v>
      </c>
      <c r="FK46" s="2" t="s">
        <v>146</v>
      </c>
      <c r="FL46" s="2" t="s">
        <v>146</v>
      </c>
      <c r="FM46" s="2" t="s">
        <v>146</v>
      </c>
      <c r="FN46" s="2" t="s">
        <v>146</v>
      </c>
      <c r="FO46" s="4"/>
      <c r="FP46" s="8"/>
      <c r="FQ46" s="4">
        <v>3</v>
      </c>
      <c r="FR46" s="8">
        <v>97.2</v>
      </c>
      <c r="FS46" s="7">
        <v>-1</v>
      </c>
      <c r="FT46" s="7">
        <v>-1</v>
      </c>
      <c r="FU46" s="2" t="s">
        <v>153</v>
      </c>
      <c r="FV46" s="2" t="s">
        <v>143</v>
      </c>
      <c r="FW46" s="2" t="s">
        <v>259</v>
      </c>
      <c r="FX46" s="2" t="s">
        <v>478</v>
      </c>
      <c r="FY46" s="2" t="s">
        <v>156</v>
      </c>
      <c r="FZ46" s="2" t="s">
        <v>156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143</v>
      </c>
      <c r="IW46" s="2" t="s">
        <v>364</v>
      </c>
      <c r="IX46" s="2" t="s">
        <v>479</v>
      </c>
      <c r="IY46" s="2" t="s">
        <v>156</v>
      </c>
      <c r="IZ46" s="2" t="s">
        <v>156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232</v>
      </c>
      <c r="JX46" s="2" t="s">
        <v>146</v>
      </c>
      <c r="JY46" s="2" t="s">
        <v>156</v>
      </c>
      <c r="JZ46" s="2" t="s">
        <v>156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153</v>
      </c>
      <c r="KV46" s="2" t="s">
        <v>143</v>
      </c>
      <c r="KW46" s="2" t="s">
        <v>365</v>
      </c>
      <c r="KX46" s="2" t="s">
        <v>480</v>
      </c>
      <c r="KY46" s="2" t="s">
        <v>156</v>
      </c>
      <c r="KZ46" s="2" t="s">
        <v>156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42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>
        <v>232</v>
      </c>
      <c r="PT46" s="4"/>
    </row>
    <row r="47">
      <c r="A47" s="2" t="s">
        <v>481</v>
      </c>
      <c r="B47" s="2" t="s">
        <v>135</v>
      </c>
      <c r="C47" s="2" t="s">
        <v>136</v>
      </c>
      <c r="D47" s="2" t="s">
        <v>471</v>
      </c>
      <c r="E47" s="2" t="s">
        <v>472</v>
      </c>
      <c r="F47" s="2" t="s">
        <v>473</v>
      </c>
      <c r="G47" s="2" t="s">
        <v>473</v>
      </c>
      <c r="H47" s="2" t="s">
        <v>473</v>
      </c>
      <c r="I47" s="2" t="s">
        <v>474</v>
      </c>
      <c r="J47" s="2" t="s">
        <v>475</v>
      </c>
      <c r="K47" s="2" t="s">
        <v>304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354</v>
      </c>
      <c r="V47" s="2" t="s">
        <v>476</v>
      </c>
      <c r="W47" s="2" t="s">
        <v>149</v>
      </c>
      <c r="X47" s="2" t="s">
        <v>146</v>
      </c>
      <c r="Y47" s="2" t="s">
        <v>259</v>
      </c>
      <c r="Z47" s="4">
        <v>206</v>
      </c>
      <c r="AA47" s="4">
        <f>=ROUNDDOWN(41.2,0)</f>
      </c>
      <c r="AB47" s="5">
        <v>5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4</v>
      </c>
      <c r="AQ47" s="8">
        <v>108.16</v>
      </c>
      <c r="AR47" s="4"/>
      <c r="AS47" s="8"/>
      <c r="AT47" s="7"/>
      <c r="AU47" s="7"/>
      <c r="AV47" s="4">
        <v>4</v>
      </c>
      <c r="AW47" s="8">
        <v>108.16</v>
      </c>
      <c r="AX47" s="4"/>
      <c r="AY47" s="8"/>
      <c r="AZ47" s="7"/>
      <c r="BA47" s="7"/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0.2579</v>
      </c>
      <c r="BJ47" s="4">
        <v>4</v>
      </c>
      <c r="BK47" s="8">
        <v>108.16</v>
      </c>
      <c r="BL47" s="2" t="s">
        <v>482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153</v>
      </c>
      <c r="BV47" s="2" t="s">
        <v>402</v>
      </c>
      <c r="BW47" s="2" t="s">
        <v>197</v>
      </c>
      <c r="BX47" s="2" t="s">
        <v>483</v>
      </c>
      <c r="BY47" s="2" t="s">
        <v>156</v>
      </c>
      <c r="BZ47" s="2" t="s">
        <v>156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146</v>
      </c>
      <c r="CK47" s="2" t="s">
        <v>146</v>
      </c>
      <c r="CL47" s="2" t="s">
        <v>156</v>
      </c>
      <c r="CM47" s="2" t="s">
        <v>156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359</v>
      </c>
      <c r="CX47" s="2" t="s">
        <v>311</v>
      </c>
      <c r="CY47" s="2" t="s">
        <v>156</v>
      </c>
      <c r="CZ47" s="2" t="s">
        <v>156</v>
      </c>
      <c r="DA47" s="2" t="s">
        <v>146</v>
      </c>
      <c r="DB47" s="4">
        <v>2</v>
      </c>
      <c r="DC47" s="8">
        <v>52</v>
      </c>
      <c r="DD47" s="4"/>
      <c r="DE47" s="8"/>
      <c r="DF47" s="7"/>
      <c r="DG47" s="7"/>
      <c r="DH47" s="2" t="s">
        <v>153</v>
      </c>
      <c r="DI47" s="2" t="s">
        <v>143</v>
      </c>
      <c r="DJ47" s="2" t="s">
        <v>201</v>
      </c>
      <c r="DK47" s="2" t="s">
        <v>484</v>
      </c>
      <c r="DL47" s="2" t="s">
        <v>156</v>
      </c>
      <c r="DM47" s="2" t="s">
        <v>156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277</v>
      </c>
      <c r="DX47" s="2" t="s">
        <v>328</v>
      </c>
      <c r="DY47" s="2" t="s">
        <v>156</v>
      </c>
      <c r="DZ47" s="2" t="s">
        <v>156</v>
      </c>
      <c r="EA47" s="2" t="s">
        <v>146</v>
      </c>
      <c r="EB47" s="4">
        <v>2</v>
      </c>
      <c r="EC47" s="8">
        <v>56.16</v>
      </c>
      <c r="ED47" s="4"/>
      <c r="EE47" s="8"/>
      <c r="EF47" s="7"/>
      <c r="EG47" s="7"/>
      <c r="EH47" s="2" t="s">
        <v>153</v>
      </c>
      <c r="EI47" s="2" t="s">
        <v>143</v>
      </c>
      <c r="EJ47" s="2" t="s">
        <v>177</v>
      </c>
      <c r="EK47" s="2" t="s">
        <v>485</v>
      </c>
      <c r="EL47" s="2" t="s">
        <v>156</v>
      </c>
      <c r="EM47" s="2" t="s">
        <v>156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206</v>
      </c>
      <c r="EX47" s="2" t="s">
        <v>370</v>
      </c>
      <c r="EY47" s="2" t="s">
        <v>156</v>
      </c>
      <c r="EZ47" s="2" t="s">
        <v>156</v>
      </c>
      <c r="FA47" s="2" t="s">
        <v>146</v>
      </c>
      <c r="FB47" s="4"/>
      <c r="FC47" s="8"/>
      <c r="FD47" s="4"/>
      <c r="FE47" s="8"/>
      <c r="FF47" s="7"/>
      <c r="FG47" s="7"/>
      <c r="FH47" s="2" t="s">
        <v>146</v>
      </c>
      <c r="FI47" s="2" t="s">
        <v>146</v>
      </c>
      <c r="FJ47" s="2" t="s">
        <v>146</v>
      </c>
      <c r="FK47" s="2" t="s">
        <v>146</v>
      </c>
      <c r="FL47" s="2" t="s">
        <v>146</v>
      </c>
      <c r="FM47" s="2" t="s">
        <v>146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259</v>
      </c>
      <c r="FX47" s="2" t="s">
        <v>393</v>
      </c>
      <c r="FY47" s="2" t="s">
        <v>156</v>
      </c>
      <c r="FZ47" s="2" t="s">
        <v>156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364</v>
      </c>
      <c r="IX47" s="2" t="s">
        <v>486</v>
      </c>
      <c r="IY47" s="2" t="s">
        <v>156</v>
      </c>
      <c r="IZ47" s="2" t="s">
        <v>156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232</v>
      </c>
      <c r="JX47" s="2" t="s">
        <v>146</v>
      </c>
      <c r="JY47" s="2" t="s">
        <v>156</v>
      </c>
      <c r="JZ47" s="2" t="s">
        <v>156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153</v>
      </c>
      <c r="KV47" s="2" t="s">
        <v>143</v>
      </c>
      <c r="KW47" s="2" t="s">
        <v>365</v>
      </c>
      <c r="KX47" s="2" t="s">
        <v>146</v>
      </c>
      <c r="KY47" s="2" t="s">
        <v>156</v>
      </c>
      <c r="KZ47" s="2" t="s">
        <v>156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206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487</v>
      </c>
      <c r="B48" s="2" t="s">
        <v>135</v>
      </c>
      <c r="C48" s="2" t="s">
        <v>136</v>
      </c>
      <c r="D48" s="2" t="s">
        <v>471</v>
      </c>
      <c r="E48" s="2" t="s">
        <v>472</v>
      </c>
      <c r="F48" s="2" t="s">
        <v>473</v>
      </c>
      <c r="G48" s="2" t="s">
        <v>473</v>
      </c>
      <c r="H48" s="2" t="s">
        <v>473</v>
      </c>
      <c r="I48" s="2" t="s">
        <v>474</v>
      </c>
      <c r="J48" s="2" t="s">
        <v>475</v>
      </c>
      <c r="K48" s="2" t="s">
        <v>276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310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354</v>
      </c>
      <c r="V48" s="2" t="s">
        <v>476</v>
      </c>
      <c r="W48" s="2" t="s">
        <v>149</v>
      </c>
      <c r="X48" s="2" t="s">
        <v>146</v>
      </c>
      <c r="Y48" s="2" t="s">
        <v>259</v>
      </c>
      <c r="Z48" s="4">
        <v>112</v>
      </c>
      <c r="AA48" s="4">
        <f>=ROUNDDOWN(140,0)</f>
      </c>
      <c r="AB48" s="5">
        <v>0.8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402</v>
      </c>
      <c r="BW48" s="2" t="s">
        <v>197</v>
      </c>
      <c r="BX48" s="2" t="s">
        <v>488</v>
      </c>
      <c r="BY48" s="2" t="s">
        <v>156</v>
      </c>
      <c r="BZ48" s="2" t="s">
        <v>156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146</v>
      </c>
      <c r="CK48" s="2" t="s">
        <v>489</v>
      </c>
      <c r="CL48" s="2" t="s">
        <v>156</v>
      </c>
      <c r="CM48" s="2" t="s">
        <v>156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359</v>
      </c>
      <c r="CX48" s="2" t="s">
        <v>368</v>
      </c>
      <c r="CY48" s="2" t="s">
        <v>156</v>
      </c>
      <c r="CZ48" s="2" t="s">
        <v>156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201</v>
      </c>
      <c r="DK48" s="2" t="s">
        <v>490</v>
      </c>
      <c r="DL48" s="2" t="s">
        <v>156</v>
      </c>
      <c r="DM48" s="2" t="s">
        <v>156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259</v>
      </c>
      <c r="DX48" s="2" t="s">
        <v>219</v>
      </c>
      <c r="DY48" s="2" t="s">
        <v>156</v>
      </c>
      <c r="DZ48" s="2" t="s">
        <v>156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177</v>
      </c>
      <c r="EK48" s="2" t="s">
        <v>205</v>
      </c>
      <c r="EL48" s="2" t="s">
        <v>156</v>
      </c>
      <c r="EM48" s="2" t="s">
        <v>156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206</v>
      </c>
      <c r="EX48" s="2" t="s">
        <v>325</v>
      </c>
      <c r="EY48" s="2" t="s">
        <v>156</v>
      </c>
      <c r="EZ48" s="2" t="s">
        <v>156</v>
      </c>
      <c r="FA48" s="2" t="s">
        <v>146</v>
      </c>
      <c r="FB48" s="4"/>
      <c r="FC48" s="8"/>
      <c r="FD48" s="4"/>
      <c r="FE48" s="8"/>
      <c r="FF48" s="7"/>
      <c r="FG48" s="7"/>
      <c r="FH48" s="2" t="s">
        <v>146</v>
      </c>
      <c r="FI48" s="2" t="s">
        <v>146</v>
      </c>
      <c r="FJ48" s="2" t="s">
        <v>146</v>
      </c>
      <c r="FK48" s="2" t="s">
        <v>146</v>
      </c>
      <c r="FL48" s="2" t="s">
        <v>146</v>
      </c>
      <c r="FM48" s="2" t="s">
        <v>146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259</v>
      </c>
      <c r="FX48" s="2" t="s">
        <v>301</v>
      </c>
      <c r="FY48" s="2" t="s">
        <v>156</v>
      </c>
      <c r="FZ48" s="2" t="s">
        <v>156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364</v>
      </c>
      <c r="IX48" s="2" t="s">
        <v>146</v>
      </c>
      <c r="IY48" s="2" t="s">
        <v>156</v>
      </c>
      <c r="IZ48" s="2" t="s">
        <v>156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153</v>
      </c>
      <c r="JV48" s="2" t="s">
        <v>143</v>
      </c>
      <c r="JW48" s="2" t="s">
        <v>232</v>
      </c>
      <c r="JX48" s="2" t="s">
        <v>146</v>
      </c>
      <c r="JY48" s="2" t="s">
        <v>156</v>
      </c>
      <c r="JZ48" s="2" t="s">
        <v>156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153</v>
      </c>
      <c r="KV48" s="2" t="s">
        <v>143</v>
      </c>
      <c r="KW48" s="2" t="s">
        <v>365</v>
      </c>
      <c r="KX48" s="2" t="s">
        <v>146</v>
      </c>
      <c r="KY48" s="2" t="s">
        <v>156</v>
      </c>
      <c r="KZ48" s="2" t="s">
        <v>156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112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491</v>
      </c>
      <c r="B49" s="2" t="s">
        <v>135</v>
      </c>
      <c r="C49" s="2" t="s">
        <v>136</v>
      </c>
      <c r="D49" s="2" t="s">
        <v>471</v>
      </c>
      <c r="E49" s="2" t="s">
        <v>472</v>
      </c>
      <c r="F49" s="2" t="s">
        <v>473</v>
      </c>
      <c r="G49" s="2" t="s">
        <v>473</v>
      </c>
      <c r="H49" s="2" t="s">
        <v>473</v>
      </c>
      <c r="I49" s="2" t="s">
        <v>474</v>
      </c>
      <c r="J49" s="2" t="s">
        <v>475</v>
      </c>
      <c r="K49" s="2" t="s">
        <v>193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310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354</v>
      </c>
      <c r="V49" s="2" t="s">
        <v>476</v>
      </c>
      <c r="W49" s="2" t="s">
        <v>149</v>
      </c>
      <c r="X49" s="2" t="s">
        <v>146</v>
      </c>
      <c r="Y49" s="2" t="s">
        <v>259</v>
      </c>
      <c r="Z49" s="4">
        <v>65</v>
      </c>
      <c r="AA49" s="4">
        <f>=ROUNDDOWN(325,0)</f>
      </c>
      <c r="AB49" s="5">
        <v>0.2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153</v>
      </c>
      <c r="BV49" s="2" t="s">
        <v>402</v>
      </c>
      <c r="BW49" s="2" t="s">
        <v>197</v>
      </c>
      <c r="BX49" s="2" t="s">
        <v>368</v>
      </c>
      <c r="BY49" s="2" t="s">
        <v>156</v>
      </c>
      <c r="BZ49" s="2" t="s">
        <v>156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146</v>
      </c>
      <c r="CK49" s="2" t="s">
        <v>146</v>
      </c>
      <c r="CL49" s="2" t="s">
        <v>156</v>
      </c>
      <c r="CM49" s="2" t="s">
        <v>156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359</v>
      </c>
      <c r="CX49" s="2" t="s">
        <v>492</v>
      </c>
      <c r="CY49" s="2" t="s">
        <v>156</v>
      </c>
      <c r="CZ49" s="2" t="s">
        <v>156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201</v>
      </c>
      <c r="DK49" s="2" t="s">
        <v>370</v>
      </c>
      <c r="DL49" s="2" t="s">
        <v>156</v>
      </c>
      <c r="DM49" s="2" t="s">
        <v>156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277</v>
      </c>
      <c r="DX49" s="2" t="s">
        <v>262</v>
      </c>
      <c r="DY49" s="2" t="s">
        <v>156</v>
      </c>
      <c r="DZ49" s="2" t="s">
        <v>156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177</v>
      </c>
      <c r="EK49" s="2" t="s">
        <v>146</v>
      </c>
      <c r="EL49" s="2" t="s">
        <v>156</v>
      </c>
      <c r="EM49" s="2" t="s">
        <v>156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206</v>
      </c>
      <c r="EX49" s="2" t="s">
        <v>370</v>
      </c>
      <c r="EY49" s="2" t="s">
        <v>156</v>
      </c>
      <c r="EZ49" s="2" t="s">
        <v>156</v>
      </c>
      <c r="FA49" s="2" t="s">
        <v>146</v>
      </c>
      <c r="FB49" s="4"/>
      <c r="FC49" s="8"/>
      <c r="FD49" s="4"/>
      <c r="FE49" s="8"/>
      <c r="FF49" s="7"/>
      <c r="FG49" s="7"/>
      <c r="FH49" s="2" t="s">
        <v>146</v>
      </c>
      <c r="FI49" s="2" t="s">
        <v>146</v>
      </c>
      <c r="FJ49" s="2" t="s">
        <v>146</v>
      </c>
      <c r="FK49" s="2" t="s">
        <v>146</v>
      </c>
      <c r="FL49" s="2" t="s">
        <v>146</v>
      </c>
      <c r="FM49" s="2" t="s">
        <v>146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259</v>
      </c>
      <c r="FX49" s="2" t="s">
        <v>231</v>
      </c>
      <c r="FY49" s="2" t="s">
        <v>156</v>
      </c>
      <c r="FZ49" s="2" t="s">
        <v>156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364</v>
      </c>
      <c r="IX49" s="2" t="s">
        <v>146</v>
      </c>
      <c r="IY49" s="2" t="s">
        <v>156</v>
      </c>
      <c r="IZ49" s="2" t="s">
        <v>156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153</v>
      </c>
      <c r="JV49" s="2" t="s">
        <v>143</v>
      </c>
      <c r="JW49" s="2" t="s">
        <v>232</v>
      </c>
      <c r="JX49" s="2" t="s">
        <v>146</v>
      </c>
      <c r="JY49" s="2" t="s">
        <v>156</v>
      </c>
      <c r="JZ49" s="2" t="s">
        <v>156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153</v>
      </c>
      <c r="KV49" s="2" t="s">
        <v>143</v>
      </c>
      <c r="KW49" s="2" t="s">
        <v>365</v>
      </c>
      <c r="KX49" s="2" t="s">
        <v>146</v>
      </c>
      <c r="KY49" s="2" t="s">
        <v>156</v>
      </c>
      <c r="KZ49" s="2" t="s">
        <v>156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65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493</v>
      </c>
      <c r="B50" s="2" t="s">
        <v>135</v>
      </c>
      <c r="C50" s="2" t="s">
        <v>136</v>
      </c>
      <c r="D50" s="2" t="s">
        <v>471</v>
      </c>
      <c r="E50" s="2" t="s">
        <v>472</v>
      </c>
      <c r="F50" s="2" t="s">
        <v>245</v>
      </c>
      <c r="G50" s="2" t="s">
        <v>146</v>
      </c>
      <c r="H50" s="2" t="s">
        <v>146</v>
      </c>
      <c r="I50" s="2" t="s">
        <v>494</v>
      </c>
      <c r="J50" s="2" t="s">
        <v>495</v>
      </c>
      <c r="K50" s="2" t="s">
        <v>304</v>
      </c>
      <c r="L50" s="3">
        <v>28.5</v>
      </c>
      <c r="M50" s="3">
        <v>29.93</v>
      </c>
      <c r="N50" s="3">
        <v>79.99</v>
      </c>
      <c r="O50" s="2" t="s">
        <v>143</v>
      </c>
      <c r="P50" s="2" t="s">
        <v>496</v>
      </c>
      <c r="Q50" s="2" t="s">
        <v>145</v>
      </c>
      <c r="R50" s="2" t="s">
        <v>146</v>
      </c>
      <c r="S50" s="2" t="s">
        <v>146</v>
      </c>
      <c r="T50" s="2" t="s">
        <v>237</v>
      </c>
      <c r="U50" s="2" t="s">
        <v>354</v>
      </c>
      <c r="V50" s="2" t="s">
        <v>238</v>
      </c>
      <c r="W50" s="2" t="s">
        <v>146</v>
      </c>
      <c r="X50" s="2" t="s">
        <v>146</v>
      </c>
      <c r="Y50" s="2" t="s">
        <v>146</v>
      </c>
      <c r="Z50" s="4"/>
      <c r="AA50" s="4">
        <f>=ROUNDDOWN({0},0)</f>
      </c>
      <c r="AB50" s="5">
        <v>3</v>
      </c>
      <c r="AC50" s="2" t="s">
        <v>239</v>
      </c>
      <c r="AD50" s="4">
        <v>96</v>
      </c>
      <c r="AE50" s="4">
        <v>96</v>
      </c>
      <c r="AF50" s="6">
        <v>65</v>
      </c>
      <c r="AG50" s="6"/>
      <c r="AH50" s="7"/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146</v>
      </c>
      <c r="BV50" s="2" t="s">
        <v>146</v>
      </c>
      <c r="BW50" s="2" t="s">
        <v>146</v>
      </c>
      <c r="BX50" s="2" t="s">
        <v>146</v>
      </c>
      <c r="BY50" s="2" t="s">
        <v>146</v>
      </c>
      <c r="BZ50" s="2" t="s">
        <v>146</v>
      </c>
      <c r="CA50" s="2" t="s">
        <v>146</v>
      </c>
      <c r="CB50" s="4"/>
      <c r="CC50" s="8"/>
      <c r="CD50" s="4"/>
      <c r="CE50" s="8"/>
      <c r="CF50" s="7"/>
      <c r="CG50" s="7"/>
      <c r="CH50" s="2" t="s">
        <v>146</v>
      </c>
      <c r="CI50" s="2" t="s">
        <v>146</v>
      </c>
      <c r="CJ50" s="2" t="s">
        <v>146</v>
      </c>
      <c r="CK50" s="2" t="s">
        <v>146</v>
      </c>
      <c r="CL50" s="2" t="s">
        <v>146</v>
      </c>
      <c r="CM50" s="2" t="s">
        <v>146</v>
      </c>
      <c r="CN50" s="2" t="s">
        <v>146</v>
      </c>
      <c r="CO50" s="4"/>
      <c r="CP50" s="8"/>
      <c r="CQ50" s="4"/>
      <c r="CR50" s="8"/>
      <c r="CS50" s="7"/>
      <c r="CT50" s="7"/>
      <c r="CU50" s="2" t="s">
        <v>146</v>
      </c>
      <c r="CV50" s="2" t="s">
        <v>146</v>
      </c>
      <c r="CW50" s="2" t="s">
        <v>146</v>
      </c>
      <c r="CX50" s="2" t="s">
        <v>146</v>
      </c>
      <c r="CY50" s="2" t="s">
        <v>146</v>
      </c>
      <c r="CZ50" s="2" t="s">
        <v>146</v>
      </c>
      <c r="DA50" s="2" t="s">
        <v>146</v>
      </c>
      <c r="DB50" s="4"/>
      <c r="DC50" s="8"/>
      <c r="DD50" s="4"/>
      <c r="DE50" s="8"/>
      <c r="DF50" s="7"/>
      <c r="DG50" s="7"/>
      <c r="DH50" s="2" t="s">
        <v>146</v>
      </c>
      <c r="DI50" s="2" t="s">
        <v>146</v>
      </c>
      <c r="DJ50" s="2" t="s">
        <v>146</v>
      </c>
      <c r="DK50" s="2" t="s">
        <v>146</v>
      </c>
      <c r="DL50" s="2" t="s">
        <v>146</v>
      </c>
      <c r="DM50" s="2" t="s">
        <v>146</v>
      </c>
      <c r="DN50" s="2" t="s">
        <v>146</v>
      </c>
      <c r="DO50" s="4"/>
      <c r="DP50" s="8"/>
      <c r="DQ50" s="4"/>
      <c r="DR50" s="8"/>
      <c r="DS50" s="7"/>
      <c r="DT50" s="7"/>
      <c r="DU50" s="2" t="s">
        <v>146</v>
      </c>
      <c r="DV50" s="2" t="s">
        <v>146</v>
      </c>
      <c r="DW50" s="2" t="s">
        <v>146</v>
      </c>
      <c r="DX50" s="2" t="s">
        <v>146</v>
      </c>
      <c r="DY50" s="2" t="s">
        <v>146</v>
      </c>
      <c r="DZ50" s="2" t="s">
        <v>146</v>
      </c>
      <c r="EA50" s="2" t="s">
        <v>146</v>
      </c>
      <c r="EB50" s="4"/>
      <c r="EC50" s="8"/>
      <c r="ED50" s="4"/>
      <c r="EE50" s="8"/>
      <c r="EF50" s="7"/>
      <c r="EG50" s="7"/>
      <c r="EH50" s="2" t="s">
        <v>146</v>
      </c>
      <c r="EI50" s="2" t="s">
        <v>146</v>
      </c>
      <c r="EJ50" s="2" t="s">
        <v>146</v>
      </c>
      <c r="EK50" s="2" t="s">
        <v>146</v>
      </c>
      <c r="EL50" s="2" t="s">
        <v>146</v>
      </c>
      <c r="EM50" s="2" t="s">
        <v>146</v>
      </c>
      <c r="EN50" s="2" t="s">
        <v>146</v>
      </c>
      <c r="EO50" s="4"/>
      <c r="EP50" s="8"/>
      <c r="EQ50" s="4"/>
      <c r="ER50" s="8"/>
      <c r="ES50" s="7"/>
      <c r="ET50" s="7"/>
      <c r="EU50" s="2" t="s">
        <v>146</v>
      </c>
      <c r="EV50" s="2" t="s">
        <v>146</v>
      </c>
      <c r="EW50" s="2" t="s">
        <v>146</v>
      </c>
      <c r="EX50" s="2" t="s">
        <v>146</v>
      </c>
      <c r="EY50" s="2" t="s">
        <v>146</v>
      </c>
      <c r="EZ50" s="2" t="s">
        <v>146</v>
      </c>
      <c r="FA50" s="2" t="s">
        <v>146</v>
      </c>
      <c r="FB50" s="4"/>
      <c r="FC50" s="8"/>
      <c r="FD50" s="4"/>
      <c r="FE50" s="8"/>
      <c r="FF50" s="7"/>
      <c r="FG50" s="7"/>
      <c r="FH50" s="2" t="s">
        <v>146</v>
      </c>
      <c r="FI50" s="2" t="s">
        <v>146</v>
      </c>
      <c r="FJ50" s="2" t="s">
        <v>146</v>
      </c>
      <c r="FK50" s="2" t="s">
        <v>146</v>
      </c>
      <c r="FL50" s="2" t="s">
        <v>146</v>
      </c>
      <c r="FM50" s="2" t="s">
        <v>146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146</v>
      </c>
      <c r="FX50" s="2" t="s">
        <v>146</v>
      </c>
      <c r="FY50" s="2" t="s">
        <v>156</v>
      </c>
      <c r="FZ50" s="2" t="s">
        <v>156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153</v>
      </c>
      <c r="JV50" s="2" t="s">
        <v>143</v>
      </c>
      <c r="JW50" s="2" t="s">
        <v>146</v>
      </c>
      <c r="JX50" s="2" t="s">
        <v>146</v>
      </c>
      <c r="JY50" s="2" t="s">
        <v>156</v>
      </c>
      <c r="JZ50" s="2" t="s">
        <v>156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>
        <v>96</v>
      </c>
      <c r="PS50" s="4"/>
      <c r="PT50" s="4"/>
    </row>
    <row r="51">
      <c r="A51" s="2" t="s">
        <v>497</v>
      </c>
      <c r="B51" s="2" t="s">
        <v>135</v>
      </c>
      <c r="C51" s="2" t="s">
        <v>136</v>
      </c>
      <c r="D51" s="2" t="s">
        <v>471</v>
      </c>
      <c r="E51" s="2" t="s">
        <v>472</v>
      </c>
      <c r="F51" s="2" t="s">
        <v>498</v>
      </c>
      <c r="G51" s="2" t="s">
        <v>498</v>
      </c>
      <c r="H51" s="2" t="s">
        <v>498</v>
      </c>
      <c r="I51" s="2" t="s">
        <v>474</v>
      </c>
      <c r="J51" s="2" t="s">
        <v>475</v>
      </c>
      <c r="K51" s="2" t="s">
        <v>444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310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354</v>
      </c>
      <c r="V51" s="2" t="s">
        <v>148</v>
      </c>
      <c r="W51" s="2" t="s">
        <v>149</v>
      </c>
      <c r="X51" s="2" t="s">
        <v>146</v>
      </c>
      <c r="Y51" s="2" t="s">
        <v>259</v>
      </c>
      <c r="Z51" s="4">
        <v>6</v>
      </c>
      <c r="AA51" s="4">
        <f>=ROUNDDOWN(2,0)</f>
      </c>
      <c r="AB51" s="5">
        <v>3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3</v>
      </c>
      <c r="AS51" s="8">
        <v>87.36</v>
      </c>
      <c r="AT51" s="7">
        <v>-1</v>
      </c>
      <c r="AU51" s="7">
        <v>-1</v>
      </c>
      <c r="AV51" s="4"/>
      <c r="AW51" s="8"/>
      <c r="AX51" s="4">
        <v>3</v>
      </c>
      <c r="AY51" s="8">
        <v>87.36</v>
      </c>
      <c r="AZ51" s="7">
        <v>-1</v>
      </c>
      <c r="BA51" s="7">
        <v>-1</v>
      </c>
      <c r="BB51" s="7"/>
      <c r="BC51" s="4" t="s">
        <v>146</v>
      </c>
      <c r="BD51" s="8" t="s">
        <v>146</v>
      </c>
      <c r="BE51" s="4">
        <v>5</v>
      </c>
      <c r="BF51" s="8">
        <v>223.34</v>
      </c>
      <c r="BG51" s="7" t="s">
        <v>146</v>
      </c>
      <c r="BH51" s="7" t="s">
        <v>146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3</v>
      </c>
      <c r="BR51" s="8">
        <v>87.36</v>
      </c>
      <c r="BS51" s="7">
        <v>-1</v>
      </c>
      <c r="BT51" s="7">
        <v>-1</v>
      </c>
      <c r="BU51" s="2" t="s">
        <v>153</v>
      </c>
      <c r="BV51" s="2" t="s">
        <v>143</v>
      </c>
      <c r="BW51" s="2" t="s">
        <v>197</v>
      </c>
      <c r="BX51" s="2" t="s">
        <v>334</v>
      </c>
      <c r="BY51" s="2" t="s">
        <v>156</v>
      </c>
      <c r="BZ51" s="2" t="s">
        <v>156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146</v>
      </c>
      <c r="CK51" s="2" t="s">
        <v>499</v>
      </c>
      <c r="CL51" s="2" t="s">
        <v>156</v>
      </c>
      <c r="CM51" s="2" t="s">
        <v>156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359</v>
      </c>
      <c r="CX51" s="2" t="s">
        <v>146</v>
      </c>
      <c r="CY51" s="2" t="s">
        <v>156</v>
      </c>
      <c r="CZ51" s="2" t="s">
        <v>156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201</v>
      </c>
      <c r="DK51" s="2" t="s">
        <v>312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259</v>
      </c>
      <c r="DX51" s="2" t="s">
        <v>315</v>
      </c>
      <c r="DY51" s="2" t="s">
        <v>156</v>
      </c>
      <c r="DZ51" s="2" t="s">
        <v>156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177</v>
      </c>
      <c r="EK51" s="2" t="s">
        <v>486</v>
      </c>
      <c r="EL51" s="2" t="s">
        <v>156</v>
      </c>
      <c r="EM51" s="2" t="s">
        <v>156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206</v>
      </c>
      <c r="EX51" s="2" t="s">
        <v>169</v>
      </c>
      <c r="EY51" s="2" t="s">
        <v>156</v>
      </c>
      <c r="EZ51" s="2" t="s">
        <v>156</v>
      </c>
      <c r="FA51" s="2" t="s">
        <v>146</v>
      </c>
      <c r="FB51" s="4"/>
      <c r="FC51" s="8"/>
      <c r="FD51" s="4"/>
      <c r="FE51" s="8"/>
      <c r="FF51" s="7"/>
      <c r="FG51" s="7"/>
      <c r="FH51" s="2" t="s">
        <v>146</v>
      </c>
      <c r="FI51" s="2" t="s">
        <v>146</v>
      </c>
      <c r="FJ51" s="2" t="s">
        <v>146</v>
      </c>
      <c r="FK51" s="2" t="s">
        <v>146</v>
      </c>
      <c r="FL51" s="2" t="s">
        <v>146</v>
      </c>
      <c r="FM51" s="2" t="s">
        <v>146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259</v>
      </c>
      <c r="FX51" s="2" t="s">
        <v>231</v>
      </c>
      <c r="FY51" s="2" t="s">
        <v>156</v>
      </c>
      <c r="FZ51" s="2" t="s">
        <v>156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153</v>
      </c>
      <c r="IV51" s="2" t="s">
        <v>143</v>
      </c>
      <c r="IW51" s="2" t="s">
        <v>364</v>
      </c>
      <c r="IX51" s="2" t="s">
        <v>146</v>
      </c>
      <c r="IY51" s="2" t="s">
        <v>156</v>
      </c>
      <c r="IZ51" s="2" t="s">
        <v>156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153</v>
      </c>
      <c r="JV51" s="2" t="s">
        <v>143</v>
      </c>
      <c r="JW51" s="2" t="s">
        <v>232</v>
      </c>
      <c r="JX51" s="2" t="s">
        <v>146</v>
      </c>
      <c r="JY51" s="2" t="s">
        <v>156</v>
      </c>
      <c r="JZ51" s="2" t="s">
        <v>156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153</v>
      </c>
      <c r="KV51" s="2" t="s">
        <v>143</v>
      </c>
      <c r="KW51" s="2" t="s">
        <v>365</v>
      </c>
      <c r="KX51" s="2" t="s">
        <v>500</v>
      </c>
      <c r="KY51" s="2" t="s">
        <v>156</v>
      </c>
      <c r="KZ51" s="2" t="s">
        <v>156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>
        <v>6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2" t="s">
        <v>501</v>
      </c>
      <c r="B52" s="2" t="s">
        <v>135</v>
      </c>
      <c r="C52" s="2" t="s">
        <v>136</v>
      </c>
      <c r="D52" s="2" t="s">
        <v>471</v>
      </c>
      <c r="E52" s="2" t="s">
        <v>472</v>
      </c>
      <c r="F52" s="2" t="s">
        <v>498</v>
      </c>
      <c r="G52" s="2" t="s">
        <v>498</v>
      </c>
      <c r="H52" s="2" t="s">
        <v>498</v>
      </c>
      <c r="I52" s="2" t="s">
        <v>474</v>
      </c>
      <c r="J52" s="2" t="s">
        <v>475</v>
      </c>
      <c r="K52" s="2" t="s">
        <v>380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310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354</v>
      </c>
      <c r="V52" s="2" t="s">
        <v>148</v>
      </c>
      <c r="W52" s="2" t="s">
        <v>149</v>
      </c>
      <c r="X52" s="2" t="s">
        <v>146</v>
      </c>
      <c r="Y52" s="2" t="s">
        <v>259</v>
      </c>
      <c r="Z52" s="4">
        <v>76</v>
      </c>
      <c r="AA52" s="4">
        <f>=ROUNDDOWN(152,0)</f>
      </c>
      <c r="AB52" s="5">
        <v>0.5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/>
      <c r="AQ52" s="8"/>
      <c r="AR52" s="4">
        <v>2</v>
      </c>
      <c r="AS52" s="8">
        <v>135.98</v>
      </c>
      <c r="AT52" s="7">
        <v>-1</v>
      </c>
      <c r="AU52" s="7">
        <v>-1</v>
      </c>
      <c r="AV52" s="4"/>
      <c r="AW52" s="8"/>
      <c r="AX52" s="4">
        <v>2</v>
      </c>
      <c r="AY52" s="8">
        <v>135.98</v>
      </c>
      <c r="AZ52" s="7">
        <v>-1</v>
      </c>
      <c r="BA52" s="7">
        <v>-1</v>
      </c>
      <c r="BB52" s="7"/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197</v>
      </c>
      <c r="BX52" s="2" t="s">
        <v>483</v>
      </c>
      <c r="BY52" s="2" t="s">
        <v>156</v>
      </c>
      <c r="BZ52" s="2" t="s">
        <v>156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146</v>
      </c>
      <c r="CK52" s="2" t="s">
        <v>502</v>
      </c>
      <c r="CL52" s="2" t="s">
        <v>156</v>
      </c>
      <c r="CM52" s="2" t="s">
        <v>156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359</v>
      </c>
      <c r="CX52" s="2" t="s">
        <v>146</v>
      </c>
      <c r="CY52" s="2" t="s">
        <v>156</v>
      </c>
      <c r="CZ52" s="2" t="s">
        <v>156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201</v>
      </c>
      <c r="DK52" s="2" t="s">
        <v>336</v>
      </c>
      <c r="DL52" s="2" t="s">
        <v>156</v>
      </c>
      <c r="DM52" s="2" t="s">
        <v>156</v>
      </c>
      <c r="DN52" s="2" t="s">
        <v>146</v>
      </c>
      <c r="DO52" s="4"/>
      <c r="DP52" s="8"/>
      <c r="DQ52" s="4">
        <v>2</v>
      </c>
      <c r="DR52" s="8">
        <v>135.98</v>
      </c>
      <c r="DS52" s="7">
        <v>-1</v>
      </c>
      <c r="DT52" s="7">
        <v>-1</v>
      </c>
      <c r="DU52" s="2" t="s">
        <v>153</v>
      </c>
      <c r="DV52" s="2" t="s">
        <v>143</v>
      </c>
      <c r="DW52" s="2" t="s">
        <v>259</v>
      </c>
      <c r="DX52" s="2" t="s">
        <v>361</v>
      </c>
      <c r="DY52" s="2" t="s">
        <v>156</v>
      </c>
      <c r="DZ52" s="2" t="s">
        <v>156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177</v>
      </c>
      <c r="EK52" s="2" t="s">
        <v>503</v>
      </c>
      <c r="EL52" s="2" t="s">
        <v>156</v>
      </c>
      <c r="EM52" s="2" t="s">
        <v>156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206</v>
      </c>
      <c r="EX52" s="2" t="s">
        <v>504</v>
      </c>
      <c r="EY52" s="2" t="s">
        <v>156</v>
      </c>
      <c r="EZ52" s="2" t="s">
        <v>156</v>
      </c>
      <c r="FA52" s="2" t="s">
        <v>146</v>
      </c>
      <c r="FB52" s="4"/>
      <c r="FC52" s="8"/>
      <c r="FD52" s="4"/>
      <c r="FE52" s="8"/>
      <c r="FF52" s="7"/>
      <c r="FG52" s="7"/>
      <c r="FH52" s="2" t="s">
        <v>146</v>
      </c>
      <c r="FI52" s="2" t="s">
        <v>146</v>
      </c>
      <c r="FJ52" s="2" t="s">
        <v>146</v>
      </c>
      <c r="FK52" s="2" t="s">
        <v>146</v>
      </c>
      <c r="FL52" s="2" t="s">
        <v>146</v>
      </c>
      <c r="FM52" s="2" t="s">
        <v>146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259</v>
      </c>
      <c r="FX52" s="2" t="s">
        <v>262</v>
      </c>
      <c r="FY52" s="2" t="s">
        <v>156</v>
      </c>
      <c r="FZ52" s="2" t="s">
        <v>156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153</v>
      </c>
      <c r="IV52" s="2" t="s">
        <v>143</v>
      </c>
      <c r="IW52" s="2" t="s">
        <v>364</v>
      </c>
      <c r="IX52" s="2" t="s">
        <v>505</v>
      </c>
      <c r="IY52" s="2" t="s">
        <v>156</v>
      </c>
      <c r="IZ52" s="2" t="s">
        <v>156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153</v>
      </c>
      <c r="JV52" s="2" t="s">
        <v>143</v>
      </c>
      <c r="JW52" s="2" t="s">
        <v>232</v>
      </c>
      <c r="JX52" s="2" t="s">
        <v>146</v>
      </c>
      <c r="JY52" s="2" t="s">
        <v>156</v>
      </c>
      <c r="JZ52" s="2" t="s">
        <v>156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153</v>
      </c>
      <c r="KV52" s="2" t="s">
        <v>143</v>
      </c>
      <c r="KW52" s="2" t="s">
        <v>365</v>
      </c>
      <c r="KX52" s="2" t="s">
        <v>146</v>
      </c>
      <c r="KY52" s="2" t="s">
        <v>156</v>
      </c>
      <c r="KZ52" s="2" t="s">
        <v>156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>
        <v>76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506</v>
      </c>
      <c r="B53" s="2" t="s">
        <v>135</v>
      </c>
      <c r="C53" s="2" t="s">
        <v>507</v>
      </c>
      <c r="D53" s="2" t="s">
        <v>440</v>
      </c>
      <c r="E53" s="2" t="s">
        <v>441</v>
      </c>
      <c r="F53" s="2" t="s">
        <v>508</v>
      </c>
      <c r="G53" s="2" t="s">
        <v>508</v>
      </c>
      <c r="H53" s="2" t="s">
        <v>508</v>
      </c>
      <c r="I53" s="2" t="s">
        <v>509</v>
      </c>
      <c r="J53" s="2" t="s">
        <v>510</v>
      </c>
      <c r="K53" s="2" t="s">
        <v>511</v>
      </c>
      <c r="L53" s="3">
        <v>102.14</v>
      </c>
      <c r="M53" s="3">
        <v>107.25</v>
      </c>
      <c r="N53" s="3">
        <v>299.99</v>
      </c>
      <c r="O53" s="2" t="s">
        <v>143</v>
      </c>
      <c r="P53" s="2" t="s">
        <v>512</v>
      </c>
      <c r="Q53" s="2" t="s">
        <v>145</v>
      </c>
      <c r="R53" s="2" t="s">
        <v>146</v>
      </c>
      <c r="S53" s="2" t="s">
        <v>146</v>
      </c>
      <c r="T53" s="2" t="s">
        <v>513</v>
      </c>
      <c r="U53" s="2" t="s">
        <v>146</v>
      </c>
      <c r="V53" s="2" t="s">
        <v>355</v>
      </c>
      <c r="W53" s="2" t="s">
        <v>238</v>
      </c>
      <c r="X53" s="2" t="s">
        <v>146</v>
      </c>
      <c r="Y53" s="2" t="s">
        <v>514</v>
      </c>
      <c r="Z53" s="4">
        <v>47</v>
      </c>
      <c r="AA53" s="4">
        <f>=ROUNDDOWN(31.3333333333333,0)</f>
      </c>
      <c r="AB53" s="5">
        <v>1.5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/>
      <c r="AQ53" s="8"/>
      <c r="AR53" s="4">
        <v>1</v>
      </c>
      <c r="AS53" s="8">
        <v>120.12</v>
      </c>
      <c r="AT53" s="7">
        <v>-1</v>
      </c>
      <c r="AU53" s="7">
        <v>-1</v>
      </c>
      <c r="AV53" s="4">
        <v>5</v>
      </c>
      <c r="AW53" s="8">
        <v>795.08</v>
      </c>
      <c r="AX53" s="4">
        <v>7</v>
      </c>
      <c r="AY53" s="8">
        <v>1250.9</v>
      </c>
      <c r="AZ53" s="7">
        <v>-0.2857</v>
      </c>
      <c r="BA53" s="7">
        <v>-0.3644</v>
      </c>
      <c r="BB53" s="7"/>
      <c r="BC53" s="4">
        <v>5</v>
      </c>
      <c r="BD53" s="8">
        <v>795.08</v>
      </c>
      <c r="BE53" s="4">
        <v>7</v>
      </c>
      <c r="BF53" s="8">
        <v>1250.9</v>
      </c>
      <c r="BG53" s="7">
        <v>-0.2857</v>
      </c>
      <c r="BH53" s="7">
        <v>-0.3644</v>
      </c>
      <c r="BI53" s="7">
        <v>1</v>
      </c>
      <c r="BJ53" s="4"/>
      <c r="BK53" s="8"/>
      <c r="BL53" s="2" t="s">
        <v>16</v>
      </c>
      <c r="BM53" s="7"/>
      <c r="BN53" s="7"/>
      <c r="BO53" s="4"/>
      <c r="BP53" s="8"/>
      <c r="BQ53" s="4">
        <v>1</v>
      </c>
      <c r="BR53" s="8">
        <v>120.12</v>
      </c>
      <c r="BS53" s="7">
        <v>-1</v>
      </c>
      <c r="BT53" s="7">
        <v>-1</v>
      </c>
      <c r="BU53" s="2" t="s">
        <v>153</v>
      </c>
      <c r="BV53" s="2" t="s">
        <v>143</v>
      </c>
      <c r="BW53" s="2" t="s">
        <v>197</v>
      </c>
      <c r="BX53" s="2" t="s">
        <v>515</v>
      </c>
      <c r="BY53" s="2" t="s">
        <v>156</v>
      </c>
      <c r="BZ53" s="2" t="s">
        <v>156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516</v>
      </c>
      <c r="CJ53" s="2" t="s">
        <v>146</v>
      </c>
      <c r="CK53" s="2" t="s">
        <v>146</v>
      </c>
      <c r="CL53" s="2" t="s">
        <v>156</v>
      </c>
      <c r="CM53" s="2" t="s">
        <v>156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447</v>
      </c>
      <c r="CX53" s="2" t="s">
        <v>182</v>
      </c>
      <c r="CY53" s="2" t="s">
        <v>156</v>
      </c>
      <c r="CZ53" s="2" t="s">
        <v>156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143</v>
      </c>
      <c r="DJ53" s="2" t="s">
        <v>201</v>
      </c>
      <c r="DK53" s="2" t="s">
        <v>416</v>
      </c>
      <c r="DL53" s="2" t="s">
        <v>156</v>
      </c>
      <c r="DM53" s="2" t="s">
        <v>156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514</v>
      </c>
      <c r="DX53" s="2" t="s">
        <v>212</v>
      </c>
      <c r="DY53" s="2" t="s">
        <v>156</v>
      </c>
      <c r="DZ53" s="2" t="s">
        <v>156</v>
      </c>
      <c r="EA53" s="2" t="s">
        <v>146</v>
      </c>
      <c r="EB53" s="4"/>
      <c r="EC53" s="8"/>
      <c r="ED53" s="4"/>
      <c r="EE53" s="8"/>
      <c r="EF53" s="7"/>
      <c r="EG53" s="7"/>
      <c r="EH53" s="2" t="s">
        <v>517</v>
      </c>
      <c r="EI53" s="2" t="s">
        <v>143</v>
      </c>
      <c r="EJ53" s="2" t="s">
        <v>146</v>
      </c>
      <c r="EK53" s="2" t="s">
        <v>146</v>
      </c>
      <c r="EL53" s="2" t="s">
        <v>156</v>
      </c>
      <c r="EM53" s="2" t="s">
        <v>156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143</v>
      </c>
      <c r="EW53" s="2" t="s">
        <v>206</v>
      </c>
      <c r="EX53" s="2" t="s">
        <v>159</v>
      </c>
      <c r="EY53" s="2" t="s">
        <v>156</v>
      </c>
      <c r="EZ53" s="2" t="s">
        <v>156</v>
      </c>
      <c r="FA53" s="2" t="s">
        <v>146</v>
      </c>
      <c r="FB53" s="4"/>
      <c r="FC53" s="8"/>
      <c r="FD53" s="4"/>
      <c r="FE53" s="8"/>
      <c r="FF53" s="7"/>
      <c r="FG53" s="7"/>
      <c r="FH53" s="2" t="s">
        <v>146</v>
      </c>
      <c r="FI53" s="2" t="s">
        <v>146</v>
      </c>
      <c r="FJ53" s="2" t="s">
        <v>146</v>
      </c>
      <c r="FK53" s="2" t="s">
        <v>146</v>
      </c>
      <c r="FL53" s="2" t="s">
        <v>146</v>
      </c>
      <c r="FM53" s="2" t="s">
        <v>146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514</v>
      </c>
      <c r="FX53" s="2" t="s">
        <v>426</v>
      </c>
      <c r="FY53" s="2" t="s">
        <v>156</v>
      </c>
      <c r="FZ53" s="2" t="s">
        <v>156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240</v>
      </c>
      <c r="IV53" s="2" t="s">
        <v>143</v>
      </c>
      <c r="IW53" s="2" t="s">
        <v>146</v>
      </c>
      <c r="IX53" s="2" t="s">
        <v>146</v>
      </c>
      <c r="IY53" s="2" t="s">
        <v>156</v>
      </c>
      <c r="IZ53" s="2" t="s">
        <v>156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153</v>
      </c>
      <c r="JV53" s="2" t="s">
        <v>143</v>
      </c>
      <c r="JW53" s="2" t="s">
        <v>232</v>
      </c>
      <c r="JX53" s="2" t="s">
        <v>146</v>
      </c>
      <c r="JY53" s="2" t="s">
        <v>156</v>
      </c>
      <c r="JZ53" s="2" t="s">
        <v>156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153</v>
      </c>
      <c r="KV53" s="2" t="s">
        <v>143</v>
      </c>
      <c r="KW53" s="2" t="s">
        <v>213</v>
      </c>
      <c r="KX53" s="2" t="s">
        <v>146</v>
      </c>
      <c r="KY53" s="2" t="s">
        <v>156</v>
      </c>
      <c r="KZ53" s="2" t="s">
        <v>156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240</v>
      </c>
      <c r="OV53" s="2" t="s">
        <v>143</v>
      </c>
      <c r="OW53" s="2" t="s">
        <v>146</v>
      </c>
      <c r="OX53" s="2" t="s">
        <v>146</v>
      </c>
      <c r="OY53" s="2" t="s">
        <v>156</v>
      </c>
      <c r="OZ53" s="2" t="s">
        <v>156</v>
      </c>
      <c r="PA53" s="2" t="s">
        <v>146</v>
      </c>
      <c r="PB53" s="4">
        <v>47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518</v>
      </c>
      <c r="B54" s="2" t="s">
        <v>135</v>
      </c>
      <c r="C54" s="2" t="s">
        <v>507</v>
      </c>
      <c r="D54" s="2" t="s">
        <v>440</v>
      </c>
      <c r="E54" s="2" t="s">
        <v>441</v>
      </c>
      <c r="F54" s="2" t="s">
        <v>508</v>
      </c>
      <c r="G54" s="2" t="s">
        <v>508</v>
      </c>
      <c r="H54" s="2" t="s">
        <v>508</v>
      </c>
      <c r="I54" s="2" t="s">
        <v>509</v>
      </c>
      <c r="J54" s="2" t="s">
        <v>519</v>
      </c>
      <c r="K54" s="2" t="s">
        <v>511</v>
      </c>
      <c r="L54" s="3">
        <v>136.19</v>
      </c>
      <c r="M54" s="3">
        <v>143</v>
      </c>
      <c r="N54" s="3">
        <v>399.99</v>
      </c>
      <c r="O54" s="2" t="s">
        <v>143</v>
      </c>
      <c r="P54" s="2" t="s">
        <v>512</v>
      </c>
      <c r="Q54" s="2" t="s">
        <v>145</v>
      </c>
      <c r="R54" s="2" t="s">
        <v>146</v>
      </c>
      <c r="S54" s="2" t="s">
        <v>146</v>
      </c>
      <c r="T54" s="2" t="s">
        <v>513</v>
      </c>
      <c r="U54" s="2" t="s">
        <v>146</v>
      </c>
      <c r="V54" s="2" t="s">
        <v>355</v>
      </c>
      <c r="W54" s="2" t="s">
        <v>238</v>
      </c>
      <c r="X54" s="2" t="s">
        <v>146</v>
      </c>
      <c r="Y54" s="2" t="s">
        <v>514</v>
      </c>
      <c r="Z54" s="4">
        <v>29</v>
      </c>
      <c r="AA54" s="4">
        <f>=ROUNDDOWN(7.83783783783784,0)</f>
      </c>
      <c r="AB54" s="5">
        <v>3.7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5</v>
      </c>
      <c r="AQ54" s="8">
        <v>795.08</v>
      </c>
      <c r="AR54" s="4">
        <v>6</v>
      </c>
      <c r="AS54" s="8">
        <v>1130.78</v>
      </c>
      <c r="AT54" s="7">
        <v>-0.1667</v>
      </c>
      <c r="AU54" s="7">
        <v>-0.2969</v>
      </c>
      <c r="AV54" s="4" t="s">
        <v>146</v>
      </c>
      <c r="AW54" s="8" t="s">
        <v>146</v>
      </c>
      <c r="AX54" s="4" t="s">
        <v>146</v>
      </c>
      <c r="AY54" s="8" t="s">
        <v>146</v>
      </c>
      <c r="AZ54" s="7" t="s">
        <v>146</v>
      </c>
      <c r="BA54" s="7" t="s">
        <v>146</v>
      </c>
      <c r="BB54" s="7">
        <v>1</v>
      </c>
      <c r="BC54" s="4" t="s">
        <v>146</v>
      </c>
      <c r="BD54" s="8" t="s">
        <v>146</v>
      </c>
      <c r="BE54" s="4" t="s">
        <v>146</v>
      </c>
      <c r="BF54" s="8" t="s">
        <v>146</v>
      </c>
      <c r="BG54" s="7" t="s">
        <v>146</v>
      </c>
      <c r="BH54" s="7" t="s">
        <v>146</v>
      </c>
      <c r="BI54" s="7" t="s">
        <v>146</v>
      </c>
      <c r="BJ54" s="4">
        <v>5</v>
      </c>
      <c r="BK54" s="8">
        <v>795.08</v>
      </c>
      <c r="BL54" s="2" t="s">
        <v>520</v>
      </c>
      <c r="BM54" s="7">
        <v>1</v>
      </c>
      <c r="BN54" s="7">
        <v>1</v>
      </c>
      <c r="BO54" s="4">
        <v>4</v>
      </c>
      <c r="BP54" s="8">
        <v>640.64</v>
      </c>
      <c r="BQ54" s="4">
        <v>4</v>
      </c>
      <c r="BR54" s="8">
        <v>640.64</v>
      </c>
      <c r="BS54" s="7"/>
      <c r="BT54" s="7"/>
      <c r="BU54" s="2" t="s">
        <v>153</v>
      </c>
      <c r="BV54" s="2" t="s">
        <v>143</v>
      </c>
      <c r="BW54" s="2" t="s">
        <v>197</v>
      </c>
      <c r="BX54" s="2" t="s">
        <v>466</v>
      </c>
      <c r="BY54" s="2" t="s">
        <v>156</v>
      </c>
      <c r="BZ54" s="2" t="s">
        <v>156</v>
      </c>
      <c r="CA54" s="2" t="s">
        <v>146</v>
      </c>
      <c r="CB54" s="4"/>
      <c r="CC54" s="8"/>
      <c r="CD54" s="4"/>
      <c r="CE54" s="8"/>
      <c r="CF54" s="7"/>
      <c r="CG54" s="7"/>
      <c r="CH54" s="2" t="s">
        <v>153</v>
      </c>
      <c r="CI54" s="2" t="s">
        <v>516</v>
      </c>
      <c r="CJ54" s="2" t="s">
        <v>146</v>
      </c>
      <c r="CK54" s="2" t="s">
        <v>146</v>
      </c>
      <c r="CL54" s="2" t="s">
        <v>156</v>
      </c>
      <c r="CM54" s="2" t="s">
        <v>156</v>
      </c>
      <c r="CN54" s="2" t="s">
        <v>146</v>
      </c>
      <c r="CO54" s="4">
        <v>1</v>
      </c>
      <c r="CP54" s="8">
        <v>154.44</v>
      </c>
      <c r="CQ54" s="4"/>
      <c r="CR54" s="8"/>
      <c r="CS54" s="7"/>
      <c r="CT54" s="7"/>
      <c r="CU54" s="2" t="s">
        <v>153</v>
      </c>
      <c r="CV54" s="2" t="s">
        <v>143</v>
      </c>
      <c r="CW54" s="2" t="s">
        <v>447</v>
      </c>
      <c r="CX54" s="2" t="s">
        <v>163</v>
      </c>
      <c r="CY54" s="2" t="s">
        <v>156</v>
      </c>
      <c r="CZ54" s="2" t="s">
        <v>156</v>
      </c>
      <c r="DA54" s="2" t="s">
        <v>146</v>
      </c>
      <c r="DB54" s="4"/>
      <c r="DC54" s="8"/>
      <c r="DD54" s="4"/>
      <c r="DE54" s="8"/>
      <c r="DF54" s="7"/>
      <c r="DG54" s="7"/>
      <c r="DH54" s="2" t="s">
        <v>153</v>
      </c>
      <c r="DI54" s="2" t="s">
        <v>143</v>
      </c>
      <c r="DJ54" s="2" t="s">
        <v>201</v>
      </c>
      <c r="DK54" s="2" t="s">
        <v>256</v>
      </c>
      <c r="DL54" s="2" t="s">
        <v>156</v>
      </c>
      <c r="DM54" s="2" t="s">
        <v>156</v>
      </c>
      <c r="DN54" s="2" t="s">
        <v>146</v>
      </c>
      <c r="DO54" s="4"/>
      <c r="DP54" s="8"/>
      <c r="DQ54" s="4">
        <v>1</v>
      </c>
      <c r="DR54" s="8">
        <v>339.99</v>
      </c>
      <c r="DS54" s="7">
        <v>-1</v>
      </c>
      <c r="DT54" s="7">
        <v>-1</v>
      </c>
      <c r="DU54" s="2" t="s">
        <v>153</v>
      </c>
      <c r="DV54" s="2" t="s">
        <v>143</v>
      </c>
      <c r="DW54" s="2" t="s">
        <v>514</v>
      </c>
      <c r="DX54" s="2" t="s">
        <v>521</v>
      </c>
      <c r="DY54" s="2" t="s">
        <v>156</v>
      </c>
      <c r="DZ54" s="2" t="s">
        <v>156</v>
      </c>
      <c r="EA54" s="2" t="s">
        <v>146</v>
      </c>
      <c r="EB54" s="4"/>
      <c r="EC54" s="8"/>
      <c r="ED54" s="4"/>
      <c r="EE54" s="8"/>
      <c r="EF54" s="7"/>
      <c r="EG54" s="7"/>
      <c r="EH54" s="2" t="s">
        <v>517</v>
      </c>
      <c r="EI54" s="2" t="s">
        <v>143</v>
      </c>
      <c r="EJ54" s="2" t="s">
        <v>146</v>
      </c>
      <c r="EK54" s="2" t="s">
        <v>146</v>
      </c>
      <c r="EL54" s="2" t="s">
        <v>156</v>
      </c>
      <c r="EM54" s="2" t="s">
        <v>156</v>
      </c>
      <c r="EN54" s="2" t="s">
        <v>146</v>
      </c>
      <c r="EO54" s="4"/>
      <c r="EP54" s="8"/>
      <c r="EQ54" s="4">
        <v>1</v>
      </c>
      <c r="ER54" s="8">
        <v>150.15</v>
      </c>
      <c r="ES54" s="7">
        <v>-1</v>
      </c>
      <c r="ET54" s="7">
        <v>-1</v>
      </c>
      <c r="EU54" s="2" t="s">
        <v>153</v>
      </c>
      <c r="EV54" s="2" t="s">
        <v>143</v>
      </c>
      <c r="EW54" s="2" t="s">
        <v>206</v>
      </c>
      <c r="EX54" s="2" t="s">
        <v>522</v>
      </c>
      <c r="EY54" s="2" t="s">
        <v>156</v>
      </c>
      <c r="EZ54" s="2" t="s">
        <v>156</v>
      </c>
      <c r="FA54" s="2" t="s">
        <v>146</v>
      </c>
      <c r="FB54" s="4"/>
      <c r="FC54" s="8"/>
      <c r="FD54" s="4"/>
      <c r="FE54" s="8"/>
      <c r="FF54" s="7"/>
      <c r="FG54" s="7"/>
      <c r="FH54" s="2" t="s">
        <v>146</v>
      </c>
      <c r="FI54" s="2" t="s">
        <v>146</v>
      </c>
      <c r="FJ54" s="2" t="s">
        <v>146</v>
      </c>
      <c r="FK54" s="2" t="s">
        <v>146</v>
      </c>
      <c r="FL54" s="2" t="s">
        <v>146</v>
      </c>
      <c r="FM54" s="2" t="s">
        <v>146</v>
      </c>
      <c r="FN54" s="2" t="s">
        <v>146</v>
      </c>
      <c r="FO54" s="4"/>
      <c r="FP54" s="8"/>
      <c r="FQ54" s="4"/>
      <c r="FR54" s="8"/>
      <c r="FS54" s="7"/>
      <c r="FT54" s="7"/>
      <c r="FU54" s="2" t="s">
        <v>153</v>
      </c>
      <c r="FV54" s="2" t="s">
        <v>143</v>
      </c>
      <c r="FW54" s="2" t="s">
        <v>514</v>
      </c>
      <c r="FX54" s="2" t="s">
        <v>523</v>
      </c>
      <c r="FY54" s="2" t="s">
        <v>156</v>
      </c>
      <c r="FZ54" s="2" t="s">
        <v>156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240</v>
      </c>
      <c r="IV54" s="2" t="s">
        <v>143</v>
      </c>
      <c r="IW54" s="2" t="s">
        <v>146</v>
      </c>
      <c r="IX54" s="2" t="s">
        <v>146</v>
      </c>
      <c r="IY54" s="2" t="s">
        <v>156</v>
      </c>
      <c r="IZ54" s="2" t="s">
        <v>156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153</v>
      </c>
      <c r="JV54" s="2" t="s">
        <v>143</v>
      </c>
      <c r="JW54" s="2" t="s">
        <v>232</v>
      </c>
      <c r="JX54" s="2" t="s">
        <v>146</v>
      </c>
      <c r="JY54" s="2" t="s">
        <v>156</v>
      </c>
      <c r="JZ54" s="2" t="s">
        <v>156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153</v>
      </c>
      <c r="KV54" s="2" t="s">
        <v>143</v>
      </c>
      <c r="KW54" s="2" t="s">
        <v>213</v>
      </c>
      <c r="KX54" s="2" t="s">
        <v>146</v>
      </c>
      <c r="KY54" s="2" t="s">
        <v>156</v>
      </c>
      <c r="KZ54" s="2" t="s">
        <v>156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240</v>
      </c>
      <c r="OV54" s="2" t="s">
        <v>143</v>
      </c>
      <c r="OW54" s="2" t="s">
        <v>146</v>
      </c>
      <c r="OX54" s="2" t="s">
        <v>146</v>
      </c>
      <c r="OY54" s="2" t="s">
        <v>156</v>
      </c>
      <c r="OZ54" s="2" t="s">
        <v>156</v>
      </c>
      <c r="PA54" s="2" t="s">
        <v>146</v>
      </c>
      <c r="PB54" s="4">
        <v>29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</row>
    <row r="55">
      <c r="A55" s="2" t="s">
        <v>524</v>
      </c>
      <c r="B55" s="2" t="s">
        <v>135</v>
      </c>
      <c r="C55" s="2" t="s">
        <v>507</v>
      </c>
      <c r="D55" s="2" t="s">
        <v>471</v>
      </c>
      <c r="E55" s="2" t="s">
        <v>472</v>
      </c>
      <c r="F55" s="2" t="s">
        <v>525</v>
      </c>
      <c r="G55" s="2" t="s">
        <v>525</v>
      </c>
      <c r="H55" s="2" t="s">
        <v>525</v>
      </c>
      <c r="I55" s="2" t="s">
        <v>474</v>
      </c>
      <c r="J55" s="2" t="s">
        <v>475</v>
      </c>
      <c r="K55" s="2" t="s">
        <v>458</v>
      </c>
      <c r="L55" s="3">
        <v>21.66</v>
      </c>
      <c r="M55" s="3">
        <v>22.74</v>
      </c>
      <c r="N55" s="3">
        <v>69.99</v>
      </c>
      <c r="O55" s="2" t="s">
        <v>143</v>
      </c>
      <c r="P55" s="2" t="s">
        <v>512</v>
      </c>
      <c r="Q55" s="2" t="s">
        <v>145</v>
      </c>
      <c r="R55" s="2" t="s">
        <v>146</v>
      </c>
      <c r="S55" s="2" t="s">
        <v>146</v>
      </c>
      <c r="T55" s="2" t="s">
        <v>526</v>
      </c>
      <c r="U55" s="2" t="s">
        <v>146</v>
      </c>
      <c r="V55" s="2" t="s">
        <v>527</v>
      </c>
      <c r="W55" s="2" t="s">
        <v>528</v>
      </c>
      <c r="X55" s="2" t="s">
        <v>146</v>
      </c>
      <c r="Y55" s="2" t="s">
        <v>529</v>
      </c>
      <c r="Z55" s="4">
        <v>124</v>
      </c>
      <c r="AA55" s="4">
        <f>=ROUNDDOWN(124,0)</f>
      </c>
      <c r="AB55" s="5">
        <v>1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>
        <v>5</v>
      </c>
      <c r="AQ55" s="8">
        <v>208.2</v>
      </c>
      <c r="AR55" s="4">
        <v>2</v>
      </c>
      <c r="AS55" s="8">
        <v>49.12</v>
      </c>
      <c r="AT55" s="7">
        <v>1.5</v>
      </c>
      <c r="AU55" s="7">
        <v>3.2386</v>
      </c>
      <c r="AV55" s="4">
        <v>5</v>
      </c>
      <c r="AW55" s="8">
        <v>208.2</v>
      </c>
      <c r="AX55" s="4">
        <v>2</v>
      </c>
      <c r="AY55" s="8">
        <v>49.12</v>
      </c>
      <c r="AZ55" s="7">
        <v>1.5</v>
      </c>
      <c r="BA55" s="7">
        <v>3.2386</v>
      </c>
      <c r="BB55" s="7">
        <v>1</v>
      </c>
      <c r="BC55" s="4">
        <v>5</v>
      </c>
      <c r="BD55" s="8">
        <v>208.2</v>
      </c>
      <c r="BE55" s="4">
        <v>3</v>
      </c>
      <c r="BF55" s="8">
        <v>73</v>
      </c>
      <c r="BG55" s="7">
        <v>0.6667</v>
      </c>
      <c r="BH55" s="7">
        <v>1.8521</v>
      </c>
      <c r="BI55" s="7">
        <v>1</v>
      </c>
      <c r="BJ55" s="4">
        <v>5</v>
      </c>
      <c r="BK55" s="8">
        <v>208.2</v>
      </c>
      <c r="BL55" s="2" t="s">
        <v>530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153</v>
      </c>
      <c r="BV55" s="2" t="s">
        <v>143</v>
      </c>
      <c r="BW55" s="2" t="s">
        <v>197</v>
      </c>
      <c r="BX55" s="2" t="s">
        <v>368</v>
      </c>
      <c r="BY55" s="2" t="s">
        <v>531</v>
      </c>
      <c r="BZ55" s="2" t="s">
        <v>156</v>
      </c>
      <c r="CA55" s="2" t="s">
        <v>146</v>
      </c>
      <c r="CB55" s="4"/>
      <c r="CC55" s="8"/>
      <c r="CD55" s="4"/>
      <c r="CE55" s="8"/>
      <c r="CF55" s="7"/>
      <c r="CG55" s="7"/>
      <c r="CH55" s="2" t="s">
        <v>240</v>
      </c>
      <c r="CI55" s="2" t="s">
        <v>143</v>
      </c>
      <c r="CJ55" s="2" t="s">
        <v>146</v>
      </c>
      <c r="CK55" s="2" t="s">
        <v>146</v>
      </c>
      <c r="CL55" s="2" t="s">
        <v>156</v>
      </c>
      <c r="CM55" s="2" t="s">
        <v>156</v>
      </c>
      <c r="CN55" s="2" t="s">
        <v>146</v>
      </c>
      <c r="CO55" s="4"/>
      <c r="CP55" s="8"/>
      <c r="CQ55" s="4">
        <v>2</v>
      </c>
      <c r="CR55" s="8">
        <v>49.12</v>
      </c>
      <c r="CS55" s="7">
        <v>-1</v>
      </c>
      <c r="CT55" s="7">
        <v>-1</v>
      </c>
      <c r="CU55" s="2" t="s">
        <v>153</v>
      </c>
      <c r="CV55" s="2" t="s">
        <v>143</v>
      </c>
      <c r="CW55" s="2" t="s">
        <v>359</v>
      </c>
      <c r="CX55" s="2" t="s">
        <v>532</v>
      </c>
      <c r="CY55" s="2" t="s">
        <v>156</v>
      </c>
      <c r="CZ55" s="2" t="s">
        <v>156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143</v>
      </c>
      <c r="DJ55" s="2" t="s">
        <v>201</v>
      </c>
      <c r="DK55" s="2" t="s">
        <v>533</v>
      </c>
      <c r="DL55" s="2" t="s">
        <v>156</v>
      </c>
      <c r="DM55" s="2" t="s">
        <v>156</v>
      </c>
      <c r="DN55" s="2" t="s">
        <v>146</v>
      </c>
      <c r="DO55" s="4">
        <v>2</v>
      </c>
      <c r="DP55" s="8">
        <v>139.98</v>
      </c>
      <c r="DQ55" s="4"/>
      <c r="DR55" s="8"/>
      <c r="DS55" s="7"/>
      <c r="DT55" s="7"/>
      <c r="DU55" s="2" t="s">
        <v>153</v>
      </c>
      <c r="DV55" s="2" t="s">
        <v>143</v>
      </c>
      <c r="DW55" s="2" t="s">
        <v>529</v>
      </c>
      <c r="DX55" s="2" t="s">
        <v>534</v>
      </c>
      <c r="DY55" s="2" t="s">
        <v>156</v>
      </c>
      <c r="DZ55" s="2" t="s">
        <v>156</v>
      </c>
      <c r="EA55" s="2" t="s">
        <v>146</v>
      </c>
      <c r="EB55" s="4"/>
      <c r="EC55" s="8"/>
      <c r="ED55" s="4"/>
      <c r="EE55" s="8"/>
      <c r="EF55" s="7"/>
      <c r="EG55" s="7"/>
      <c r="EH55" s="2" t="s">
        <v>517</v>
      </c>
      <c r="EI55" s="2" t="s">
        <v>143</v>
      </c>
      <c r="EJ55" s="2" t="s">
        <v>146</v>
      </c>
      <c r="EK55" s="2" t="s">
        <v>146</v>
      </c>
      <c r="EL55" s="2" t="s">
        <v>156</v>
      </c>
      <c r="EM55" s="2" t="s">
        <v>156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143</v>
      </c>
      <c r="EW55" s="2" t="s">
        <v>206</v>
      </c>
      <c r="EX55" s="2" t="s">
        <v>535</v>
      </c>
      <c r="EY55" s="2" t="s">
        <v>156</v>
      </c>
      <c r="EZ55" s="2" t="s">
        <v>156</v>
      </c>
      <c r="FA55" s="2" t="s">
        <v>146</v>
      </c>
      <c r="FB55" s="4"/>
      <c r="FC55" s="8"/>
      <c r="FD55" s="4"/>
      <c r="FE55" s="8"/>
      <c r="FF55" s="7"/>
      <c r="FG55" s="7"/>
      <c r="FH55" s="2" t="s">
        <v>146</v>
      </c>
      <c r="FI55" s="2" t="s">
        <v>146</v>
      </c>
      <c r="FJ55" s="2" t="s">
        <v>146</v>
      </c>
      <c r="FK55" s="2" t="s">
        <v>146</v>
      </c>
      <c r="FL55" s="2" t="s">
        <v>146</v>
      </c>
      <c r="FM55" s="2" t="s">
        <v>146</v>
      </c>
      <c r="FN55" s="2" t="s">
        <v>146</v>
      </c>
      <c r="FO55" s="4">
        <v>3</v>
      </c>
      <c r="FP55" s="8">
        <v>68.22</v>
      </c>
      <c r="FQ55" s="4"/>
      <c r="FR55" s="8"/>
      <c r="FS55" s="7"/>
      <c r="FT55" s="7"/>
      <c r="FU55" s="2" t="s">
        <v>153</v>
      </c>
      <c r="FV55" s="2" t="s">
        <v>143</v>
      </c>
      <c r="FW55" s="2" t="s">
        <v>529</v>
      </c>
      <c r="FX55" s="2" t="s">
        <v>536</v>
      </c>
      <c r="FY55" s="2" t="s">
        <v>156</v>
      </c>
      <c r="FZ55" s="2" t="s">
        <v>156</v>
      </c>
      <c r="GA55" s="2" t="s">
        <v>146</v>
      </c>
      <c r="GB55" s="4"/>
      <c r="GC55" s="8"/>
      <c r="GD55" s="4"/>
      <c r="GE55" s="8"/>
      <c r="GF55" s="7"/>
      <c r="GG55" s="7"/>
      <c r="GH55" s="2" t="s">
        <v>146</v>
      </c>
      <c r="GI55" s="2" t="s">
        <v>146</v>
      </c>
      <c r="GJ55" s="2" t="s">
        <v>146</v>
      </c>
      <c r="GK55" s="2" t="s">
        <v>146</v>
      </c>
      <c r="GL55" s="2" t="s">
        <v>146</v>
      </c>
      <c r="GM55" s="2" t="s">
        <v>146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240</v>
      </c>
      <c r="IV55" s="2" t="s">
        <v>143</v>
      </c>
      <c r="IW55" s="2" t="s">
        <v>146</v>
      </c>
      <c r="IX55" s="2" t="s">
        <v>146</v>
      </c>
      <c r="IY55" s="2" t="s">
        <v>156</v>
      </c>
      <c r="IZ55" s="2" t="s">
        <v>156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153</v>
      </c>
      <c r="JV55" s="2" t="s">
        <v>143</v>
      </c>
      <c r="JW55" s="2" t="s">
        <v>232</v>
      </c>
      <c r="JX55" s="2" t="s">
        <v>146</v>
      </c>
      <c r="JY55" s="2" t="s">
        <v>156</v>
      </c>
      <c r="JZ55" s="2" t="s">
        <v>156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153</v>
      </c>
      <c r="KV55" s="2" t="s">
        <v>143</v>
      </c>
      <c r="KW55" s="2" t="s">
        <v>365</v>
      </c>
      <c r="KX55" s="2" t="s">
        <v>146</v>
      </c>
      <c r="KY55" s="2" t="s">
        <v>156</v>
      </c>
      <c r="KZ55" s="2" t="s">
        <v>156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240</v>
      </c>
      <c r="OV55" s="2" t="s">
        <v>143</v>
      </c>
      <c r="OW55" s="2" t="s">
        <v>146</v>
      </c>
      <c r="OX55" s="2" t="s">
        <v>146</v>
      </c>
      <c r="OY55" s="2" t="s">
        <v>156</v>
      </c>
      <c r="OZ55" s="2" t="s">
        <v>156</v>
      </c>
      <c r="PA55" s="2" t="s">
        <v>146</v>
      </c>
      <c r="PB55" s="4">
        <v>124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</row>
    <row r="56">
      <c r="A56" s="2" t="s">
        <v>537</v>
      </c>
      <c r="B56" s="2" t="s">
        <v>135</v>
      </c>
      <c r="C56" s="2" t="s">
        <v>507</v>
      </c>
      <c r="D56" s="2" t="s">
        <v>471</v>
      </c>
      <c r="E56" s="2" t="s">
        <v>472</v>
      </c>
      <c r="F56" s="2" t="s">
        <v>525</v>
      </c>
      <c r="G56" s="2" t="s">
        <v>525</v>
      </c>
      <c r="H56" s="2" t="s">
        <v>525</v>
      </c>
      <c r="I56" s="2" t="s">
        <v>474</v>
      </c>
      <c r="J56" s="2" t="s">
        <v>475</v>
      </c>
      <c r="K56" s="2" t="s">
        <v>538</v>
      </c>
      <c r="L56" s="3">
        <v>21.66</v>
      </c>
      <c r="M56" s="3">
        <v>22.74</v>
      </c>
      <c r="N56" s="3">
        <v>69.99</v>
      </c>
      <c r="O56" s="2" t="s">
        <v>539</v>
      </c>
      <c r="P56" s="2" t="s">
        <v>512</v>
      </c>
      <c r="Q56" s="2" t="s">
        <v>145</v>
      </c>
      <c r="R56" s="2" t="s">
        <v>146</v>
      </c>
      <c r="S56" s="2" t="s">
        <v>146</v>
      </c>
      <c r="T56" s="2" t="s">
        <v>526</v>
      </c>
      <c r="U56" s="2" t="s">
        <v>146</v>
      </c>
      <c r="V56" s="2" t="s">
        <v>527</v>
      </c>
      <c r="W56" s="2" t="s">
        <v>528</v>
      </c>
      <c r="X56" s="2" t="s">
        <v>146</v>
      </c>
      <c r="Y56" s="2" t="s">
        <v>529</v>
      </c>
      <c r="Z56" s="4"/>
      <c r="AA56" s="4">
        <f>=ROUNDDOWN({0},0)</f>
      </c>
      <c r="AB56" s="5">
        <v>3</v>
      </c>
      <c r="AC56" s="2" t="s">
        <v>146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/>
      <c r="AQ56" s="8"/>
      <c r="AR56" s="4">
        <v>1</v>
      </c>
      <c r="AS56" s="8">
        <v>23.88</v>
      </c>
      <c r="AT56" s="7">
        <v>-1</v>
      </c>
      <c r="AU56" s="7">
        <v>-1</v>
      </c>
      <c r="AV56" s="4"/>
      <c r="AW56" s="8"/>
      <c r="AX56" s="4">
        <v>1</v>
      </c>
      <c r="AY56" s="8">
        <v>23.88</v>
      </c>
      <c r="AZ56" s="7">
        <v>-1</v>
      </c>
      <c r="BA56" s="7">
        <v>-1</v>
      </c>
      <c r="BB56" s="7"/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/>
      <c r="BJ56" s="4"/>
      <c r="BK56" s="8"/>
      <c r="BL56" s="2" t="s">
        <v>22</v>
      </c>
      <c r="BM56" s="7"/>
      <c r="BN56" s="7"/>
      <c r="BO56" s="4"/>
      <c r="BP56" s="8"/>
      <c r="BQ56" s="4"/>
      <c r="BR56" s="8"/>
      <c r="BS56" s="7"/>
      <c r="BT56" s="7"/>
      <c r="BU56" s="2" t="s">
        <v>153</v>
      </c>
      <c r="BV56" s="2" t="s">
        <v>402</v>
      </c>
      <c r="BW56" s="2" t="s">
        <v>197</v>
      </c>
      <c r="BX56" s="2" t="s">
        <v>421</v>
      </c>
      <c r="BY56" s="2" t="s">
        <v>531</v>
      </c>
      <c r="BZ56" s="2" t="s">
        <v>156</v>
      </c>
      <c r="CA56" s="2" t="s">
        <v>146</v>
      </c>
      <c r="CB56" s="4"/>
      <c r="CC56" s="8"/>
      <c r="CD56" s="4"/>
      <c r="CE56" s="8"/>
      <c r="CF56" s="7"/>
      <c r="CG56" s="7"/>
      <c r="CH56" s="2" t="s">
        <v>240</v>
      </c>
      <c r="CI56" s="2" t="s">
        <v>402</v>
      </c>
      <c r="CJ56" s="2" t="s">
        <v>146</v>
      </c>
      <c r="CK56" s="2" t="s">
        <v>146</v>
      </c>
      <c r="CL56" s="2" t="s">
        <v>156</v>
      </c>
      <c r="CM56" s="2" t="s">
        <v>156</v>
      </c>
      <c r="CN56" s="2" t="s">
        <v>146</v>
      </c>
      <c r="CO56" s="4"/>
      <c r="CP56" s="8"/>
      <c r="CQ56" s="4"/>
      <c r="CR56" s="8"/>
      <c r="CS56" s="7"/>
      <c r="CT56" s="7"/>
      <c r="CU56" s="2" t="s">
        <v>153</v>
      </c>
      <c r="CV56" s="2" t="s">
        <v>402</v>
      </c>
      <c r="CW56" s="2" t="s">
        <v>359</v>
      </c>
      <c r="CX56" s="2" t="s">
        <v>540</v>
      </c>
      <c r="CY56" s="2" t="s">
        <v>156</v>
      </c>
      <c r="CZ56" s="2" t="s">
        <v>156</v>
      </c>
      <c r="DA56" s="2" t="s">
        <v>146</v>
      </c>
      <c r="DB56" s="4"/>
      <c r="DC56" s="8"/>
      <c r="DD56" s="4"/>
      <c r="DE56" s="8"/>
      <c r="DF56" s="7"/>
      <c r="DG56" s="7"/>
      <c r="DH56" s="2" t="s">
        <v>153</v>
      </c>
      <c r="DI56" s="2" t="s">
        <v>402</v>
      </c>
      <c r="DJ56" s="2" t="s">
        <v>201</v>
      </c>
      <c r="DK56" s="2" t="s">
        <v>541</v>
      </c>
      <c r="DL56" s="2" t="s">
        <v>156</v>
      </c>
      <c r="DM56" s="2" t="s">
        <v>156</v>
      </c>
      <c r="DN56" s="2" t="s">
        <v>146</v>
      </c>
      <c r="DO56" s="4"/>
      <c r="DP56" s="8"/>
      <c r="DQ56" s="4"/>
      <c r="DR56" s="8"/>
      <c r="DS56" s="7"/>
      <c r="DT56" s="7"/>
      <c r="DU56" s="2" t="s">
        <v>153</v>
      </c>
      <c r="DV56" s="2" t="s">
        <v>402</v>
      </c>
      <c r="DW56" s="2" t="s">
        <v>529</v>
      </c>
      <c r="DX56" s="2" t="s">
        <v>251</v>
      </c>
      <c r="DY56" s="2" t="s">
        <v>156</v>
      </c>
      <c r="DZ56" s="2" t="s">
        <v>156</v>
      </c>
      <c r="EA56" s="2" t="s">
        <v>146</v>
      </c>
      <c r="EB56" s="4"/>
      <c r="EC56" s="8"/>
      <c r="ED56" s="4"/>
      <c r="EE56" s="8"/>
      <c r="EF56" s="7"/>
      <c r="EG56" s="7"/>
      <c r="EH56" s="2" t="s">
        <v>517</v>
      </c>
      <c r="EI56" s="2" t="s">
        <v>402</v>
      </c>
      <c r="EJ56" s="2" t="s">
        <v>146</v>
      </c>
      <c r="EK56" s="2" t="s">
        <v>146</v>
      </c>
      <c r="EL56" s="2" t="s">
        <v>156</v>
      </c>
      <c r="EM56" s="2" t="s">
        <v>156</v>
      </c>
      <c r="EN56" s="2" t="s">
        <v>146</v>
      </c>
      <c r="EO56" s="4"/>
      <c r="EP56" s="8"/>
      <c r="EQ56" s="4">
        <v>1</v>
      </c>
      <c r="ER56" s="8">
        <v>23.88</v>
      </c>
      <c r="ES56" s="7">
        <v>-1</v>
      </c>
      <c r="ET56" s="7">
        <v>-1</v>
      </c>
      <c r="EU56" s="2" t="s">
        <v>153</v>
      </c>
      <c r="EV56" s="2" t="s">
        <v>402</v>
      </c>
      <c r="EW56" s="2" t="s">
        <v>206</v>
      </c>
      <c r="EX56" s="2" t="s">
        <v>542</v>
      </c>
      <c r="EY56" s="2" t="s">
        <v>156</v>
      </c>
      <c r="EZ56" s="2" t="s">
        <v>156</v>
      </c>
      <c r="FA56" s="2" t="s">
        <v>146</v>
      </c>
      <c r="FB56" s="4"/>
      <c r="FC56" s="8"/>
      <c r="FD56" s="4"/>
      <c r="FE56" s="8"/>
      <c r="FF56" s="7"/>
      <c r="FG56" s="7"/>
      <c r="FH56" s="2" t="s">
        <v>146</v>
      </c>
      <c r="FI56" s="2" t="s">
        <v>146</v>
      </c>
      <c r="FJ56" s="2" t="s">
        <v>146</v>
      </c>
      <c r="FK56" s="2" t="s">
        <v>146</v>
      </c>
      <c r="FL56" s="2" t="s">
        <v>146</v>
      </c>
      <c r="FM56" s="2" t="s">
        <v>146</v>
      </c>
      <c r="FN56" s="2" t="s">
        <v>146</v>
      </c>
      <c r="FO56" s="4"/>
      <c r="FP56" s="8"/>
      <c r="FQ56" s="4"/>
      <c r="FR56" s="8"/>
      <c r="FS56" s="7"/>
      <c r="FT56" s="7"/>
      <c r="FU56" s="2" t="s">
        <v>153</v>
      </c>
      <c r="FV56" s="2" t="s">
        <v>402</v>
      </c>
      <c r="FW56" s="2" t="s">
        <v>529</v>
      </c>
      <c r="FX56" s="2" t="s">
        <v>301</v>
      </c>
      <c r="FY56" s="2" t="s">
        <v>156</v>
      </c>
      <c r="FZ56" s="2" t="s">
        <v>156</v>
      </c>
      <c r="GA56" s="2" t="s">
        <v>146</v>
      </c>
      <c r="GB56" s="4"/>
      <c r="GC56" s="8"/>
      <c r="GD56" s="4"/>
      <c r="GE56" s="8"/>
      <c r="GF56" s="7"/>
      <c r="GG56" s="7"/>
      <c r="GH56" s="2" t="s">
        <v>146</v>
      </c>
      <c r="GI56" s="2" t="s">
        <v>146</v>
      </c>
      <c r="GJ56" s="2" t="s">
        <v>146</v>
      </c>
      <c r="GK56" s="2" t="s">
        <v>146</v>
      </c>
      <c r="GL56" s="2" t="s">
        <v>146</v>
      </c>
      <c r="GM56" s="2" t="s">
        <v>146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240</v>
      </c>
      <c r="IV56" s="2" t="s">
        <v>402</v>
      </c>
      <c r="IW56" s="2" t="s">
        <v>146</v>
      </c>
      <c r="IX56" s="2" t="s">
        <v>146</v>
      </c>
      <c r="IY56" s="2" t="s">
        <v>156</v>
      </c>
      <c r="IZ56" s="2" t="s">
        <v>156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153</v>
      </c>
      <c r="JV56" s="2" t="s">
        <v>402</v>
      </c>
      <c r="JW56" s="2" t="s">
        <v>232</v>
      </c>
      <c r="JX56" s="2" t="s">
        <v>146</v>
      </c>
      <c r="JY56" s="2" t="s">
        <v>156</v>
      </c>
      <c r="JZ56" s="2" t="s">
        <v>156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153</v>
      </c>
      <c r="KV56" s="2" t="s">
        <v>402</v>
      </c>
      <c r="KW56" s="2" t="s">
        <v>365</v>
      </c>
      <c r="KX56" s="2" t="s">
        <v>146</v>
      </c>
      <c r="KY56" s="2" t="s">
        <v>156</v>
      </c>
      <c r="KZ56" s="2" t="s">
        <v>156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240</v>
      </c>
      <c r="OV56" s="2" t="s">
        <v>402</v>
      </c>
      <c r="OW56" s="2" t="s">
        <v>146</v>
      </c>
      <c r="OX56" s="2" t="s">
        <v>146</v>
      </c>
      <c r="OY56" s="2" t="s">
        <v>156</v>
      </c>
      <c r="OZ56" s="2" t="s">
        <v>156</v>
      </c>
      <c r="PA56" s="2" t="s">
        <v>146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</row>
    <row r="57">
      <c r="A57" s="2" t="s">
        <v>543</v>
      </c>
      <c r="B57" s="2" t="s">
        <v>135</v>
      </c>
      <c r="C57" s="2" t="s">
        <v>507</v>
      </c>
      <c r="D57" s="2" t="s">
        <v>347</v>
      </c>
      <c r="E57" s="2" t="s">
        <v>348</v>
      </c>
      <c r="F57" s="2" t="s">
        <v>544</v>
      </c>
      <c r="G57" s="2" t="s">
        <v>544</v>
      </c>
      <c r="H57" s="2" t="s">
        <v>544</v>
      </c>
      <c r="I57" s="2" t="s">
        <v>412</v>
      </c>
      <c r="J57" s="2" t="s">
        <v>545</v>
      </c>
      <c r="K57" s="2" t="s">
        <v>546</v>
      </c>
      <c r="L57" s="3">
        <v>24.76</v>
      </c>
      <c r="M57" s="3">
        <v>26</v>
      </c>
      <c r="N57" s="3">
        <v>79.99</v>
      </c>
      <c r="O57" s="2" t="s">
        <v>143</v>
      </c>
      <c r="P57" s="2" t="s">
        <v>512</v>
      </c>
      <c r="Q57" s="2" t="s">
        <v>145</v>
      </c>
      <c r="R57" s="2" t="s">
        <v>146</v>
      </c>
      <c r="S57" s="2" t="s">
        <v>146</v>
      </c>
      <c r="T57" s="2" t="s">
        <v>513</v>
      </c>
      <c r="U57" s="2" t="s">
        <v>146</v>
      </c>
      <c r="V57" s="2" t="s">
        <v>355</v>
      </c>
      <c r="W57" s="2" t="s">
        <v>238</v>
      </c>
      <c r="X57" s="2" t="s">
        <v>146</v>
      </c>
      <c r="Y57" s="2" t="s">
        <v>529</v>
      </c>
      <c r="Z57" s="4">
        <v>102</v>
      </c>
      <c r="AA57" s="4">
        <f>=ROUNDDOWN(102,0)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>
        <v>3</v>
      </c>
      <c r="AQ57" s="8">
        <v>103.39</v>
      </c>
      <c r="AR57" s="4">
        <v>1</v>
      </c>
      <c r="AS57" s="8">
        <v>27.3</v>
      </c>
      <c r="AT57" s="7">
        <v>2</v>
      </c>
      <c r="AU57" s="7">
        <v>2.7872</v>
      </c>
      <c r="AV57" s="4">
        <v>3</v>
      </c>
      <c r="AW57" s="8">
        <v>103.39</v>
      </c>
      <c r="AX57" s="4">
        <v>1</v>
      </c>
      <c r="AY57" s="8">
        <v>27.3</v>
      </c>
      <c r="AZ57" s="7">
        <v>2</v>
      </c>
      <c r="BA57" s="7">
        <v>2.7872</v>
      </c>
      <c r="BB57" s="7">
        <v>1</v>
      </c>
      <c r="BC57" s="4">
        <v>3</v>
      </c>
      <c r="BD57" s="8">
        <v>103.39</v>
      </c>
      <c r="BE57" s="4">
        <v>1</v>
      </c>
      <c r="BF57" s="8">
        <v>27.3</v>
      </c>
      <c r="BG57" s="7">
        <v>2</v>
      </c>
      <c r="BH57" s="7">
        <v>2.7872</v>
      </c>
      <c r="BI57" s="7">
        <v>1</v>
      </c>
      <c r="BJ57" s="4">
        <v>3</v>
      </c>
      <c r="BK57" s="8">
        <v>103.39</v>
      </c>
      <c r="BL57" s="2" t="s">
        <v>547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153</v>
      </c>
      <c r="BV57" s="2" t="s">
        <v>143</v>
      </c>
      <c r="BW57" s="2" t="s">
        <v>197</v>
      </c>
      <c r="BX57" s="2" t="s">
        <v>368</v>
      </c>
      <c r="BY57" s="2" t="s">
        <v>531</v>
      </c>
      <c r="BZ57" s="2" t="s">
        <v>156</v>
      </c>
      <c r="CA57" s="2" t="s">
        <v>146</v>
      </c>
      <c r="CB57" s="4"/>
      <c r="CC57" s="8"/>
      <c r="CD57" s="4"/>
      <c r="CE57" s="8"/>
      <c r="CF57" s="7"/>
      <c r="CG57" s="7"/>
      <c r="CH57" s="2" t="s">
        <v>240</v>
      </c>
      <c r="CI57" s="2" t="s">
        <v>143</v>
      </c>
      <c r="CJ57" s="2" t="s">
        <v>146</v>
      </c>
      <c r="CK57" s="2" t="s">
        <v>146</v>
      </c>
      <c r="CL57" s="2" t="s">
        <v>156</v>
      </c>
      <c r="CM57" s="2" t="s">
        <v>156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143</v>
      </c>
      <c r="CW57" s="2" t="s">
        <v>359</v>
      </c>
      <c r="CX57" s="2" t="s">
        <v>182</v>
      </c>
      <c r="CY57" s="2" t="s">
        <v>156</v>
      </c>
      <c r="CZ57" s="2" t="s">
        <v>156</v>
      </c>
      <c r="DA57" s="2" t="s">
        <v>146</v>
      </c>
      <c r="DB57" s="4">
        <v>2</v>
      </c>
      <c r="DC57" s="8">
        <v>23.4</v>
      </c>
      <c r="DD57" s="4"/>
      <c r="DE57" s="8"/>
      <c r="DF57" s="7"/>
      <c r="DG57" s="7"/>
      <c r="DH57" s="2" t="s">
        <v>153</v>
      </c>
      <c r="DI57" s="2" t="s">
        <v>143</v>
      </c>
      <c r="DJ57" s="2" t="s">
        <v>201</v>
      </c>
      <c r="DK57" s="2" t="s">
        <v>150</v>
      </c>
      <c r="DL57" s="2" t="s">
        <v>156</v>
      </c>
      <c r="DM57" s="2" t="s">
        <v>156</v>
      </c>
      <c r="DN57" s="2" t="s">
        <v>146</v>
      </c>
      <c r="DO57" s="4">
        <v>1</v>
      </c>
      <c r="DP57" s="8">
        <v>79.99</v>
      </c>
      <c r="DQ57" s="4"/>
      <c r="DR57" s="8"/>
      <c r="DS57" s="7"/>
      <c r="DT57" s="7"/>
      <c r="DU57" s="2" t="s">
        <v>153</v>
      </c>
      <c r="DV57" s="2" t="s">
        <v>143</v>
      </c>
      <c r="DW57" s="2" t="s">
        <v>529</v>
      </c>
      <c r="DX57" s="2" t="s">
        <v>548</v>
      </c>
      <c r="DY57" s="2" t="s">
        <v>156</v>
      </c>
      <c r="DZ57" s="2" t="s">
        <v>156</v>
      </c>
      <c r="EA57" s="2" t="s">
        <v>146</v>
      </c>
      <c r="EB57" s="4"/>
      <c r="EC57" s="8"/>
      <c r="ED57" s="4"/>
      <c r="EE57" s="8"/>
      <c r="EF57" s="7"/>
      <c r="EG57" s="7"/>
      <c r="EH57" s="2" t="s">
        <v>517</v>
      </c>
      <c r="EI57" s="2" t="s">
        <v>143</v>
      </c>
      <c r="EJ57" s="2" t="s">
        <v>146</v>
      </c>
      <c r="EK57" s="2" t="s">
        <v>146</v>
      </c>
      <c r="EL57" s="2" t="s">
        <v>156</v>
      </c>
      <c r="EM57" s="2" t="s">
        <v>156</v>
      </c>
      <c r="EN57" s="2" t="s">
        <v>146</v>
      </c>
      <c r="EO57" s="4"/>
      <c r="EP57" s="8"/>
      <c r="EQ57" s="4">
        <v>1</v>
      </c>
      <c r="ER57" s="8">
        <v>27.3</v>
      </c>
      <c r="ES57" s="7">
        <v>-1</v>
      </c>
      <c r="ET57" s="7">
        <v>-1</v>
      </c>
      <c r="EU57" s="2" t="s">
        <v>153</v>
      </c>
      <c r="EV57" s="2" t="s">
        <v>143</v>
      </c>
      <c r="EW57" s="2" t="s">
        <v>363</v>
      </c>
      <c r="EX57" s="2" t="s">
        <v>549</v>
      </c>
      <c r="EY57" s="2" t="s">
        <v>156</v>
      </c>
      <c r="EZ57" s="2" t="s">
        <v>156</v>
      </c>
      <c r="FA57" s="2" t="s">
        <v>146</v>
      </c>
      <c r="FB57" s="4"/>
      <c r="FC57" s="8"/>
      <c r="FD57" s="4"/>
      <c r="FE57" s="8"/>
      <c r="FF57" s="7"/>
      <c r="FG57" s="7"/>
      <c r="FH57" s="2" t="s">
        <v>146</v>
      </c>
      <c r="FI57" s="2" t="s">
        <v>146</v>
      </c>
      <c r="FJ57" s="2" t="s">
        <v>146</v>
      </c>
      <c r="FK57" s="2" t="s">
        <v>146</v>
      </c>
      <c r="FL57" s="2" t="s">
        <v>146</v>
      </c>
      <c r="FM57" s="2" t="s">
        <v>146</v>
      </c>
      <c r="FN57" s="2" t="s">
        <v>146</v>
      </c>
      <c r="FO57" s="4"/>
      <c r="FP57" s="8"/>
      <c r="FQ57" s="4"/>
      <c r="FR57" s="8"/>
      <c r="FS57" s="7"/>
      <c r="FT57" s="7"/>
      <c r="FU57" s="2" t="s">
        <v>153</v>
      </c>
      <c r="FV57" s="2" t="s">
        <v>143</v>
      </c>
      <c r="FW57" s="2" t="s">
        <v>529</v>
      </c>
      <c r="FX57" s="2" t="s">
        <v>426</v>
      </c>
      <c r="FY57" s="2" t="s">
        <v>156</v>
      </c>
      <c r="FZ57" s="2" t="s">
        <v>156</v>
      </c>
      <c r="GA57" s="2" t="s">
        <v>146</v>
      </c>
      <c r="GB57" s="4"/>
      <c r="GC57" s="8"/>
      <c r="GD57" s="4"/>
      <c r="GE57" s="8"/>
      <c r="GF57" s="7"/>
      <c r="GG57" s="7"/>
      <c r="GH57" s="2" t="s">
        <v>146</v>
      </c>
      <c r="GI57" s="2" t="s">
        <v>146</v>
      </c>
      <c r="GJ57" s="2" t="s">
        <v>146</v>
      </c>
      <c r="GK57" s="2" t="s">
        <v>146</v>
      </c>
      <c r="GL57" s="2" t="s">
        <v>146</v>
      </c>
      <c r="GM57" s="2" t="s">
        <v>146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240</v>
      </c>
      <c r="IV57" s="2" t="s">
        <v>143</v>
      </c>
      <c r="IW57" s="2" t="s">
        <v>146</v>
      </c>
      <c r="IX57" s="2" t="s">
        <v>146</v>
      </c>
      <c r="IY57" s="2" t="s">
        <v>156</v>
      </c>
      <c r="IZ57" s="2" t="s">
        <v>156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153</v>
      </c>
      <c r="JV57" s="2" t="s">
        <v>143</v>
      </c>
      <c r="JW57" s="2" t="s">
        <v>232</v>
      </c>
      <c r="JX57" s="2" t="s">
        <v>146</v>
      </c>
      <c r="JY57" s="2" t="s">
        <v>156</v>
      </c>
      <c r="JZ57" s="2" t="s">
        <v>156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153</v>
      </c>
      <c r="KV57" s="2" t="s">
        <v>143</v>
      </c>
      <c r="KW57" s="2" t="s">
        <v>365</v>
      </c>
      <c r="KX57" s="2" t="s">
        <v>418</v>
      </c>
      <c r="KY57" s="2" t="s">
        <v>156</v>
      </c>
      <c r="KZ57" s="2" t="s">
        <v>156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240</v>
      </c>
      <c r="OV57" s="2" t="s">
        <v>143</v>
      </c>
      <c r="OW57" s="2" t="s">
        <v>146</v>
      </c>
      <c r="OX57" s="2" t="s">
        <v>146</v>
      </c>
      <c r="OY57" s="2" t="s">
        <v>156</v>
      </c>
      <c r="OZ57" s="2" t="s">
        <v>156</v>
      </c>
      <c r="PA57" s="2" t="s">
        <v>146</v>
      </c>
      <c r="PB57" s="4">
        <v>102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</row>
    <row r="58">
      <c r="A58" s="2" t="s">
        <v>550</v>
      </c>
      <c r="B58" s="2" t="s">
        <v>135</v>
      </c>
      <c r="C58" s="2" t="s">
        <v>507</v>
      </c>
      <c r="D58" s="2" t="s">
        <v>347</v>
      </c>
      <c r="E58" s="2" t="s">
        <v>348</v>
      </c>
      <c r="F58" s="2" t="s">
        <v>551</v>
      </c>
      <c r="G58" s="2" t="s">
        <v>551</v>
      </c>
      <c r="H58" s="2" t="s">
        <v>551</v>
      </c>
      <c r="I58" s="2" t="s">
        <v>350</v>
      </c>
      <c r="J58" s="2" t="s">
        <v>351</v>
      </c>
      <c r="K58" s="2" t="s">
        <v>458</v>
      </c>
      <c r="L58" s="3">
        <v>24.76</v>
      </c>
      <c r="M58" s="3">
        <v>26</v>
      </c>
      <c r="N58" s="3">
        <v>79.99</v>
      </c>
      <c r="O58" s="2" t="s">
        <v>143</v>
      </c>
      <c r="P58" s="2" t="s">
        <v>512</v>
      </c>
      <c r="Q58" s="2" t="s">
        <v>145</v>
      </c>
      <c r="R58" s="2" t="s">
        <v>146</v>
      </c>
      <c r="S58" s="2" t="s">
        <v>146</v>
      </c>
      <c r="T58" s="2" t="s">
        <v>526</v>
      </c>
      <c r="U58" s="2" t="s">
        <v>146</v>
      </c>
      <c r="V58" s="2" t="s">
        <v>552</v>
      </c>
      <c r="W58" s="2" t="s">
        <v>238</v>
      </c>
      <c r="X58" s="2" t="s">
        <v>146</v>
      </c>
      <c r="Y58" s="2" t="s">
        <v>536</v>
      </c>
      <c r="Z58" s="4">
        <v>127</v>
      </c>
      <c r="AA58" s="4">
        <f>=ROUNDDOWN(127,0)</f>
      </c>
      <c r="AB58" s="5">
        <v>1</v>
      </c>
      <c r="AC58" s="2" t="s">
        <v>146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>
        <v>3</v>
      </c>
      <c r="AQ58" s="8">
        <v>43.68</v>
      </c>
      <c r="AR58" s="4"/>
      <c r="AS58" s="8"/>
      <c r="AT58" s="7"/>
      <c r="AU58" s="7"/>
      <c r="AV58" s="4">
        <v>3</v>
      </c>
      <c r="AW58" s="8">
        <v>43.68</v>
      </c>
      <c r="AX58" s="4"/>
      <c r="AY58" s="8"/>
      <c r="AZ58" s="7"/>
      <c r="BA58" s="7"/>
      <c r="BB58" s="7">
        <v>1</v>
      </c>
      <c r="BC58" s="4">
        <v>6</v>
      </c>
      <c r="BD58" s="8">
        <v>87.36</v>
      </c>
      <c r="BE58" s="4">
        <v>1</v>
      </c>
      <c r="BF58" s="8">
        <v>29.12</v>
      </c>
      <c r="BG58" s="7">
        <v>5</v>
      </c>
      <c r="BH58" s="7">
        <v>2</v>
      </c>
      <c r="BI58" s="7">
        <v>0.5</v>
      </c>
      <c r="BJ58" s="4">
        <v>3</v>
      </c>
      <c r="BK58" s="8">
        <v>43.68</v>
      </c>
      <c r="BL58" s="2" t="s">
        <v>16</v>
      </c>
      <c r="BM58" s="7">
        <v>1</v>
      </c>
      <c r="BN58" s="7">
        <v>1</v>
      </c>
      <c r="BO58" s="4">
        <v>3</v>
      </c>
      <c r="BP58" s="8">
        <v>43.68</v>
      </c>
      <c r="BQ58" s="4"/>
      <c r="BR58" s="8"/>
      <c r="BS58" s="7"/>
      <c r="BT58" s="7"/>
      <c r="BU58" s="2" t="s">
        <v>153</v>
      </c>
      <c r="BV58" s="2" t="s">
        <v>143</v>
      </c>
      <c r="BW58" s="2" t="s">
        <v>197</v>
      </c>
      <c r="BX58" s="2" t="s">
        <v>368</v>
      </c>
      <c r="BY58" s="2" t="s">
        <v>531</v>
      </c>
      <c r="BZ58" s="2" t="s">
        <v>156</v>
      </c>
      <c r="CA58" s="2" t="s">
        <v>146</v>
      </c>
      <c r="CB58" s="4"/>
      <c r="CC58" s="8"/>
      <c r="CD58" s="4"/>
      <c r="CE58" s="8"/>
      <c r="CF58" s="7"/>
      <c r="CG58" s="7"/>
      <c r="CH58" s="2" t="s">
        <v>240</v>
      </c>
      <c r="CI58" s="2" t="s">
        <v>143</v>
      </c>
      <c r="CJ58" s="2" t="s">
        <v>146</v>
      </c>
      <c r="CK58" s="2" t="s">
        <v>146</v>
      </c>
      <c r="CL58" s="2" t="s">
        <v>156</v>
      </c>
      <c r="CM58" s="2" t="s">
        <v>156</v>
      </c>
      <c r="CN58" s="2" t="s">
        <v>146</v>
      </c>
      <c r="CO58" s="4"/>
      <c r="CP58" s="8"/>
      <c r="CQ58" s="4"/>
      <c r="CR58" s="8"/>
      <c r="CS58" s="7"/>
      <c r="CT58" s="7"/>
      <c r="CU58" s="2" t="s">
        <v>153</v>
      </c>
      <c r="CV58" s="2" t="s">
        <v>143</v>
      </c>
      <c r="CW58" s="2" t="s">
        <v>359</v>
      </c>
      <c r="CX58" s="2" t="s">
        <v>532</v>
      </c>
      <c r="CY58" s="2" t="s">
        <v>156</v>
      </c>
      <c r="CZ58" s="2" t="s">
        <v>156</v>
      </c>
      <c r="DA58" s="2" t="s">
        <v>146</v>
      </c>
      <c r="DB58" s="4"/>
      <c r="DC58" s="8"/>
      <c r="DD58" s="4"/>
      <c r="DE58" s="8"/>
      <c r="DF58" s="7"/>
      <c r="DG58" s="7"/>
      <c r="DH58" s="2" t="s">
        <v>153</v>
      </c>
      <c r="DI58" s="2" t="s">
        <v>143</v>
      </c>
      <c r="DJ58" s="2" t="s">
        <v>201</v>
      </c>
      <c r="DK58" s="2" t="s">
        <v>405</v>
      </c>
      <c r="DL58" s="2" t="s">
        <v>156</v>
      </c>
      <c r="DM58" s="2" t="s">
        <v>156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143</v>
      </c>
      <c r="DW58" s="2" t="s">
        <v>534</v>
      </c>
      <c r="DX58" s="2" t="s">
        <v>553</v>
      </c>
      <c r="DY58" s="2" t="s">
        <v>156</v>
      </c>
      <c r="DZ58" s="2" t="s">
        <v>156</v>
      </c>
      <c r="EA58" s="2" t="s">
        <v>146</v>
      </c>
      <c r="EB58" s="4"/>
      <c r="EC58" s="8"/>
      <c r="ED58" s="4"/>
      <c r="EE58" s="8"/>
      <c r="EF58" s="7"/>
      <c r="EG58" s="7"/>
      <c r="EH58" s="2" t="s">
        <v>517</v>
      </c>
      <c r="EI58" s="2" t="s">
        <v>143</v>
      </c>
      <c r="EJ58" s="2" t="s">
        <v>146</v>
      </c>
      <c r="EK58" s="2" t="s">
        <v>146</v>
      </c>
      <c r="EL58" s="2" t="s">
        <v>156</v>
      </c>
      <c r="EM58" s="2" t="s">
        <v>156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143</v>
      </c>
      <c r="EW58" s="2" t="s">
        <v>363</v>
      </c>
      <c r="EX58" s="2" t="s">
        <v>554</v>
      </c>
      <c r="EY58" s="2" t="s">
        <v>156</v>
      </c>
      <c r="EZ58" s="2" t="s">
        <v>156</v>
      </c>
      <c r="FA58" s="2" t="s">
        <v>146</v>
      </c>
      <c r="FB58" s="4"/>
      <c r="FC58" s="8"/>
      <c r="FD58" s="4"/>
      <c r="FE58" s="8"/>
      <c r="FF58" s="7"/>
      <c r="FG58" s="7"/>
      <c r="FH58" s="2" t="s">
        <v>146</v>
      </c>
      <c r="FI58" s="2" t="s">
        <v>146</v>
      </c>
      <c r="FJ58" s="2" t="s">
        <v>146</v>
      </c>
      <c r="FK58" s="2" t="s">
        <v>146</v>
      </c>
      <c r="FL58" s="2" t="s">
        <v>146</v>
      </c>
      <c r="FM58" s="2" t="s">
        <v>146</v>
      </c>
      <c r="FN58" s="2" t="s">
        <v>146</v>
      </c>
      <c r="FO58" s="4"/>
      <c r="FP58" s="8"/>
      <c r="FQ58" s="4"/>
      <c r="FR58" s="8"/>
      <c r="FS58" s="7"/>
      <c r="FT58" s="7"/>
      <c r="FU58" s="2" t="s">
        <v>153</v>
      </c>
      <c r="FV58" s="2" t="s">
        <v>143</v>
      </c>
      <c r="FW58" s="2" t="s">
        <v>536</v>
      </c>
      <c r="FX58" s="2" t="s">
        <v>555</v>
      </c>
      <c r="FY58" s="2" t="s">
        <v>156</v>
      </c>
      <c r="FZ58" s="2" t="s">
        <v>156</v>
      </c>
      <c r="GA58" s="2" t="s">
        <v>146</v>
      </c>
      <c r="GB58" s="4"/>
      <c r="GC58" s="8"/>
      <c r="GD58" s="4"/>
      <c r="GE58" s="8"/>
      <c r="GF58" s="7"/>
      <c r="GG58" s="7"/>
      <c r="GH58" s="2" t="s">
        <v>146</v>
      </c>
      <c r="GI58" s="2" t="s">
        <v>146</v>
      </c>
      <c r="GJ58" s="2" t="s">
        <v>146</v>
      </c>
      <c r="GK58" s="2" t="s">
        <v>146</v>
      </c>
      <c r="GL58" s="2" t="s">
        <v>146</v>
      </c>
      <c r="GM58" s="2" t="s">
        <v>146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240</v>
      </c>
      <c r="IV58" s="2" t="s">
        <v>143</v>
      </c>
      <c r="IW58" s="2" t="s">
        <v>146</v>
      </c>
      <c r="IX58" s="2" t="s">
        <v>146</v>
      </c>
      <c r="IY58" s="2" t="s">
        <v>156</v>
      </c>
      <c r="IZ58" s="2" t="s">
        <v>156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153</v>
      </c>
      <c r="JV58" s="2" t="s">
        <v>143</v>
      </c>
      <c r="JW58" s="2" t="s">
        <v>232</v>
      </c>
      <c r="JX58" s="2" t="s">
        <v>146</v>
      </c>
      <c r="JY58" s="2" t="s">
        <v>156</v>
      </c>
      <c r="JZ58" s="2" t="s">
        <v>156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153</v>
      </c>
      <c r="KV58" s="2" t="s">
        <v>143</v>
      </c>
      <c r="KW58" s="2" t="s">
        <v>365</v>
      </c>
      <c r="KX58" s="2" t="s">
        <v>146</v>
      </c>
      <c r="KY58" s="2" t="s">
        <v>156</v>
      </c>
      <c r="KZ58" s="2" t="s">
        <v>156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240</v>
      </c>
      <c r="OV58" s="2" t="s">
        <v>143</v>
      </c>
      <c r="OW58" s="2" t="s">
        <v>146</v>
      </c>
      <c r="OX58" s="2" t="s">
        <v>146</v>
      </c>
      <c r="OY58" s="2" t="s">
        <v>156</v>
      </c>
      <c r="OZ58" s="2" t="s">
        <v>156</v>
      </c>
      <c r="PA58" s="2" t="s">
        <v>146</v>
      </c>
      <c r="PB58" s="4">
        <v>127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</row>
    <row r="59">
      <c r="A59" s="2" t="s">
        <v>556</v>
      </c>
      <c r="B59" s="2" t="s">
        <v>135</v>
      </c>
      <c r="C59" s="2" t="s">
        <v>507</v>
      </c>
      <c r="D59" s="2" t="s">
        <v>347</v>
      </c>
      <c r="E59" s="2" t="s">
        <v>348</v>
      </c>
      <c r="F59" s="2" t="s">
        <v>551</v>
      </c>
      <c r="G59" s="2" t="s">
        <v>551</v>
      </c>
      <c r="H59" s="2" t="s">
        <v>551</v>
      </c>
      <c r="I59" s="2" t="s">
        <v>350</v>
      </c>
      <c r="J59" s="2" t="s">
        <v>351</v>
      </c>
      <c r="K59" s="2" t="s">
        <v>538</v>
      </c>
      <c r="L59" s="3">
        <v>24.76</v>
      </c>
      <c r="M59" s="3">
        <v>26</v>
      </c>
      <c r="N59" s="3">
        <v>79.99</v>
      </c>
      <c r="O59" s="2" t="s">
        <v>143</v>
      </c>
      <c r="P59" s="2" t="s">
        <v>512</v>
      </c>
      <c r="Q59" s="2" t="s">
        <v>145</v>
      </c>
      <c r="R59" s="2" t="s">
        <v>146</v>
      </c>
      <c r="S59" s="2" t="s">
        <v>146</v>
      </c>
      <c r="T59" s="2" t="s">
        <v>146</v>
      </c>
      <c r="U59" s="2" t="s">
        <v>146</v>
      </c>
      <c r="V59" s="2" t="s">
        <v>552</v>
      </c>
      <c r="W59" s="2" t="s">
        <v>238</v>
      </c>
      <c r="X59" s="2" t="s">
        <v>146</v>
      </c>
      <c r="Y59" s="2" t="s">
        <v>536</v>
      </c>
      <c r="Z59" s="4">
        <v>14</v>
      </c>
      <c r="AA59" s="4">
        <f>=ROUNDDOWN(7,0)</f>
      </c>
      <c r="AB59" s="5">
        <v>2</v>
      </c>
      <c r="AC59" s="2" t="s">
        <v>146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>
        <v>3</v>
      </c>
      <c r="AQ59" s="8">
        <v>43.68</v>
      </c>
      <c r="AR59" s="4">
        <v>1</v>
      </c>
      <c r="AS59" s="8">
        <v>29.12</v>
      </c>
      <c r="AT59" s="7">
        <v>2</v>
      </c>
      <c r="AU59" s="7">
        <v>0.5</v>
      </c>
      <c r="AV59" s="4">
        <v>3</v>
      </c>
      <c r="AW59" s="8">
        <v>43.68</v>
      </c>
      <c r="AX59" s="4">
        <v>1</v>
      </c>
      <c r="AY59" s="8">
        <v>29.12</v>
      </c>
      <c r="AZ59" s="7">
        <v>2</v>
      </c>
      <c r="BA59" s="7">
        <v>0.5</v>
      </c>
      <c r="BB59" s="7">
        <v>1</v>
      </c>
      <c r="BC59" s="4" t="s">
        <v>146</v>
      </c>
      <c r="BD59" s="8" t="s">
        <v>146</v>
      </c>
      <c r="BE59" s="4" t="s">
        <v>146</v>
      </c>
      <c r="BF59" s="8" t="s">
        <v>146</v>
      </c>
      <c r="BG59" s="7" t="s">
        <v>146</v>
      </c>
      <c r="BH59" s="7" t="s">
        <v>146</v>
      </c>
      <c r="BI59" s="7">
        <v>0.5</v>
      </c>
      <c r="BJ59" s="4">
        <v>3</v>
      </c>
      <c r="BK59" s="8">
        <v>43.68</v>
      </c>
      <c r="BL59" s="2" t="s">
        <v>16</v>
      </c>
      <c r="BM59" s="7">
        <v>1</v>
      </c>
      <c r="BN59" s="7">
        <v>1</v>
      </c>
      <c r="BO59" s="4">
        <v>3</v>
      </c>
      <c r="BP59" s="8">
        <v>43.68</v>
      </c>
      <c r="BQ59" s="4">
        <v>1</v>
      </c>
      <c r="BR59" s="8">
        <v>29.12</v>
      </c>
      <c r="BS59" s="7">
        <v>2</v>
      </c>
      <c r="BT59" s="7">
        <v>0.5</v>
      </c>
      <c r="BU59" s="2" t="s">
        <v>153</v>
      </c>
      <c r="BV59" s="2" t="s">
        <v>143</v>
      </c>
      <c r="BW59" s="2" t="s">
        <v>197</v>
      </c>
      <c r="BX59" s="2" t="s">
        <v>334</v>
      </c>
      <c r="BY59" s="2" t="s">
        <v>531</v>
      </c>
      <c r="BZ59" s="2" t="s">
        <v>156</v>
      </c>
      <c r="CA59" s="2" t="s">
        <v>146</v>
      </c>
      <c r="CB59" s="4"/>
      <c r="CC59" s="8"/>
      <c r="CD59" s="4"/>
      <c r="CE59" s="8"/>
      <c r="CF59" s="7"/>
      <c r="CG59" s="7"/>
      <c r="CH59" s="2" t="s">
        <v>240</v>
      </c>
      <c r="CI59" s="2" t="s">
        <v>143</v>
      </c>
      <c r="CJ59" s="2" t="s">
        <v>146</v>
      </c>
      <c r="CK59" s="2" t="s">
        <v>146</v>
      </c>
      <c r="CL59" s="2" t="s">
        <v>156</v>
      </c>
      <c r="CM59" s="2" t="s">
        <v>156</v>
      </c>
      <c r="CN59" s="2" t="s">
        <v>146</v>
      </c>
      <c r="CO59" s="4"/>
      <c r="CP59" s="8"/>
      <c r="CQ59" s="4"/>
      <c r="CR59" s="8"/>
      <c r="CS59" s="7"/>
      <c r="CT59" s="7"/>
      <c r="CU59" s="2" t="s">
        <v>153</v>
      </c>
      <c r="CV59" s="2" t="s">
        <v>143</v>
      </c>
      <c r="CW59" s="2" t="s">
        <v>359</v>
      </c>
      <c r="CX59" s="2" t="s">
        <v>557</v>
      </c>
      <c r="CY59" s="2" t="s">
        <v>156</v>
      </c>
      <c r="CZ59" s="2" t="s">
        <v>156</v>
      </c>
      <c r="DA59" s="2" t="s">
        <v>146</v>
      </c>
      <c r="DB59" s="4"/>
      <c r="DC59" s="8"/>
      <c r="DD59" s="4"/>
      <c r="DE59" s="8"/>
      <c r="DF59" s="7"/>
      <c r="DG59" s="7"/>
      <c r="DH59" s="2" t="s">
        <v>153</v>
      </c>
      <c r="DI59" s="2" t="s">
        <v>143</v>
      </c>
      <c r="DJ59" s="2" t="s">
        <v>201</v>
      </c>
      <c r="DK59" s="2" t="s">
        <v>533</v>
      </c>
      <c r="DL59" s="2" t="s">
        <v>156</v>
      </c>
      <c r="DM59" s="2" t="s">
        <v>156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143</v>
      </c>
      <c r="DW59" s="2" t="s">
        <v>534</v>
      </c>
      <c r="DX59" s="2" t="s">
        <v>558</v>
      </c>
      <c r="DY59" s="2" t="s">
        <v>156</v>
      </c>
      <c r="DZ59" s="2" t="s">
        <v>156</v>
      </c>
      <c r="EA59" s="2" t="s">
        <v>146</v>
      </c>
      <c r="EB59" s="4"/>
      <c r="EC59" s="8"/>
      <c r="ED59" s="4"/>
      <c r="EE59" s="8"/>
      <c r="EF59" s="7"/>
      <c r="EG59" s="7"/>
      <c r="EH59" s="2" t="s">
        <v>517</v>
      </c>
      <c r="EI59" s="2" t="s">
        <v>143</v>
      </c>
      <c r="EJ59" s="2" t="s">
        <v>146</v>
      </c>
      <c r="EK59" s="2" t="s">
        <v>146</v>
      </c>
      <c r="EL59" s="2" t="s">
        <v>156</v>
      </c>
      <c r="EM59" s="2" t="s">
        <v>156</v>
      </c>
      <c r="EN59" s="2" t="s">
        <v>146</v>
      </c>
      <c r="EO59" s="4"/>
      <c r="EP59" s="8"/>
      <c r="EQ59" s="4"/>
      <c r="ER59" s="8"/>
      <c r="ES59" s="7"/>
      <c r="ET59" s="7"/>
      <c r="EU59" s="2" t="s">
        <v>153</v>
      </c>
      <c r="EV59" s="2" t="s">
        <v>143</v>
      </c>
      <c r="EW59" s="2" t="s">
        <v>363</v>
      </c>
      <c r="EX59" s="2" t="s">
        <v>397</v>
      </c>
      <c r="EY59" s="2" t="s">
        <v>156</v>
      </c>
      <c r="EZ59" s="2" t="s">
        <v>156</v>
      </c>
      <c r="FA59" s="2" t="s">
        <v>146</v>
      </c>
      <c r="FB59" s="4"/>
      <c r="FC59" s="8"/>
      <c r="FD59" s="4"/>
      <c r="FE59" s="8"/>
      <c r="FF59" s="7"/>
      <c r="FG59" s="7"/>
      <c r="FH59" s="2" t="s">
        <v>146</v>
      </c>
      <c r="FI59" s="2" t="s">
        <v>146</v>
      </c>
      <c r="FJ59" s="2" t="s">
        <v>146</v>
      </c>
      <c r="FK59" s="2" t="s">
        <v>146</v>
      </c>
      <c r="FL59" s="2" t="s">
        <v>146</v>
      </c>
      <c r="FM59" s="2" t="s">
        <v>146</v>
      </c>
      <c r="FN59" s="2" t="s">
        <v>146</v>
      </c>
      <c r="FO59" s="4"/>
      <c r="FP59" s="8"/>
      <c r="FQ59" s="4"/>
      <c r="FR59" s="8"/>
      <c r="FS59" s="7"/>
      <c r="FT59" s="7"/>
      <c r="FU59" s="2" t="s">
        <v>153</v>
      </c>
      <c r="FV59" s="2" t="s">
        <v>143</v>
      </c>
      <c r="FW59" s="2" t="s">
        <v>536</v>
      </c>
      <c r="FX59" s="2" t="s">
        <v>534</v>
      </c>
      <c r="FY59" s="2" t="s">
        <v>156</v>
      </c>
      <c r="FZ59" s="2" t="s">
        <v>156</v>
      </c>
      <c r="GA59" s="2" t="s">
        <v>146</v>
      </c>
      <c r="GB59" s="4"/>
      <c r="GC59" s="8"/>
      <c r="GD59" s="4"/>
      <c r="GE59" s="8"/>
      <c r="GF59" s="7"/>
      <c r="GG59" s="7"/>
      <c r="GH59" s="2" t="s">
        <v>146</v>
      </c>
      <c r="GI59" s="2" t="s">
        <v>146</v>
      </c>
      <c r="GJ59" s="2" t="s">
        <v>146</v>
      </c>
      <c r="GK59" s="2" t="s">
        <v>146</v>
      </c>
      <c r="GL59" s="2" t="s">
        <v>146</v>
      </c>
      <c r="GM59" s="2" t="s">
        <v>146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240</v>
      </c>
      <c r="IV59" s="2" t="s">
        <v>143</v>
      </c>
      <c r="IW59" s="2" t="s">
        <v>146</v>
      </c>
      <c r="IX59" s="2" t="s">
        <v>146</v>
      </c>
      <c r="IY59" s="2" t="s">
        <v>156</v>
      </c>
      <c r="IZ59" s="2" t="s">
        <v>156</v>
      </c>
      <c r="JA59" s="2" t="s">
        <v>146</v>
      </c>
      <c r="JB59" s="4"/>
      <c r="JC59" s="8"/>
      <c r="JD59" s="4"/>
      <c r="JE59" s="8"/>
      <c r="JF59" s="7"/>
      <c r="JG59" s="7"/>
      <c r="JH59" s="2" t="s">
        <v>146</v>
      </c>
      <c r="JI59" s="2" t="s">
        <v>146</v>
      </c>
      <c r="JJ59" s="2" t="s">
        <v>146</v>
      </c>
      <c r="JK59" s="2" t="s">
        <v>146</v>
      </c>
      <c r="JL59" s="2" t="s">
        <v>146</v>
      </c>
      <c r="JM59" s="2" t="s">
        <v>146</v>
      </c>
      <c r="JN59" s="2" t="s">
        <v>146</v>
      </c>
      <c r="JO59" s="4"/>
      <c r="JP59" s="8"/>
      <c r="JQ59" s="4"/>
      <c r="JR59" s="8"/>
      <c r="JS59" s="7"/>
      <c r="JT59" s="7"/>
      <c r="JU59" s="2" t="s">
        <v>153</v>
      </c>
      <c r="JV59" s="2" t="s">
        <v>143</v>
      </c>
      <c r="JW59" s="2" t="s">
        <v>232</v>
      </c>
      <c r="JX59" s="2" t="s">
        <v>146</v>
      </c>
      <c r="JY59" s="2" t="s">
        <v>156</v>
      </c>
      <c r="JZ59" s="2" t="s">
        <v>156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153</v>
      </c>
      <c r="KV59" s="2" t="s">
        <v>143</v>
      </c>
      <c r="KW59" s="2" t="s">
        <v>365</v>
      </c>
      <c r="KX59" s="2" t="s">
        <v>146</v>
      </c>
      <c r="KY59" s="2" t="s">
        <v>156</v>
      </c>
      <c r="KZ59" s="2" t="s">
        <v>156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240</v>
      </c>
      <c r="OV59" s="2" t="s">
        <v>143</v>
      </c>
      <c r="OW59" s="2" t="s">
        <v>146</v>
      </c>
      <c r="OX59" s="2" t="s">
        <v>146</v>
      </c>
      <c r="OY59" s="2" t="s">
        <v>156</v>
      </c>
      <c r="OZ59" s="2" t="s">
        <v>156</v>
      </c>
      <c r="PA59" s="2" t="s">
        <v>146</v>
      </c>
      <c r="PB59" s="4">
        <v>14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</row>
    <row r="60">
      <c r="A60" s="2" t="s">
        <v>559</v>
      </c>
      <c r="B60" s="2" t="s">
        <v>135</v>
      </c>
      <c r="C60" s="2" t="s">
        <v>507</v>
      </c>
      <c r="D60" s="2" t="s">
        <v>347</v>
      </c>
      <c r="E60" s="2" t="s">
        <v>348</v>
      </c>
      <c r="F60" s="2" t="s">
        <v>560</v>
      </c>
      <c r="G60" s="2" t="s">
        <v>560</v>
      </c>
      <c r="H60" s="2" t="s">
        <v>560</v>
      </c>
      <c r="I60" s="2" t="s">
        <v>350</v>
      </c>
      <c r="J60" s="2" t="s">
        <v>388</v>
      </c>
      <c r="K60" s="2" t="s">
        <v>546</v>
      </c>
      <c r="L60" s="3">
        <v>21.66</v>
      </c>
      <c r="M60" s="3">
        <v>22.74</v>
      </c>
      <c r="N60" s="3">
        <v>69.99</v>
      </c>
      <c r="O60" s="2" t="s">
        <v>401</v>
      </c>
      <c r="P60" s="2" t="s">
        <v>512</v>
      </c>
      <c r="Q60" s="2" t="s">
        <v>145</v>
      </c>
      <c r="R60" s="2" t="s">
        <v>146</v>
      </c>
      <c r="S60" s="2" t="s">
        <v>146</v>
      </c>
      <c r="T60" s="2" t="s">
        <v>526</v>
      </c>
      <c r="U60" s="2" t="s">
        <v>146</v>
      </c>
      <c r="V60" s="2" t="s">
        <v>561</v>
      </c>
      <c r="W60" s="2" t="s">
        <v>238</v>
      </c>
      <c r="X60" s="2" t="s">
        <v>146</v>
      </c>
      <c r="Y60" s="2" t="s">
        <v>536</v>
      </c>
      <c r="Z60" s="4"/>
      <c r="AA60" s="4">
        <f>=ROUNDDOWN({0},0)</f>
      </c>
      <c r="AB60" s="5">
        <v>2</v>
      </c>
      <c r="AC60" s="2" t="s">
        <v>146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3</v>
      </c>
      <c r="AS60" s="8">
        <v>74.82</v>
      </c>
      <c r="AT60" s="7">
        <v>-1</v>
      </c>
      <c r="AU60" s="7">
        <v>-1</v>
      </c>
      <c r="AV60" s="4"/>
      <c r="AW60" s="8"/>
      <c r="AX60" s="4">
        <v>3</v>
      </c>
      <c r="AY60" s="8">
        <v>74.82</v>
      </c>
      <c r="AZ60" s="7">
        <v>-1</v>
      </c>
      <c r="BA60" s="7">
        <v>-1</v>
      </c>
      <c r="BB60" s="7"/>
      <c r="BC60" s="4"/>
      <c r="BD60" s="8"/>
      <c r="BE60" s="4">
        <v>3</v>
      </c>
      <c r="BF60" s="8">
        <v>74.82</v>
      </c>
      <c r="BG60" s="7">
        <v>-1</v>
      </c>
      <c r="BH60" s="7">
        <v>-1</v>
      </c>
      <c r="BI60" s="7"/>
      <c r="BJ60" s="4"/>
      <c r="BK60" s="8"/>
      <c r="BL60" s="2" t="s">
        <v>562</v>
      </c>
      <c r="BM60" s="7"/>
      <c r="BN60" s="7"/>
      <c r="BO60" s="4"/>
      <c r="BP60" s="8"/>
      <c r="BQ60" s="4">
        <v>2</v>
      </c>
      <c r="BR60" s="8">
        <v>50.94</v>
      </c>
      <c r="BS60" s="7">
        <v>-1</v>
      </c>
      <c r="BT60" s="7">
        <v>-1</v>
      </c>
      <c r="BU60" s="2" t="s">
        <v>153</v>
      </c>
      <c r="BV60" s="2" t="s">
        <v>402</v>
      </c>
      <c r="BW60" s="2" t="s">
        <v>197</v>
      </c>
      <c r="BX60" s="2" t="s">
        <v>375</v>
      </c>
      <c r="BY60" s="2" t="s">
        <v>531</v>
      </c>
      <c r="BZ60" s="2" t="s">
        <v>156</v>
      </c>
      <c r="CA60" s="2" t="s">
        <v>146</v>
      </c>
      <c r="CB60" s="4"/>
      <c r="CC60" s="8"/>
      <c r="CD60" s="4"/>
      <c r="CE60" s="8"/>
      <c r="CF60" s="7"/>
      <c r="CG60" s="7"/>
      <c r="CH60" s="2" t="s">
        <v>240</v>
      </c>
      <c r="CI60" s="2" t="s">
        <v>402</v>
      </c>
      <c r="CJ60" s="2" t="s">
        <v>146</v>
      </c>
      <c r="CK60" s="2" t="s">
        <v>146</v>
      </c>
      <c r="CL60" s="2" t="s">
        <v>156</v>
      </c>
      <c r="CM60" s="2" t="s">
        <v>156</v>
      </c>
      <c r="CN60" s="2" t="s">
        <v>146</v>
      </c>
      <c r="CO60" s="4"/>
      <c r="CP60" s="8"/>
      <c r="CQ60" s="4"/>
      <c r="CR60" s="8"/>
      <c r="CS60" s="7"/>
      <c r="CT60" s="7"/>
      <c r="CU60" s="2" t="s">
        <v>153</v>
      </c>
      <c r="CV60" s="2" t="s">
        <v>402</v>
      </c>
      <c r="CW60" s="2" t="s">
        <v>359</v>
      </c>
      <c r="CX60" s="2" t="s">
        <v>532</v>
      </c>
      <c r="CY60" s="2" t="s">
        <v>156</v>
      </c>
      <c r="CZ60" s="2" t="s">
        <v>156</v>
      </c>
      <c r="DA60" s="2" t="s">
        <v>146</v>
      </c>
      <c r="DB60" s="4"/>
      <c r="DC60" s="8"/>
      <c r="DD60" s="4"/>
      <c r="DE60" s="8"/>
      <c r="DF60" s="7"/>
      <c r="DG60" s="7"/>
      <c r="DH60" s="2" t="s">
        <v>153</v>
      </c>
      <c r="DI60" s="2" t="s">
        <v>402</v>
      </c>
      <c r="DJ60" s="2" t="s">
        <v>201</v>
      </c>
      <c r="DK60" s="2" t="s">
        <v>232</v>
      </c>
      <c r="DL60" s="2" t="s">
        <v>156</v>
      </c>
      <c r="DM60" s="2" t="s">
        <v>156</v>
      </c>
      <c r="DN60" s="2" t="s">
        <v>146</v>
      </c>
      <c r="DO60" s="4"/>
      <c r="DP60" s="8"/>
      <c r="DQ60" s="4"/>
      <c r="DR60" s="8"/>
      <c r="DS60" s="7"/>
      <c r="DT60" s="7"/>
      <c r="DU60" s="2" t="s">
        <v>153</v>
      </c>
      <c r="DV60" s="2" t="s">
        <v>402</v>
      </c>
      <c r="DW60" s="2" t="s">
        <v>536</v>
      </c>
      <c r="DX60" s="2" t="s">
        <v>534</v>
      </c>
      <c r="DY60" s="2" t="s">
        <v>156</v>
      </c>
      <c r="DZ60" s="2" t="s">
        <v>156</v>
      </c>
      <c r="EA60" s="2" t="s">
        <v>146</v>
      </c>
      <c r="EB60" s="4"/>
      <c r="EC60" s="8"/>
      <c r="ED60" s="4"/>
      <c r="EE60" s="8"/>
      <c r="EF60" s="7"/>
      <c r="EG60" s="7"/>
      <c r="EH60" s="2" t="s">
        <v>517</v>
      </c>
      <c r="EI60" s="2" t="s">
        <v>402</v>
      </c>
      <c r="EJ60" s="2" t="s">
        <v>146</v>
      </c>
      <c r="EK60" s="2" t="s">
        <v>146</v>
      </c>
      <c r="EL60" s="2" t="s">
        <v>156</v>
      </c>
      <c r="EM60" s="2" t="s">
        <v>156</v>
      </c>
      <c r="EN60" s="2" t="s">
        <v>146</v>
      </c>
      <c r="EO60" s="4"/>
      <c r="EP60" s="8"/>
      <c r="EQ60" s="4">
        <v>1</v>
      </c>
      <c r="ER60" s="8">
        <v>23.88</v>
      </c>
      <c r="ES60" s="7">
        <v>-1</v>
      </c>
      <c r="ET60" s="7">
        <v>-1</v>
      </c>
      <c r="EU60" s="2" t="s">
        <v>153</v>
      </c>
      <c r="EV60" s="2" t="s">
        <v>402</v>
      </c>
      <c r="EW60" s="2" t="s">
        <v>363</v>
      </c>
      <c r="EX60" s="2" t="s">
        <v>293</v>
      </c>
      <c r="EY60" s="2" t="s">
        <v>156</v>
      </c>
      <c r="EZ60" s="2" t="s">
        <v>156</v>
      </c>
      <c r="FA60" s="2" t="s">
        <v>146</v>
      </c>
      <c r="FB60" s="4"/>
      <c r="FC60" s="8"/>
      <c r="FD60" s="4"/>
      <c r="FE60" s="8"/>
      <c r="FF60" s="7"/>
      <c r="FG60" s="7"/>
      <c r="FH60" s="2" t="s">
        <v>146</v>
      </c>
      <c r="FI60" s="2" t="s">
        <v>146</v>
      </c>
      <c r="FJ60" s="2" t="s">
        <v>146</v>
      </c>
      <c r="FK60" s="2" t="s">
        <v>146</v>
      </c>
      <c r="FL60" s="2" t="s">
        <v>146</v>
      </c>
      <c r="FM60" s="2" t="s">
        <v>146</v>
      </c>
      <c r="FN60" s="2" t="s">
        <v>146</v>
      </c>
      <c r="FO60" s="4"/>
      <c r="FP60" s="8"/>
      <c r="FQ60" s="4"/>
      <c r="FR60" s="8"/>
      <c r="FS60" s="7"/>
      <c r="FT60" s="7"/>
      <c r="FU60" s="2" t="s">
        <v>153</v>
      </c>
      <c r="FV60" s="2" t="s">
        <v>402</v>
      </c>
      <c r="FW60" s="2" t="s">
        <v>536</v>
      </c>
      <c r="FX60" s="2" t="s">
        <v>534</v>
      </c>
      <c r="FY60" s="2" t="s">
        <v>156</v>
      </c>
      <c r="FZ60" s="2" t="s">
        <v>156</v>
      </c>
      <c r="GA60" s="2" t="s">
        <v>146</v>
      </c>
      <c r="GB60" s="4"/>
      <c r="GC60" s="8"/>
      <c r="GD60" s="4"/>
      <c r="GE60" s="8"/>
      <c r="GF60" s="7"/>
      <c r="GG60" s="7"/>
      <c r="GH60" s="2" t="s">
        <v>146</v>
      </c>
      <c r="GI60" s="2" t="s">
        <v>146</v>
      </c>
      <c r="GJ60" s="2" t="s">
        <v>146</v>
      </c>
      <c r="GK60" s="2" t="s">
        <v>146</v>
      </c>
      <c r="GL60" s="2" t="s">
        <v>146</v>
      </c>
      <c r="GM60" s="2" t="s">
        <v>146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240</v>
      </c>
      <c r="IV60" s="2" t="s">
        <v>402</v>
      </c>
      <c r="IW60" s="2" t="s">
        <v>146</v>
      </c>
      <c r="IX60" s="2" t="s">
        <v>146</v>
      </c>
      <c r="IY60" s="2" t="s">
        <v>156</v>
      </c>
      <c r="IZ60" s="2" t="s">
        <v>156</v>
      </c>
      <c r="JA60" s="2" t="s">
        <v>146</v>
      </c>
      <c r="JB60" s="4"/>
      <c r="JC60" s="8"/>
      <c r="JD60" s="4"/>
      <c r="JE60" s="8"/>
      <c r="JF60" s="7"/>
      <c r="JG60" s="7"/>
      <c r="JH60" s="2" t="s">
        <v>146</v>
      </c>
      <c r="JI60" s="2" t="s">
        <v>146</v>
      </c>
      <c r="JJ60" s="2" t="s">
        <v>146</v>
      </c>
      <c r="JK60" s="2" t="s">
        <v>146</v>
      </c>
      <c r="JL60" s="2" t="s">
        <v>146</v>
      </c>
      <c r="JM60" s="2" t="s">
        <v>146</v>
      </c>
      <c r="JN60" s="2" t="s">
        <v>146</v>
      </c>
      <c r="JO60" s="4"/>
      <c r="JP60" s="8"/>
      <c r="JQ60" s="4"/>
      <c r="JR60" s="8"/>
      <c r="JS60" s="7"/>
      <c r="JT60" s="7"/>
      <c r="JU60" s="2" t="s">
        <v>153</v>
      </c>
      <c r="JV60" s="2" t="s">
        <v>402</v>
      </c>
      <c r="JW60" s="2" t="s">
        <v>232</v>
      </c>
      <c r="JX60" s="2" t="s">
        <v>146</v>
      </c>
      <c r="JY60" s="2" t="s">
        <v>156</v>
      </c>
      <c r="JZ60" s="2" t="s">
        <v>156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153</v>
      </c>
      <c r="KV60" s="2" t="s">
        <v>402</v>
      </c>
      <c r="KW60" s="2" t="s">
        <v>365</v>
      </c>
      <c r="KX60" s="2" t="s">
        <v>488</v>
      </c>
      <c r="KY60" s="2" t="s">
        <v>156</v>
      </c>
      <c r="KZ60" s="2" t="s">
        <v>156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146</v>
      </c>
      <c r="NI60" s="2" t="s">
        <v>146</v>
      </c>
      <c r="NJ60" s="2" t="s">
        <v>146</v>
      </c>
      <c r="NK60" s="2" t="s">
        <v>146</v>
      </c>
      <c r="NL60" s="2" t="s">
        <v>146</v>
      </c>
      <c r="NM60" s="2" t="s">
        <v>146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240</v>
      </c>
      <c r="OV60" s="2" t="s">
        <v>402</v>
      </c>
      <c r="OW60" s="2" t="s">
        <v>146</v>
      </c>
      <c r="OX60" s="2" t="s">
        <v>146</v>
      </c>
      <c r="OY60" s="2" t="s">
        <v>156</v>
      </c>
      <c r="OZ60" s="2" t="s">
        <v>156</v>
      </c>
      <c r="PA60" s="2" t="s">
        <v>146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</row>
    <row r="61">
      <c r="A61" s="2" t="s">
        <v>563</v>
      </c>
      <c r="B61" s="2" t="s">
        <v>135</v>
      </c>
      <c r="C61" s="2" t="s">
        <v>507</v>
      </c>
      <c r="D61" s="2" t="s">
        <v>564</v>
      </c>
      <c r="E61" s="2" t="s">
        <v>565</v>
      </c>
      <c r="F61" s="2" t="s">
        <v>566</v>
      </c>
      <c r="G61" s="2" t="s">
        <v>566</v>
      </c>
      <c r="H61" s="2" t="s">
        <v>566</v>
      </c>
      <c r="I61" s="2" t="s">
        <v>567</v>
      </c>
      <c r="J61" s="2" t="s">
        <v>519</v>
      </c>
      <c r="K61" s="2" t="s">
        <v>568</v>
      </c>
      <c r="L61" s="3">
        <v>136.19</v>
      </c>
      <c r="M61" s="3">
        <v>143</v>
      </c>
      <c r="N61" s="3">
        <v>399.99</v>
      </c>
      <c r="O61" s="2" t="s">
        <v>143</v>
      </c>
      <c r="P61" s="2" t="s">
        <v>512</v>
      </c>
      <c r="Q61" s="2" t="s">
        <v>145</v>
      </c>
      <c r="R61" s="2" t="s">
        <v>146</v>
      </c>
      <c r="S61" s="2" t="s">
        <v>146</v>
      </c>
      <c r="T61" s="2" t="s">
        <v>569</v>
      </c>
      <c r="U61" s="2" t="s">
        <v>146</v>
      </c>
      <c r="V61" s="2" t="s">
        <v>355</v>
      </c>
      <c r="W61" s="2" t="s">
        <v>528</v>
      </c>
      <c r="X61" s="2" t="s">
        <v>146</v>
      </c>
      <c r="Y61" s="2" t="s">
        <v>529</v>
      </c>
      <c r="Z61" s="4">
        <v>9</v>
      </c>
      <c r="AA61" s="4">
        <f>=ROUNDDOWN(9,0)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>
        <v>1</v>
      </c>
      <c r="AQ61" s="8">
        <v>154.44</v>
      </c>
      <c r="AR61" s="4">
        <v>1</v>
      </c>
      <c r="AS61" s="8">
        <v>160.16</v>
      </c>
      <c r="AT61" s="7"/>
      <c r="AU61" s="7">
        <v>-0.0357</v>
      </c>
      <c r="AV61" s="4">
        <v>1</v>
      </c>
      <c r="AW61" s="8">
        <v>154.44</v>
      </c>
      <c r="AX61" s="4">
        <v>1</v>
      </c>
      <c r="AY61" s="8">
        <v>160.16</v>
      </c>
      <c r="AZ61" s="7"/>
      <c r="BA61" s="7">
        <v>-0.0357</v>
      </c>
      <c r="BB61" s="7">
        <v>1</v>
      </c>
      <c r="BC61" s="4">
        <v>1</v>
      </c>
      <c r="BD61" s="8">
        <v>154.44</v>
      </c>
      <c r="BE61" s="4">
        <v>2</v>
      </c>
      <c r="BF61" s="8">
        <v>280.28</v>
      </c>
      <c r="BG61" s="7">
        <v>-0.5</v>
      </c>
      <c r="BH61" s="7">
        <v>-0.449</v>
      </c>
      <c r="BI61" s="7">
        <v>1</v>
      </c>
      <c r="BJ61" s="4">
        <v>1</v>
      </c>
      <c r="BK61" s="8">
        <v>154.44</v>
      </c>
      <c r="BL61" s="2" t="s">
        <v>381</v>
      </c>
      <c r="BM61" s="7">
        <v>1</v>
      </c>
      <c r="BN61" s="7">
        <v>1</v>
      </c>
      <c r="BO61" s="4"/>
      <c r="BP61" s="8"/>
      <c r="BQ61" s="4">
        <v>1</v>
      </c>
      <c r="BR61" s="8">
        <v>160.16</v>
      </c>
      <c r="BS61" s="7">
        <v>-1</v>
      </c>
      <c r="BT61" s="7">
        <v>-1</v>
      </c>
      <c r="BU61" s="2" t="s">
        <v>153</v>
      </c>
      <c r="BV61" s="2" t="s">
        <v>143</v>
      </c>
      <c r="BW61" s="2" t="s">
        <v>197</v>
      </c>
      <c r="BX61" s="2" t="s">
        <v>154</v>
      </c>
      <c r="BY61" s="2" t="s">
        <v>531</v>
      </c>
      <c r="BZ61" s="2" t="s">
        <v>156</v>
      </c>
      <c r="CA61" s="2" t="s">
        <v>146</v>
      </c>
      <c r="CB61" s="4"/>
      <c r="CC61" s="8"/>
      <c r="CD61" s="4"/>
      <c r="CE61" s="8"/>
      <c r="CF61" s="7"/>
      <c r="CG61" s="7"/>
      <c r="CH61" s="2" t="s">
        <v>240</v>
      </c>
      <c r="CI61" s="2" t="s">
        <v>143</v>
      </c>
      <c r="CJ61" s="2" t="s">
        <v>146</v>
      </c>
      <c r="CK61" s="2" t="s">
        <v>146</v>
      </c>
      <c r="CL61" s="2" t="s">
        <v>156</v>
      </c>
      <c r="CM61" s="2" t="s">
        <v>156</v>
      </c>
      <c r="CN61" s="2" t="s">
        <v>146</v>
      </c>
      <c r="CO61" s="4">
        <v>1</v>
      </c>
      <c r="CP61" s="8">
        <v>154.44</v>
      </c>
      <c r="CQ61" s="4"/>
      <c r="CR61" s="8"/>
      <c r="CS61" s="7"/>
      <c r="CT61" s="7"/>
      <c r="CU61" s="2" t="s">
        <v>153</v>
      </c>
      <c r="CV61" s="2" t="s">
        <v>143</v>
      </c>
      <c r="CW61" s="2" t="s">
        <v>359</v>
      </c>
      <c r="CX61" s="2" t="s">
        <v>397</v>
      </c>
      <c r="CY61" s="2" t="s">
        <v>156</v>
      </c>
      <c r="CZ61" s="2" t="s">
        <v>156</v>
      </c>
      <c r="DA61" s="2" t="s">
        <v>146</v>
      </c>
      <c r="DB61" s="4"/>
      <c r="DC61" s="8"/>
      <c r="DD61" s="4"/>
      <c r="DE61" s="8"/>
      <c r="DF61" s="7"/>
      <c r="DG61" s="7"/>
      <c r="DH61" s="2" t="s">
        <v>153</v>
      </c>
      <c r="DI61" s="2" t="s">
        <v>143</v>
      </c>
      <c r="DJ61" s="2" t="s">
        <v>570</v>
      </c>
      <c r="DK61" s="2" t="s">
        <v>384</v>
      </c>
      <c r="DL61" s="2" t="s">
        <v>156</v>
      </c>
      <c r="DM61" s="2" t="s">
        <v>156</v>
      </c>
      <c r="DN61" s="2" t="s">
        <v>146</v>
      </c>
      <c r="DO61" s="4"/>
      <c r="DP61" s="8"/>
      <c r="DQ61" s="4"/>
      <c r="DR61" s="8"/>
      <c r="DS61" s="7"/>
      <c r="DT61" s="7"/>
      <c r="DU61" s="2" t="s">
        <v>153</v>
      </c>
      <c r="DV61" s="2" t="s">
        <v>143</v>
      </c>
      <c r="DW61" s="2" t="s">
        <v>529</v>
      </c>
      <c r="DX61" s="2" t="s">
        <v>536</v>
      </c>
      <c r="DY61" s="2" t="s">
        <v>156</v>
      </c>
      <c r="DZ61" s="2" t="s">
        <v>156</v>
      </c>
      <c r="EA61" s="2" t="s">
        <v>146</v>
      </c>
      <c r="EB61" s="4"/>
      <c r="EC61" s="8"/>
      <c r="ED61" s="4"/>
      <c r="EE61" s="8"/>
      <c r="EF61" s="7"/>
      <c r="EG61" s="7"/>
      <c r="EH61" s="2" t="s">
        <v>517</v>
      </c>
      <c r="EI61" s="2" t="s">
        <v>143</v>
      </c>
      <c r="EJ61" s="2" t="s">
        <v>146</v>
      </c>
      <c r="EK61" s="2" t="s">
        <v>146</v>
      </c>
      <c r="EL61" s="2" t="s">
        <v>156</v>
      </c>
      <c r="EM61" s="2" t="s">
        <v>156</v>
      </c>
      <c r="EN61" s="2" t="s">
        <v>146</v>
      </c>
      <c r="EO61" s="4"/>
      <c r="EP61" s="8"/>
      <c r="EQ61" s="4"/>
      <c r="ER61" s="8"/>
      <c r="ES61" s="7"/>
      <c r="ET61" s="7"/>
      <c r="EU61" s="2" t="s">
        <v>153</v>
      </c>
      <c r="EV61" s="2" t="s">
        <v>143</v>
      </c>
      <c r="EW61" s="2" t="s">
        <v>206</v>
      </c>
      <c r="EX61" s="2" t="s">
        <v>200</v>
      </c>
      <c r="EY61" s="2" t="s">
        <v>156</v>
      </c>
      <c r="EZ61" s="2" t="s">
        <v>156</v>
      </c>
      <c r="FA61" s="2" t="s">
        <v>146</v>
      </c>
      <c r="FB61" s="4"/>
      <c r="FC61" s="8"/>
      <c r="FD61" s="4"/>
      <c r="FE61" s="8"/>
      <c r="FF61" s="7"/>
      <c r="FG61" s="7"/>
      <c r="FH61" s="2" t="s">
        <v>146</v>
      </c>
      <c r="FI61" s="2" t="s">
        <v>146</v>
      </c>
      <c r="FJ61" s="2" t="s">
        <v>146</v>
      </c>
      <c r="FK61" s="2" t="s">
        <v>146</v>
      </c>
      <c r="FL61" s="2" t="s">
        <v>146</v>
      </c>
      <c r="FM61" s="2" t="s">
        <v>146</v>
      </c>
      <c r="FN61" s="2" t="s">
        <v>146</v>
      </c>
      <c r="FO61" s="4"/>
      <c r="FP61" s="8"/>
      <c r="FQ61" s="4"/>
      <c r="FR61" s="8"/>
      <c r="FS61" s="7"/>
      <c r="FT61" s="7"/>
      <c r="FU61" s="2" t="s">
        <v>153</v>
      </c>
      <c r="FV61" s="2" t="s">
        <v>143</v>
      </c>
      <c r="FW61" s="2" t="s">
        <v>529</v>
      </c>
      <c r="FX61" s="2" t="s">
        <v>426</v>
      </c>
      <c r="FY61" s="2" t="s">
        <v>156</v>
      </c>
      <c r="FZ61" s="2" t="s">
        <v>156</v>
      </c>
      <c r="GA61" s="2" t="s">
        <v>146</v>
      </c>
      <c r="GB61" s="4"/>
      <c r="GC61" s="8"/>
      <c r="GD61" s="4"/>
      <c r="GE61" s="8"/>
      <c r="GF61" s="7"/>
      <c r="GG61" s="7"/>
      <c r="GH61" s="2" t="s">
        <v>146</v>
      </c>
      <c r="GI61" s="2" t="s">
        <v>146</v>
      </c>
      <c r="GJ61" s="2" t="s">
        <v>146</v>
      </c>
      <c r="GK61" s="2" t="s">
        <v>146</v>
      </c>
      <c r="GL61" s="2" t="s">
        <v>146</v>
      </c>
      <c r="GM61" s="2" t="s">
        <v>146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240</v>
      </c>
      <c r="IV61" s="2" t="s">
        <v>143</v>
      </c>
      <c r="IW61" s="2" t="s">
        <v>146</v>
      </c>
      <c r="IX61" s="2" t="s">
        <v>146</v>
      </c>
      <c r="IY61" s="2" t="s">
        <v>156</v>
      </c>
      <c r="IZ61" s="2" t="s">
        <v>156</v>
      </c>
      <c r="JA61" s="2" t="s">
        <v>146</v>
      </c>
      <c r="JB61" s="4"/>
      <c r="JC61" s="8"/>
      <c r="JD61" s="4"/>
      <c r="JE61" s="8"/>
      <c r="JF61" s="7"/>
      <c r="JG61" s="7"/>
      <c r="JH61" s="2" t="s">
        <v>146</v>
      </c>
      <c r="JI61" s="2" t="s">
        <v>146</v>
      </c>
      <c r="JJ61" s="2" t="s">
        <v>146</v>
      </c>
      <c r="JK61" s="2" t="s">
        <v>146</v>
      </c>
      <c r="JL61" s="2" t="s">
        <v>146</v>
      </c>
      <c r="JM61" s="2" t="s">
        <v>146</v>
      </c>
      <c r="JN61" s="2" t="s">
        <v>146</v>
      </c>
      <c r="JO61" s="4"/>
      <c r="JP61" s="8"/>
      <c r="JQ61" s="4"/>
      <c r="JR61" s="8"/>
      <c r="JS61" s="7"/>
      <c r="JT61" s="7"/>
      <c r="JU61" s="2" t="s">
        <v>153</v>
      </c>
      <c r="JV61" s="2" t="s">
        <v>143</v>
      </c>
      <c r="JW61" s="2" t="s">
        <v>232</v>
      </c>
      <c r="JX61" s="2" t="s">
        <v>146</v>
      </c>
      <c r="JY61" s="2" t="s">
        <v>156</v>
      </c>
      <c r="JZ61" s="2" t="s">
        <v>156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153</v>
      </c>
      <c r="KV61" s="2" t="s">
        <v>143</v>
      </c>
      <c r="KW61" s="2" t="s">
        <v>213</v>
      </c>
      <c r="KX61" s="2" t="s">
        <v>146</v>
      </c>
      <c r="KY61" s="2" t="s">
        <v>156</v>
      </c>
      <c r="KZ61" s="2" t="s">
        <v>156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240</v>
      </c>
      <c r="OV61" s="2" t="s">
        <v>143</v>
      </c>
      <c r="OW61" s="2" t="s">
        <v>146</v>
      </c>
      <c r="OX61" s="2" t="s">
        <v>146</v>
      </c>
      <c r="OY61" s="2" t="s">
        <v>156</v>
      </c>
      <c r="OZ61" s="2" t="s">
        <v>156</v>
      </c>
      <c r="PA61" s="2" t="s">
        <v>146</v>
      </c>
      <c r="PB61" s="4">
        <v>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</row>
    <row r="62">
      <c r="A62" s="2" t="s">
        <v>571</v>
      </c>
      <c r="B62" s="2" t="s">
        <v>135</v>
      </c>
      <c r="C62" s="2" t="s">
        <v>507</v>
      </c>
      <c r="D62" s="2" t="s">
        <v>564</v>
      </c>
      <c r="E62" s="2" t="s">
        <v>565</v>
      </c>
      <c r="F62" s="2" t="s">
        <v>566</v>
      </c>
      <c r="G62" s="2" t="s">
        <v>566</v>
      </c>
      <c r="H62" s="2" t="s">
        <v>566</v>
      </c>
      <c r="I62" s="2" t="s">
        <v>572</v>
      </c>
      <c r="J62" s="2" t="s">
        <v>510</v>
      </c>
      <c r="K62" s="2" t="s">
        <v>538</v>
      </c>
      <c r="L62" s="3">
        <v>102.14</v>
      </c>
      <c r="M62" s="3">
        <v>107.25</v>
      </c>
      <c r="N62" s="3">
        <v>299.99</v>
      </c>
      <c r="O62" s="2" t="s">
        <v>401</v>
      </c>
      <c r="P62" s="2" t="s">
        <v>512</v>
      </c>
      <c r="Q62" s="2" t="s">
        <v>145</v>
      </c>
      <c r="R62" s="2" t="s">
        <v>146</v>
      </c>
      <c r="S62" s="2" t="s">
        <v>146</v>
      </c>
      <c r="T62" s="2" t="s">
        <v>569</v>
      </c>
      <c r="U62" s="2" t="s">
        <v>146</v>
      </c>
      <c r="V62" s="2" t="s">
        <v>355</v>
      </c>
      <c r="W62" s="2" t="s">
        <v>528</v>
      </c>
      <c r="X62" s="2" t="s">
        <v>146</v>
      </c>
      <c r="Y62" s="2" t="s">
        <v>529</v>
      </c>
      <c r="Z62" s="4"/>
      <c r="AA62" s="4">
        <f>=ROUNDDOWN({0},0)</f>
      </c>
      <c r="AB62" s="5">
        <v>1</v>
      </c>
      <c r="AC62" s="2" t="s">
        <v>146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1</v>
      </c>
      <c r="AS62" s="8">
        <v>120.12</v>
      </c>
      <c r="AT62" s="7">
        <v>-1</v>
      </c>
      <c r="AU62" s="7">
        <v>-1</v>
      </c>
      <c r="AV62" s="4"/>
      <c r="AW62" s="8"/>
      <c r="AX62" s="4">
        <v>1</v>
      </c>
      <c r="AY62" s="8">
        <v>120.12</v>
      </c>
      <c r="AZ62" s="7">
        <v>-1</v>
      </c>
      <c r="BA62" s="7">
        <v>-1</v>
      </c>
      <c r="BB62" s="7"/>
      <c r="BC62" s="4" t="s">
        <v>146</v>
      </c>
      <c r="BD62" s="8" t="s">
        <v>146</v>
      </c>
      <c r="BE62" s="4" t="s">
        <v>146</v>
      </c>
      <c r="BF62" s="8" t="s">
        <v>146</v>
      </c>
      <c r="BG62" s="7" t="s">
        <v>146</v>
      </c>
      <c r="BH62" s="7" t="s">
        <v>146</v>
      </c>
      <c r="BI62" s="7"/>
      <c r="BJ62" s="4"/>
      <c r="BK62" s="8"/>
      <c r="BL62" s="2" t="s">
        <v>16</v>
      </c>
      <c r="BM62" s="7"/>
      <c r="BN62" s="7"/>
      <c r="BO62" s="4"/>
      <c r="BP62" s="8"/>
      <c r="BQ62" s="4">
        <v>1</v>
      </c>
      <c r="BR62" s="8">
        <v>120.12</v>
      </c>
      <c r="BS62" s="7">
        <v>-1</v>
      </c>
      <c r="BT62" s="7">
        <v>-1</v>
      </c>
      <c r="BU62" s="2" t="s">
        <v>153</v>
      </c>
      <c r="BV62" s="2" t="s">
        <v>402</v>
      </c>
      <c r="BW62" s="2" t="s">
        <v>197</v>
      </c>
      <c r="BX62" s="2" t="s">
        <v>375</v>
      </c>
      <c r="BY62" s="2" t="s">
        <v>531</v>
      </c>
      <c r="BZ62" s="2" t="s">
        <v>156</v>
      </c>
      <c r="CA62" s="2" t="s">
        <v>146</v>
      </c>
      <c r="CB62" s="4"/>
      <c r="CC62" s="8"/>
      <c r="CD62" s="4"/>
      <c r="CE62" s="8"/>
      <c r="CF62" s="7"/>
      <c r="CG62" s="7"/>
      <c r="CH62" s="2" t="s">
        <v>240</v>
      </c>
      <c r="CI62" s="2" t="s">
        <v>402</v>
      </c>
      <c r="CJ62" s="2" t="s">
        <v>146</v>
      </c>
      <c r="CK62" s="2" t="s">
        <v>146</v>
      </c>
      <c r="CL62" s="2" t="s">
        <v>156</v>
      </c>
      <c r="CM62" s="2" t="s">
        <v>156</v>
      </c>
      <c r="CN62" s="2" t="s">
        <v>146</v>
      </c>
      <c r="CO62" s="4"/>
      <c r="CP62" s="8"/>
      <c r="CQ62" s="4"/>
      <c r="CR62" s="8"/>
      <c r="CS62" s="7"/>
      <c r="CT62" s="7"/>
      <c r="CU62" s="2" t="s">
        <v>153</v>
      </c>
      <c r="CV62" s="2" t="s">
        <v>402</v>
      </c>
      <c r="CW62" s="2" t="s">
        <v>359</v>
      </c>
      <c r="CX62" s="2" t="s">
        <v>321</v>
      </c>
      <c r="CY62" s="2" t="s">
        <v>156</v>
      </c>
      <c r="CZ62" s="2" t="s">
        <v>156</v>
      </c>
      <c r="DA62" s="2" t="s">
        <v>146</v>
      </c>
      <c r="DB62" s="4"/>
      <c r="DC62" s="8"/>
      <c r="DD62" s="4"/>
      <c r="DE62" s="8"/>
      <c r="DF62" s="7"/>
      <c r="DG62" s="7"/>
      <c r="DH62" s="2" t="s">
        <v>153</v>
      </c>
      <c r="DI62" s="2" t="s">
        <v>402</v>
      </c>
      <c r="DJ62" s="2" t="s">
        <v>570</v>
      </c>
      <c r="DK62" s="2" t="s">
        <v>336</v>
      </c>
      <c r="DL62" s="2" t="s">
        <v>156</v>
      </c>
      <c r="DM62" s="2" t="s">
        <v>156</v>
      </c>
      <c r="DN62" s="2" t="s">
        <v>146</v>
      </c>
      <c r="DO62" s="4"/>
      <c r="DP62" s="8"/>
      <c r="DQ62" s="4"/>
      <c r="DR62" s="8"/>
      <c r="DS62" s="7"/>
      <c r="DT62" s="7"/>
      <c r="DU62" s="2" t="s">
        <v>153</v>
      </c>
      <c r="DV62" s="2" t="s">
        <v>402</v>
      </c>
      <c r="DW62" s="2" t="s">
        <v>529</v>
      </c>
      <c r="DX62" s="2" t="s">
        <v>573</v>
      </c>
      <c r="DY62" s="2" t="s">
        <v>156</v>
      </c>
      <c r="DZ62" s="2" t="s">
        <v>156</v>
      </c>
      <c r="EA62" s="2" t="s">
        <v>146</v>
      </c>
      <c r="EB62" s="4"/>
      <c r="EC62" s="8"/>
      <c r="ED62" s="4"/>
      <c r="EE62" s="8"/>
      <c r="EF62" s="7"/>
      <c r="EG62" s="7"/>
      <c r="EH62" s="2" t="s">
        <v>517</v>
      </c>
      <c r="EI62" s="2" t="s">
        <v>402</v>
      </c>
      <c r="EJ62" s="2" t="s">
        <v>146</v>
      </c>
      <c r="EK62" s="2" t="s">
        <v>146</v>
      </c>
      <c r="EL62" s="2" t="s">
        <v>156</v>
      </c>
      <c r="EM62" s="2" t="s">
        <v>156</v>
      </c>
      <c r="EN62" s="2" t="s">
        <v>146</v>
      </c>
      <c r="EO62" s="4"/>
      <c r="EP62" s="8"/>
      <c r="EQ62" s="4"/>
      <c r="ER62" s="8"/>
      <c r="ES62" s="7"/>
      <c r="ET62" s="7"/>
      <c r="EU62" s="2" t="s">
        <v>153</v>
      </c>
      <c r="EV62" s="2" t="s">
        <v>402</v>
      </c>
      <c r="EW62" s="2" t="s">
        <v>206</v>
      </c>
      <c r="EX62" s="2" t="s">
        <v>574</v>
      </c>
      <c r="EY62" s="2" t="s">
        <v>156</v>
      </c>
      <c r="EZ62" s="2" t="s">
        <v>156</v>
      </c>
      <c r="FA62" s="2" t="s">
        <v>146</v>
      </c>
      <c r="FB62" s="4"/>
      <c r="FC62" s="8"/>
      <c r="FD62" s="4"/>
      <c r="FE62" s="8"/>
      <c r="FF62" s="7"/>
      <c r="FG62" s="7"/>
      <c r="FH62" s="2" t="s">
        <v>146</v>
      </c>
      <c r="FI62" s="2" t="s">
        <v>146</v>
      </c>
      <c r="FJ62" s="2" t="s">
        <v>146</v>
      </c>
      <c r="FK62" s="2" t="s">
        <v>146</v>
      </c>
      <c r="FL62" s="2" t="s">
        <v>146</v>
      </c>
      <c r="FM62" s="2" t="s">
        <v>146</v>
      </c>
      <c r="FN62" s="2" t="s">
        <v>146</v>
      </c>
      <c r="FO62" s="4"/>
      <c r="FP62" s="8"/>
      <c r="FQ62" s="4"/>
      <c r="FR62" s="8"/>
      <c r="FS62" s="7"/>
      <c r="FT62" s="7"/>
      <c r="FU62" s="2" t="s">
        <v>153</v>
      </c>
      <c r="FV62" s="2" t="s">
        <v>402</v>
      </c>
      <c r="FW62" s="2" t="s">
        <v>529</v>
      </c>
      <c r="FX62" s="2" t="s">
        <v>575</v>
      </c>
      <c r="FY62" s="2" t="s">
        <v>156</v>
      </c>
      <c r="FZ62" s="2" t="s">
        <v>156</v>
      </c>
      <c r="GA62" s="2" t="s">
        <v>146</v>
      </c>
      <c r="GB62" s="4"/>
      <c r="GC62" s="8"/>
      <c r="GD62" s="4"/>
      <c r="GE62" s="8"/>
      <c r="GF62" s="7"/>
      <c r="GG62" s="7"/>
      <c r="GH62" s="2" t="s">
        <v>146</v>
      </c>
      <c r="GI62" s="2" t="s">
        <v>146</v>
      </c>
      <c r="GJ62" s="2" t="s">
        <v>146</v>
      </c>
      <c r="GK62" s="2" t="s">
        <v>146</v>
      </c>
      <c r="GL62" s="2" t="s">
        <v>146</v>
      </c>
      <c r="GM62" s="2" t="s">
        <v>146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240</v>
      </c>
      <c r="IV62" s="2" t="s">
        <v>402</v>
      </c>
      <c r="IW62" s="2" t="s">
        <v>146</v>
      </c>
      <c r="IX62" s="2" t="s">
        <v>146</v>
      </c>
      <c r="IY62" s="2" t="s">
        <v>156</v>
      </c>
      <c r="IZ62" s="2" t="s">
        <v>156</v>
      </c>
      <c r="JA62" s="2" t="s">
        <v>146</v>
      </c>
      <c r="JB62" s="4"/>
      <c r="JC62" s="8"/>
      <c r="JD62" s="4"/>
      <c r="JE62" s="8"/>
      <c r="JF62" s="7"/>
      <c r="JG62" s="7"/>
      <c r="JH62" s="2" t="s">
        <v>146</v>
      </c>
      <c r="JI62" s="2" t="s">
        <v>146</v>
      </c>
      <c r="JJ62" s="2" t="s">
        <v>146</v>
      </c>
      <c r="JK62" s="2" t="s">
        <v>146</v>
      </c>
      <c r="JL62" s="2" t="s">
        <v>146</v>
      </c>
      <c r="JM62" s="2" t="s">
        <v>146</v>
      </c>
      <c r="JN62" s="2" t="s">
        <v>146</v>
      </c>
      <c r="JO62" s="4"/>
      <c r="JP62" s="8"/>
      <c r="JQ62" s="4"/>
      <c r="JR62" s="8"/>
      <c r="JS62" s="7"/>
      <c r="JT62" s="7"/>
      <c r="JU62" s="2" t="s">
        <v>153</v>
      </c>
      <c r="JV62" s="2" t="s">
        <v>402</v>
      </c>
      <c r="JW62" s="2" t="s">
        <v>232</v>
      </c>
      <c r="JX62" s="2" t="s">
        <v>146</v>
      </c>
      <c r="JY62" s="2" t="s">
        <v>156</v>
      </c>
      <c r="JZ62" s="2" t="s">
        <v>156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153</v>
      </c>
      <c r="KV62" s="2" t="s">
        <v>402</v>
      </c>
      <c r="KW62" s="2" t="s">
        <v>213</v>
      </c>
      <c r="KX62" s="2" t="s">
        <v>146</v>
      </c>
      <c r="KY62" s="2" t="s">
        <v>156</v>
      </c>
      <c r="KZ62" s="2" t="s">
        <v>156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240</v>
      </c>
      <c r="OV62" s="2" t="s">
        <v>402</v>
      </c>
      <c r="OW62" s="2" t="s">
        <v>146</v>
      </c>
      <c r="OX62" s="2" t="s">
        <v>146</v>
      </c>
      <c r="OY62" s="2" t="s">
        <v>156</v>
      </c>
      <c r="OZ62" s="2" t="s">
        <v>156</v>
      </c>
      <c r="PA62" s="2" t="s">
        <v>146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</row>
    <row r="63">
      <c r="A63" s="2" t="s">
        <v>576</v>
      </c>
      <c r="B63" s="2" t="s">
        <v>135</v>
      </c>
      <c r="C63" s="2" t="s">
        <v>507</v>
      </c>
      <c r="D63" s="2" t="s">
        <v>564</v>
      </c>
      <c r="E63" s="2" t="s">
        <v>565</v>
      </c>
      <c r="F63" s="2" t="s">
        <v>577</v>
      </c>
      <c r="G63" s="2" t="s">
        <v>577</v>
      </c>
      <c r="H63" s="2" t="s">
        <v>577</v>
      </c>
      <c r="I63" s="2" t="s">
        <v>578</v>
      </c>
      <c r="J63" s="2" t="s">
        <v>519</v>
      </c>
      <c r="K63" s="2" t="s">
        <v>579</v>
      </c>
      <c r="L63" s="3">
        <v>136.19</v>
      </c>
      <c r="M63" s="3">
        <v>143</v>
      </c>
      <c r="N63" s="3">
        <v>399.99</v>
      </c>
      <c r="O63" s="2" t="s">
        <v>401</v>
      </c>
      <c r="P63" s="2" t="s">
        <v>310</v>
      </c>
      <c r="Q63" s="2" t="s">
        <v>145</v>
      </c>
      <c r="R63" s="2" t="s">
        <v>146</v>
      </c>
      <c r="S63" s="2" t="s">
        <v>146</v>
      </c>
      <c r="T63" s="2" t="s">
        <v>513</v>
      </c>
      <c r="U63" s="2" t="s">
        <v>146</v>
      </c>
      <c r="V63" s="2" t="s">
        <v>580</v>
      </c>
      <c r="W63" s="2" t="s">
        <v>238</v>
      </c>
      <c r="X63" s="2" t="s">
        <v>146</v>
      </c>
      <c r="Y63" s="2" t="s">
        <v>277</v>
      </c>
      <c r="Z63" s="4"/>
      <c r="AA63" s="4">
        <f>=ROUNDDOWN({0},0)</f>
      </c>
      <c r="AB63" s="5">
        <v>2</v>
      </c>
      <c r="AC63" s="2" t="s">
        <v>146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/>
      <c r="AQ63" s="8"/>
      <c r="AR63" s="4">
        <v>2</v>
      </c>
      <c r="AS63" s="8">
        <v>308.88</v>
      </c>
      <c r="AT63" s="7">
        <v>-1</v>
      </c>
      <c r="AU63" s="7">
        <v>-1</v>
      </c>
      <c r="AV63" s="4"/>
      <c r="AW63" s="8"/>
      <c r="AX63" s="4">
        <v>2</v>
      </c>
      <c r="AY63" s="8">
        <v>308.88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308.88</v>
      </c>
      <c r="BG63" s="7">
        <v>-1</v>
      </c>
      <c r="BH63" s="7">
        <v>-1</v>
      </c>
      <c r="BI63" s="7"/>
      <c r="BJ63" s="4"/>
      <c r="BK63" s="8"/>
      <c r="BL63" s="2" t="s">
        <v>18</v>
      </c>
      <c r="BM63" s="7"/>
      <c r="BN63" s="7"/>
      <c r="BO63" s="4"/>
      <c r="BP63" s="8"/>
      <c r="BQ63" s="4"/>
      <c r="BR63" s="8"/>
      <c r="BS63" s="7"/>
      <c r="BT63" s="7"/>
      <c r="BU63" s="2" t="s">
        <v>153</v>
      </c>
      <c r="BV63" s="2" t="s">
        <v>402</v>
      </c>
      <c r="BW63" s="2" t="s">
        <v>197</v>
      </c>
      <c r="BX63" s="2" t="s">
        <v>290</v>
      </c>
      <c r="BY63" s="2" t="s">
        <v>531</v>
      </c>
      <c r="BZ63" s="2" t="s">
        <v>156</v>
      </c>
      <c r="CA63" s="2" t="s">
        <v>146</v>
      </c>
      <c r="CB63" s="4"/>
      <c r="CC63" s="8"/>
      <c r="CD63" s="4"/>
      <c r="CE63" s="8"/>
      <c r="CF63" s="7"/>
      <c r="CG63" s="7"/>
      <c r="CH63" s="2" t="s">
        <v>240</v>
      </c>
      <c r="CI63" s="2" t="s">
        <v>402</v>
      </c>
      <c r="CJ63" s="2" t="s">
        <v>146</v>
      </c>
      <c r="CK63" s="2" t="s">
        <v>146</v>
      </c>
      <c r="CL63" s="2" t="s">
        <v>156</v>
      </c>
      <c r="CM63" s="2" t="s">
        <v>156</v>
      </c>
      <c r="CN63" s="2" t="s">
        <v>146</v>
      </c>
      <c r="CO63" s="4"/>
      <c r="CP63" s="8"/>
      <c r="CQ63" s="4">
        <v>2</v>
      </c>
      <c r="CR63" s="8">
        <v>308.88</v>
      </c>
      <c r="CS63" s="7">
        <v>-1</v>
      </c>
      <c r="CT63" s="7">
        <v>-1</v>
      </c>
      <c r="CU63" s="2" t="s">
        <v>153</v>
      </c>
      <c r="CV63" s="2" t="s">
        <v>402</v>
      </c>
      <c r="CW63" s="2" t="s">
        <v>359</v>
      </c>
      <c r="CX63" s="2" t="s">
        <v>397</v>
      </c>
      <c r="CY63" s="2" t="s">
        <v>156</v>
      </c>
      <c r="CZ63" s="2" t="s">
        <v>156</v>
      </c>
      <c r="DA63" s="2" t="s">
        <v>146</v>
      </c>
      <c r="DB63" s="4"/>
      <c r="DC63" s="8"/>
      <c r="DD63" s="4"/>
      <c r="DE63" s="8"/>
      <c r="DF63" s="7"/>
      <c r="DG63" s="7"/>
      <c r="DH63" s="2" t="s">
        <v>153</v>
      </c>
      <c r="DI63" s="2" t="s">
        <v>402</v>
      </c>
      <c r="DJ63" s="2" t="s">
        <v>201</v>
      </c>
      <c r="DK63" s="2" t="s">
        <v>422</v>
      </c>
      <c r="DL63" s="2" t="s">
        <v>156</v>
      </c>
      <c r="DM63" s="2" t="s">
        <v>156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402</v>
      </c>
      <c r="DW63" s="2" t="s">
        <v>277</v>
      </c>
      <c r="DX63" s="2" t="s">
        <v>219</v>
      </c>
      <c r="DY63" s="2" t="s">
        <v>156</v>
      </c>
      <c r="DZ63" s="2" t="s">
        <v>156</v>
      </c>
      <c r="EA63" s="2" t="s">
        <v>146</v>
      </c>
      <c r="EB63" s="4"/>
      <c r="EC63" s="8"/>
      <c r="ED63" s="4"/>
      <c r="EE63" s="8"/>
      <c r="EF63" s="7"/>
      <c r="EG63" s="7"/>
      <c r="EH63" s="2" t="s">
        <v>517</v>
      </c>
      <c r="EI63" s="2" t="s">
        <v>402</v>
      </c>
      <c r="EJ63" s="2" t="s">
        <v>146</v>
      </c>
      <c r="EK63" s="2" t="s">
        <v>146</v>
      </c>
      <c r="EL63" s="2" t="s">
        <v>156</v>
      </c>
      <c r="EM63" s="2" t="s">
        <v>156</v>
      </c>
      <c r="EN63" s="2" t="s">
        <v>146</v>
      </c>
      <c r="EO63" s="4"/>
      <c r="EP63" s="8"/>
      <c r="EQ63" s="4"/>
      <c r="ER63" s="8"/>
      <c r="ES63" s="7"/>
      <c r="ET63" s="7"/>
      <c r="EU63" s="2" t="s">
        <v>153</v>
      </c>
      <c r="EV63" s="2" t="s">
        <v>402</v>
      </c>
      <c r="EW63" s="2" t="s">
        <v>206</v>
      </c>
      <c r="EX63" s="2" t="s">
        <v>581</v>
      </c>
      <c r="EY63" s="2" t="s">
        <v>156</v>
      </c>
      <c r="EZ63" s="2" t="s">
        <v>156</v>
      </c>
      <c r="FA63" s="2" t="s">
        <v>146</v>
      </c>
      <c r="FB63" s="4"/>
      <c r="FC63" s="8"/>
      <c r="FD63" s="4"/>
      <c r="FE63" s="8"/>
      <c r="FF63" s="7"/>
      <c r="FG63" s="7"/>
      <c r="FH63" s="2" t="s">
        <v>146</v>
      </c>
      <c r="FI63" s="2" t="s">
        <v>146</v>
      </c>
      <c r="FJ63" s="2" t="s">
        <v>146</v>
      </c>
      <c r="FK63" s="2" t="s">
        <v>146</v>
      </c>
      <c r="FL63" s="2" t="s">
        <v>146</v>
      </c>
      <c r="FM63" s="2" t="s">
        <v>146</v>
      </c>
      <c r="FN63" s="2" t="s">
        <v>146</v>
      </c>
      <c r="FO63" s="4"/>
      <c r="FP63" s="8"/>
      <c r="FQ63" s="4"/>
      <c r="FR63" s="8"/>
      <c r="FS63" s="7"/>
      <c r="FT63" s="7"/>
      <c r="FU63" s="2" t="s">
        <v>153</v>
      </c>
      <c r="FV63" s="2" t="s">
        <v>402</v>
      </c>
      <c r="FW63" s="2" t="s">
        <v>277</v>
      </c>
      <c r="FX63" s="2" t="s">
        <v>426</v>
      </c>
      <c r="FY63" s="2" t="s">
        <v>156</v>
      </c>
      <c r="FZ63" s="2" t="s">
        <v>156</v>
      </c>
      <c r="GA63" s="2" t="s">
        <v>146</v>
      </c>
      <c r="GB63" s="4"/>
      <c r="GC63" s="8"/>
      <c r="GD63" s="4"/>
      <c r="GE63" s="8"/>
      <c r="GF63" s="7"/>
      <c r="GG63" s="7"/>
      <c r="GH63" s="2" t="s">
        <v>146</v>
      </c>
      <c r="GI63" s="2" t="s">
        <v>146</v>
      </c>
      <c r="GJ63" s="2" t="s">
        <v>146</v>
      </c>
      <c r="GK63" s="2" t="s">
        <v>146</v>
      </c>
      <c r="GL63" s="2" t="s">
        <v>146</v>
      </c>
      <c r="GM63" s="2" t="s">
        <v>146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240</v>
      </c>
      <c r="IV63" s="2" t="s">
        <v>402</v>
      </c>
      <c r="IW63" s="2" t="s">
        <v>146</v>
      </c>
      <c r="IX63" s="2" t="s">
        <v>146</v>
      </c>
      <c r="IY63" s="2" t="s">
        <v>156</v>
      </c>
      <c r="IZ63" s="2" t="s">
        <v>156</v>
      </c>
      <c r="JA63" s="2" t="s">
        <v>146</v>
      </c>
      <c r="JB63" s="4"/>
      <c r="JC63" s="8"/>
      <c r="JD63" s="4"/>
      <c r="JE63" s="8"/>
      <c r="JF63" s="7"/>
      <c r="JG63" s="7"/>
      <c r="JH63" s="2" t="s">
        <v>146</v>
      </c>
      <c r="JI63" s="2" t="s">
        <v>146</v>
      </c>
      <c r="JJ63" s="2" t="s">
        <v>146</v>
      </c>
      <c r="JK63" s="2" t="s">
        <v>146</v>
      </c>
      <c r="JL63" s="2" t="s">
        <v>146</v>
      </c>
      <c r="JM63" s="2" t="s">
        <v>146</v>
      </c>
      <c r="JN63" s="2" t="s">
        <v>146</v>
      </c>
      <c r="JO63" s="4"/>
      <c r="JP63" s="8"/>
      <c r="JQ63" s="4"/>
      <c r="JR63" s="8"/>
      <c r="JS63" s="7"/>
      <c r="JT63" s="7"/>
      <c r="JU63" s="2" t="s">
        <v>153</v>
      </c>
      <c r="JV63" s="2" t="s">
        <v>402</v>
      </c>
      <c r="JW63" s="2" t="s">
        <v>232</v>
      </c>
      <c r="JX63" s="2" t="s">
        <v>146</v>
      </c>
      <c r="JY63" s="2" t="s">
        <v>156</v>
      </c>
      <c r="JZ63" s="2" t="s">
        <v>156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153</v>
      </c>
      <c r="KV63" s="2" t="s">
        <v>402</v>
      </c>
      <c r="KW63" s="2" t="s">
        <v>213</v>
      </c>
      <c r="KX63" s="2" t="s">
        <v>582</v>
      </c>
      <c r="KY63" s="2" t="s">
        <v>156</v>
      </c>
      <c r="KZ63" s="2" t="s">
        <v>156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240</v>
      </c>
      <c r="OV63" s="2" t="s">
        <v>402</v>
      </c>
      <c r="OW63" s="2" t="s">
        <v>146</v>
      </c>
      <c r="OX63" s="2" t="s">
        <v>146</v>
      </c>
      <c r="OY63" s="2" t="s">
        <v>156</v>
      </c>
      <c r="OZ63" s="2" t="s">
        <v>156</v>
      </c>
      <c r="PA63" s="2" t="s">
        <v>146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</row>
    <row r="64">
      <c r="A64" s="2" t="s">
        <v>583</v>
      </c>
      <c r="B64" s="2" t="s">
        <v>135</v>
      </c>
      <c r="C64" s="2" t="s">
        <v>507</v>
      </c>
      <c r="D64" s="2" t="s">
        <v>564</v>
      </c>
      <c r="E64" s="2" t="s">
        <v>565</v>
      </c>
      <c r="F64" s="2" t="s">
        <v>584</v>
      </c>
      <c r="G64" s="2" t="s">
        <v>584</v>
      </c>
      <c r="H64" s="2" t="s">
        <v>584</v>
      </c>
      <c r="I64" s="2" t="s">
        <v>578</v>
      </c>
      <c r="J64" s="2" t="s">
        <v>510</v>
      </c>
      <c r="K64" s="2" t="s">
        <v>585</v>
      </c>
      <c r="L64" s="3">
        <v>102.14</v>
      </c>
      <c r="M64" s="3">
        <v>107.25</v>
      </c>
      <c r="N64" s="3">
        <v>299.99</v>
      </c>
      <c r="O64" s="2" t="s">
        <v>401</v>
      </c>
      <c r="P64" s="2" t="s">
        <v>310</v>
      </c>
      <c r="Q64" s="2" t="s">
        <v>145</v>
      </c>
      <c r="R64" s="2" t="s">
        <v>146</v>
      </c>
      <c r="S64" s="2" t="s">
        <v>146</v>
      </c>
      <c r="T64" s="2" t="s">
        <v>146</v>
      </c>
      <c r="U64" s="2" t="s">
        <v>146</v>
      </c>
      <c r="V64" s="2" t="s">
        <v>586</v>
      </c>
      <c r="W64" s="2" t="s">
        <v>238</v>
      </c>
      <c r="X64" s="2" t="s">
        <v>146</v>
      </c>
      <c r="Y64" s="2" t="s">
        <v>277</v>
      </c>
      <c r="Z64" s="4"/>
      <c r="AA64" s="4">
        <f>=ROUNDDOWN({0},0)</f>
      </c>
      <c r="AB64" s="5">
        <v>1</v>
      </c>
      <c r="AC64" s="2" t="s">
        <v>146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>
        <v>1</v>
      </c>
      <c r="AS64" s="8">
        <v>120.12</v>
      </c>
      <c r="AT64" s="7">
        <v>-1</v>
      </c>
      <c r="AU64" s="7">
        <v>-1</v>
      </c>
      <c r="AV64" s="4" t="s">
        <v>146</v>
      </c>
      <c r="AW64" s="8" t="s">
        <v>146</v>
      </c>
      <c r="AX64" s="4">
        <v>3</v>
      </c>
      <c r="AY64" s="8">
        <v>440.44</v>
      </c>
      <c r="AZ64" s="7" t="s">
        <v>146</v>
      </c>
      <c r="BA64" s="7" t="s">
        <v>146</v>
      </c>
      <c r="BB64" s="7"/>
      <c r="BC64" s="4" t="s">
        <v>146</v>
      </c>
      <c r="BD64" s="8" t="s">
        <v>146</v>
      </c>
      <c r="BE64" s="4">
        <v>3</v>
      </c>
      <c r="BF64" s="8">
        <v>440.44</v>
      </c>
      <c r="BG64" s="7" t="s">
        <v>146</v>
      </c>
      <c r="BH64" s="7" t="s">
        <v>146</v>
      </c>
      <c r="BI64" s="7"/>
      <c r="BJ64" s="4"/>
      <c r="BK64" s="8"/>
      <c r="BL64" s="2" t="s">
        <v>16</v>
      </c>
      <c r="BM64" s="7"/>
      <c r="BN64" s="7"/>
      <c r="BO64" s="4"/>
      <c r="BP64" s="8"/>
      <c r="BQ64" s="4">
        <v>1</v>
      </c>
      <c r="BR64" s="8">
        <v>120.12</v>
      </c>
      <c r="BS64" s="7">
        <v>-1</v>
      </c>
      <c r="BT64" s="7">
        <v>-1</v>
      </c>
      <c r="BU64" s="2" t="s">
        <v>153</v>
      </c>
      <c r="BV64" s="2" t="s">
        <v>402</v>
      </c>
      <c r="BW64" s="2" t="s">
        <v>197</v>
      </c>
      <c r="BX64" s="2" t="s">
        <v>368</v>
      </c>
      <c r="BY64" s="2" t="s">
        <v>531</v>
      </c>
      <c r="BZ64" s="2" t="s">
        <v>156</v>
      </c>
      <c r="CA64" s="2" t="s">
        <v>146</v>
      </c>
      <c r="CB64" s="4"/>
      <c r="CC64" s="8"/>
      <c r="CD64" s="4"/>
      <c r="CE64" s="8"/>
      <c r="CF64" s="7"/>
      <c r="CG64" s="7"/>
      <c r="CH64" s="2" t="s">
        <v>240</v>
      </c>
      <c r="CI64" s="2" t="s">
        <v>402</v>
      </c>
      <c r="CJ64" s="2" t="s">
        <v>146</v>
      </c>
      <c r="CK64" s="2" t="s">
        <v>146</v>
      </c>
      <c r="CL64" s="2" t="s">
        <v>156</v>
      </c>
      <c r="CM64" s="2" t="s">
        <v>156</v>
      </c>
      <c r="CN64" s="2" t="s">
        <v>146</v>
      </c>
      <c r="CO64" s="4"/>
      <c r="CP64" s="8"/>
      <c r="CQ64" s="4"/>
      <c r="CR64" s="8"/>
      <c r="CS64" s="7"/>
      <c r="CT64" s="7"/>
      <c r="CU64" s="2" t="s">
        <v>153</v>
      </c>
      <c r="CV64" s="2" t="s">
        <v>402</v>
      </c>
      <c r="CW64" s="2" t="s">
        <v>359</v>
      </c>
      <c r="CX64" s="2" t="s">
        <v>587</v>
      </c>
      <c r="CY64" s="2" t="s">
        <v>156</v>
      </c>
      <c r="CZ64" s="2" t="s">
        <v>156</v>
      </c>
      <c r="DA64" s="2" t="s">
        <v>146</v>
      </c>
      <c r="DB64" s="4"/>
      <c r="DC64" s="8"/>
      <c r="DD64" s="4"/>
      <c r="DE64" s="8"/>
      <c r="DF64" s="7"/>
      <c r="DG64" s="7"/>
      <c r="DH64" s="2" t="s">
        <v>153</v>
      </c>
      <c r="DI64" s="2" t="s">
        <v>402</v>
      </c>
      <c r="DJ64" s="2" t="s">
        <v>201</v>
      </c>
      <c r="DK64" s="2" t="s">
        <v>434</v>
      </c>
      <c r="DL64" s="2" t="s">
        <v>156</v>
      </c>
      <c r="DM64" s="2" t="s">
        <v>156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402</v>
      </c>
      <c r="DW64" s="2" t="s">
        <v>231</v>
      </c>
      <c r="DX64" s="2" t="s">
        <v>251</v>
      </c>
      <c r="DY64" s="2" t="s">
        <v>156</v>
      </c>
      <c r="DZ64" s="2" t="s">
        <v>156</v>
      </c>
      <c r="EA64" s="2" t="s">
        <v>146</v>
      </c>
      <c r="EB64" s="4"/>
      <c r="EC64" s="8"/>
      <c r="ED64" s="4"/>
      <c r="EE64" s="8"/>
      <c r="EF64" s="7"/>
      <c r="EG64" s="7"/>
      <c r="EH64" s="2" t="s">
        <v>517</v>
      </c>
      <c r="EI64" s="2" t="s">
        <v>402</v>
      </c>
      <c r="EJ64" s="2" t="s">
        <v>146</v>
      </c>
      <c r="EK64" s="2" t="s">
        <v>146</v>
      </c>
      <c r="EL64" s="2" t="s">
        <v>156</v>
      </c>
      <c r="EM64" s="2" t="s">
        <v>156</v>
      </c>
      <c r="EN64" s="2" t="s">
        <v>146</v>
      </c>
      <c r="EO64" s="4"/>
      <c r="EP64" s="8"/>
      <c r="EQ64" s="4"/>
      <c r="ER64" s="8"/>
      <c r="ES64" s="7"/>
      <c r="ET64" s="7"/>
      <c r="EU64" s="2" t="s">
        <v>153</v>
      </c>
      <c r="EV64" s="2" t="s">
        <v>402</v>
      </c>
      <c r="EW64" s="2" t="s">
        <v>206</v>
      </c>
      <c r="EX64" s="2" t="s">
        <v>588</v>
      </c>
      <c r="EY64" s="2" t="s">
        <v>156</v>
      </c>
      <c r="EZ64" s="2" t="s">
        <v>156</v>
      </c>
      <c r="FA64" s="2" t="s">
        <v>146</v>
      </c>
      <c r="FB64" s="4"/>
      <c r="FC64" s="8"/>
      <c r="FD64" s="4"/>
      <c r="FE64" s="8"/>
      <c r="FF64" s="7"/>
      <c r="FG64" s="7"/>
      <c r="FH64" s="2" t="s">
        <v>146</v>
      </c>
      <c r="FI64" s="2" t="s">
        <v>146</v>
      </c>
      <c r="FJ64" s="2" t="s">
        <v>146</v>
      </c>
      <c r="FK64" s="2" t="s">
        <v>146</v>
      </c>
      <c r="FL64" s="2" t="s">
        <v>146</v>
      </c>
      <c r="FM64" s="2" t="s">
        <v>146</v>
      </c>
      <c r="FN64" s="2" t="s">
        <v>146</v>
      </c>
      <c r="FO64" s="4"/>
      <c r="FP64" s="8"/>
      <c r="FQ64" s="4"/>
      <c r="FR64" s="8"/>
      <c r="FS64" s="7"/>
      <c r="FT64" s="7"/>
      <c r="FU64" s="2" t="s">
        <v>153</v>
      </c>
      <c r="FV64" s="2" t="s">
        <v>402</v>
      </c>
      <c r="FW64" s="2" t="s">
        <v>277</v>
      </c>
      <c r="FX64" s="2" t="s">
        <v>589</v>
      </c>
      <c r="FY64" s="2" t="s">
        <v>156</v>
      </c>
      <c r="FZ64" s="2" t="s">
        <v>156</v>
      </c>
      <c r="GA64" s="2" t="s">
        <v>146</v>
      </c>
      <c r="GB64" s="4"/>
      <c r="GC64" s="8"/>
      <c r="GD64" s="4"/>
      <c r="GE64" s="8"/>
      <c r="GF64" s="7"/>
      <c r="GG64" s="7"/>
      <c r="GH64" s="2" t="s">
        <v>146</v>
      </c>
      <c r="GI64" s="2" t="s">
        <v>146</v>
      </c>
      <c r="GJ64" s="2" t="s">
        <v>146</v>
      </c>
      <c r="GK64" s="2" t="s">
        <v>146</v>
      </c>
      <c r="GL64" s="2" t="s">
        <v>146</v>
      </c>
      <c r="GM64" s="2" t="s">
        <v>146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240</v>
      </c>
      <c r="IV64" s="2" t="s">
        <v>402</v>
      </c>
      <c r="IW64" s="2" t="s">
        <v>146</v>
      </c>
      <c r="IX64" s="2" t="s">
        <v>146</v>
      </c>
      <c r="IY64" s="2" t="s">
        <v>156</v>
      </c>
      <c r="IZ64" s="2" t="s">
        <v>156</v>
      </c>
      <c r="JA64" s="2" t="s">
        <v>146</v>
      </c>
      <c r="JB64" s="4"/>
      <c r="JC64" s="8"/>
      <c r="JD64" s="4"/>
      <c r="JE64" s="8"/>
      <c r="JF64" s="7"/>
      <c r="JG64" s="7"/>
      <c r="JH64" s="2" t="s">
        <v>146</v>
      </c>
      <c r="JI64" s="2" t="s">
        <v>146</v>
      </c>
      <c r="JJ64" s="2" t="s">
        <v>146</v>
      </c>
      <c r="JK64" s="2" t="s">
        <v>146</v>
      </c>
      <c r="JL64" s="2" t="s">
        <v>146</v>
      </c>
      <c r="JM64" s="2" t="s">
        <v>146</v>
      </c>
      <c r="JN64" s="2" t="s">
        <v>146</v>
      </c>
      <c r="JO64" s="4"/>
      <c r="JP64" s="8"/>
      <c r="JQ64" s="4"/>
      <c r="JR64" s="8"/>
      <c r="JS64" s="7"/>
      <c r="JT64" s="7"/>
      <c r="JU64" s="2" t="s">
        <v>153</v>
      </c>
      <c r="JV64" s="2" t="s">
        <v>402</v>
      </c>
      <c r="JW64" s="2" t="s">
        <v>232</v>
      </c>
      <c r="JX64" s="2" t="s">
        <v>146</v>
      </c>
      <c r="JY64" s="2" t="s">
        <v>156</v>
      </c>
      <c r="JZ64" s="2" t="s">
        <v>156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153</v>
      </c>
      <c r="KV64" s="2" t="s">
        <v>402</v>
      </c>
      <c r="KW64" s="2" t="s">
        <v>213</v>
      </c>
      <c r="KX64" s="2" t="s">
        <v>146</v>
      </c>
      <c r="KY64" s="2" t="s">
        <v>156</v>
      </c>
      <c r="KZ64" s="2" t="s">
        <v>156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240</v>
      </c>
      <c r="OV64" s="2" t="s">
        <v>402</v>
      </c>
      <c r="OW64" s="2" t="s">
        <v>146</v>
      </c>
      <c r="OX64" s="2" t="s">
        <v>146</v>
      </c>
      <c r="OY64" s="2" t="s">
        <v>156</v>
      </c>
      <c r="OZ64" s="2" t="s">
        <v>156</v>
      </c>
      <c r="PA64" s="2" t="s">
        <v>146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</row>
    <row r="65">
      <c r="A65" s="2" t="s">
        <v>590</v>
      </c>
      <c r="B65" s="2" t="s">
        <v>135</v>
      </c>
      <c r="C65" s="2" t="s">
        <v>507</v>
      </c>
      <c r="D65" s="2" t="s">
        <v>564</v>
      </c>
      <c r="E65" s="2" t="s">
        <v>565</v>
      </c>
      <c r="F65" s="2" t="s">
        <v>584</v>
      </c>
      <c r="G65" s="2" t="s">
        <v>584</v>
      </c>
      <c r="H65" s="2" t="s">
        <v>584</v>
      </c>
      <c r="I65" s="2" t="s">
        <v>578</v>
      </c>
      <c r="J65" s="2" t="s">
        <v>519</v>
      </c>
      <c r="K65" s="2" t="s">
        <v>585</v>
      </c>
      <c r="L65" s="3">
        <v>136.19</v>
      </c>
      <c r="M65" s="3">
        <v>143</v>
      </c>
      <c r="N65" s="3">
        <v>399.99</v>
      </c>
      <c r="O65" s="2" t="s">
        <v>539</v>
      </c>
      <c r="P65" s="2" t="s">
        <v>310</v>
      </c>
      <c r="Q65" s="2" t="s">
        <v>145</v>
      </c>
      <c r="R65" s="2" t="s">
        <v>146</v>
      </c>
      <c r="S65" s="2" t="s">
        <v>146</v>
      </c>
      <c r="T65" s="2" t="s">
        <v>146</v>
      </c>
      <c r="U65" s="2" t="s">
        <v>146</v>
      </c>
      <c r="V65" s="2" t="s">
        <v>586</v>
      </c>
      <c r="W65" s="2" t="s">
        <v>238</v>
      </c>
      <c r="X65" s="2" t="s">
        <v>146</v>
      </c>
      <c r="Y65" s="2" t="s">
        <v>277</v>
      </c>
      <c r="Z65" s="4"/>
      <c r="AA65" s="4">
        <f>=ROUNDDOWN({0},0)</f>
      </c>
      <c r="AB65" s="5">
        <v>2</v>
      </c>
      <c r="AC65" s="2" t="s">
        <v>146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/>
      <c r="AQ65" s="8"/>
      <c r="AR65" s="4">
        <v>2</v>
      </c>
      <c r="AS65" s="8">
        <v>320.32</v>
      </c>
      <c r="AT65" s="7">
        <v>-1</v>
      </c>
      <c r="AU65" s="7">
        <v>-1</v>
      </c>
      <c r="AV65" s="4" t="s">
        <v>146</v>
      </c>
      <c r="AW65" s="8" t="s">
        <v>146</v>
      </c>
      <c r="AX65" s="4" t="s">
        <v>146</v>
      </c>
      <c r="AY65" s="8" t="s">
        <v>146</v>
      </c>
      <c r="AZ65" s="7" t="s">
        <v>146</v>
      </c>
      <c r="BA65" s="7" t="s">
        <v>146</v>
      </c>
      <c r="BB65" s="7"/>
      <c r="BC65" s="4" t="s">
        <v>146</v>
      </c>
      <c r="BD65" s="8" t="s">
        <v>146</v>
      </c>
      <c r="BE65" s="4" t="s">
        <v>146</v>
      </c>
      <c r="BF65" s="8" t="s">
        <v>146</v>
      </c>
      <c r="BG65" s="7" t="s">
        <v>146</v>
      </c>
      <c r="BH65" s="7" t="s">
        <v>146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2</v>
      </c>
      <c r="BR65" s="8">
        <v>320.32</v>
      </c>
      <c r="BS65" s="7">
        <v>-1</v>
      </c>
      <c r="BT65" s="7">
        <v>-1</v>
      </c>
      <c r="BU65" s="2" t="s">
        <v>153</v>
      </c>
      <c r="BV65" s="2" t="s">
        <v>402</v>
      </c>
      <c r="BW65" s="2" t="s">
        <v>197</v>
      </c>
      <c r="BX65" s="2" t="s">
        <v>421</v>
      </c>
      <c r="BY65" s="2" t="s">
        <v>531</v>
      </c>
      <c r="BZ65" s="2" t="s">
        <v>156</v>
      </c>
      <c r="CA65" s="2" t="s">
        <v>146</v>
      </c>
      <c r="CB65" s="4"/>
      <c r="CC65" s="8"/>
      <c r="CD65" s="4"/>
      <c r="CE65" s="8"/>
      <c r="CF65" s="7"/>
      <c r="CG65" s="7"/>
      <c r="CH65" s="2" t="s">
        <v>240</v>
      </c>
      <c r="CI65" s="2" t="s">
        <v>402</v>
      </c>
      <c r="CJ65" s="2" t="s">
        <v>146</v>
      </c>
      <c r="CK65" s="2" t="s">
        <v>146</v>
      </c>
      <c r="CL65" s="2" t="s">
        <v>156</v>
      </c>
      <c r="CM65" s="2" t="s">
        <v>156</v>
      </c>
      <c r="CN65" s="2" t="s">
        <v>146</v>
      </c>
      <c r="CO65" s="4"/>
      <c r="CP65" s="8"/>
      <c r="CQ65" s="4"/>
      <c r="CR65" s="8"/>
      <c r="CS65" s="7"/>
      <c r="CT65" s="7"/>
      <c r="CU65" s="2" t="s">
        <v>153</v>
      </c>
      <c r="CV65" s="2" t="s">
        <v>402</v>
      </c>
      <c r="CW65" s="2" t="s">
        <v>359</v>
      </c>
      <c r="CX65" s="2" t="s">
        <v>591</v>
      </c>
      <c r="CY65" s="2" t="s">
        <v>156</v>
      </c>
      <c r="CZ65" s="2" t="s">
        <v>156</v>
      </c>
      <c r="DA65" s="2" t="s">
        <v>146</v>
      </c>
      <c r="DB65" s="4"/>
      <c r="DC65" s="8"/>
      <c r="DD65" s="4"/>
      <c r="DE65" s="8"/>
      <c r="DF65" s="7"/>
      <c r="DG65" s="7"/>
      <c r="DH65" s="2" t="s">
        <v>153</v>
      </c>
      <c r="DI65" s="2" t="s">
        <v>402</v>
      </c>
      <c r="DJ65" s="2" t="s">
        <v>201</v>
      </c>
      <c r="DK65" s="2" t="s">
        <v>227</v>
      </c>
      <c r="DL65" s="2" t="s">
        <v>156</v>
      </c>
      <c r="DM65" s="2" t="s">
        <v>156</v>
      </c>
      <c r="DN65" s="2" t="s">
        <v>146</v>
      </c>
      <c r="DO65" s="4"/>
      <c r="DP65" s="8"/>
      <c r="DQ65" s="4"/>
      <c r="DR65" s="8"/>
      <c r="DS65" s="7"/>
      <c r="DT65" s="7"/>
      <c r="DU65" s="2" t="s">
        <v>153</v>
      </c>
      <c r="DV65" s="2" t="s">
        <v>402</v>
      </c>
      <c r="DW65" s="2" t="s">
        <v>277</v>
      </c>
      <c r="DX65" s="2" t="s">
        <v>219</v>
      </c>
      <c r="DY65" s="2" t="s">
        <v>156</v>
      </c>
      <c r="DZ65" s="2" t="s">
        <v>156</v>
      </c>
      <c r="EA65" s="2" t="s">
        <v>146</v>
      </c>
      <c r="EB65" s="4"/>
      <c r="EC65" s="8"/>
      <c r="ED65" s="4"/>
      <c r="EE65" s="8"/>
      <c r="EF65" s="7"/>
      <c r="EG65" s="7"/>
      <c r="EH65" s="2" t="s">
        <v>517</v>
      </c>
      <c r="EI65" s="2" t="s">
        <v>402</v>
      </c>
      <c r="EJ65" s="2" t="s">
        <v>146</v>
      </c>
      <c r="EK65" s="2" t="s">
        <v>146</v>
      </c>
      <c r="EL65" s="2" t="s">
        <v>156</v>
      </c>
      <c r="EM65" s="2" t="s">
        <v>156</v>
      </c>
      <c r="EN65" s="2" t="s">
        <v>146</v>
      </c>
      <c r="EO65" s="4"/>
      <c r="EP65" s="8"/>
      <c r="EQ65" s="4"/>
      <c r="ER65" s="8"/>
      <c r="ES65" s="7"/>
      <c r="ET65" s="7"/>
      <c r="EU65" s="2" t="s">
        <v>153</v>
      </c>
      <c r="EV65" s="2" t="s">
        <v>402</v>
      </c>
      <c r="EW65" s="2" t="s">
        <v>206</v>
      </c>
      <c r="EX65" s="2" t="s">
        <v>549</v>
      </c>
      <c r="EY65" s="2" t="s">
        <v>156</v>
      </c>
      <c r="EZ65" s="2" t="s">
        <v>156</v>
      </c>
      <c r="FA65" s="2" t="s">
        <v>146</v>
      </c>
      <c r="FB65" s="4"/>
      <c r="FC65" s="8"/>
      <c r="FD65" s="4"/>
      <c r="FE65" s="8"/>
      <c r="FF65" s="7"/>
      <c r="FG65" s="7"/>
      <c r="FH65" s="2" t="s">
        <v>146</v>
      </c>
      <c r="FI65" s="2" t="s">
        <v>146</v>
      </c>
      <c r="FJ65" s="2" t="s">
        <v>146</v>
      </c>
      <c r="FK65" s="2" t="s">
        <v>146</v>
      </c>
      <c r="FL65" s="2" t="s">
        <v>146</v>
      </c>
      <c r="FM65" s="2" t="s">
        <v>146</v>
      </c>
      <c r="FN65" s="2" t="s">
        <v>146</v>
      </c>
      <c r="FO65" s="4"/>
      <c r="FP65" s="8"/>
      <c r="FQ65" s="4"/>
      <c r="FR65" s="8"/>
      <c r="FS65" s="7"/>
      <c r="FT65" s="7"/>
      <c r="FU65" s="2" t="s">
        <v>153</v>
      </c>
      <c r="FV65" s="2" t="s">
        <v>402</v>
      </c>
      <c r="FW65" s="2" t="s">
        <v>277</v>
      </c>
      <c r="FX65" s="2" t="s">
        <v>301</v>
      </c>
      <c r="FY65" s="2" t="s">
        <v>156</v>
      </c>
      <c r="FZ65" s="2" t="s">
        <v>156</v>
      </c>
      <c r="GA65" s="2" t="s">
        <v>146</v>
      </c>
      <c r="GB65" s="4"/>
      <c r="GC65" s="8"/>
      <c r="GD65" s="4"/>
      <c r="GE65" s="8"/>
      <c r="GF65" s="7"/>
      <c r="GG65" s="7"/>
      <c r="GH65" s="2" t="s">
        <v>146</v>
      </c>
      <c r="GI65" s="2" t="s">
        <v>146</v>
      </c>
      <c r="GJ65" s="2" t="s">
        <v>146</v>
      </c>
      <c r="GK65" s="2" t="s">
        <v>146</v>
      </c>
      <c r="GL65" s="2" t="s">
        <v>146</v>
      </c>
      <c r="GM65" s="2" t="s">
        <v>146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240</v>
      </c>
      <c r="IV65" s="2" t="s">
        <v>402</v>
      </c>
      <c r="IW65" s="2" t="s">
        <v>146</v>
      </c>
      <c r="IX65" s="2" t="s">
        <v>146</v>
      </c>
      <c r="IY65" s="2" t="s">
        <v>156</v>
      </c>
      <c r="IZ65" s="2" t="s">
        <v>156</v>
      </c>
      <c r="JA65" s="2" t="s">
        <v>146</v>
      </c>
      <c r="JB65" s="4"/>
      <c r="JC65" s="8"/>
      <c r="JD65" s="4"/>
      <c r="JE65" s="8"/>
      <c r="JF65" s="7"/>
      <c r="JG65" s="7"/>
      <c r="JH65" s="2" t="s">
        <v>146</v>
      </c>
      <c r="JI65" s="2" t="s">
        <v>146</v>
      </c>
      <c r="JJ65" s="2" t="s">
        <v>146</v>
      </c>
      <c r="JK65" s="2" t="s">
        <v>146</v>
      </c>
      <c r="JL65" s="2" t="s">
        <v>146</v>
      </c>
      <c r="JM65" s="2" t="s">
        <v>146</v>
      </c>
      <c r="JN65" s="2" t="s">
        <v>146</v>
      </c>
      <c r="JO65" s="4"/>
      <c r="JP65" s="8"/>
      <c r="JQ65" s="4"/>
      <c r="JR65" s="8"/>
      <c r="JS65" s="7"/>
      <c r="JT65" s="7"/>
      <c r="JU65" s="2" t="s">
        <v>153</v>
      </c>
      <c r="JV65" s="2" t="s">
        <v>402</v>
      </c>
      <c r="JW65" s="2" t="s">
        <v>232</v>
      </c>
      <c r="JX65" s="2" t="s">
        <v>146</v>
      </c>
      <c r="JY65" s="2" t="s">
        <v>156</v>
      </c>
      <c r="JZ65" s="2" t="s">
        <v>156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153</v>
      </c>
      <c r="KV65" s="2" t="s">
        <v>402</v>
      </c>
      <c r="KW65" s="2" t="s">
        <v>213</v>
      </c>
      <c r="KX65" s="2" t="s">
        <v>592</v>
      </c>
      <c r="KY65" s="2" t="s">
        <v>156</v>
      </c>
      <c r="KZ65" s="2" t="s">
        <v>156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240</v>
      </c>
      <c r="OV65" s="2" t="s">
        <v>402</v>
      </c>
      <c r="OW65" s="2" t="s">
        <v>146</v>
      </c>
      <c r="OX65" s="2" t="s">
        <v>146</v>
      </c>
      <c r="OY65" s="2" t="s">
        <v>156</v>
      </c>
      <c r="OZ65" s="2" t="s">
        <v>156</v>
      </c>
      <c r="PA65" s="2" t="s">
        <v>146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</row>
    <row r="66">
      <c r="A66" s="2" t="s">
        <v>593</v>
      </c>
      <c r="B66" s="2" t="s">
        <v>135</v>
      </c>
      <c r="C66" s="2" t="s">
        <v>594</v>
      </c>
      <c r="D66" s="2" t="s">
        <v>564</v>
      </c>
      <c r="E66" s="2" t="s">
        <v>565</v>
      </c>
      <c r="F66" s="2" t="s">
        <v>595</v>
      </c>
      <c r="G66" s="2" t="s">
        <v>595</v>
      </c>
      <c r="H66" s="2" t="s">
        <v>595</v>
      </c>
      <c r="I66" s="2" t="s">
        <v>578</v>
      </c>
      <c r="J66" s="2" t="s">
        <v>510</v>
      </c>
      <c r="K66" s="2" t="s">
        <v>596</v>
      </c>
      <c r="L66" s="3">
        <v>68.09</v>
      </c>
      <c r="M66" s="3">
        <v>71.49</v>
      </c>
      <c r="N66" s="3">
        <v>199.99</v>
      </c>
      <c r="O66" s="2" t="s">
        <v>143</v>
      </c>
      <c r="P66" s="2" t="s">
        <v>512</v>
      </c>
      <c r="Q66" s="2" t="s">
        <v>145</v>
      </c>
      <c r="R66" s="2" t="s">
        <v>146</v>
      </c>
      <c r="S66" s="2" t="s">
        <v>146</v>
      </c>
      <c r="T66" s="2" t="s">
        <v>513</v>
      </c>
      <c r="U66" s="2" t="s">
        <v>146</v>
      </c>
      <c r="V66" s="2" t="s">
        <v>355</v>
      </c>
      <c r="W66" s="2" t="s">
        <v>528</v>
      </c>
      <c r="X66" s="2" t="s">
        <v>146</v>
      </c>
      <c r="Y66" s="2" t="s">
        <v>209</v>
      </c>
      <c r="Z66" s="4">
        <v>179</v>
      </c>
      <c r="AA66" s="4">
        <f>=ROUNDDOWN(179,0)</f>
      </c>
      <c r="AB66" s="5">
        <v>1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>
        <v>4</v>
      </c>
      <c r="AQ66" s="8">
        <v>480.06</v>
      </c>
      <c r="AR66" s="4">
        <v>2</v>
      </c>
      <c r="AS66" s="8">
        <v>162.56</v>
      </c>
      <c r="AT66" s="7">
        <v>1</v>
      </c>
      <c r="AU66" s="7">
        <v>1.9531</v>
      </c>
      <c r="AV66" s="4">
        <v>7</v>
      </c>
      <c r="AW66" s="8">
        <v>830.15</v>
      </c>
      <c r="AX66" s="4">
        <v>3</v>
      </c>
      <c r="AY66" s="8">
        <v>262.66</v>
      </c>
      <c r="AZ66" s="7">
        <v>1.3333</v>
      </c>
      <c r="BA66" s="7">
        <v>2.1605</v>
      </c>
      <c r="BB66" s="7">
        <v>0.5783</v>
      </c>
      <c r="BC66" s="4">
        <v>7</v>
      </c>
      <c r="BD66" s="8">
        <v>830.15</v>
      </c>
      <c r="BE66" s="4">
        <v>3</v>
      </c>
      <c r="BF66" s="8">
        <v>262.66</v>
      </c>
      <c r="BG66" s="7">
        <v>1.3333</v>
      </c>
      <c r="BH66" s="7">
        <v>2.1605</v>
      </c>
      <c r="BI66" s="7">
        <v>1</v>
      </c>
      <c r="BJ66" s="4">
        <v>4</v>
      </c>
      <c r="BK66" s="8">
        <v>480.06</v>
      </c>
      <c r="BL66" s="2" t="s">
        <v>597</v>
      </c>
      <c r="BM66" s="7">
        <v>1</v>
      </c>
      <c r="BN66" s="7">
        <v>1</v>
      </c>
      <c r="BO66" s="4">
        <v>2</v>
      </c>
      <c r="BP66" s="8">
        <v>80.08</v>
      </c>
      <c r="BQ66" s="4">
        <v>1</v>
      </c>
      <c r="BR66" s="8">
        <v>80.07</v>
      </c>
      <c r="BS66" s="7">
        <v>1</v>
      </c>
      <c r="BT66" s="7">
        <v>0.0001</v>
      </c>
      <c r="BU66" s="2" t="s">
        <v>153</v>
      </c>
      <c r="BV66" s="2" t="s">
        <v>143</v>
      </c>
      <c r="BW66" s="2" t="s">
        <v>197</v>
      </c>
      <c r="BX66" s="2" t="s">
        <v>375</v>
      </c>
      <c r="BY66" s="2" t="s">
        <v>531</v>
      </c>
      <c r="BZ66" s="2" t="s">
        <v>156</v>
      </c>
      <c r="CA66" s="2" t="s">
        <v>146</v>
      </c>
      <c r="CB66" s="4"/>
      <c r="CC66" s="8"/>
      <c r="CD66" s="4"/>
      <c r="CE66" s="8"/>
      <c r="CF66" s="7"/>
      <c r="CG66" s="7"/>
      <c r="CH66" s="2" t="s">
        <v>240</v>
      </c>
      <c r="CI66" s="2" t="s">
        <v>143</v>
      </c>
      <c r="CJ66" s="2" t="s">
        <v>146</v>
      </c>
      <c r="CK66" s="2" t="s">
        <v>146</v>
      </c>
      <c r="CL66" s="2" t="s">
        <v>156</v>
      </c>
      <c r="CM66" s="2" t="s">
        <v>156</v>
      </c>
      <c r="CN66" s="2" t="s">
        <v>146</v>
      </c>
      <c r="CO66" s="4"/>
      <c r="CP66" s="8"/>
      <c r="CQ66" s="4"/>
      <c r="CR66" s="8"/>
      <c r="CS66" s="7"/>
      <c r="CT66" s="7"/>
      <c r="CU66" s="2" t="s">
        <v>153</v>
      </c>
      <c r="CV66" s="2" t="s">
        <v>143</v>
      </c>
      <c r="CW66" s="2" t="s">
        <v>359</v>
      </c>
      <c r="CX66" s="2" t="s">
        <v>159</v>
      </c>
      <c r="CY66" s="2" t="s">
        <v>156</v>
      </c>
      <c r="CZ66" s="2" t="s">
        <v>156</v>
      </c>
      <c r="DA66" s="2" t="s">
        <v>146</v>
      </c>
      <c r="DB66" s="4"/>
      <c r="DC66" s="8"/>
      <c r="DD66" s="4"/>
      <c r="DE66" s="8"/>
      <c r="DF66" s="7"/>
      <c r="DG66" s="7"/>
      <c r="DH66" s="2" t="s">
        <v>153</v>
      </c>
      <c r="DI66" s="2" t="s">
        <v>143</v>
      </c>
      <c r="DJ66" s="2" t="s">
        <v>201</v>
      </c>
      <c r="DK66" s="2" t="s">
        <v>336</v>
      </c>
      <c r="DL66" s="2" t="s">
        <v>156</v>
      </c>
      <c r="DM66" s="2" t="s">
        <v>156</v>
      </c>
      <c r="DN66" s="2" t="s">
        <v>146</v>
      </c>
      <c r="DO66" s="4">
        <v>2</v>
      </c>
      <c r="DP66" s="8">
        <v>399.98</v>
      </c>
      <c r="DQ66" s="4"/>
      <c r="DR66" s="8"/>
      <c r="DS66" s="7"/>
      <c r="DT66" s="7"/>
      <c r="DU66" s="2" t="s">
        <v>153</v>
      </c>
      <c r="DV66" s="2" t="s">
        <v>143</v>
      </c>
      <c r="DW66" s="2" t="s">
        <v>209</v>
      </c>
      <c r="DX66" s="2" t="s">
        <v>598</v>
      </c>
      <c r="DY66" s="2" t="s">
        <v>156</v>
      </c>
      <c r="DZ66" s="2" t="s">
        <v>156</v>
      </c>
      <c r="EA66" s="2" t="s">
        <v>146</v>
      </c>
      <c r="EB66" s="4"/>
      <c r="EC66" s="8"/>
      <c r="ED66" s="4"/>
      <c r="EE66" s="8"/>
      <c r="EF66" s="7"/>
      <c r="EG66" s="7"/>
      <c r="EH66" s="2" t="s">
        <v>517</v>
      </c>
      <c r="EI66" s="2" t="s">
        <v>143</v>
      </c>
      <c r="EJ66" s="2" t="s">
        <v>146</v>
      </c>
      <c r="EK66" s="2" t="s">
        <v>146</v>
      </c>
      <c r="EL66" s="2" t="s">
        <v>156</v>
      </c>
      <c r="EM66" s="2" t="s">
        <v>156</v>
      </c>
      <c r="EN66" s="2" t="s">
        <v>146</v>
      </c>
      <c r="EO66" s="4"/>
      <c r="EP66" s="8"/>
      <c r="EQ66" s="4"/>
      <c r="ER66" s="8"/>
      <c r="ES66" s="7"/>
      <c r="ET66" s="7"/>
      <c r="EU66" s="2" t="s">
        <v>153</v>
      </c>
      <c r="EV66" s="2" t="s">
        <v>143</v>
      </c>
      <c r="EW66" s="2" t="s">
        <v>206</v>
      </c>
      <c r="EX66" s="2" t="s">
        <v>599</v>
      </c>
      <c r="EY66" s="2" t="s">
        <v>156</v>
      </c>
      <c r="EZ66" s="2" t="s">
        <v>156</v>
      </c>
      <c r="FA66" s="2" t="s">
        <v>146</v>
      </c>
      <c r="FB66" s="4"/>
      <c r="FC66" s="8"/>
      <c r="FD66" s="4"/>
      <c r="FE66" s="8"/>
      <c r="FF66" s="7"/>
      <c r="FG66" s="7"/>
      <c r="FH66" s="2" t="s">
        <v>146</v>
      </c>
      <c r="FI66" s="2" t="s">
        <v>146</v>
      </c>
      <c r="FJ66" s="2" t="s">
        <v>146</v>
      </c>
      <c r="FK66" s="2" t="s">
        <v>146</v>
      </c>
      <c r="FL66" s="2" t="s">
        <v>146</v>
      </c>
      <c r="FM66" s="2" t="s">
        <v>146</v>
      </c>
      <c r="FN66" s="2" t="s">
        <v>146</v>
      </c>
      <c r="FO66" s="4"/>
      <c r="FP66" s="8"/>
      <c r="FQ66" s="4">
        <v>1</v>
      </c>
      <c r="FR66" s="8">
        <v>82.49</v>
      </c>
      <c r="FS66" s="7">
        <v>-1</v>
      </c>
      <c r="FT66" s="7">
        <v>-1</v>
      </c>
      <c r="FU66" s="2" t="s">
        <v>153</v>
      </c>
      <c r="FV66" s="2" t="s">
        <v>143</v>
      </c>
      <c r="FW66" s="2" t="s">
        <v>600</v>
      </c>
      <c r="FX66" s="2" t="s">
        <v>601</v>
      </c>
      <c r="FY66" s="2" t="s">
        <v>156</v>
      </c>
      <c r="FZ66" s="2" t="s">
        <v>156</v>
      </c>
      <c r="GA66" s="2" t="s">
        <v>146</v>
      </c>
      <c r="GB66" s="4"/>
      <c r="GC66" s="8"/>
      <c r="GD66" s="4"/>
      <c r="GE66" s="8"/>
      <c r="GF66" s="7"/>
      <c r="GG66" s="7"/>
      <c r="GH66" s="2" t="s">
        <v>146</v>
      </c>
      <c r="GI66" s="2" t="s">
        <v>146</v>
      </c>
      <c r="GJ66" s="2" t="s">
        <v>146</v>
      </c>
      <c r="GK66" s="2" t="s">
        <v>146</v>
      </c>
      <c r="GL66" s="2" t="s">
        <v>146</v>
      </c>
      <c r="GM66" s="2" t="s">
        <v>146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240</v>
      </c>
      <c r="IV66" s="2" t="s">
        <v>143</v>
      </c>
      <c r="IW66" s="2" t="s">
        <v>146</v>
      </c>
      <c r="IX66" s="2" t="s">
        <v>146</v>
      </c>
      <c r="IY66" s="2" t="s">
        <v>156</v>
      </c>
      <c r="IZ66" s="2" t="s">
        <v>156</v>
      </c>
      <c r="JA66" s="2" t="s">
        <v>146</v>
      </c>
      <c r="JB66" s="4"/>
      <c r="JC66" s="8"/>
      <c r="JD66" s="4"/>
      <c r="JE66" s="8"/>
      <c r="JF66" s="7"/>
      <c r="JG66" s="7"/>
      <c r="JH66" s="2" t="s">
        <v>146</v>
      </c>
      <c r="JI66" s="2" t="s">
        <v>146</v>
      </c>
      <c r="JJ66" s="2" t="s">
        <v>146</v>
      </c>
      <c r="JK66" s="2" t="s">
        <v>146</v>
      </c>
      <c r="JL66" s="2" t="s">
        <v>146</v>
      </c>
      <c r="JM66" s="2" t="s">
        <v>146</v>
      </c>
      <c r="JN66" s="2" t="s">
        <v>146</v>
      </c>
      <c r="JO66" s="4"/>
      <c r="JP66" s="8"/>
      <c r="JQ66" s="4"/>
      <c r="JR66" s="8"/>
      <c r="JS66" s="7"/>
      <c r="JT66" s="7"/>
      <c r="JU66" s="2" t="s">
        <v>153</v>
      </c>
      <c r="JV66" s="2" t="s">
        <v>143</v>
      </c>
      <c r="JW66" s="2" t="s">
        <v>232</v>
      </c>
      <c r="JX66" s="2" t="s">
        <v>602</v>
      </c>
      <c r="JY66" s="2" t="s">
        <v>156</v>
      </c>
      <c r="JZ66" s="2" t="s">
        <v>156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153</v>
      </c>
      <c r="KV66" s="2" t="s">
        <v>143</v>
      </c>
      <c r="KW66" s="2" t="s">
        <v>213</v>
      </c>
      <c r="KX66" s="2" t="s">
        <v>146</v>
      </c>
      <c r="KY66" s="2" t="s">
        <v>156</v>
      </c>
      <c r="KZ66" s="2" t="s">
        <v>156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146</v>
      </c>
      <c r="NI66" s="2" t="s">
        <v>146</v>
      </c>
      <c r="NJ66" s="2" t="s">
        <v>146</v>
      </c>
      <c r="NK66" s="2" t="s">
        <v>146</v>
      </c>
      <c r="NL66" s="2" t="s">
        <v>146</v>
      </c>
      <c r="NM66" s="2" t="s">
        <v>146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240</v>
      </c>
      <c r="OV66" s="2" t="s">
        <v>143</v>
      </c>
      <c r="OW66" s="2" t="s">
        <v>146</v>
      </c>
      <c r="OX66" s="2" t="s">
        <v>146</v>
      </c>
      <c r="OY66" s="2" t="s">
        <v>156</v>
      </c>
      <c r="OZ66" s="2" t="s">
        <v>156</v>
      </c>
      <c r="PA66" s="2" t="s">
        <v>146</v>
      </c>
      <c r="PB66" s="4">
        <v>179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</row>
    <row r="67">
      <c r="A67" s="2" t="s">
        <v>603</v>
      </c>
      <c r="B67" s="2" t="s">
        <v>135</v>
      </c>
      <c r="C67" s="2" t="s">
        <v>594</v>
      </c>
      <c r="D67" s="2" t="s">
        <v>564</v>
      </c>
      <c r="E67" s="2" t="s">
        <v>565</v>
      </c>
      <c r="F67" s="2" t="s">
        <v>595</v>
      </c>
      <c r="G67" s="2" t="s">
        <v>595</v>
      </c>
      <c r="H67" s="2" t="s">
        <v>595</v>
      </c>
      <c r="I67" s="2" t="s">
        <v>578</v>
      </c>
      <c r="J67" s="2" t="s">
        <v>519</v>
      </c>
      <c r="K67" s="2" t="s">
        <v>596</v>
      </c>
      <c r="L67" s="3">
        <v>85.12</v>
      </c>
      <c r="M67" s="3">
        <v>89.38</v>
      </c>
      <c r="N67" s="3">
        <v>249.99</v>
      </c>
      <c r="O67" s="2" t="s">
        <v>143</v>
      </c>
      <c r="P67" s="2" t="s">
        <v>512</v>
      </c>
      <c r="Q67" s="2" t="s">
        <v>145</v>
      </c>
      <c r="R67" s="2" t="s">
        <v>146</v>
      </c>
      <c r="S67" s="2" t="s">
        <v>146</v>
      </c>
      <c r="T67" s="2" t="s">
        <v>513</v>
      </c>
      <c r="U67" s="2" t="s">
        <v>146</v>
      </c>
      <c r="V67" s="2" t="s">
        <v>355</v>
      </c>
      <c r="W67" s="2" t="s">
        <v>528</v>
      </c>
      <c r="X67" s="2" t="s">
        <v>146</v>
      </c>
      <c r="Y67" s="2" t="s">
        <v>209</v>
      </c>
      <c r="Z67" s="4">
        <v>26</v>
      </c>
      <c r="AA67" s="4">
        <f>=ROUNDDOWN(26,0)</f>
      </c>
      <c r="AB67" s="5">
        <v>1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>
        <v>3</v>
      </c>
      <c r="AQ67" s="8">
        <v>350.09</v>
      </c>
      <c r="AR67" s="4">
        <v>1</v>
      </c>
      <c r="AS67" s="8">
        <v>100.1</v>
      </c>
      <c r="AT67" s="7">
        <v>2</v>
      </c>
      <c r="AU67" s="7">
        <v>2.4974</v>
      </c>
      <c r="AV67" s="4" t="s">
        <v>146</v>
      </c>
      <c r="AW67" s="8" t="s">
        <v>146</v>
      </c>
      <c r="AX67" s="4" t="s">
        <v>146</v>
      </c>
      <c r="AY67" s="8" t="s">
        <v>146</v>
      </c>
      <c r="AZ67" s="7" t="s">
        <v>146</v>
      </c>
      <c r="BA67" s="7" t="s">
        <v>146</v>
      </c>
      <c r="BB67" s="7">
        <v>0.4217</v>
      </c>
      <c r="BC67" s="4" t="s">
        <v>146</v>
      </c>
      <c r="BD67" s="8" t="s">
        <v>146</v>
      </c>
      <c r="BE67" s="4" t="s">
        <v>146</v>
      </c>
      <c r="BF67" s="8" t="s">
        <v>146</v>
      </c>
      <c r="BG67" s="7" t="s">
        <v>146</v>
      </c>
      <c r="BH67" s="7" t="s">
        <v>146</v>
      </c>
      <c r="BI67" s="7" t="s">
        <v>146</v>
      </c>
      <c r="BJ67" s="4">
        <v>3</v>
      </c>
      <c r="BK67" s="8">
        <v>350.09</v>
      </c>
      <c r="BL67" s="2" t="s">
        <v>389</v>
      </c>
      <c r="BM67" s="7">
        <v>1</v>
      </c>
      <c r="BN67" s="7">
        <v>1</v>
      </c>
      <c r="BO67" s="4">
        <v>2</v>
      </c>
      <c r="BP67" s="8">
        <v>100.1</v>
      </c>
      <c r="BQ67" s="4">
        <v>1</v>
      </c>
      <c r="BR67" s="8">
        <v>100.1</v>
      </c>
      <c r="BS67" s="7">
        <v>1</v>
      </c>
      <c r="BT67" s="7"/>
      <c r="BU67" s="2" t="s">
        <v>153</v>
      </c>
      <c r="BV67" s="2" t="s">
        <v>143</v>
      </c>
      <c r="BW67" s="2" t="s">
        <v>197</v>
      </c>
      <c r="BX67" s="2" t="s">
        <v>604</v>
      </c>
      <c r="BY67" s="2" t="s">
        <v>531</v>
      </c>
      <c r="BZ67" s="2" t="s">
        <v>156</v>
      </c>
      <c r="CA67" s="2" t="s">
        <v>146</v>
      </c>
      <c r="CB67" s="4"/>
      <c r="CC67" s="8"/>
      <c r="CD67" s="4"/>
      <c r="CE67" s="8"/>
      <c r="CF67" s="7"/>
      <c r="CG67" s="7"/>
      <c r="CH67" s="2" t="s">
        <v>240</v>
      </c>
      <c r="CI67" s="2" t="s">
        <v>143</v>
      </c>
      <c r="CJ67" s="2" t="s">
        <v>146</v>
      </c>
      <c r="CK67" s="2" t="s">
        <v>146</v>
      </c>
      <c r="CL67" s="2" t="s">
        <v>156</v>
      </c>
      <c r="CM67" s="2" t="s">
        <v>156</v>
      </c>
      <c r="CN67" s="2" t="s">
        <v>146</v>
      </c>
      <c r="CO67" s="4"/>
      <c r="CP67" s="8"/>
      <c r="CQ67" s="4"/>
      <c r="CR67" s="8"/>
      <c r="CS67" s="7"/>
      <c r="CT67" s="7"/>
      <c r="CU67" s="2" t="s">
        <v>153</v>
      </c>
      <c r="CV67" s="2" t="s">
        <v>143</v>
      </c>
      <c r="CW67" s="2" t="s">
        <v>359</v>
      </c>
      <c r="CX67" s="2" t="s">
        <v>360</v>
      </c>
      <c r="CY67" s="2" t="s">
        <v>156</v>
      </c>
      <c r="CZ67" s="2" t="s">
        <v>156</v>
      </c>
      <c r="DA67" s="2" t="s">
        <v>146</v>
      </c>
      <c r="DB67" s="4"/>
      <c r="DC67" s="8"/>
      <c r="DD67" s="4"/>
      <c r="DE67" s="8"/>
      <c r="DF67" s="7"/>
      <c r="DG67" s="7"/>
      <c r="DH67" s="2" t="s">
        <v>153</v>
      </c>
      <c r="DI67" s="2" t="s">
        <v>143</v>
      </c>
      <c r="DJ67" s="2" t="s">
        <v>201</v>
      </c>
      <c r="DK67" s="2" t="s">
        <v>422</v>
      </c>
      <c r="DL67" s="2" t="s">
        <v>156</v>
      </c>
      <c r="DM67" s="2" t="s">
        <v>156</v>
      </c>
      <c r="DN67" s="2" t="s">
        <v>146</v>
      </c>
      <c r="DO67" s="4">
        <v>1</v>
      </c>
      <c r="DP67" s="8">
        <v>249.99</v>
      </c>
      <c r="DQ67" s="4"/>
      <c r="DR67" s="8"/>
      <c r="DS67" s="7"/>
      <c r="DT67" s="7"/>
      <c r="DU67" s="2" t="s">
        <v>153</v>
      </c>
      <c r="DV67" s="2" t="s">
        <v>143</v>
      </c>
      <c r="DW67" s="2" t="s">
        <v>209</v>
      </c>
      <c r="DX67" s="2" t="s">
        <v>605</v>
      </c>
      <c r="DY67" s="2" t="s">
        <v>156</v>
      </c>
      <c r="DZ67" s="2" t="s">
        <v>156</v>
      </c>
      <c r="EA67" s="2" t="s">
        <v>146</v>
      </c>
      <c r="EB67" s="4"/>
      <c r="EC67" s="8"/>
      <c r="ED67" s="4"/>
      <c r="EE67" s="8"/>
      <c r="EF67" s="7"/>
      <c r="EG67" s="7"/>
      <c r="EH67" s="2" t="s">
        <v>517</v>
      </c>
      <c r="EI67" s="2" t="s">
        <v>143</v>
      </c>
      <c r="EJ67" s="2" t="s">
        <v>146</v>
      </c>
      <c r="EK67" s="2" t="s">
        <v>146</v>
      </c>
      <c r="EL67" s="2" t="s">
        <v>156</v>
      </c>
      <c r="EM67" s="2" t="s">
        <v>156</v>
      </c>
      <c r="EN67" s="2" t="s">
        <v>146</v>
      </c>
      <c r="EO67" s="4"/>
      <c r="EP67" s="8"/>
      <c r="EQ67" s="4"/>
      <c r="ER67" s="8"/>
      <c r="ES67" s="7"/>
      <c r="ET67" s="7"/>
      <c r="EU67" s="2" t="s">
        <v>153</v>
      </c>
      <c r="EV67" s="2" t="s">
        <v>143</v>
      </c>
      <c r="EW67" s="2" t="s">
        <v>206</v>
      </c>
      <c r="EX67" s="2" t="s">
        <v>187</v>
      </c>
      <c r="EY67" s="2" t="s">
        <v>156</v>
      </c>
      <c r="EZ67" s="2" t="s">
        <v>156</v>
      </c>
      <c r="FA67" s="2" t="s">
        <v>146</v>
      </c>
      <c r="FB67" s="4"/>
      <c r="FC67" s="8"/>
      <c r="FD67" s="4"/>
      <c r="FE67" s="8"/>
      <c r="FF67" s="7"/>
      <c r="FG67" s="7"/>
      <c r="FH67" s="2" t="s">
        <v>146</v>
      </c>
      <c r="FI67" s="2" t="s">
        <v>146</v>
      </c>
      <c r="FJ67" s="2" t="s">
        <v>146</v>
      </c>
      <c r="FK67" s="2" t="s">
        <v>146</v>
      </c>
      <c r="FL67" s="2" t="s">
        <v>146</v>
      </c>
      <c r="FM67" s="2" t="s">
        <v>146</v>
      </c>
      <c r="FN67" s="2" t="s">
        <v>146</v>
      </c>
      <c r="FO67" s="4"/>
      <c r="FP67" s="8"/>
      <c r="FQ67" s="4"/>
      <c r="FR67" s="8"/>
      <c r="FS67" s="7"/>
      <c r="FT67" s="7"/>
      <c r="FU67" s="2" t="s">
        <v>153</v>
      </c>
      <c r="FV67" s="2" t="s">
        <v>143</v>
      </c>
      <c r="FW67" s="2" t="s">
        <v>209</v>
      </c>
      <c r="FX67" s="2" t="s">
        <v>601</v>
      </c>
      <c r="FY67" s="2" t="s">
        <v>156</v>
      </c>
      <c r="FZ67" s="2" t="s">
        <v>156</v>
      </c>
      <c r="GA67" s="2" t="s">
        <v>146</v>
      </c>
      <c r="GB67" s="4"/>
      <c r="GC67" s="8"/>
      <c r="GD67" s="4"/>
      <c r="GE67" s="8"/>
      <c r="GF67" s="7"/>
      <c r="GG67" s="7"/>
      <c r="GH67" s="2" t="s">
        <v>146</v>
      </c>
      <c r="GI67" s="2" t="s">
        <v>146</v>
      </c>
      <c r="GJ67" s="2" t="s">
        <v>146</v>
      </c>
      <c r="GK67" s="2" t="s">
        <v>146</v>
      </c>
      <c r="GL67" s="2" t="s">
        <v>146</v>
      </c>
      <c r="GM67" s="2" t="s">
        <v>146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240</v>
      </c>
      <c r="IV67" s="2" t="s">
        <v>143</v>
      </c>
      <c r="IW67" s="2" t="s">
        <v>146</v>
      </c>
      <c r="IX67" s="2" t="s">
        <v>146</v>
      </c>
      <c r="IY67" s="2" t="s">
        <v>156</v>
      </c>
      <c r="IZ67" s="2" t="s">
        <v>156</v>
      </c>
      <c r="JA67" s="2" t="s">
        <v>146</v>
      </c>
      <c r="JB67" s="4"/>
      <c r="JC67" s="8"/>
      <c r="JD67" s="4"/>
      <c r="JE67" s="8"/>
      <c r="JF67" s="7"/>
      <c r="JG67" s="7"/>
      <c r="JH67" s="2" t="s">
        <v>146</v>
      </c>
      <c r="JI67" s="2" t="s">
        <v>146</v>
      </c>
      <c r="JJ67" s="2" t="s">
        <v>146</v>
      </c>
      <c r="JK67" s="2" t="s">
        <v>146</v>
      </c>
      <c r="JL67" s="2" t="s">
        <v>146</v>
      </c>
      <c r="JM67" s="2" t="s">
        <v>146</v>
      </c>
      <c r="JN67" s="2" t="s">
        <v>146</v>
      </c>
      <c r="JO67" s="4"/>
      <c r="JP67" s="8"/>
      <c r="JQ67" s="4"/>
      <c r="JR67" s="8"/>
      <c r="JS67" s="7"/>
      <c r="JT67" s="7"/>
      <c r="JU67" s="2" t="s">
        <v>153</v>
      </c>
      <c r="JV67" s="2" t="s">
        <v>143</v>
      </c>
      <c r="JW67" s="2" t="s">
        <v>232</v>
      </c>
      <c r="JX67" s="2" t="s">
        <v>146</v>
      </c>
      <c r="JY67" s="2" t="s">
        <v>156</v>
      </c>
      <c r="JZ67" s="2" t="s">
        <v>156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153</v>
      </c>
      <c r="KV67" s="2" t="s">
        <v>143</v>
      </c>
      <c r="KW67" s="2" t="s">
        <v>213</v>
      </c>
      <c r="KX67" s="2" t="s">
        <v>146</v>
      </c>
      <c r="KY67" s="2" t="s">
        <v>156</v>
      </c>
      <c r="KZ67" s="2" t="s">
        <v>156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146</v>
      </c>
      <c r="NI67" s="2" t="s">
        <v>146</v>
      </c>
      <c r="NJ67" s="2" t="s">
        <v>146</v>
      </c>
      <c r="NK67" s="2" t="s">
        <v>146</v>
      </c>
      <c r="NL67" s="2" t="s">
        <v>146</v>
      </c>
      <c r="NM67" s="2" t="s">
        <v>146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240</v>
      </c>
      <c r="OV67" s="2" t="s">
        <v>143</v>
      </c>
      <c r="OW67" s="2" t="s">
        <v>146</v>
      </c>
      <c r="OX67" s="2" t="s">
        <v>146</v>
      </c>
      <c r="OY67" s="2" t="s">
        <v>156</v>
      </c>
      <c r="OZ67" s="2" t="s">
        <v>156</v>
      </c>
      <c r="PA67" s="2" t="s">
        <v>146</v>
      </c>
      <c r="PB67" s="4">
        <v>26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</row>
    <row r="68">
      <c r="A68" s="2" t="s">
        <v>606</v>
      </c>
      <c r="B68" s="2" t="s">
        <v>135</v>
      </c>
      <c r="C68" s="2" t="s">
        <v>594</v>
      </c>
      <c r="D68" s="2" t="s">
        <v>564</v>
      </c>
      <c r="E68" s="2" t="s">
        <v>565</v>
      </c>
      <c r="F68" s="2" t="s">
        <v>607</v>
      </c>
      <c r="G68" s="2" t="s">
        <v>607</v>
      </c>
      <c r="H68" s="2" t="s">
        <v>607</v>
      </c>
      <c r="I68" s="2" t="s">
        <v>578</v>
      </c>
      <c r="J68" s="2" t="s">
        <v>510</v>
      </c>
      <c r="K68" s="2" t="s">
        <v>608</v>
      </c>
      <c r="L68" s="3">
        <v>68.09</v>
      </c>
      <c r="M68" s="3">
        <v>71.49</v>
      </c>
      <c r="N68" s="3">
        <v>199.99</v>
      </c>
      <c r="O68" s="2" t="s">
        <v>143</v>
      </c>
      <c r="P68" s="2" t="s">
        <v>310</v>
      </c>
      <c r="Q68" s="2" t="s">
        <v>145</v>
      </c>
      <c r="R68" s="2" t="s">
        <v>146</v>
      </c>
      <c r="S68" s="2" t="s">
        <v>146</v>
      </c>
      <c r="T68" s="2" t="s">
        <v>513</v>
      </c>
      <c r="U68" s="2" t="s">
        <v>146</v>
      </c>
      <c r="V68" s="2" t="s">
        <v>609</v>
      </c>
      <c r="W68" s="2" t="s">
        <v>528</v>
      </c>
      <c r="X68" s="2" t="s">
        <v>146</v>
      </c>
      <c r="Y68" s="2" t="s">
        <v>529</v>
      </c>
      <c r="Z68" s="4">
        <v>47</v>
      </c>
      <c r="AA68" s="4">
        <f>=ROUNDDOWN(11.75,0)</f>
      </c>
      <c r="AB68" s="5">
        <v>4</v>
      </c>
      <c r="AC68" s="2" t="s">
        <v>146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>
        <v>2</v>
      </c>
      <c r="AQ68" s="8">
        <v>232.17</v>
      </c>
      <c r="AR68" s="4">
        <v>3</v>
      </c>
      <c r="AS68" s="8">
        <v>240.21</v>
      </c>
      <c r="AT68" s="7">
        <v>-0.3333</v>
      </c>
      <c r="AU68" s="7">
        <v>-0.0335</v>
      </c>
      <c r="AV68" s="4">
        <v>2</v>
      </c>
      <c r="AW68" s="8">
        <v>232.17</v>
      </c>
      <c r="AX68" s="4">
        <v>4</v>
      </c>
      <c r="AY68" s="8">
        <v>334.05</v>
      </c>
      <c r="AZ68" s="7">
        <v>-0.5</v>
      </c>
      <c r="BA68" s="7">
        <v>-0.305</v>
      </c>
      <c r="BB68" s="7">
        <v>1</v>
      </c>
      <c r="BC68" s="4">
        <v>2</v>
      </c>
      <c r="BD68" s="8">
        <v>232.17</v>
      </c>
      <c r="BE68" s="4">
        <v>4</v>
      </c>
      <c r="BF68" s="8">
        <v>334.05</v>
      </c>
      <c r="BG68" s="7">
        <v>-0.5</v>
      </c>
      <c r="BH68" s="7">
        <v>-0.305</v>
      </c>
      <c r="BI68" s="7">
        <v>1</v>
      </c>
      <c r="BJ68" s="4">
        <v>2</v>
      </c>
      <c r="BK68" s="8">
        <v>232.17</v>
      </c>
      <c r="BL68" s="2" t="s">
        <v>610</v>
      </c>
      <c r="BM68" s="7">
        <v>1</v>
      </c>
      <c r="BN68" s="7">
        <v>1</v>
      </c>
      <c r="BO68" s="4"/>
      <c r="BP68" s="8"/>
      <c r="BQ68" s="4">
        <v>3</v>
      </c>
      <c r="BR68" s="8">
        <v>240.21</v>
      </c>
      <c r="BS68" s="7">
        <v>-1</v>
      </c>
      <c r="BT68" s="7">
        <v>-1</v>
      </c>
      <c r="BU68" s="2" t="s">
        <v>153</v>
      </c>
      <c r="BV68" s="2" t="s">
        <v>143</v>
      </c>
      <c r="BW68" s="2" t="s">
        <v>197</v>
      </c>
      <c r="BX68" s="2" t="s">
        <v>611</v>
      </c>
      <c r="BY68" s="2" t="s">
        <v>531</v>
      </c>
      <c r="BZ68" s="2" t="s">
        <v>156</v>
      </c>
      <c r="CA68" s="2" t="s">
        <v>146</v>
      </c>
      <c r="CB68" s="4"/>
      <c r="CC68" s="8"/>
      <c r="CD68" s="4"/>
      <c r="CE68" s="8"/>
      <c r="CF68" s="7"/>
      <c r="CG68" s="7"/>
      <c r="CH68" s="2" t="s">
        <v>240</v>
      </c>
      <c r="CI68" s="2" t="s">
        <v>143</v>
      </c>
      <c r="CJ68" s="2" t="s">
        <v>146</v>
      </c>
      <c r="CK68" s="2" t="s">
        <v>146</v>
      </c>
      <c r="CL68" s="2" t="s">
        <v>156</v>
      </c>
      <c r="CM68" s="2" t="s">
        <v>156</v>
      </c>
      <c r="CN68" s="2" t="s">
        <v>146</v>
      </c>
      <c r="CO68" s="4"/>
      <c r="CP68" s="8"/>
      <c r="CQ68" s="4"/>
      <c r="CR68" s="8"/>
      <c r="CS68" s="7"/>
      <c r="CT68" s="7"/>
      <c r="CU68" s="2" t="s">
        <v>153</v>
      </c>
      <c r="CV68" s="2" t="s">
        <v>143</v>
      </c>
      <c r="CW68" s="2" t="s">
        <v>359</v>
      </c>
      <c r="CX68" s="2" t="s">
        <v>612</v>
      </c>
      <c r="CY68" s="2" t="s">
        <v>156</v>
      </c>
      <c r="CZ68" s="2" t="s">
        <v>156</v>
      </c>
      <c r="DA68" s="2" t="s">
        <v>146</v>
      </c>
      <c r="DB68" s="4">
        <v>1</v>
      </c>
      <c r="DC68" s="8">
        <v>32.18</v>
      </c>
      <c r="DD68" s="4"/>
      <c r="DE68" s="8"/>
      <c r="DF68" s="7"/>
      <c r="DG68" s="7"/>
      <c r="DH68" s="2" t="s">
        <v>153</v>
      </c>
      <c r="DI68" s="2" t="s">
        <v>143</v>
      </c>
      <c r="DJ68" s="2" t="s">
        <v>201</v>
      </c>
      <c r="DK68" s="2" t="s">
        <v>613</v>
      </c>
      <c r="DL68" s="2" t="s">
        <v>156</v>
      </c>
      <c r="DM68" s="2" t="s">
        <v>156</v>
      </c>
      <c r="DN68" s="2" t="s">
        <v>146</v>
      </c>
      <c r="DO68" s="4">
        <v>1</v>
      </c>
      <c r="DP68" s="8">
        <v>199.99</v>
      </c>
      <c r="DQ68" s="4"/>
      <c r="DR68" s="8"/>
      <c r="DS68" s="7"/>
      <c r="DT68" s="7"/>
      <c r="DU68" s="2" t="s">
        <v>153</v>
      </c>
      <c r="DV68" s="2" t="s">
        <v>143</v>
      </c>
      <c r="DW68" s="2" t="s">
        <v>529</v>
      </c>
      <c r="DX68" s="2" t="s">
        <v>614</v>
      </c>
      <c r="DY68" s="2" t="s">
        <v>156</v>
      </c>
      <c r="DZ68" s="2" t="s">
        <v>156</v>
      </c>
      <c r="EA68" s="2" t="s">
        <v>146</v>
      </c>
      <c r="EB68" s="4"/>
      <c r="EC68" s="8"/>
      <c r="ED68" s="4"/>
      <c r="EE68" s="8"/>
      <c r="EF68" s="7"/>
      <c r="EG68" s="7"/>
      <c r="EH68" s="2" t="s">
        <v>517</v>
      </c>
      <c r="EI68" s="2" t="s">
        <v>143</v>
      </c>
      <c r="EJ68" s="2" t="s">
        <v>146</v>
      </c>
      <c r="EK68" s="2" t="s">
        <v>146</v>
      </c>
      <c r="EL68" s="2" t="s">
        <v>156</v>
      </c>
      <c r="EM68" s="2" t="s">
        <v>156</v>
      </c>
      <c r="EN68" s="2" t="s">
        <v>146</v>
      </c>
      <c r="EO68" s="4"/>
      <c r="EP68" s="8"/>
      <c r="EQ68" s="4"/>
      <c r="ER68" s="8"/>
      <c r="ES68" s="7"/>
      <c r="ET68" s="7"/>
      <c r="EU68" s="2" t="s">
        <v>153</v>
      </c>
      <c r="EV68" s="2" t="s">
        <v>143</v>
      </c>
      <c r="EW68" s="2" t="s">
        <v>206</v>
      </c>
      <c r="EX68" s="2" t="s">
        <v>150</v>
      </c>
      <c r="EY68" s="2" t="s">
        <v>156</v>
      </c>
      <c r="EZ68" s="2" t="s">
        <v>156</v>
      </c>
      <c r="FA68" s="2" t="s">
        <v>146</v>
      </c>
      <c r="FB68" s="4"/>
      <c r="FC68" s="8"/>
      <c r="FD68" s="4"/>
      <c r="FE68" s="8"/>
      <c r="FF68" s="7"/>
      <c r="FG68" s="7"/>
      <c r="FH68" s="2" t="s">
        <v>146</v>
      </c>
      <c r="FI68" s="2" t="s">
        <v>146</v>
      </c>
      <c r="FJ68" s="2" t="s">
        <v>146</v>
      </c>
      <c r="FK68" s="2" t="s">
        <v>146</v>
      </c>
      <c r="FL68" s="2" t="s">
        <v>146</v>
      </c>
      <c r="FM68" s="2" t="s">
        <v>146</v>
      </c>
      <c r="FN68" s="2" t="s">
        <v>146</v>
      </c>
      <c r="FO68" s="4"/>
      <c r="FP68" s="8"/>
      <c r="FQ68" s="4"/>
      <c r="FR68" s="8"/>
      <c r="FS68" s="7"/>
      <c r="FT68" s="7"/>
      <c r="FU68" s="2" t="s">
        <v>153</v>
      </c>
      <c r="FV68" s="2" t="s">
        <v>143</v>
      </c>
      <c r="FW68" s="2" t="s">
        <v>529</v>
      </c>
      <c r="FX68" s="2" t="s">
        <v>426</v>
      </c>
      <c r="FY68" s="2" t="s">
        <v>156</v>
      </c>
      <c r="FZ68" s="2" t="s">
        <v>156</v>
      </c>
      <c r="GA68" s="2" t="s">
        <v>146</v>
      </c>
      <c r="GB68" s="4"/>
      <c r="GC68" s="8"/>
      <c r="GD68" s="4"/>
      <c r="GE68" s="8"/>
      <c r="GF68" s="7"/>
      <c r="GG68" s="7"/>
      <c r="GH68" s="2" t="s">
        <v>146</v>
      </c>
      <c r="GI68" s="2" t="s">
        <v>146</v>
      </c>
      <c r="GJ68" s="2" t="s">
        <v>146</v>
      </c>
      <c r="GK68" s="2" t="s">
        <v>146</v>
      </c>
      <c r="GL68" s="2" t="s">
        <v>146</v>
      </c>
      <c r="GM68" s="2" t="s">
        <v>146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240</v>
      </c>
      <c r="IV68" s="2" t="s">
        <v>143</v>
      </c>
      <c r="IW68" s="2" t="s">
        <v>146</v>
      </c>
      <c r="IX68" s="2" t="s">
        <v>146</v>
      </c>
      <c r="IY68" s="2" t="s">
        <v>156</v>
      </c>
      <c r="IZ68" s="2" t="s">
        <v>156</v>
      </c>
      <c r="JA68" s="2" t="s">
        <v>146</v>
      </c>
      <c r="JB68" s="4"/>
      <c r="JC68" s="8"/>
      <c r="JD68" s="4"/>
      <c r="JE68" s="8"/>
      <c r="JF68" s="7"/>
      <c r="JG68" s="7"/>
      <c r="JH68" s="2" t="s">
        <v>146</v>
      </c>
      <c r="JI68" s="2" t="s">
        <v>146</v>
      </c>
      <c r="JJ68" s="2" t="s">
        <v>146</v>
      </c>
      <c r="JK68" s="2" t="s">
        <v>146</v>
      </c>
      <c r="JL68" s="2" t="s">
        <v>146</v>
      </c>
      <c r="JM68" s="2" t="s">
        <v>146</v>
      </c>
      <c r="JN68" s="2" t="s">
        <v>146</v>
      </c>
      <c r="JO68" s="4"/>
      <c r="JP68" s="8"/>
      <c r="JQ68" s="4"/>
      <c r="JR68" s="8"/>
      <c r="JS68" s="7"/>
      <c r="JT68" s="7"/>
      <c r="JU68" s="2" t="s">
        <v>153</v>
      </c>
      <c r="JV68" s="2" t="s">
        <v>143</v>
      </c>
      <c r="JW68" s="2" t="s">
        <v>232</v>
      </c>
      <c r="JX68" s="2" t="s">
        <v>615</v>
      </c>
      <c r="JY68" s="2" t="s">
        <v>156</v>
      </c>
      <c r="JZ68" s="2" t="s">
        <v>156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153</v>
      </c>
      <c r="KV68" s="2" t="s">
        <v>143</v>
      </c>
      <c r="KW68" s="2" t="s">
        <v>213</v>
      </c>
      <c r="KX68" s="2" t="s">
        <v>146</v>
      </c>
      <c r="KY68" s="2" t="s">
        <v>156</v>
      </c>
      <c r="KZ68" s="2" t="s">
        <v>156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240</v>
      </c>
      <c r="OV68" s="2" t="s">
        <v>143</v>
      </c>
      <c r="OW68" s="2" t="s">
        <v>146</v>
      </c>
      <c r="OX68" s="2" t="s">
        <v>146</v>
      </c>
      <c r="OY68" s="2" t="s">
        <v>156</v>
      </c>
      <c r="OZ68" s="2" t="s">
        <v>156</v>
      </c>
      <c r="PA68" s="2" t="s">
        <v>146</v>
      </c>
      <c r="PB68" s="4">
        <v>47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</row>
    <row r="69">
      <c r="A69" s="2" t="s">
        <v>616</v>
      </c>
      <c r="B69" s="2" t="s">
        <v>135</v>
      </c>
      <c r="C69" s="2" t="s">
        <v>594</v>
      </c>
      <c r="D69" s="2" t="s">
        <v>564</v>
      </c>
      <c r="E69" s="2" t="s">
        <v>565</v>
      </c>
      <c r="F69" s="2" t="s">
        <v>607</v>
      </c>
      <c r="G69" s="2" t="s">
        <v>607</v>
      </c>
      <c r="H69" s="2" t="s">
        <v>607</v>
      </c>
      <c r="I69" s="2" t="s">
        <v>578</v>
      </c>
      <c r="J69" s="2" t="s">
        <v>519</v>
      </c>
      <c r="K69" s="2" t="s">
        <v>608</v>
      </c>
      <c r="L69" s="3">
        <v>85.12</v>
      </c>
      <c r="M69" s="3">
        <v>89.38</v>
      </c>
      <c r="N69" s="3">
        <v>249.99</v>
      </c>
      <c r="O69" s="2" t="s">
        <v>401</v>
      </c>
      <c r="P69" s="2" t="s">
        <v>310</v>
      </c>
      <c r="Q69" s="2" t="s">
        <v>145</v>
      </c>
      <c r="R69" s="2" t="s">
        <v>146</v>
      </c>
      <c r="S69" s="2" t="s">
        <v>146</v>
      </c>
      <c r="T69" s="2" t="s">
        <v>513</v>
      </c>
      <c r="U69" s="2" t="s">
        <v>146</v>
      </c>
      <c r="V69" s="2" t="s">
        <v>609</v>
      </c>
      <c r="W69" s="2" t="s">
        <v>528</v>
      </c>
      <c r="X69" s="2" t="s">
        <v>146</v>
      </c>
      <c r="Y69" s="2" t="s">
        <v>529</v>
      </c>
      <c r="Z69" s="4"/>
      <c r="AA69" s="4">
        <f>=ROUNDDOWN({0},0)</f>
      </c>
      <c r="AB69" s="5">
        <v>2</v>
      </c>
      <c r="AC69" s="2" t="s">
        <v>146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/>
      <c r="AQ69" s="8"/>
      <c r="AR69" s="4">
        <v>1</v>
      </c>
      <c r="AS69" s="8">
        <v>93.84</v>
      </c>
      <c r="AT69" s="7">
        <v>-1</v>
      </c>
      <c r="AU69" s="7">
        <v>-1</v>
      </c>
      <c r="AV69" s="4" t="s">
        <v>146</v>
      </c>
      <c r="AW69" s="8" t="s">
        <v>146</v>
      </c>
      <c r="AX69" s="4" t="s">
        <v>146</v>
      </c>
      <c r="AY69" s="8" t="s">
        <v>146</v>
      </c>
      <c r="AZ69" s="7" t="s">
        <v>146</v>
      </c>
      <c r="BA69" s="7" t="s">
        <v>146</v>
      </c>
      <c r="BB69" s="7"/>
      <c r="BC69" s="4" t="s">
        <v>146</v>
      </c>
      <c r="BD69" s="8" t="s">
        <v>146</v>
      </c>
      <c r="BE69" s="4" t="s">
        <v>146</v>
      </c>
      <c r="BF69" s="8" t="s">
        <v>146</v>
      </c>
      <c r="BG69" s="7" t="s">
        <v>146</v>
      </c>
      <c r="BH69" s="7" t="s">
        <v>146</v>
      </c>
      <c r="BI69" s="7" t="s">
        <v>146</v>
      </c>
      <c r="BJ69" s="4"/>
      <c r="BK69" s="8"/>
      <c r="BL69" s="2" t="s">
        <v>22</v>
      </c>
      <c r="BM69" s="7"/>
      <c r="BN69" s="7"/>
      <c r="BO69" s="4"/>
      <c r="BP69" s="8"/>
      <c r="BQ69" s="4"/>
      <c r="BR69" s="8"/>
      <c r="BS69" s="7"/>
      <c r="BT69" s="7"/>
      <c r="BU69" s="2" t="s">
        <v>153</v>
      </c>
      <c r="BV69" s="2" t="s">
        <v>402</v>
      </c>
      <c r="BW69" s="2" t="s">
        <v>197</v>
      </c>
      <c r="BX69" s="2" t="s">
        <v>290</v>
      </c>
      <c r="BY69" s="2" t="s">
        <v>531</v>
      </c>
      <c r="BZ69" s="2" t="s">
        <v>156</v>
      </c>
      <c r="CA69" s="2" t="s">
        <v>146</v>
      </c>
      <c r="CB69" s="4"/>
      <c r="CC69" s="8"/>
      <c r="CD69" s="4"/>
      <c r="CE69" s="8"/>
      <c r="CF69" s="7"/>
      <c r="CG69" s="7"/>
      <c r="CH69" s="2" t="s">
        <v>240</v>
      </c>
      <c r="CI69" s="2" t="s">
        <v>402</v>
      </c>
      <c r="CJ69" s="2" t="s">
        <v>146</v>
      </c>
      <c r="CK69" s="2" t="s">
        <v>146</v>
      </c>
      <c r="CL69" s="2" t="s">
        <v>156</v>
      </c>
      <c r="CM69" s="2" t="s">
        <v>156</v>
      </c>
      <c r="CN69" s="2" t="s">
        <v>146</v>
      </c>
      <c r="CO69" s="4"/>
      <c r="CP69" s="8"/>
      <c r="CQ69" s="4"/>
      <c r="CR69" s="8"/>
      <c r="CS69" s="7"/>
      <c r="CT69" s="7"/>
      <c r="CU69" s="2" t="s">
        <v>153</v>
      </c>
      <c r="CV69" s="2" t="s">
        <v>402</v>
      </c>
      <c r="CW69" s="2" t="s">
        <v>359</v>
      </c>
      <c r="CX69" s="2" t="s">
        <v>260</v>
      </c>
      <c r="CY69" s="2" t="s">
        <v>156</v>
      </c>
      <c r="CZ69" s="2" t="s">
        <v>156</v>
      </c>
      <c r="DA69" s="2" t="s">
        <v>146</v>
      </c>
      <c r="DB69" s="4"/>
      <c r="DC69" s="8"/>
      <c r="DD69" s="4"/>
      <c r="DE69" s="8"/>
      <c r="DF69" s="7"/>
      <c r="DG69" s="7"/>
      <c r="DH69" s="2" t="s">
        <v>153</v>
      </c>
      <c r="DI69" s="2" t="s">
        <v>402</v>
      </c>
      <c r="DJ69" s="2" t="s">
        <v>201</v>
      </c>
      <c r="DK69" s="2" t="s">
        <v>613</v>
      </c>
      <c r="DL69" s="2" t="s">
        <v>156</v>
      </c>
      <c r="DM69" s="2" t="s">
        <v>156</v>
      </c>
      <c r="DN69" s="2" t="s">
        <v>146</v>
      </c>
      <c r="DO69" s="4"/>
      <c r="DP69" s="8"/>
      <c r="DQ69" s="4"/>
      <c r="DR69" s="8"/>
      <c r="DS69" s="7"/>
      <c r="DT69" s="7"/>
      <c r="DU69" s="2" t="s">
        <v>153</v>
      </c>
      <c r="DV69" s="2" t="s">
        <v>402</v>
      </c>
      <c r="DW69" s="2" t="s">
        <v>529</v>
      </c>
      <c r="DX69" s="2" t="s">
        <v>219</v>
      </c>
      <c r="DY69" s="2" t="s">
        <v>156</v>
      </c>
      <c r="DZ69" s="2" t="s">
        <v>156</v>
      </c>
      <c r="EA69" s="2" t="s">
        <v>146</v>
      </c>
      <c r="EB69" s="4"/>
      <c r="EC69" s="8"/>
      <c r="ED69" s="4"/>
      <c r="EE69" s="8"/>
      <c r="EF69" s="7"/>
      <c r="EG69" s="7"/>
      <c r="EH69" s="2" t="s">
        <v>517</v>
      </c>
      <c r="EI69" s="2" t="s">
        <v>402</v>
      </c>
      <c r="EJ69" s="2" t="s">
        <v>146</v>
      </c>
      <c r="EK69" s="2" t="s">
        <v>146</v>
      </c>
      <c r="EL69" s="2" t="s">
        <v>156</v>
      </c>
      <c r="EM69" s="2" t="s">
        <v>156</v>
      </c>
      <c r="EN69" s="2" t="s">
        <v>146</v>
      </c>
      <c r="EO69" s="4"/>
      <c r="EP69" s="8"/>
      <c r="EQ69" s="4">
        <v>1</v>
      </c>
      <c r="ER69" s="8">
        <v>93.84</v>
      </c>
      <c r="ES69" s="7">
        <v>-1</v>
      </c>
      <c r="ET69" s="7">
        <v>-1</v>
      </c>
      <c r="EU69" s="2" t="s">
        <v>153</v>
      </c>
      <c r="EV69" s="2" t="s">
        <v>402</v>
      </c>
      <c r="EW69" s="2" t="s">
        <v>206</v>
      </c>
      <c r="EX69" s="2" t="s">
        <v>283</v>
      </c>
      <c r="EY69" s="2" t="s">
        <v>156</v>
      </c>
      <c r="EZ69" s="2" t="s">
        <v>156</v>
      </c>
      <c r="FA69" s="2" t="s">
        <v>146</v>
      </c>
      <c r="FB69" s="4"/>
      <c r="FC69" s="8"/>
      <c r="FD69" s="4"/>
      <c r="FE69" s="8"/>
      <c r="FF69" s="7"/>
      <c r="FG69" s="7"/>
      <c r="FH69" s="2" t="s">
        <v>146</v>
      </c>
      <c r="FI69" s="2" t="s">
        <v>146</v>
      </c>
      <c r="FJ69" s="2" t="s">
        <v>146</v>
      </c>
      <c r="FK69" s="2" t="s">
        <v>146</v>
      </c>
      <c r="FL69" s="2" t="s">
        <v>146</v>
      </c>
      <c r="FM69" s="2" t="s">
        <v>146</v>
      </c>
      <c r="FN69" s="2" t="s">
        <v>146</v>
      </c>
      <c r="FO69" s="4"/>
      <c r="FP69" s="8"/>
      <c r="FQ69" s="4"/>
      <c r="FR69" s="8"/>
      <c r="FS69" s="7"/>
      <c r="FT69" s="7"/>
      <c r="FU69" s="2" t="s">
        <v>153</v>
      </c>
      <c r="FV69" s="2" t="s">
        <v>402</v>
      </c>
      <c r="FW69" s="2" t="s">
        <v>529</v>
      </c>
      <c r="FX69" s="2" t="s">
        <v>617</v>
      </c>
      <c r="FY69" s="2" t="s">
        <v>156</v>
      </c>
      <c r="FZ69" s="2" t="s">
        <v>156</v>
      </c>
      <c r="GA69" s="2" t="s">
        <v>146</v>
      </c>
      <c r="GB69" s="4"/>
      <c r="GC69" s="8"/>
      <c r="GD69" s="4"/>
      <c r="GE69" s="8"/>
      <c r="GF69" s="7"/>
      <c r="GG69" s="7"/>
      <c r="GH69" s="2" t="s">
        <v>146</v>
      </c>
      <c r="GI69" s="2" t="s">
        <v>146</v>
      </c>
      <c r="GJ69" s="2" t="s">
        <v>146</v>
      </c>
      <c r="GK69" s="2" t="s">
        <v>146</v>
      </c>
      <c r="GL69" s="2" t="s">
        <v>146</v>
      </c>
      <c r="GM69" s="2" t="s">
        <v>146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240</v>
      </c>
      <c r="IV69" s="2" t="s">
        <v>402</v>
      </c>
      <c r="IW69" s="2" t="s">
        <v>146</v>
      </c>
      <c r="IX69" s="2" t="s">
        <v>146</v>
      </c>
      <c r="IY69" s="2" t="s">
        <v>156</v>
      </c>
      <c r="IZ69" s="2" t="s">
        <v>156</v>
      </c>
      <c r="JA69" s="2" t="s">
        <v>146</v>
      </c>
      <c r="JB69" s="4"/>
      <c r="JC69" s="8"/>
      <c r="JD69" s="4"/>
      <c r="JE69" s="8"/>
      <c r="JF69" s="7"/>
      <c r="JG69" s="7"/>
      <c r="JH69" s="2" t="s">
        <v>146</v>
      </c>
      <c r="JI69" s="2" t="s">
        <v>146</v>
      </c>
      <c r="JJ69" s="2" t="s">
        <v>146</v>
      </c>
      <c r="JK69" s="2" t="s">
        <v>146</v>
      </c>
      <c r="JL69" s="2" t="s">
        <v>146</v>
      </c>
      <c r="JM69" s="2" t="s">
        <v>146</v>
      </c>
      <c r="JN69" s="2" t="s">
        <v>146</v>
      </c>
      <c r="JO69" s="4"/>
      <c r="JP69" s="8"/>
      <c r="JQ69" s="4"/>
      <c r="JR69" s="8"/>
      <c r="JS69" s="7"/>
      <c r="JT69" s="7"/>
      <c r="JU69" s="2" t="s">
        <v>153</v>
      </c>
      <c r="JV69" s="2" t="s">
        <v>402</v>
      </c>
      <c r="JW69" s="2" t="s">
        <v>232</v>
      </c>
      <c r="JX69" s="2" t="s">
        <v>618</v>
      </c>
      <c r="JY69" s="2" t="s">
        <v>156</v>
      </c>
      <c r="JZ69" s="2" t="s">
        <v>156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153</v>
      </c>
      <c r="KV69" s="2" t="s">
        <v>402</v>
      </c>
      <c r="KW69" s="2" t="s">
        <v>213</v>
      </c>
      <c r="KX69" s="2" t="s">
        <v>146</v>
      </c>
      <c r="KY69" s="2" t="s">
        <v>156</v>
      </c>
      <c r="KZ69" s="2" t="s">
        <v>156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240</v>
      </c>
      <c r="OV69" s="2" t="s">
        <v>402</v>
      </c>
      <c r="OW69" s="2" t="s">
        <v>146</v>
      </c>
      <c r="OX69" s="2" t="s">
        <v>146</v>
      </c>
      <c r="OY69" s="2" t="s">
        <v>156</v>
      </c>
      <c r="OZ69" s="2" t="s">
        <v>156</v>
      </c>
      <c r="PA69" s="2" t="s">
        <v>146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</row>
    <row r="70">
      <c r="A70" s="2" t="s">
        <v>619</v>
      </c>
      <c r="B70" s="2" t="s">
        <v>135</v>
      </c>
      <c r="C70" s="2" t="s">
        <v>594</v>
      </c>
      <c r="D70" s="2" t="s">
        <v>564</v>
      </c>
      <c r="E70" s="2" t="s">
        <v>565</v>
      </c>
      <c r="F70" s="2" t="s">
        <v>620</v>
      </c>
      <c r="G70" s="2" t="s">
        <v>620</v>
      </c>
      <c r="H70" s="2" t="s">
        <v>620</v>
      </c>
      <c r="I70" s="2" t="s">
        <v>578</v>
      </c>
      <c r="J70" s="2" t="s">
        <v>510</v>
      </c>
      <c r="K70" s="2" t="s">
        <v>621</v>
      </c>
      <c r="L70" s="3">
        <v>68.09</v>
      </c>
      <c r="M70" s="3">
        <v>71.49</v>
      </c>
      <c r="N70" s="3">
        <v>199.99</v>
      </c>
      <c r="O70" s="2" t="s">
        <v>143</v>
      </c>
      <c r="P70" s="2" t="s">
        <v>512</v>
      </c>
      <c r="Q70" s="2" t="s">
        <v>145</v>
      </c>
      <c r="R70" s="2" t="s">
        <v>146</v>
      </c>
      <c r="S70" s="2" t="s">
        <v>146</v>
      </c>
      <c r="T70" s="2" t="s">
        <v>513</v>
      </c>
      <c r="U70" s="2" t="s">
        <v>146</v>
      </c>
      <c r="V70" s="2" t="s">
        <v>355</v>
      </c>
      <c r="W70" s="2" t="s">
        <v>528</v>
      </c>
      <c r="X70" s="2" t="s">
        <v>146</v>
      </c>
      <c r="Y70" s="2" t="s">
        <v>622</v>
      </c>
      <c r="Z70" s="4">
        <v>45</v>
      </c>
      <c r="AA70" s="4">
        <f>=ROUNDDOWN(37.5,0)</f>
      </c>
      <c r="AB70" s="5">
        <v>1.2</v>
      </c>
      <c r="AC70" s="2" t="s">
        <v>146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146</v>
      </c>
      <c r="AW70" s="8" t="s">
        <v>146</v>
      </c>
      <c r="AX70" s="4">
        <v>1</v>
      </c>
      <c r="AY70" s="8">
        <v>96.53</v>
      </c>
      <c r="AZ70" s="7" t="s">
        <v>146</v>
      </c>
      <c r="BA70" s="7" t="s">
        <v>146</v>
      </c>
      <c r="BB70" s="7"/>
      <c r="BC70" s="4" t="s">
        <v>146</v>
      </c>
      <c r="BD70" s="8" t="s">
        <v>146</v>
      </c>
      <c r="BE70" s="4">
        <v>1</v>
      </c>
      <c r="BF70" s="8">
        <v>96.53</v>
      </c>
      <c r="BG70" s="7" t="s">
        <v>146</v>
      </c>
      <c r="BH70" s="7" t="s">
        <v>146</v>
      </c>
      <c r="BI70" s="7"/>
      <c r="BJ70" s="4"/>
      <c r="BK70" s="8"/>
      <c r="BL70" s="2" t="s">
        <v>146</v>
      </c>
      <c r="BM70" s="7"/>
      <c r="BN70" s="7"/>
      <c r="BO70" s="4"/>
      <c r="BP70" s="8"/>
      <c r="BQ70" s="4"/>
      <c r="BR70" s="8"/>
      <c r="BS70" s="7"/>
      <c r="BT70" s="7"/>
      <c r="BU70" s="2" t="s">
        <v>153</v>
      </c>
      <c r="BV70" s="2" t="s">
        <v>143</v>
      </c>
      <c r="BW70" s="2" t="s">
        <v>197</v>
      </c>
      <c r="BX70" s="2" t="s">
        <v>604</v>
      </c>
      <c r="BY70" s="2" t="s">
        <v>531</v>
      </c>
      <c r="BZ70" s="2" t="s">
        <v>156</v>
      </c>
      <c r="CA70" s="2" t="s">
        <v>146</v>
      </c>
      <c r="CB70" s="4"/>
      <c r="CC70" s="8"/>
      <c r="CD70" s="4"/>
      <c r="CE70" s="8"/>
      <c r="CF70" s="7"/>
      <c r="CG70" s="7"/>
      <c r="CH70" s="2" t="s">
        <v>240</v>
      </c>
      <c r="CI70" s="2" t="s">
        <v>143</v>
      </c>
      <c r="CJ70" s="2" t="s">
        <v>146</v>
      </c>
      <c r="CK70" s="2" t="s">
        <v>146</v>
      </c>
      <c r="CL70" s="2" t="s">
        <v>156</v>
      </c>
      <c r="CM70" s="2" t="s">
        <v>156</v>
      </c>
      <c r="CN70" s="2" t="s">
        <v>146</v>
      </c>
      <c r="CO70" s="4"/>
      <c r="CP70" s="8"/>
      <c r="CQ70" s="4"/>
      <c r="CR70" s="8"/>
      <c r="CS70" s="7"/>
      <c r="CT70" s="7"/>
      <c r="CU70" s="2" t="s">
        <v>153</v>
      </c>
      <c r="CV70" s="2" t="s">
        <v>143</v>
      </c>
      <c r="CW70" s="2" t="s">
        <v>359</v>
      </c>
      <c r="CX70" s="2" t="s">
        <v>265</v>
      </c>
      <c r="CY70" s="2" t="s">
        <v>156</v>
      </c>
      <c r="CZ70" s="2" t="s">
        <v>156</v>
      </c>
      <c r="DA70" s="2" t="s">
        <v>146</v>
      </c>
      <c r="DB70" s="4"/>
      <c r="DC70" s="8"/>
      <c r="DD70" s="4"/>
      <c r="DE70" s="8"/>
      <c r="DF70" s="7"/>
      <c r="DG70" s="7"/>
      <c r="DH70" s="2" t="s">
        <v>153</v>
      </c>
      <c r="DI70" s="2" t="s">
        <v>143</v>
      </c>
      <c r="DJ70" s="2" t="s">
        <v>201</v>
      </c>
      <c r="DK70" s="2" t="s">
        <v>623</v>
      </c>
      <c r="DL70" s="2" t="s">
        <v>156</v>
      </c>
      <c r="DM70" s="2" t="s">
        <v>156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143</v>
      </c>
      <c r="DW70" s="2" t="s">
        <v>624</v>
      </c>
      <c r="DX70" s="2" t="s">
        <v>523</v>
      </c>
      <c r="DY70" s="2" t="s">
        <v>156</v>
      </c>
      <c r="DZ70" s="2" t="s">
        <v>156</v>
      </c>
      <c r="EA70" s="2" t="s">
        <v>146</v>
      </c>
      <c r="EB70" s="4"/>
      <c r="EC70" s="8"/>
      <c r="ED70" s="4"/>
      <c r="EE70" s="8"/>
      <c r="EF70" s="7"/>
      <c r="EG70" s="7"/>
      <c r="EH70" s="2" t="s">
        <v>517</v>
      </c>
      <c r="EI70" s="2" t="s">
        <v>143</v>
      </c>
      <c r="EJ70" s="2" t="s">
        <v>146</v>
      </c>
      <c r="EK70" s="2" t="s">
        <v>146</v>
      </c>
      <c r="EL70" s="2" t="s">
        <v>156</v>
      </c>
      <c r="EM70" s="2" t="s">
        <v>156</v>
      </c>
      <c r="EN70" s="2" t="s">
        <v>146</v>
      </c>
      <c r="EO70" s="4"/>
      <c r="EP70" s="8"/>
      <c r="EQ70" s="4"/>
      <c r="ER70" s="8"/>
      <c r="ES70" s="7"/>
      <c r="ET70" s="7"/>
      <c r="EU70" s="2" t="s">
        <v>153</v>
      </c>
      <c r="EV70" s="2" t="s">
        <v>143</v>
      </c>
      <c r="EW70" s="2" t="s">
        <v>206</v>
      </c>
      <c r="EX70" s="2" t="s">
        <v>390</v>
      </c>
      <c r="EY70" s="2" t="s">
        <v>156</v>
      </c>
      <c r="EZ70" s="2" t="s">
        <v>156</v>
      </c>
      <c r="FA70" s="2" t="s">
        <v>146</v>
      </c>
      <c r="FB70" s="4"/>
      <c r="FC70" s="8"/>
      <c r="FD70" s="4"/>
      <c r="FE70" s="8"/>
      <c r="FF70" s="7"/>
      <c r="FG70" s="7"/>
      <c r="FH70" s="2" t="s">
        <v>146</v>
      </c>
      <c r="FI70" s="2" t="s">
        <v>146</v>
      </c>
      <c r="FJ70" s="2" t="s">
        <v>146</v>
      </c>
      <c r="FK70" s="2" t="s">
        <v>146</v>
      </c>
      <c r="FL70" s="2" t="s">
        <v>146</v>
      </c>
      <c r="FM70" s="2" t="s">
        <v>146</v>
      </c>
      <c r="FN70" s="2" t="s">
        <v>146</v>
      </c>
      <c r="FO70" s="4"/>
      <c r="FP70" s="8"/>
      <c r="FQ70" s="4"/>
      <c r="FR70" s="8"/>
      <c r="FS70" s="7"/>
      <c r="FT70" s="7"/>
      <c r="FU70" s="2" t="s">
        <v>153</v>
      </c>
      <c r="FV70" s="2" t="s">
        <v>143</v>
      </c>
      <c r="FW70" s="2" t="s">
        <v>622</v>
      </c>
      <c r="FX70" s="2" t="s">
        <v>231</v>
      </c>
      <c r="FY70" s="2" t="s">
        <v>156</v>
      </c>
      <c r="FZ70" s="2" t="s">
        <v>156</v>
      </c>
      <c r="GA70" s="2" t="s">
        <v>146</v>
      </c>
      <c r="GB70" s="4"/>
      <c r="GC70" s="8"/>
      <c r="GD70" s="4"/>
      <c r="GE70" s="8"/>
      <c r="GF70" s="7"/>
      <c r="GG70" s="7"/>
      <c r="GH70" s="2" t="s">
        <v>146</v>
      </c>
      <c r="GI70" s="2" t="s">
        <v>146</v>
      </c>
      <c r="GJ70" s="2" t="s">
        <v>146</v>
      </c>
      <c r="GK70" s="2" t="s">
        <v>146</v>
      </c>
      <c r="GL70" s="2" t="s">
        <v>146</v>
      </c>
      <c r="GM70" s="2" t="s">
        <v>146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240</v>
      </c>
      <c r="IV70" s="2" t="s">
        <v>143</v>
      </c>
      <c r="IW70" s="2" t="s">
        <v>146</v>
      </c>
      <c r="IX70" s="2" t="s">
        <v>146</v>
      </c>
      <c r="IY70" s="2" t="s">
        <v>156</v>
      </c>
      <c r="IZ70" s="2" t="s">
        <v>156</v>
      </c>
      <c r="JA70" s="2" t="s">
        <v>146</v>
      </c>
      <c r="JB70" s="4"/>
      <c r="JC70" s="8"/>
      <c r="JD70" s="4"/>
      <c r="JE70" s="8"/>
      <c r="JF70" s="7"/>
      <c r="JG70" s="7"/>
      <c r="JH70" s="2" t="s">
        <v>146</v>
      </c>
      <c r="JI70" s="2" t="s">
        <v>146</v>
      </c>
      <c r="JJ70" s="2" t="s">
        <v>146</v>
      </c>
      <c r="JK70" s="2" t="s">
        <v>146</v>
      </c>
      <c r="JL70" s="2" t="s">
        <v>146</v>
      </c>
      <c r="JM70" s="2" t="s">
        <v>146</v>
      </c>
      <c r="JN70" s="2" t="s">
        <v>146</v>
      </c>
      <c r="JO70" s="4"/>
      <c r="JP70" s="8"/>
      <c r="JQ70" s="4"/>
      <c r="JR70" s="8"/>
      <c r="JS70" s="7"/>
      <c r="JT70" s="7"/>
      <c r="JU70" s="2" t="s">
        <v>153</v>
      </c>
      <c r="JV70" s="2" t="s">
        <v>143</v>
      </c>
      <c r="JW70" s="2" t="s">
        <v>232</v>
      </c>
      <c r="JX70" s="2" t="s">
        <v>146</v>
      </c>
      <c r="JY70" s="2" t="s">
        <v>156</v>
      </c>
      <c r="JZ70" s="2" t="s">
        <v>156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153</v>
      </c>
      <c r="KV70" s="2" t="s">
        <v>143</v>
      </c>
      <c r="KW70" s="2" t="s">
        <v>213</v>
      </c>
      <c r="KX70" s="2" t="s">
        <v>146</v>
      </c>
      <c r="KY70" s="2" t="s">
        <v>156</v>
      </c>
      <c r="KZ70" s="2" t="s">
        <v>156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240</v>
      </c>
      <c r="OV70" s="2" t="s">
        <v>143</v>
      </c>
      <c r="OW70" s="2" t="s">
        <v>146</v>
      </c>
      <c r="OX70" s="2" t="s">
        <v>146</v>
      </c>
      <c r="OY70" s="2" t="s">
        <v>156</v>
      </c>
      <c r="OZ70" s="2" t="s">
        <v>156</v>
      </c>
      <c r="PA70" s="2" t="s">
        <v>146</v>
      </c>
      <c r="PB70" s="4">
        <v>45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</row>
    <row r="71">
      <c r="A71" s="2" t="s">
        <v>625</v>
      </c>
      <c r="B71" s="2" t="s">
        <v>135</v>
      </c>
      <c r="C71" s="2" t="s">
        <v>594</v>
      </c>
      <c r="D71" s="2" t="s">
        <v>564</v>
      </c>
      <c r="E71" s="2" t="s">
        <v>565</v>
      </c>
      <c r="F71" s="2" t="s">
        <v>620</v>
      </c>
      <c r="G71" s="2" t="s">
        <v>620</v>
      </c>
      <c r="H71" s="2" t="s">
        <v>620</v>
      </c>
      <c r="I71" s="2" t="s">
        <v>578</v>
      </c>
      <c r="J71" s="2" t="s">
        <v>519</v>
      </c>
      <c r="K71" s="2" t="s">
        <v>621</v>
      </c>
      <c r="L71" s="3">
        <v>85.12</v>
      </c>
      <c r="M71" s="3">
        <v>89.38</v>
      </c>
      <c r="N71" s="3">
        <v>249.99</v>
      </c>
      <c r="O71" s="2" t="s">
        <v>401</v>
      </c>
      <c r="P71" s="2" t="s">
        <v>512</v>
      </c>
      <c r="Q71" s="2" t="s">
        <v>145</v>
      </c>
      <c r="R71" s="2" t="s">
        <v>146</v>
      </c>
      <c r="S71" s="2" t="s">
        <v>146</v>
      </c>
      <c r="T71" s="2" t="s">
        <v>513</v>
      </c>
      <c r="U71" s="2" t="s">
        <v>146</v>
      </c>
      <c r="V71" s="2" t="s">
        <v>355</v>
      </c>
      <c r="W71" s="2" t="s">
        <v>528</v>
      </c>
      <c r="X71" s="2" t="s">
        <v>146</v>
      </c>
      <c r="Y71" s="2" t="s">
        <v>622</v>
      </c>
      <c r="Z71" s="4"/>
      <c r="AA71" s="4">
        <f>=ROUNDDOWN({0},0)</f>
      </c>
      <c r="AB71" s="5">
        <v>3</v>
      </c>
      <c r="AC71" s="2" t="s">
        <v>146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/>
      <c r="AQ71" s="8"/>
      <c r="AR71" s="4">
        <v>1</v>
      </c>
      <c r="AS71" s="8">
        <v>96.53</v>
      </c>
      <c r="AT71" s="7">
        <v>-1</v>
      </c>
      <c r="AU71" s="7">
        <v>-1</v>
      </c>
      <c r="AV71" s="4" t="s">
        <v>146</v>
      </c>
      <c r="AW71" s="8" t="s">
        <v>146</v>
      </c>
      <c r="AX71" s="4" t="s">
        <v>146</v>
      </c>
      <c r="AY71" s="8" t="s">
        <v>146</v>
      </c>
      <c r="AZ71" s="7" t="s">
        <v>146</v>
      </c>
      <c r="BA71" s="7" t="s">
        <v>146</v>
      </c>
      <c r="BB71" s="7"/>
      <c r="BC71" s="4" t="s">
        <v>146</v>
      </c>
      <c r="BD71" s="8" t="s">
        <v>146</v>
      </c>
      <c r="BE71" s="4" t="s">
        <v>146</v>
      </c>
      <c r="BF71" s="8" t="s">
        <v>146</v>
      </c>
      <c r="BG71" s="7" t="s">
        <v>146</v>
      </c>
      <c r="BH71" s="7" t="s">
        <v>146</v>
      </c>
      <c r="BI71" s="7"/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402</v>
      </c>
      <c r="BW71" s="2" t="s">
        <v>197</v>
      </c>
      <c r="BX71" s="2" t="s">
        <v>421</v>
      </c>
      <c r="BY71" s="2" t="s">
        <v>531</v>
      </c>
      <c r="BZ71" s="2" t="s">
        <v>156</v>
      </c>
      <c r="CA71" s="2" t="s">
        <v>146</v>
      </c>
      <c r="CB71" s="4"/>
      <c r="CC71" s="8"/>
      <c r="CD71" s="4"/>
      <c r="CE71" s="8"/>
      <c r="CF71" s="7"/>
      <c r="CG71" s="7"/>
      <c r="CH71" s="2" t="s">
        <v>240</v>
      </c>
      <c r="CI71" s="2" t="s">
        <v>402</v>
      </c>
      <c r="CJ71" s="2" t="s">
        <v>146</v>
      </c>
      <c r="CK71" s="2" t="s">
        <v>146</v>
      </c>
      <c r="CL71" s="2" t="s">
        <v>156</v>
      </c>
      <c r="CM71" s="2" t="s">
        <v>156</v>
      </c>
      <c r="CN71" s="2" t="s">
        <v>146</v>
      </c>
      <c r="CO71" s="4"/>
      <c r="CP71" s="8"/>
      <c r="CQ71" s="4">
        <v>1</v>
      </c>
      <c r="CR71" s="8">
        <v>96.53</v>
      </c>
      <c r="CS71" s="7">
        <v>-1</v>
      </c>
      <c r="CT71" s="7">
        <v>-1</v>
      </c>
      <c r="CU71" s="2" t="s">
        <v>153</v>
      </c>
      <c r="CV71" s="2" t="s">
        <v>402</v>
      </c>
      <c r="CW71" s="2" t="s">
        <v>359</v>
      </c>
      <c r="CX71" s="2" t="s">
        <v>265</v>
      </c>
      <c r="CY71" s="2" t="s">
        <v>156</v>
      </c>
      <c r="CZ71" s="2" t="s">
        <v>156</v>
      </c>
      <c r="DA71" s="2" t="s">
        <v>146</v>
      </c>
      <c r="DB71" s="4"/>
      <c r="DC71" s="8"/>
      <c r="DD71" s="4"/>
      <c r="DE71" s="8"/>
      <c r="DF71" s="7"/>
      <c r="DG71" s="7"/>
      <c r="DH71" s="2" t="s">
        <v>153</v>
      </c>
      <c r="DI71" s="2" t="s">
        <v>402</v>
      </c>
      <c r="DJ71" s="2" t="s">
        <v>201</v>
      </c>
      <c r="DK71" s="2" t="s">
        <v>212</v>
      </c>
      <c r="DL71" s="2" t="s">
        <v>156</v>
      </c>
      <c r="DM71" s="2" t="s">
        <v>156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402</v>
      </c>
      <c r="DW71" s="2" t="s">
        <v>624</v>
      </c>
      <c r="DX71" s="2" t="s">
        <v>219</v>
      </c>
      <c r="DY71" s="2" t="s">
        <v>156</v>
      </c>
      <c r="DZ71" s="2" t="s">
        <v>156</v>
      </c>
      <c r="EA71" s="2" t="s">
        <v>146</v>
      </c>
      <c r="EB71" s="4"/>
      <c r="EC71" s="8"/>
      <c r="ED71" s="4"/>
      <c r="EE71" s="8"/>
      <c r="EF71" s="7"/>
      <c r="EG71" s="7"/>
      <c r="EH71" s="2" t="s">
        <v>517</v>
      </c>
      <c r="EI71" s="2" t="s">
        <v>402</v>
      </c>
      <c r="EJ71" s="2" t="s">
        <v>146</v>
      </c>
      <c r="EK71" s="2" t="s">
        <v>146</v>
      </c>
      <c r="EL71" s="2" t="s">
        <v>156</v>
      </c>
      <c r="EM71" s="2" t="s">
        <v>156</v>
      </c>
      <c r="EN71" s="2" t="s">
        <v>146</v>
      </c>
      <c r="EO71" s="4"/>
      <c r="EP71" s="8"/>
      <c r="EQ71" s="4"/>
      <c r="ER71" s="8"/>
      <c r="ES71" s="7"/>
      <c r="ET71" s="7"/>
      <c r="EU71" s="2" t="s">
        <v>153</v>
      </c>
      <c r="EV71" s="2" t="s">
        <v>402</v>
      </c>
      <c r="EW71" s="2" t="s">
        <v>206</v>
      </c>
      <c r="EX71" s="2" t="s">
        <v>626</v>
      </c>
      <c r="EY71" s="2" t="s">
        <v>156</v>
      </c>
      <c r="EZ71" s="2" t="s">
        <v>156</v>
      </c>
      <c r="FA71" s="2" t="s">
        <v>146</v>
      </c>
      <c r="FB71" s="4"/>
      <c r="FC71" s="8"/>
      <c r="FD71" s="4"/>
      <c r="FE71" s="8"/>
      <c r="FF71" s="7"/>
      <c r="FG71" s="7"/>
      <c r="FH71" s="2" t="s">
        <v>146</v>
      </c>
      <c r="FI71" s="2" t="s">
        <v>146</v>
      </c>
      <c r="FJ71" s="2" t="s">
        <v>146</v>
      </c>
      <c r="FK71" s="2" t="s">
        <v>146</v>
      </c>
      <c r="FL71" s="2" t="s">
        <v>146</v>
      </c>
      <c r="FM71" s="2" t="s">
        <v>146</v>
      </c>
      <c r="FN71" s="2" t="s">
        <v>146</v>
      </c>
      <c r="FO71" s="4"/>
      <c r="FP71" s="8"/>
      <c r="FQ71" s="4"/>
      <c r="FR71" s="8"/>
      <c r="FS71" s="7"/>
      <c r="FT71" s="7"/>
      <c r="FU71" s="2" t="s">
        <v>153</v>
      </c>
      <c r="FV71" s="2" t="s">
        <v>402</v>
      </c>
      <c r="FW71" s="2" t="s">
        <v>622</v>
      </c>
      <c r="FX71" s="2" t="s">
        <v>277</v>
      </c>
      <c r="FY71" s="2" t="s">
        <v>156</v>
      </c>
      <c r="FZ71" s="2" t="s">
        <v>156</v>
      </c>
      <c r="GA71" s="2" t="s">
        <v>146</v>
      </c>
      <c r="GB71" s="4"/>
      <c r="GC71" s="8"/>
      <c r="GD71" s="4"/>
      <c r="GE71" s="8"/>
      <c r="GF71" s="7"/>
      <c r="GG71" s="7"/>
      <c r="GH71" s="2" t="s">
        <v>146</v>
      </c>
      <c r="GI71" s="2" t="s">
        <v>146</v>
      </c>
      <c r="GJ71" s="2" t="s">
        <v>146</v>
      </c>
      <c r="GK71" s="2" t="s">
        <v>146</v>
      </c>
      <c r="GL71" s="2" t="s">
        <v>146</v>
      </c>
      <c r="GM71" s="2" t="s">
        <v>146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240</v>
      </c>
      <c r="IV71" s="2" t="s">
        <v>402</v>
      </c>
      <c r="IW71" s="2" t="s">
        <v>146</v>
      </c>
      <c r="IX71" s="2" t="s">
        <v>146</v>
      </c>
      <c r="IY71" s="2" t="s">
        <v>156</v>
      </c>
      <c r="IZ71" s="2" t="s">
        <v>156</v>
      </c>
      <c r="JA71" s="2" t="s">
        <v>146</v>
      </c>
      <c r="JB71" s="4"/>
      <c r="JC71" s="8"/>
      <c r="JD71" s="4"/>
      <c r="JE71" s="8"/>
      <c r="JF71" s="7"/>
      <c r="JG71" s="7"/>
      <c r="JH71" s="2" t="s">
        <v>146</v>
      </c>
      <c r="JI71" s="2" t="s">
        <v>146</v>
      </c>
      <c r="JJ71" s="2" t="s">
        <v>146</v>
      </c>
      <c r="JK71" s="2" t="s">
        <v>146</v>
      </c>
      <c r="JL71" s="2" t="s">
        <v>146</v>
      </c>
      <c r="JM71" s="2" t="s">
        <v>146</v>
      </c>
      <c r="JN71" s="2" t="s">
        <v>146</v>
      </c>
      <c r="JO71" s="4"/>
      <c r="JP71" s="8"/>
      <c r="JQ71" s="4"/>
      <c r="JR71" s="8"/>
      <c r="JS71" s="7"/>
      <c r="JT71" s="7"/>
      <c r="JU71" s="2" t="s">
        <v>153</v>
      </c>
      <c r="JV71" s="2" t="s">
        <v>402</v>
      </c>
      <c r="JW71" s="2" t="s">
        <v>232</v>
      </c>
      <c r="JX71" s="2" t="s">
        <v>146</v>
      </c>
      <c r="JY71" s="2" t="s">
        <v>156</v>
      </c>
      <c r="JZ71" s="2" t="s">
        <v>156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153</v>
      </c>
      <c r="KV71" s="2" t="s">
        <v>402</v>
      </c>
      <c r="KW71" s="2" t="s">
        <v>213</v>
      </c>
      <c r="KX71" s="2" t="s">
        <v>146</v>
      </c>
      <c r="KY71" s="2" t="s">
        <v>156</v>
      </c>
      <c r="KZ71" s="2" t="s">
        <v>156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146</v>
      </c>
      <c r="NI71" s="2" t="s">
        <v>146</v>
      </c>
      <c r="NJ71" s="2" t="s">
        <v>146</v>
      </c>
      <c r="NK71" s="2" t="s">
        <v>146</v>
      </c>
      <c r="NL71" s="2" t="s">
        <v>146</v>
      </c>
      <c r="NM71" s="2" t="s">
        <v>146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240</v>
      </c>
      <c r="OV71" s="2" t="s">
        <v>402</v>
      </c>
      <c r="OW71" s="2" t="s">
        <v>146</v>
      </c>
      <c r="OX71" s="2" t="s">
        <v>146</v>
      </c>
      <c r="OY71" s="2" t="s">
        <v>156</v>
      </c>
      <c r="OZ71" s="2" t="s">
        <v>156</v>
      </c>
      <c r="PA71" s="2" t="s">
        <v>146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</row>
    <row r="72">
      <c r="A72" s="2" t="s">
        <v>627</v>
      </c>
      <c r="B72" s="2" t="s">
        <v>135</v>
      </c>
      <c r="C72" s="2" t="s">
        <v>594</v>
      </c>
      <c r="D72" s="2" t="s">
        <v>440</v>
      </c>
      <c r="E72" s="2" t="s">
        <v>441</v>
      </c>
      <c r="F72" s="2" t="s">
        <v>628</v>
      </c>
      <c r="G72" s="2" t="s">
        <v>628</v>
      </c>
      <c r="H72" s="2" t="s">
        <v>628</v>
      </c>
      <c r="I72" s="2" t="s">
        <v>629</v>
      </c>
      <c r="J72" s="2" t="s">
        <v>510</v>
      </c>
      <c r="K72" s="2" t="s">
        <v>579</v>
      </c>
      <c r="L72" s="3">
        <v>68.09</v>
      </c>
      <c r="M72" s="3">
        <v>71.49</v>
      </c>
      <c r="N72" s="3">
        <v>199.99</v>
      </c>
      <c r="O72" s="2" t="s">
        <v>143</v>
      </c>
      <c r="P72" s="2" t="s">
        <v>512</v>
      </c>
      <c r="Q72" s="2" t="s">
        <v>145</v>
      </c>
      <c r="R72" s="2" t="s">
        <v>146</v>
      </c>
      <c r="S72" s="2" t="s">
        <v>146</v>
      </c>
      <c r="T72" s="2" t="s">
        <v>513</v>
      </c>
      <c r="U72" s="2" t="s">
        <v>146</v>
      </c>
      <c r="V72" s="2" t="s">
        <v>355</v>
      </c>
      <c r="W72" s="2" t="s">
        <v>528</v>
      </c>
      <c r="X72" s="2" t="s">
        <v>146</v>
      </c>
      <c r="Y72" s="2" t="s">
        <v>622</v>
      </c>
      <c r="Z72" s="4">
        <v>28</v>
      </c>
      <c r="AA72" s="4">
        <f>=ROUNDDOWN(28,0)</f>
      </c>
      <c r="AB72" s="5">
        <v>1</v>
      </c>
      <c r="AC72" s="2" t="s">
        <v>146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>
        <v>2</v>
      </c>
      <c r="AQ72" s="8">
        <v>75.79</v>
      </c>
      <c r="AR72" s="4"/>
      <c r="AS72" s="8"/>
      <c r="AT72" s="7"/>
      <c r="AU72" s="7"/>
      <c r="AV72" s="4">
        <v>2</v>
      </c>
      <c r="AW72" s="8">
        <v>75.79</v>
      </c>
      <c r="AX72" s="4"/>
      <c r="AY72" s="8"/>
      <c r="AZ72" s="7"/>
      <c r="BA72" s="7"/>
      <c r="BB72" s="7">
        <v>1</v>
      </c>
      <c r="BC72" s="4">
        <v>2</v>
      </c>
      <c r="BD72" s="8">
        <v>75.79</v>
      </c>
      <c r="BE72" s="4">
        <v>1</v>
      </c>
      <c r="BF72" s="8">
        <v>75.07</v>
      </c>
      <c r="BG72" s="7">
        <v>1</v>
      </c>
      <c r="BH72" s="7">
        <v>0.0096</v>
      </c>
      <c r="BI72" s="7">
        <v>1</v>
      </c>
      <c r="BJ72" s="4">
        <v>2</v>
      </c>
      <c r="BK72" s="8">
        <v>75.79</v>
      </c>
      <c r="BL72" s="2" t="s">
        <v>267</v>
      </c>
      <c r="BM72" s="7">
        <v>1</v>
      </c>
      <c r="BN72" s="7">
        <v>1</v>
      </c>
      <c r="BO72" s="4">
        <v>1</v>
      </c>
      <c r="BP72" s="8">
        <v>40.04</v>
      </c>
      <c r="BQ72" s="4"/>
      <c r="BR72" s="8"/>
      <c r="BS72" s="7"/>
      <c r="BT72" s="7"/>
      <c r="BU72" s="2" t="s">
        <v>153</v>
      </c>
      <c r="BV72" s="2" t="s">
        <v>143</v>
      </c>
      <c r="BW72" s="2" t="s">
        <v>197</v>
      </c>
      <c r="BX72" s="2" t="s">
        <v>334</v>
      </c>
      <c r="BY72" s="2" t="s">
        <v>531</v>
      </c>
      <c r="BZ72" s="2" t="s">
        <v>156</v>
      </c>
      <c r="CA72" s="2" t="s">
        <v>146</v>
      </c>
      <c r="CB72" s="4"/>
      <c r="CC72" s="8"/>
      <c r="CD72" s="4"/>
      <c r="CE72" s="8"/>
      <c r="CF72" s="7"/>
      <c r="CG72" s="7"/>
      <c r="CH72" s="2" t="s">
        <v>153</v>
      </c>
      <c r="CI72" s="2" t="s">
        <v>143</v>
      </c>
      <c r="CJ72" s="2" t="s">
        <v>146</v>
      </c>
      <c r="CK72" s="2" t="s">
        <v>467</v>
      </c>
      <c r="CL72" s="2" t="s">
        <v>156</v>
      </c>
      <c r="CM72" s="2" t="s">
        <v>156</v>
      </c>
      <c r="CN72" s="2" t="s">
        <v>146</v>
      </c>
      <c r="CO72" s="4"/>
      <c r="CP72" s="8"/>
      <c r="CQ72" s="4"/>
      <c r="CR72" s="8"/>
      <c r="CS72" s="7"/>
      <c r="CT72" s="7"/>
      <c r="CU72" s="2" t="s">
        <v>153</v>
      </c>
      <c r="CV72" s="2" t="s">
        <v>143</v>
      </c>
      <c r="CW72" s="2" t="s">
        <v>447</v>
      </c>
      <c r="CX72" s="2" t="s">
        <v>630</v>
      </c>
      <c r="CY72" s="2" t="s">
        <v>156</v>
      </c>
      <c r="CZ72" s="2" t="s">
        <v>156</v>
      </c>
      <c r="DA72" s="2" t="s">
        <v>146</v>
      </c>
      <c r="DB72" s="4">
        <v>1</v>
      </c>
      <c r="DC72" s="8">
        <v>35.75</v>
      </c>
      <c r="DD72" s="4"/>
      <c r="DE72" s="8"/>
      <c r="DF72" s="7"/>
      <c r="DG72" s="7"/>
      <c r="DH72" s="2" t="s">
        <v>153</v>
      </c>
      <c r="DI72" s="2" t="s">
        <v>143</v>
      </c>
      <c r="DJ72" s="2" t="s">
        <v>201</v>
      </c>
      <c r="DK72" s="2" t="s">
        <v>631</v>
      </c>
      <c r="DL72" s="2" t="s">
        <v>156</v>
      </c>
      <c r="DM72" s="2" t="s">
        <v>156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143</v>
      </c>
      <c r="DW72" s="2" t="s">
        <v>622</v>
      </c>
      <c r="DX72" s="2" t="s">
        <v>523</v>
      </c>
      <c r="DY72" s="2" t="s">
        <v>156</v>
      </c>
      <c r="DZ72" s="2" t="s">
        <v>156</v>
      </c>
      <c r="EA72" s="2" t="s">
        <v>146</v>
      </c>
      <c r="EB72" s="4"/>
      <c r="EC72" s="8"/>
      <c r="ED72" s="4"/>
      <c r="EE72" s="8"/>
      <c r="EF72" s="7"/>
      <c r="EG72" s="7"/>
      <c r="EH72" s="2" t="s">
        <v>517</v>
      </c>
      <c r="EI72" s="2" t="s">
        <v>143</v>
      </c>
      <c r="EJ72" s="2" t="s">
        <v>146</v>
      </c>
      <c r="EK72" s="2" t="s">
        <v>146</v>
      </c>
      <c r="EL72" s="2" t="s">
        <v>156</v>
      </c>
      <c r="EM72" s="2" t="s">
        <v>156</v>
      </c>
      <c r="EN72" s="2" t="s">
        <v>146</v>
      </c>
      <c r="EO72" s="4"/>
      <c r="EP72" s="8"/>
      <c r="EQ72" s="4"/>
      <c r="ER72" s="8"/>
      <c r="ES72" s="7"/>
      <c r="ET72" s="7"/>
      <c r="EU72" s="2" t="s">
        <v>153</v>
      </c>
      <c r="EV72" s="2" t="s">
        <v>143</v>
      </c>
      <c r="EW72" s="2" t="s">
        <v>206</v>
      </c>
      <c r="EX72" s="2" t="s">
        <v>385</v>
      </c>
      <c r="EY72" s="2" t="s">
        <v>156</v>
      </c>
      <c r="EZ72" s="2" t="s">
        <v>156</v>
      </c>
      <c r="FA72" s="2" t="s">
        <v>146</v>
      </c>
      <c r="FB72" s="4"/>
      <c r="FC72" s="8"/>
      <c r="FD72" s="4"/>
      <c r="FE72" s="8"/>
      <c r="FF72" s="7"/>
      <c r="FG72" s="7"/>
      <c r="FH72" s="2" t="s">
        <v>146</v>
      </c>
      <c r="FI72" s="2" t="s">
        <v>146</v>
      </c>
      <c r="FJ72" s="2" t="s">
        <v>146</v>
      </c>
      <c r="FK72" s="2" t="s">
        <v>146</v>
      </c>
      <c r="FL72" s="2" t="s">
        <v>146</v>
      </c>
      <c r="FM72" s="2" t="s">
        <v>146</v>
      </c>
      <c r="FN72" s="2" t="s">
        <v>146</v>
      </c>
      <c r="FO72" s="4"/>
      <c r="FP72" s="8"/>
      <c r="FQ72" s="4"/>
      <c r="FR72" s="8"/>
      <c r="FS72" s="7"/>
      <c r="FT72" s="7"/>
      <c r="FU72" s="2" t="s">
        <v>153</v>
      </c>
      <c r="FV72" s="2" t="s">
        <v>143</v>
      </c>
      <c r="FW72" s="2" t="s">
        <v>622</v>
      </c>
      <c r="FX72" s="2" t="s">
        <v>426</v>
      </c>
      <c r="FY72" s="2" t="s">
        <v>156</v>
      </c>
      <c r="FZ72" s="2" t="s">
        <v>156</v>
      </c>
      <c r="GA72" s="2" t="s">
        <v>146</v>
      </c>
      <c r="GB72" s="4"/>
      <c r="GC72" s="8"/>
      <c r="GD72" s="4"/>
      <c r="GE72" s="8"/>
      <c r="GF72" s="7"/>
      <c r="GG72" s="7"/>
      <c r="GH72" s="2" t="s">
        <v>146</v>
      </c>
      <c r="GI72" s="2" t="s">
        <v>146</v>
      </c>
      <c r="GJ72" s="2" t="s">
        <v>146</v>
      </c>
      <c r="GK72" s="2" t="s">
        <v>146</v>
      </c>
      <c r="GL72" s="2" t="s">
        <v>146</v>
      </c>
      <c r="GM72" s="2" t="s">
        <v>146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240</v>
      </c>
      <c r="IV72" s="2" t="s">
        <v>143</v>
      </c>
      <c r="IW72" s="2" t="s">
        <v>146</v>
      </c>
      <c r="IX72" s="2" t="s">
        <v>146</v>
      </c>
      <c r="IY72" s="2" t="s">
        <v>156</v>
      </c>
      <c r="IZ72" s="2" t="s">
        <v>156</v>
      </c>
      <c r="JA72" s="2" t="s">
        <v>146</v>
      </c>
      <c r="JB72" s="4"/>
      <c r="JC72" s="8"/>
      <c r="JD72" s="4"/>
      <c r="JE72" s="8"/>
      <c r="JF72" s="7"/>
      <c r="JG72" s="7"/>
      <c r="JH72" s="2" t="s">
        <v>146</v>
      </c>
      <c r="JI72" s="2" t="s">
        <v>146</v>
      </c>
      <c r="JJ72" s="2" t="s">
        <v>146</v>
      </c>
      <c r="JK72" s="2" t="s">
        <v>146</v>
      </c>
      <c r="JL72" s="2" t="s">
        <v>146</v>
      </c>
      <c r="JM72" s="2" t="s">
        <v>146</v>
      </c>
      <c r="JN72" s="2" t="s">
        <v>146</v>
      </c>
      <c r="JO72" s="4"/>
      <c r="JP72" s="8"/>
      <c r="JQ72" s="4"/>
      <c r="JR72" s="8"/>
      <c r="JS72" s="7"/>
      <c r="JT72" s="7"/>
      <c r="JU72" s="2" t="s">
        <v>153</v>
      </c>
      <c r="JV72" s="2" t="s">
        <v>143</v>
      </c>
      <c r="JW72" s="2" t="s">
        <v>212</v>
      </c>
      <c r="JX72" s="2" t="s">
        <v>146</v>
      </c>
      <c r="JY72" s="2" t="s">
        <v>156</v>
      </c>
      <c r="JZ72" s="2" t="s">
        <v>156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153</v>
      </c>
      <c r="KV72" s="2" t="s">
        <v>143</v>
      </c>
      <c r="KW72" s="2" t="s">
        <v>213</v>
      </c>
      <c r="KX72" s="2" t="s">
        <v>146</v>
      </c>
      <c r="KY72" s="2" t="s">
        <v>156</v>
      </c>
      <c r="KZ72" s="2" t="s">
        <v>156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240</v>
      </c>
      <c r="OV72" s="2" t="s">
        <v>143</v>
      </c>
      <c r="OW72" s="2" t="s">
        <v>146</v>
      </c>
      <c r="OX72" s="2" t="s">
        <v>146</v>
      </c>
      <c r="OY72" s="2" t="s">
        <v>156</v>
      </c>
      <c r="OZ72" s="2" t="s">
        <v>156</v>
      </c>
      <c r="PA72" s="2" t="s">
        <v>146</v>
      </c>
      <c r="PB72" s="4">
        <v>28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</row>
    <row r="73">
      <c r="A73" s="2" t="s">
        <v>632</v>
      </c>
      <c r="B73" s="2" t="s">
        <v>135</v>
      </c>
      <c r="C73" s="2" t="s">
        <v>594</v>
      </c>
      <c r="D73" s="2" t="s">
        <v>440</v>
      </c>
      <c r="E73" s="2" t="s">
        <v>441</v>
      </c>
      <c r="F73" s="2" t="s">
        <v>628</v>
      </c>
      <c r="G73" s="2" t="s">
        <v>628</v>
      </c>
      <c r="H73" s="2" t="s">
        <v>628</v>
      </c>
      <c r="I73" s="2" t="s">
        <v>633</v>
      </c>
      <c r="J73" s="2" t="s">
        <v>510</v>
      </c>
      <c r="K73" s="2" t="s">
        <v>634</v>
      </c>
      <c r="L73" s="3">
        <v>68.09</v>
      </c>
      <c r="M73" s="3">
        <v>71.49</v>
      </c>
      <c r="N73" s="3">
        <v>199.99</v>
      </c>
      <c r="O73" s="2" t="s">
        <v>143</v>
      </c>
      <c r="P73" s="2" t="s">
        <v>512</v>
      </c>
      <c r="Q73" s="2" t="s">
        <v>145</v>
      </c>
      <c r="R73" s="2" t="s">
        <v>146</v>
      </c>
      <c r="S73" s="2" t="s">
        <v>146</v>
      </c>
      <c r="T73" s="2" t="s">
        <v>513</v>
      </c>
      <c r="U73" s="2" t="s">
        <v>146</v>
      </c>
      <c r="V73" s="2" t="s">
        <v>355</v>
      </c>
      <c r="W73" s="2" t="s">
        <v>528</v>
      </c>
      <c r="X73" s="2" t="s">
        <v>146</v>
      </c>
      <c r="Y73" s="2" t="s">
        <v>622</v>
      </c>
      <c r="Z73" s="4">
        <v>25</v>
      </c>
      <c r="AA73" s="4">
        <f>=ROUNDDOWN(20.8333333333333,0)</f>
      </c>
      <c r="AB73" s="5">
        <v>1.2</v>
      </c>
      <c r="AC73" s="2" t="s">
        <v>146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>
        <v>1</v>
      </c>
      <c r="AS73" s="8">
        <v>75.07</v>
      </c>
      <c r="AT73" s="7">
        <v>-1</v>
      </c>
      <c r="AU73" s="7">
        <v>-1</v>
      </c>
      <c r="AV73" s="4"/>
      <c r="AW73" s="8"/>
      <c r="AX73" s="4">
        <v>1</v>
      </c>
      <c r="AY73" s="8">
        <v>75.07</v>
      </c>
      <c r="AZ73" s="7">
        <v>-1</v>
      </c>
      <c r="BA73" s="7">
        <v>-1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/>
      <c r="BJ73" s="4"/>
      <c r="BK73" s="8"/>
      <c r="BL73" s="2" t="s">
        <v>22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143</v>
      </c>
      <c r="BW73" s="2" t="s">
        <v>197</v>
      </c>
      <c r="BX73" s="2" t="s">
        <v>421</v>
      </c>
      <c r="BY73" s="2" t="s">
        <v>531</v>
      </c>
      <c r="BZ73" s="2" t="s">
        <v>156</v>
      </c>
      <c r="CA73" s="2" t="s">
        <v>146</v>
      </c>
      <c r="CB73" s="4"/>
      <c r="CC73" s="8"/>
      <c r="CD73" s="4"/>
      <c r="CE73" s="8"/>
      <c r="CF73" s="7"/>
      <c r="CG73" s="7"/>
      <c r="CH73" s="2" t="s">
        <v>153</v>
      </c>
      <c r="CI73" s="2" t="s">
        <v>143</v>
      </c>
      <c r="CJ73" s="2" t="s">
        <v>146</v>
      </c>
      <c r="CK73" s="2" t="s">
        <v>460</v>
      </c>
      <c r="CL73" s="2" t="s">
        <v>156</v>
      </c>
      <c r="CM73" s="2" t="s">
        <v>156</v>
      </c>
      <c r="CN73" s="2" t="s">
        <v>146</v>
      </c>
      <c r="CO73" s="4"/>
      <c r="CP73" s="8"/>
      <c r="CQ73" s="4"/>
      <c r="CR73" s="8"/>
      <c r="CS73" s="7"/>
      <c r="CT73" s="7"/>
      <c r="CU73" s="2" t="s">
        <v>153</v>
      </c>
      <c r="CV73" s="2" t="s">
        <v>143</v>
      </c>
      <c r="CW73" s="2" t="s">
        <v>447</v>
      </c>
      <c r="CX73" s="2" t="s">
        <v>581</v>
      </c>
      <c r="CY73" s="2" t="s">
        <v>156</v>
      </c>
      <c r="CZ73" s="2" t="s">
        <v>156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143</v>
      </c>
      <c r="DJ73" s="2" t="s">
        <v>201</v>
      </c>
      <c r="DK73" s="2" t="s">
        <v>484</v>
      </c>
      <c r="DL73" s="2" t="s">
        <v>156</v>
      </c>
      <c r="DM73" s="2" t="s">
        <v>156</v>
      </c>
      <c r="DN73" s="2" t="s">
        <v>146</v>
      </c>
      <c r="DO73" s="4"/>
      <c r="DP73" s="8"/>
      <c r="DQ73" s="4"/>
      <c r="DR73" s="8"/>
      <c r="DS73" s="7"/>
      <c r="DT73" s="7"/>
      <c r="DU73" s="2" t="s">
        <v>153</v>
      </c>
      <c r="DV73" s="2" t="s">
        <v>143</v>
      </c>
      <c r="DW73" s="2" t="s">
        <v>622</v>
      </c>
      <c r="DX73" s="2" t="s">
        <v>212</v>
      </c>
      <c r="DY73" s="2" t="s">
        <v>156</v>
      </c>
      <c r="DZ73" s="2" t="s">
        <v>156</v>
      </c>
      <c r="EA73" s="2" t="s">
        <v>146</v>
      </c>
      <c r="EB73" s="4"/>
      <c r="EC73" s="8"/>
      <c r="ED73" s="4"/>
      <c r="EE73" s="8"/>
      <c r="EF73" s="7"/>
      <c r="EG73" s="7"/>
      <c r="EH73" s="2" t="s">
        <v>517</v>
      </c>
      <c r="EI73" s="2" t="s">
        <v>143</v>
      </c>
      <c r="EJ73" s="2" t="s">
        <v>146</v>
      </c>
      <c r="EK73" s="2" t="s">
        <v>146</v>
      </c>
      <c r="EL73" s="2" t="s">
        <v>156</v>
      </c>
      <c r="EM73" s="2" t="s">
        <v>156</v>
      </c>
      <c r="EN73" s="2" t="s">
        <v>146</v>
      </c>
      <c r="EO73" s="4"/>
      <c r="EP73" s="8"/>
      <c r="EQ73" s="4">
        <v>1</v>
      </c>
      <c r="ER73" s="8">
        <v>75.07</v>
      </c>
      <c r="ES73" s="7">
        <v>-1</v>
      </c>
      <c r="ET73" s="7">
        <v>-1</v>
      </c>
      <c r="EU73" s="2" t="s">
        <v>153</v>
      </c>
      <c r="EV73" s="2" t="s">
        <v>143</v>
      </c>
      <c r="EW73" s="2" t="s">
        <v>206</v>
      </c>
      <c r="EX73" s="2" t="s">
        <v>179</v>
      </c>
      <c r="EY73" s="2" t="s">
        <v>156</v>
      </c>
      <c r="EZ73" s="2" t="s">
        <v>156</v>
      </c>
      <c r="FA73" s="2" t="s">
        <v>146</v>
      </c>
      <c r="FB73" s="4"/>
      <c r="FC73" s="8"/>
      <c r="FD73" s="4"/>
      <c r="FE73" s="8"/>
      <c r="FF73" s="7"/>
      <c r="FG73" s="7"/>
      <c r="FH73" s="2" t="s">
        <v>146</v>
      </c>
      <c r="FI73" s="2" t="s">
        <v>146</v>
      </c>
      <c r="FJ73" s="2" t="s">
        <v>146</v>
      </c>
      <c r="FK73" s="2" t="s">
        <v>146</v>
      </c>
      <c r="FL73" s="2" t="s">
        <v>146</v>
      </c>
      <c r="FM73" s="2" t="s">
        <v>146</v>
      </c>
      <c r="FN73" s="2" t="s">
        <v>146</v>
      </c>
      <c r="FO73" s="4"/>
      <c r="FP73" s="8"/>
      <c r="FQ73" s="4"/>
      <c r="FR73" s="8"/>
      <c r="FS73" s="7"/>
      <c r="FT73" s="7"/>
      <c r="FU73" s="2" t="s">
        <v>153</v>
      </c>
      <c r="FV73" s="2" t="s">
        <v>143</v>
      </c>
      <c r="FW73" s="2" t="s">
        <v>622</v>
      </c>
      <c r="FX73" s="2" t="s">
        <v>194</v>
      </c>
      <c r="FY73" s="2" t="s">
        <v>156</v>
      </c>
      <c r="FZ73" s="2" t="s">
        <v>156</v>
      </c>
      <c r="GA73" s="2" t="s">
        <v>146</v>
      </c>
      <c r="GB73" s="4"/>
      <c r="GC73" s="8"/>
      <c r="GD73" s="4"/>
      <c r="GE73" s="8"/>
      <c r="GF73" s="7"/>
      <c r="GG73" s="7"/>
      <c r="GH73" s="2" t="s">
        <v>146</v>
      </c>
      <c r="GI73" s="2" t="s">
        <v>146</v>
      </c>
      <c r="GJ73" s="2" t="s">
        <v>146</v>
      </c>
      <c r="GK73" s="2" t="s">
        <v>146</v>
      </c>
      <c r="GL73" s="2" t="s">
        <v>146</v>
      </c>
      <c r="GM73" s="2" t="s">
        <v>146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240</v>
      </c>
      <c r="IV73" s="2" t="s">
        <v>143</v>
      </c>
      <c r="IW73" s="2" t="s">
        <v>146</v>
      </c>
      <c r="IX73" s="2" t="s">
        <v>146</v>
      </c>
      <c r="IY73" s="2" t="s">
        <v>156</v>
      </c>
      <c r="IZ73" s="2" t="s">
        <v>156</v>
      </c>
      <c r="JA73" s="2" t="s">
        <v>146</v>
      </c>
      <c r="JB73" s="4"/>
      <c r="JC73" s="8"/>
      <c r="JD73" s="4"/>
      <c r="JE73" s="8"/>
      <c r="JF73" s="7"/>
      <c r="JG73" s="7"/>
      <c r="JH73" s="2" t="s">
        <v>146</v>
      </c>
      <c r="JI73" s="2" t="s">
        <v>146</v>
      </c>
      <c r="JJ73" s="2" t="s">
        <v>146</v>
      </c>
      <c r="JK73" s="2" t="s">
        <v>146</v>
      </c>
      <c r="JL73" s="2" t="s">
        <v>146</v>
      </c>
      <c r="JM73" s="2" t="s">
        <v>146</v>
      </c>
      <c r="JN73" s="2" t="s">
        <v>146</v>
      </c>
      <c r="JO73" s="4"/>
      <c r="JP73" s="8"/>
      <c r="JQ73" s="4"/>
      <c r="JR73" s="8"/>
      <c r="JS73" s="7"/>
      <c r="JT73" s="7"/>
      <c r="JU73" s="2" t="s">
        <v>153</v>
      </c>
      <c r="JV73" s="2" t="s">
        <v>143</v>
      </c>
      <c r="JW73" s="2" t="s">
        <v>212</v>
      </c>
      <c r="JX73" s="2" t="s">
        <v>146</v>
      </c>
      <c r="JY73" s="2" t="s">
        <v>156</v>
      </c>
      <c r="JZ73" s="2" t="s">
        <v>156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153</v>
      </c>
      <c r="KV73" s="2" t="s">
        <v>143</v>
      </c>
      <c r="KW73" s="2" t="s">
        <v>213</v>
      </c>
      <c r="KX73" s="2" t="s">
        <v>635</v>
      </c>
      <c r="KY73" s="2" t="s">
        <v>156</v>
      </c>
      <c r="KZ73" s="2" t="s">
        <v>156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240</v>
      </c>
      <c r="OV73" s="2" t="s">
        <v>143</v>
      </c>
      <c r="OW73" s="2" t="s">
        <v>146</v>
      </c>
      <c r="OX73" s="2" t="s">
        <v>146</v>
      </c>
      <c r="OY73" s="2" t="s">
        <v>156</v>
      </c>
      <c r="OZ73" s="2" t="s">
        <v>156</v>
      </c>
      <c r="PA73" s="2" t="s">
        <v>146</v>
      </c>
      <c r="PB73" s="4">
        <v>25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</row>
    <row r="74">
      <c r="A74" s="2" t="s">
        <v>636</v>
      </c>
      <c r="B74" s="2" t="s">
        <v>135</v>
      </c>
      <c r="C74" s="2" t="s">
        <v>594</v>
      </c>
      <c r="D74" s="2" t="s">
        <v>471</v>
      </c>
      <c r="E74" s="2" t="s">
        <v>472</v>
      </c>
      <c r="F74" s="2" t="s">
        <v>628</v>
      </c>
      <c r="G74" s="2" t="s">
        <v>628</v>
      </c>
      <c r="H74" s="2" t="s">
        <v>628</v>
      </c>
      <c r="I74" s="2" t="s">
        <v>474</v>
      </c>
      <c r="J74" s="2" t="s">
        <v>475</v>
      </c>
      <c r="K74" s="2" t="s">
        <v>458</v>
      </c>
      <c r="L74" s="3">
        <v>15.48</v>
      </c>
      <c r="M74" s="3">
        <v>16.25</v>
      </c>
      <c r="N74" s="3">
        <v>49.99</v>
      </c>
      <c r="O74" s="2" t="s">
        <v>143</v>
      </c>
      <c r="P74" s="2" t="s">
        <v>512</v>
      </c>
      <c r="Q74" s="2" t="s">
        <v>145</v>
      </c>
      <c r="R74" s="2" t="s">
        <v>146</v>
      </c>
      <c r="S74" s="2" t="s">
        <v>146</v>
      </c>
      <c r="T74" s="2" t="s">
        <v>513</v>
      </c>
      <c r="U74" s="2" t="s">
        <v>146</v>
      </c>
      <c r="V74" s="2" t="s">
        <v>355</v>
      </c>
      <c r="W74" s="2" t="s">
        <v>528</v>
      </c>
      <c r="X74" s="2" t="s">
        <v>146</v>
      </c>
      <c r="Y74" s="2" t="s">
        <v>622</v>
      </c>
      <c r="Z74" s="4">
        <v>1</v>
      </c>
      <c r="AA74" s="4">
        <f>=ROUNDDOWN(0.5,0)</f>
      </c>
      <c r="AB74" s="5">
        <v>2</v>
      </c>
      <c r="AC74" s="2" t="s">
        <v>146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146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143</v>
      </c>
      <c r="BW74" s="2" t="s">
        <v>197</v>
      </c>
      <c r="BX74" s="2" t="s">
        <v>368</v>
      </c>
      <c r="BY74" s="2" t="s">
        <v>531</v>
      </c>
      <c r="BZ74" s="2" t="s">
        <v>156</v>
      </c>
      <c r="CA74" s="2" t="s">
        <v>146</v>
      </c>
      <c r="CB74" s="4"/>
      <c r="CC74" s="8"/>
      <c r="CD74" s="4"/>
      <c r="CE74" s="8"/>
      <c r="CF74" s="7"/>
      <c r="CG74" s="7"/>
      <c r="CH74" s="2" t="s">
        <v>240</v>
      </c>
      <c r="CI74" s="2" t="s">
        <v>143</v>
      </c>
      <c r="CJ74" s="2" t="s">
        <v>146</v>
      </c>
      <c r="CK74" s="2" t="s">
        <v>146</v>
      </c>
      <c r="CL74" s="2" t="s">
        <v>156</v>
      </c>
      <c r="CM74" s="2" t="s">
        <v>156</v>
      </c>
      <c r="CN74" s="2" t="s">
        <v>146</v>
      </c>
      <c r="CO74" s="4"/>
      <c r="CP74" s="8"/>
      <c r="CQ74" s="4"/>
      <c r="CR74" s="8"/>
      <c r="CS74" s="7"/>
      <c r="CT74" s="7"/>
      <c r="CU74" s="2" t="s">
        <v>153</v>
      </c>
      <c r="CV74" s="2" t="s">
        <v>143</v>
      </c>
      <c r="CW74" s="2" t="s">
        <v>359</v>
      </c>
      <c r="CX74" s="2" t="s">
        <v>637</v>
      </c>
      <c r="CY74" s="2" t="s">
        <v>156</v>
      </c>
      <c r="CZ74" s="2" t="s">
        <v>156</v>
      </c>
      <c r="DA74" s="2" t="s">
        <v>146</v>
      </c>
      <c r="DB74" s="4"/>
      <c r="DC74" s="8"/>
      <c r="DD74" s="4"/>
      <c r="DE74" s="8"/>
      <c r="DF74" s="7"/>
      <c r="DG74" s="7"/>
      <c r="DH74" s="2" t="s">
        <v>153</v>
      </c>
      <c r="DI74" s="2" t="s">
        <v>143</v>
      </c>
      <c r="DJ74" s="2" t="s">
        <v>570</v>
      </c>
      <c r="DK74" s="2" t="s">
        <v>638</v>
      </c>
      <c r="DL74" s="2" t="s">
        <v>156</v>
      </c>
      <c r="DM74" s="2" t="s">
        <v>156</v>
      </c>
      <c r="DN74" s="2" t="s">
        <v>146</v>
      </c>
      <c r="DO74" s="4"/>
      <c r="DP74" s="8"/>
      <c r="DQ74" s="4"/>
      <c r="DR74" s="8"/>
      <c r="DS74" s="7"/>
      <c r="DT74" s="7"/>
      <c r="DU74" s="2" t="s">
        <v>153</v>
      </c>
      <c r="DV74" s="2" t="s">
        <v>143</v>
      </c>
      <c r="DW74" s="2" t="s">
        <v>622</v>
      </c>
      <c r="DX74" s="2" t="s">
        <v>219</v>
      </c>
      <c r="DY74" s="2" t="s">
        <v>156</v>
      </c>
      <c r="DZ74" s="2" t="s">
        <v>156</v>
      </c>
      <c r="EA74" s="2" t="s">
        <v>146</v>
      </c>
      <c r="EB74" s="4"/>
      <c r="EC74" s="8"/>
      <c r="ED74" s="4"/>
      <c r="EE74" s="8"/>
      <c r="EF74" s="7"/>
      <c r="EG74" s="7"/>
      <c r="EH74" s="2" t="s">
        <v>517</v>
      </c>
      <c r="EI74" s="2" t="s">
        <v>143</v>
      </c>
      <c r="EJ74" s="2" t="s">
        <v>146</v>
      </c>
      <c r="EK74" s="2" t="s">
        <v>146</v>
      </c>
      <c r="EL74" s="2" t="s">
        <v>156</v>
      </c>
      <c r="EM74" s="2" t="s">
        <v>156</v>
      </c>
      <c r="EN74" s="2" t="s">
        <v>146</v>
      </c>
      <c r="EO74" s="4"/>
      <c r="EP74" s="8"/>
      <c r="EQ74" s="4"/>
      <c r="ER74" s="8"/>
      <c r="ES74" s="7"/>
      <c r="ET74" s="7"/>
      <c r="EU74" s="2" t="s">
        <v>153</v>
      </c>
      <c r="EV74" s="2" t="s">
        <v>143</v>
      </c>
      <c r="EW74" s="2" t="s">
        <v>206</v>
      </c>
      <c r="EX74" s="2" t="s">
        <v>182</v>
      </c>
      <c r="EY74" s="2" t="s">
        <v>156</v>
      </c>
      <c r="EZ74" s="2" t="s">
        <v>156</v>
      </c>
      <c r="FA74" s="2" t="s">
        <v>146</v>
      </c>
      <c r="FB74" s="4"/>
      <c r="FC74" s="8"/>
      <c r="FD74" s="4"/>
      <c r="FE74" s="8"/>
      <c r="FF74" s="7"/>
      <c r="FG74" s="7"/>
      <c r="FH74" s="2" t="s">
        <v>146</v>
      </c>
      <c r="FI74" s="2" t="s">
        <v>146</v>
      </c>
      <c r="FJ74" s="2" t="s">
        <v>146</v>
      </c>
      <c r="FK74" s="2" t="s">
        <v>146</v>
      </c>
      <c r="FL74" s="2" t="s">
        <v>146</v>
      </c>
      <c r="FM74" s="2" t="s">
        <v>146</v>
      </c>
      <c r="FN74" s="2" t="s">
        <v>146</v>
      </c>
      <c r="FO74" s="4"/>
      <c r="FP74" s="8"/>
      <c r="FQ74" s="4"/>
      <c r="FR74" s="8"/>
      <c r="FS74" s="7"/>
      <c r="FT74" s="7"/>
      <c r="FU74" s="2" t="s">
        <v>153</v>
      </c>
      <c r="FV74" s="2" t="s">
        <v>143</v>
      </c>
      <c r="FW74" s="2" t="s">
        <v>622</v>
      </c>
      <c r="FX74" s="2" t="s">
        <v>277</v>
      </c>
      <c r="FY74" s="2" t="s">
        <v>156</v>
      </c>
      <c r="FZ74" s="2" t="s">
        <v>156</v>
      </c>
      <c r="GA74" s="2" t="s">
        <v>146</v>
      </c>
      <c r="GB74" s="4"/>
      <c r="GC74" s="8"/>
      <c r="GD74" s="4"/>
      <c r="GE74" s="8"/>
      <c r="GF74" s="7"/>
      <c r="GG74" s="7"/>
      <c r="GH74" s="2" t="s">
        <v>146</v>
      </c>
      <c r="GI74" s="2" t="s">
        <v>146</v>
      </c>
      <c r="GJ74" s="2" t="s">
        <v>146</v>
      </c>
      <c r="GK74" s="2" t="s">
        <v>146</v>
      </c>
      <c r="GL74" s="2" t="s">
        <v>146</v>
      </c>
      <c r="GM74" s="2" t="s">
        <v>146</v>
      </c>
      <c r="GN74" s="2" t="s">
        <v>146</v>
      </c>
      <c r="GO74" s="4"/>
      <c r="GP74" s="8"/>
      <c r="GQ74" s="4"/>
      <c r="GR74" s="8"/>
      <c r="GS74" s="7"/>
      <c r="GT74" s="7"/>
      <c r="GU74" s="2" t="s">
        <v>146</v>
      </c>
      <c r="GV74" s="2" t="s">
        <v>146</v>
      </c>
      <c r="GW74" s="2" t="s">
        <v>146</v>
      </c>
      <c r="GX74" s="2" t="s">
        <v>146</v>
      </c>
      <c r="GY74" s="2" t="s">
        <v>146</v>
      </c>
      <c r="GZ74" s="2" t="s">
        <v>146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146</v>
      </c>
      <c r="II74" s="2" t="s">
        <v>146</v>
      </c>
      <c r="IJ74" s="2" t="s">
        <v>146</v>
      </c>
      <c r="IK74" s="2" t="s">
        <v>146</v>
      </c>
      <c r="IL74" s="2" t="s">
        <v>146</v>
      </c>
      <c r="IM74" s="2" t="s">
        <v>146</v>
      </c>
      <c r="IN74" s="2" t="s">
        <v>146</v>
      </c>
      <c r="IO74" s="4"/>
      <c r="IP74" s="8"/>
      <c r="IQ74" s="4"/>
      <c r="IR74" s="8"/>
      <c r="IS74" s="7"/>
      <c r="IT74" s="7"/>
      <c r="IU74" s="2" t="s">
        <v>240</v>
      </c>
      <c r="IV74" s="2" t="s">
        <v>143</v>
      </c>
      <c r="IW74" s="2" t="s">
        <v>146</v>
      </c>
      <c r="IX74" s="2" t="s">
        <v>146</v>
      </c>
      <c r="IY74" s="2" t="s">
        <v>156</v>
      </c>
      <c r="IZ74" s="2" t="s">
        <v>156</v>
      </c>
      <c r="JA74" s="2" t="s">
        <v>146</v>
      </c>
      <c r="JB74" s="4"/>
      <c r="JC74" s="8"/>
      <c r="JD74" s="4"/>
      <c r="JE74" s="8"/>
      <c r="JF74" s="7"/>
      <c r="JG74" s="7"/>
      <c r="JH74" s="2" t="s">
        <v>146</v>
      </c>
      <c r="JI74" s="2" t="s">
        <v>146</v>
      </c>
      <c r="JJ74" s="2" t="s">
        <v>146</v>
      </c>
      <c r="JK74" s="2" t="s">
        <v>146</v>
      </c>
      <c r="JL74" s="2" t="s">
        <v>146</v>
      </c>
      <c r="JM74" s="2" t="s">
        <v>146</v>
      </c>
      <c r="JN74" s="2" t="s">
        <v>146</v>
      </c>
      <c r="JO74" s="4"/>
      <c r="JP74" s="8"/>
      <c r="JQ74" s="4"/>
      <c r="JR74" s="8"/>
      <c r="JS74" s="7"/>
      <c r="JT74" s="7"/>
      <c r="JU74" s="2" t="s">
        <v>153</v>
      </c>
      <c r="JV74" s="2" t="s">
        <v>143</v>
      </c>
      <c r="JW74" s="2" t="s">
        <v>232</v>
      </c>
      <c r="JX74" s="2" t="s">
        <v>146</v>
      </c>
      <c r="JY74" s="2" t="s">
        <v>156</v>
      </c>
      <c r="JZ74" s="2" t="s">
        <v>156</v>
      </c>
      <c r="KA74" s="2" t="s">
        <v>146</v>
      </c>
      <c r="KB74" s="4"/>
      <c r="KC74" s="8"/>
      <c r="KD74" s="4"/>
      <c r="KE74" s="8"/>
      <c r="KF74" s="7"/>
      <c r="KG74" s="7"/>
      <c r="KH74" s="2" t="s">
        <v>146</v>
      </c>
      <c r="KI74" s="2" t="s">
        <v>146</v>
      </c>
      <c r="KJ74" s="2" t="s">
        <v>146</v>
      </c>
      <c r="KK74" s="2" t="s">
        <v>146</v>
      </c>
      <c r="KL74" s="2" t="s">
        <v>146</v>
      </c>
      <c r="KM74" s="2" t="s">
        <v>146</v>
      </c>
      <c r="KN74" s="2" t="s">
        <v>146</v>
      </c>
      <c r="KO74" s="4"/>
      <c r="KP74" s="8"/>
      <c r="KQ74" s="4"/>
      <c r="KR74" s="8"/>
      <c r="KS74" s="7"/>
      <c r="KT74" s="7"/>
      <c r="KU74" s="2" t="s">
        <v>153</v>
      </c>
      <c r="KV74" s="2" t="s">
        <v>143</v>
      </c>
      <c r="KW74" s="2" t="s">
        <v>365</v>
      </c>
      <c r="KX74" s="2" t="s">
        <v>146</v>
      </c>
      <c r="KY74" s="2" t="s">
        <v>156</v>
      </c>
      <c r="KZ74" s="2" t="s">
        <v>156</v>
      </c>
      <c r="LA74" s="2" t="s">
        <v>146</v>
      </c>
      <c r="LB74" s="4"/>
      <c r="LC74" s="8"/>
      <c r="LD74" s="4"/>
      <c r="LE74" s="8"/>
      <c r="LF74" s="7"/>
      <c r="LG74" s="7"/>
      <c r="LH74" s="2" t="s">
        <v>146</v>
      </c>
      <c r="LI74" s="2" t="s">
        <v>146</v>
      </c>
      <c r="LJ74" s="2" t="s">
        <v>146</v>
      </c>
      <c r="LK74" s="2" t="s">
        <v>146</v>
      </c>
      <c r="LL74" s="2" t="s">
        <v>146</v>
      </c>
      <c r="LM74" s="2" t="s">
        <v>146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146</v>
      </c>
      <c r="NI74" s="2" t="s">
        <v>146</v>
      </c>
      <c r="NJ74" s="2" t="s">
        <v>146</v>
      </c>
      <c r="NK74" s="2" t="s">
        <v>146</v>
      </c>
      <c r="NL74" s="2" t="s">
        <v>146</v>
      </c>
      <c r="NM74" s="2" t="s">
        <v>146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240</v>
      </c>
      <c r="OV74" s="2" t="s">
        <v>143</v>
      </c>
      <c r="OW74" s="2" t="s">
        <v>146</v>
      </c>
      <c r="OX74" s="2" t="s">
        <v>146</v>
      </c>
      <c r="OY74" s="2" t="s">
        <v>156</v>
      </c>
      <c r="OZ74" s="2" t="s">
        <v>156</v>
      </c>
      <c r="PA74" s="2" t="s">
        <v>146</v>
      </c>
      <c r="PB74" s="4">
        <v>1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</row>
    <row r="75">
      <c r="A75" s="2" t="s">
        <v>639</v>
      </c>
      <c r="B75" s="2" t="s">
        <v>135</v>
      </c>
      <c r="C75" s="2" t="s">
        <v>594</v>
      </c>
      <c r="D75" s="2" t="s">
        <v>347</v>
      </c>
      <c r="E75" s="2" t="s">
        <v>348</v>
      </c>
      <c r="F75" s="2" t="s">
        <v>640</v>
      </c>
      <c r="G75" s="2" t="s">
        <v>640</v>
      </c>
      <c r="H75" s="2" t="s">
        <v>640</v>
      </c>
      <c r="I75" s="2" t="s">
        <v>641</v>
      </c>
      <c r="J75" s="2" t="s">
        <v>545</v>
      </c>
      <c r="K75" s="2" t="s">
        <v>546</v>
      </c>
      <c r="L75" s="3">
        <v>18.57</v>
      </c>
      <c r="M75" s="3">
        <v>19.5</v>
      </c>
      <c r="N75" s="3">
        <v>59.99</v>
      </c>
      <c r="O75" s="2" t="s">
        <v>401</v>
      </c>
      <c r="P75" s="2" t="s">
        <v>512</v>
      </c>
      <c r="Q75" s="2" t="s">
        <v>145</v>
      </c>
      <c r="R75" s="2" t="s">
        <v>146</v>
      </c>
      <c r="S75" s="2" t="s">
        <v>146</v>
      </c>
      <c r="T75" s="2" t="s">
        <v>146</v>
      </c>
      <c r="U75" s="2" t="s">
        <v>146</v>
      </c>
      <c r="V75" s="2" t="s">
        <v>355</v>
      </c>
      <c r="W75" s="2" t="s">
        <v>528</v>
      </c>
      <c r="X75" s="2" t="s">
        <v>146</v>
      </c>
      <c r="Y75" s="2" t="s">
        <v>529</v>
      </c>
      <c r="Z75" s="4"/>
      <c r="AA75" s="4">
        <f>=ROUNDDOWN({0},0)</f>
      </c>
      <c r="AB75" s="5">
        <v>4</v>
      </c>
      <c r="AC75" s="2" t="s">
        <v>146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/>
      <c r="AQ75" s="8"/>
      <c r="AR75" s="4">
        <v>8</v>
      </c>
      <c r="AS75" s="8">
        <v>170.04</v>
      </c>
      <c r="AT75" s="7">
        <v>-1</v>
      </c>
      <c r="AU75" s="7">
        <v>-1</v>
      </c>
      <c r="AV75" s="4"/>
      <c r="AW75" s="8"/>
      <c r="AX75" s="4">
        <v>8</v>
      </c>
      <c r="AY75" s="8">
        <v>170.04</v>
      </c>
      <c r="AZ75" s="7">
        <v>-1</v>
      </c>
      <c r="BA75" s="7">
        <v>-1</v>
      </c>
      <c r="BB75" s="7"/>
      <c r="BC75" s="4"/>
      <c r="BD75" s="8"/>
      <c r="BE75" s="4">
        <v>8</v>
      </c>
      <c r="BF75" s="8">
        <v>170.04</v>
      </c>
      <c r="BG75" s="7">
        <v>-1</v>
      </c>
      <c r="BH75" s="7">
        <v>-1</v>
      </c>
      <c r="BI75" s="7"/>
      <c r="BJ75" s="4"/>
      <c r="BK75" s="8"/>
      <c r="BL75" s="2" t="s">
        <v>381</v>
      </c>
      <c r="BM75" s="7"/>
      <c r="BN75" s="7"/>
      <c r="BO75" s="4"/>
      <c r="BP75" s="8"/>
      <c r="BQ75" s="4">
        <v>2</v>
      </c>
      <c r="BR75" s="8">
        <v>43.68</v>
      </c>
      <c r="BS75" s="7">
        <v>-1</v>
      </c>
      <c r="BT75" s="7">
        <v>-1</v>
      </c>
      <c r="BU75" s="2" t="s">
        <v>153</v>
      </c>
      <c r="BV75" s="2" t="s">
        <v>402</v>
      </c>
      <c r="BW75" s="2" t="s">
        <v>197</v>
      </c>
      <c r="BX75" s="2" t="s">
        <v>334</v>
      </c>
      <c r="BY75" s="2" t="s">
        <v>531</v>
      </c>
      <c r="BZ75" s="2" t="s">
        <v>156</v>
      </c>
      <c r="CA75" s="2" t="s">
        <v>146</v>
      </c>
      <c r="CB75" s="4"/>
      <c r="CC75" s="8"/>
      <c r="CD75" s="4"/>
      <c r="CE75" s="8"/>
      <c r="CF75" s="7"/>
      <c r="CG75" s="7"/>
      <c r="CH75" s="2" t="s">
        <v>240</v>
      </c>
      <c r="CI75" s="2" t="s">
        <v>402</v>
      </c>
      <c r="CJ75" s="2" t="s">
        <v>146</v>
      </c>
      <c r="CK75" s="2" t="s">
        <v>146</v>
      </c>
      <c r="CL75" s="2" t="s">
        <v>156</v>
      </c>
      <c r="CM75" s="2" t="s">
        <v>156</v>
      </c>
      <c r="CN75" s="2" t="s">
        <v>146</v>
      </c>
      <c r="CO75" s="4"/>
      <c r="CP75" s="8"/>
      <c r="CQ75" s="4">
        <v>6</v>
      </c>
      <c r="CR75" s="8">
        <v>126.36</v>
      </c>
      <c r="CS75" s="7">
        <v>-1</v>
      </c>
      <c r="CT75" s="7">
        <v>-1</v>
      </c>
      <c r="CU75" s="2" t="s">
        <v>153</v>
      </c>
      <c r="CV75" s="2" t="s">
        <v>402</v>
      </c>
      <c r="CW75" s="2" t="s">
        <v>359</v>
      </c>
      <c r="CX75" s="2" t="s">
        <v>181</v>
      </c>
      <c r="CY75" s="2" t="s">
        <v>156</v>
      </c>
      <c r="CZ75" s="2" t="s">
        <v>156</v>
      </c>
      <c r="DA75" s="2" t="s">
        <v>146</v>
      </c>
      <c r="DB75" s="4"/>
      <c r="DC75" s="8"/>
      <c r="DD75" s="4"/>
      <c r="DE75" s="8"/>
      <c r="DF75" s="7"/>
      <c r="DG75" s="7"/>
      <c r="DH75" s="2" t="s">
        <v>153</v>
      </c>
      <c r="DI75" s="2" t="s">
        <v>402</v>
      </c>
      <c r="DJ75" s="2" t="s">
        <v>201</v>
      </c>
      <c r="DK75" s="2" t="s">
        <v>320</v>
      </c>
      <c r="DL75" s="2" t="s">
        <v>156</v>
      </c>
      <c r="DM75" s="2" t="s">
        <v>156</v>
      </c>
      <c r="DN75" s="2" t="s">
        <v>146</v>
      </c>
      <c r="DO75" s="4"/>
      <c r="DP75" s="8"/>
      <c r="DQ75" s="4"/>
      <c r="DR75" s="8"/>
      <c r="DS75" s="7"/>
      <c r="DT75" s="7"/>
      <c r="DU75" s="2" t="s">
        <v>153</v>
      </c>
      <c r="DV75" s="2" t="s">
        <v>402</v>
      </c>
      <c r="DW75" s="2" t="s">
        <v>529</v>
      </c>
      <c r="DX75" s="2" t="s">
        <v>219</v>
      </c>
      <c r="DY75" s="2" t="s">
        <v>156</v>
      </c>
      <c r="DZ75" s="2" t="s">
        <v>156</v>
      </c>
      <c r="EA75" s="2" t="s">
        <v>146</v>
      </c>
      <c r="EB75" s="4"/>
      <c r="EC75" s="8"/>
      <c r="ED75" s="4"/>
      <c r="EE75" s="8"/>
      <c r="EF75" s="7"/>
      <c r="EG75" s="7"/>
      <c r="EH75" s="2" t="s">
        <v>517</v>
      </c>
      <c r="EI75" s="2" t="s">
        <v>402</v>
      </c>
      <c r="EJ75" s="2" t="s">
        <v>146</v>
      </c>
      <c r="EK75" s="2" t="s">
        <v>146</v>
      </c>
      <c r="EL75" s="2" t="s">
        <v>156</v>
      </c>
      <c r="EM75" s="2" t="s">
        <v>156</v>
      </c>
      <c r="EN75" s="2" t="s">
        <v>146</v>
      </c>
      <c r="EO75" s="4"/>
      <c r="EP75" s="8"/>
      <c r="EQ75" s="4"/>
      <c r="ER75" s="8"/>
      <c r="ES75" s="7"/>
      <c r="ET75" s="7"/>
      <c r="EU75" s="2" t="s">
        <v>153</v>
      </c>
      <c r="EV75" s="2" t="s">
        <v>402</v>
      </c>
      <c r="EW75" s="2" t="s">
        <v>363</v>
      </c>
      <c r="EX75" s="2" t="s">
        <v>463</v>
      </c>
      <c r="EY75" s="2" t="s">
        <v>156</v>
      </c>
      <c r="EZ75" s="2" t="s">
        <v>156</v>
      </c>
      <c r="FA75" s="2" t="s">
        <v>146</v>
      </c>
      <c r="FB75" s="4"/>
      <c r="FC75" s="8"/>
      <c r="FD75" s="4"/>
      <c r="FE75" s="8"/>
      <c r="FF75" s="7"/>
      <c r="FG75" s="7"/>
      <c r="FH75" s="2" t="s">
        <v>146</v>
      </c>
      <c r="FI75" s="2" t="s">
        <v>146</v>
      </c>
      <c r="FJ75" s="2" t="s">
        <v>146</v>
      </c>
      <c r="FK75" s="2" t="s">
        <v>146</v>
      </c>
      <c r="FL75" s="2" t="s">
        <v>146</v>
      </c>
      <c r="FM75" s="2" t="s">
        <v>146</v>
      </c>
      <c r="FN75" s="2" t="s">
        <v>146</v>
      </c>
      <c r="FO75" s="4"/>
      <c r="FP75" s="8"/>
      <c r="FQ75" s="4"/>
      <c r="FR75" s="8"/>
      <c r="FS75" s="7"/>
      <c r="FT75" s="7"/>
      <c r="FU75" s="2" t="s">
        <v>153</v>
      </c>
      <c r="FV75" s="2" t="s">
        <v>402</v>
      </c>
      <c r="FW75" s="2" t="s">
        <v>529</v>
      </c>
      <c r="FX75" s="2" t="s">
        <v>228</v>
      </c>
      <c r="FY75" s="2" t="s">
        <v>156</v>
      </c>
      <c r="FZ75" s="2" t="s">
        <v>156</v>
      </c>
      <c r="GA75" s="2" t="s">
        <v>146</v>
      </c>
      <c r="GB75" s="4"/>
      <c r="GC75" s="8"/>
      <c r="GD75" s="4"/>
      <c r="GE75" s="8"/>
      <c r="GF75" s="7"/>
      <c r="GG75" s="7"/>
      <c r="GH75" s="2" t="s">
        <v>146</v>
      </c>
      <c r="GI75" s="2" t="s">
        <v>146</v>
      </c>
      <c r="GJ75" s="2" t="s">
        <v>146</v>
      </c>
      <c r="GK75" s="2" t="s">
        <v>146</v>
      </c>
      <c r="GL75" s="2" t="s">
        <v>146</v>
      </c>
      <c r="GM75" s="2" t="s">
        <v>146</v>
      </c>
      <c r="GN75" s="2" t="s">
        <v>146</v>
      </c>
      <c r="GO75" s="4"/>
      <c r="GP75" s="8"/>
      <c r="GQ75" s="4"/>
      <c r="GR75" s="8"/>
      <c r="GS75" s="7"/>
      <c r="GT75" s="7"/>
      <c r="GU75" s="2" t="s">
        <v>146</v>
      </c>
      <c r="GV75" s="2" t="s">
        <v>146</v>
      </c>
      <c r="GW75" s="2" t="s">
        <v>146</v>
      </c>
      <c r="GX75" s="2" t="s">
        <v>146</v>
      </c>
      <c r="GY75" s="2" t="s">
        <v>146</v>
      </c>
      <c r="GZ75" s="2" t="s">
        <v>146</v>
      </c>
      <c r="HA75" s="2" t="s">
        <v>146</v>
      </c>
      <c r="HB75" s="4"/>
      <c r="HC75" s="8"/>
      <c r="HD75" s="4"/>
      <c r="HE75" s="8"/>
      <c r="HF75" s="7"/>
      <c r="HG75" s="7"/>
      <c r="HH75" s="2" t="s">
        <v>146</v>
      </c>
      <c r="HI75" s="2" t="s">
        <v>146</v>
      </c>
      <c r="HJ75" s="2" t="s">
        <v>146</v>
      </c>
      <c r="HK75" s="2" t="s">
        <v>146</v>
      </c>
      <c r="HL75" s="2" t="s">
        <v>146</v>
      </c>
      <c r="HM75" s="2" t="s">
        <v>146</v>
      </c>
      <c r="HN75" s="2" t="s">
        <v>146</v>
      </c>
      <c r="HO75" s="4"/>
      <c r="HP75" s="8"/>
      <c r="HQ75" s="4"/>
      <c r="HR75" s="8"/>
      <c r="HS75" s="7"/>
      <c r="HT75" s="7"/>
      <c r="HU75" s="2" t="s">
        <v>146</v>
      </c>
      <c r="HV75" s="2" t="s">
        <v>146</v>
      </c>
      <c r="HW75" s="2" t="s">
        <v>146</v>
      </c>
      <c r="HX75" s="2" t="s">
        <v>146</v>
      </c>
      <c r="HY75" s="2" t="s">
        <v>146</v>
      </c>
      <c r="HZ75" s="2" t="s">
        <v>146</v>
      </c>
      <c r="IA75" s="2" t="s">
        <v>146</v>
      </c>
      <c r="IB75" s="4"/>
      <c r="IC75" s="8"/>
      <c r="ID75" s="4"/>
      <c r="IE75" s="8"/>
      <c r="IF75" s="7"/>
      <c r="IG75" s="7"/>
      <c r="IH75" s="2" t="s">
        <v>146</v>
      </c>
      <c r="II75" s="2" t="s">
        <v>146</v>
      </c>
      <c r="IJ75" s="2" t="s">
        <v>146</v>
      </c>
      <c r="IK75" s="2" t="s">
        <v>146</v>
      </c>
      <c r="IL75" s="2" t="s">
        <v>146</v>
      </c>
      <c r="IM75" s="2" t="s">
        <v>146</v>
      </c>
      <c r="IN75" s="2" t="s">
        <v>146</v>
      </c>
      <c r="IO75" s="4"/>
      <c r="IP75" s="8"/>
      <c r="IQ75" s="4"/>
      <c r="IR75" s="8"/>
      <c r="IS75" s="7"/>
      <c r="IT75" s="7"/>
      <c r="IU75" s="2" t="s">
        <v>240</v>
      </c>
      <c r="IV75" s="2" t="s">
        <v>402</v>
      </c>
      <c r="IW75" s="2" t="s">
        <v>146</v>
      </c>
      <c r="IX75" s="2" t="s">
        <v>146</v>
      </c>
      <c r="IY75" s="2" t="s">
        <v>156</v>
      </c>
      <c r="IZ75" s="2" t="s">
        <v>156</v>
      </c>
      <c r="JA75" s="2" t="s">
        <v>146</v>
      </c>
      <c r="JB75" s="4"/>
      <c r="JC75" s="8"/>
      <c r="JD75" s="4"/>
      <c r="JE75" s="8"/>
      <c r="JF75" s="7"/>
      <c r="JG75" s="7"/>
      <c r="JH75" s="2" t="s">
        <v>146</v>
      </c>
      <c r="JI75" s="2" t="s">
        <v>146</v>
      </c>
      <c r="JJ75" s="2" t="s">
        <v>146</v>
      </c>
      <c r="JK75" s="2" t="s">
        <v>146</v>
      </c>
      <c r="JL75" s="2" t="s">
        <v>146</v>
      </c>
      <c r="JM75" s="2" t="s">
        <v>146</v>
      </c>
      <c r="JN75" s="2" t="s">
        <v>146</v>
      </c>
      <c r="JO75" s="4"/>
      <c r="JP75" s="8"/>
      <c r="JQ75" s="4"/>
      <c r="JR75" s="8"/>
      <c r="JS75" s="7"/>
      <c r="JT75" s="7"/>
      <c r="JU75" s="2" t="s">
        <v>153</v>
      </c>
      <c r="JV75" s="2" t="s">
        <v>402</v>
      </c>
      <c r="JW75" s="2" t="s">
        <v>232</v>
      </c>
      <c r="JX75" s="2" t="s">
        <v>146</v>
      </c>
      <c r="JY75" s="2" t="s">
        <v>156</v>
      </c>
      <c r="JZ75" s="2" t="s">
        <v>156</v>
      </c>
      <c r="KA75" s="2" t="s">
        <v>146</v>
      </c>
      <c r="KB75" s="4"/>
      <c r="KC75" s="8"/>
      <c r="KD75" s="4"/>
      <c r="KE75" s="8"/>
      <c r="KF75" s="7"/>
      <c r="KG75" s="7"/>
      <c r="KH75" s="2" t="s">
        <v>146</v>
      </c>
      <c r="KI75" s="2" t="s">
        <v>146</v>
      </c>
      <c r="KJ75" s="2" t="s">
        <v>146</v>
      </c>
      <c r="KK75" s="2" t="s">
        <v>146</v>
      </c>
      <c r="KL75" s="2" t="s">
        <v>146</v>
      </c>
      <c r="KM75" s="2" t="s">
        <v>146</v>
      </c>
      <c r="KN75" s="2" t="s">
        <v>146</v>
      </c>
      <c r="KO75" s="4"/>
      <c r="KP75" s="8"/>
      <c r="KQ75" s="4"/>
      <c r="KR75" s="8"/>
      <c r="KS75" s="7"/>
      <c r="KT75" s="7"/>
      <c r="KU75" s="2" t="s">
        <v>153</v>
      </c>
      <c r="KV75" s="2" t="s">
        <v>402</v>
      </c>
      <c r="KW75" s="2" t="s">
        <v>642</v>
      </c>
      <c r="KX75" s="2" t="s">
        <v>643</v>
      </c>
      <c r="KY75" s="2" t="s">
        <v>156</v>
      </c>
      <c r="KZ75" s="2" t="s">
        <v>156</v>
      </c>
      <c r="LA75" s="2" t="s">
        <v>146</v>
      </c>
      <c r="LB75" s="4"/>
      <c r="LC75" s="8"/>
      <c r="LD75" s="4"/>
      <c r="LE75" s="8"/>
      <c r="LF75" s="7"/>
      <c r="LG75" s="7"/>
      <c r="LH75" s="2" t="s">
        <v>146</v>
      </c>
      <c r="LI75" s="2" t="s">
        <v>146</v>
      </c>
      <c r="LJ75" s="2" t="s">
        <v>146</v>
      </c>
      <c r="LK75" s="2" t="s">
        <v>146</v>
      </c>
      <c r="LL75" s="2" t="s">
        <v>146</v>
      </c>
      <c r="LM75" s="2" t="s">
        <v>146</v>
      </c>
      <c r="LN75" s="2" t="s">
        <v>146</v>
      </c>
      <c r="LO75" s="4"/>
      <c r="LP75" s="8"/>
      <c r="LQ75" s="4"/>
      <c r="LR75" s="8"/>
      <c r="LS75" s="7"/>
      <c r="LT75" s="7"/>
      <c r="LU75" s="2" t="s">
        <v>146</v>
      </c>
      <c r="LV75" s="2" t="s">
        <v>146</v>
      </c>
      <c r="LW75" s="2" t="s">
        <v>146</v>
      </c>
      <c r="LX75" s="2" t="s">
        <v>146</v>
      </c>
      <c r="LY75" s="2" t="s">
        <v>146</v>
      </c>
      <c r="LZ75" s="2" t="s">
        <v>146</v>
      </c>
      <c r="MA75" s="2" t="s">
        <v>146</v>
      </c>
      <c r="MB75" s="4"/>
      <c r="MC75" s="8"/>
      <c r="MD75" s="4"/>
      <c r="ME75" s="8"/>
      <c r="MF75" s="7"/>
      <c r="MG75" s="7"/>
      <c r="MH75" s="2" t="s">
        <v>146</v>
      </c>
      <c r="MI75" s="2" t="s">
        <v>146</v>
      </c>
      <c r="MJ75" s="2" t="s">
        <v>146</v>
      </c>
      <c r="MK75" s="2" t="s">
        <v>146</v>
      </c>
      <c r="ML75" s="2" t="s">
        <v>146</v>
      </c>
      <c r="MM75" s="2" t="s">
        <v>146</v>
      </c>
      <c r="MN75" s="2" t="s">
        <v>146</v>
      </c>
      <c r="MO75" s="4"/>
      <c r="MP75" s="8"/>
      <c r="MQ75" s="4"/>
      <c r="MR75" s="8"/>
      <c r="MS75" s="7"/>
      <c r="MT75" s="7"/>
      <c r="MU75" s="2" t="s">
        <v>146</v>
      </c>
      <c r="MV75" s="2" t="s">
        <v>146</v>
      </c>
      <c r="MW75" s="2" t="s">
        <v>146</v>
      </c>
      <c r="MX75" s="2" t="s">
        <v>146</v>
      </c>
      <c r="MY75" s="2" t="s">
        <v>146</v>
      </c>
      <c r="MZ75" s="2" t="s">
        <v>146</v>
      </c>
      <c r="NA75" s="2" t="s">
        <v>146</v>
      </c>
      <c r="NB75" s="4"/>
      <c r="NC75" s="8"/>
      <c r="ND75" s="4"/>
      <c r="NE75" s="8"/>
      <c r="NF75" s="7"/>
      <c r="NG75" s="7"/>
      <c r="NH75" s="2" t="s">
        <v>146</v>
      </c>
      <c r="NI75" s="2" t="s">
        <v>146</v>
      </c>
      <c r="NJ75" s="2" t="s">
        <v>146</v>
      </c>
      <c r="NK75" s="2" t="s">
        <v>146</v>
      </c>
      <c r="NL75" s="2" t="s">
        <v>146</v>
      </c>
      <c r="NM75" s="2" t="s">
        <v>146</v>
      </c>
      <c r="NN75" s="2" t="s">
        <v>146</v>
      </c>
      <c r="NO75" s="4"/>
      <c r="NP75" s="8"/>
      <c r="NQ75" s="4"/>
      <c r="NR75" s="8"/>
      <c r="NS75" s="7"/>
      <c r="NT75" s="7"/>
      <c r="NU75" s="2" t="s">
        <v>146</v>
      </c>
      <c r="NV75" s="2" t="s">
        <v>146</v>
      </c>
      <c r="NW75" s="2" t="s">
        <v>146</v>
      </c>
      <c r="NX75" s="2" t="s">
        <v>146</v>
      </c>
      <c r="NY75" s="2" t="s">
        <v>146</v>
      </c>
      <c r="NZ75" s="2" t="s">
        <v>146</v>
      </c>
      <c r="OA75" s="2" t="s">
        <v>146</v>
      </c>
      <c r="OB75" s="4"/>
      <c r="OC75" s="8"/>
      <c r="OD75" s="4"/>
      <c r="OE75" s="8"/>
      <c r="OF75" s="7"/>
      <c r="OG75" s="7"/>
      <c r="OH75" s="2" t="s">
        <v>146</v>
      </c>
      <c r="OI75" s="2" t="s">
        <v>146</v>
      </c>
      <c r="OJ75" s="2" t="s">
        <v>146</v>
      </c>
      <c r="OK75" s="2" t="s">
        <v>146</v>
      </c>
      <c r="OL75" s="2" t="s">
        <v>146</v>
      </c>
      <c r="OM75" s="2" t="s">
        <v>146</v>
      </c>
      <c r="ON75" s="2" t="s">
        <v>146</v>
      </c>
      <c r="OO75" s="4"/>
      <c r="OP75" s="8"/>
      <c r="OQ75" s="4"/>
      <c r="OR75" s="8"/>
      <c r="OS75" s="7"/>
      <c r="OT75" s="7"/>
      <c r="OU75" s="2" t="s">
        <v>240</v>
      </c>
      <c r="OV75" s="2" t="s">
        <v>402</v>
      </c>
      <c r="OW75" s="2" t="s">
        <v>146</v>
      </c>
      <c r="OX75" s="2" t="s">
        <v>146</v>
      </c>
      <c r="OY75" s="2" t="s">
        <v>156</v>
      </c>
      <c r="OZ75" s="2" t="s">
        <v>156</v>
      </c>
      <c r="PA75" s="2" t="s">
        <v>146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</row>
    <row r="76">
      <c r="A76" s="16" t="s">
        <v>644</v>
      </c>
      <c r="B76" s="9" t="s">
        <v>146</v>
      </c>
      <c r="C76" s="9" t="s">
        <v>146</v>
      </c>
      <c r="D76" s="9" t="s">
        <v>146</v>
      </c>
      <c r="E76" s="9" t="s">
        <v>146</v>
      </c>
      <c r="F76" s="9" t="s">
        <v>146</v>
      </c>
      <c r="G76" s="9" t="s">
        <v>146</v>
      </c>
      <c r="H76" s="9" t="s">
        <v>146</v>
      </c>
      <c r="I76" s="9" t="s">
        <v>146</v>
      </c>
      <c r="J76" s="9" t="s">
        <v>146</v>
      </c>
      <c r="K76" s="9" t="s">
        <v>146</v>
      </c>
      <c r="L76" s="10"/>
      <c r="M76" s="10"/>
      <c r="N76" s="10"/>
      <c r="O76" s="9" t="s">
        <v>146</v>
      </c>
      <c r="P76" s="9" t="s">
        <v>146</v>
      </c>
      <c r="Q76" s="9" t="s">
        <v>146</v>
      </c>
      <c r="R76" s="9" t="s">
        <v>146</v>
      </c>
      <c r="S76" s="9" t="s">
        <v>146</v>
      </c>
      <c r="T76" s="9" t="s">
        <v>146</v>
      </c>
      <c r="U76" s="9" t="s">
        <v>146</v>
      </c>
      <c r="V76" s="9" t="s">
        <v>146</v>
      </c>
      <c r="W76" s="9" t="s">
        <v>146</v>
      </c>
      <c r="X76" s="9" t="s">
        <v>146</v>
      </c>
      <c r="Y76" s="9" t="s">
        <v>146</v>
      </c>
      <c r="Z76" s="11">
        <v>4091</v>
      </c>
      <c r="AA76" s="11">
        <f>=ROUNDDOWN({0},0)</f>
      </c>
      <c r="AB76" s="12">
        <v>272.9</v>
      </c>
      <c r="AC76" s="9" t="s">
        <v>146</v>
      </c>
      <c r="AD76" s="11"/>
      <c r="AE76" s="11">
        <v>4958</v>
      </c>
      <c r="AF76" s="13"/>
      <c r="AG76" s="13"/>
      <c r="AH76" s="14"/>
      <c r="AI76" s="11"/>
      <c r="AJ76" s="11">
        <f>=ROUNDDOWN({0},0)</f>
      </c>
      <c r="AK76" s="12"/>
      <c r="AL76" s="9" t="s">
        <v>146</v>
      </c>
      <c r="AM76" s="11"/>
      <c r="AN76" s="11"/>
      <c r="AO76" s="14"/>
      <c r="AP76" s="11">
        <v>124</v>
      </c>
      <c r="AQ76" s="15">
        <v>14138.06</v>
      </c>
      <c r="AR76" s="11">
        <v>77</v>
      </c>
      <c r="AS76" s="15">
        <v>7919.1</v>
      </c>
      <c r="AT76" s="14">
        <v>0.6104</v>
      </c>
      <c r="AU76" s="14">
        <v>0.7853</v>
      </c>
      <c r="AV76" s="11">
        <v>124</v>
      </c>
      <c r="AW76" s="15">
        <v>14138.06</v>
      </c>
      <c r="AX76" s="11">
        <v>77</v>
      </c>
      <c r="AY76" s="15">
        <v>7919.1</v>
      </c>
      <c r="AZ76" s="14">
        <v>0.6104</v>
      </c>
      <c r="BA76" s="14">
        <v>0.7853</v>
      </c>
      <c r="BB76" s="14"/>
      <c r="BC76" s="11">
        <v>124</v>
      </c>
      <c r="BD76" s="15">
        <v>14138.06</v>
      </c>
      <c r="BE76" s="11">
        <v>77</v>
      </c>
      <c r="BF76" s="15">
        <v>7919.1</v>
      </c>
      <c r="BG76" s="14">
        <v>0.6104</v>
      </c>
      <c r="BH76" s="14">
        <v>0.7853</v>
      </c>
      <c r="BI76" s="14"/>
      <c r="BJ76" s="11"/>
      <c r="BK76" s="15"/>
      <c r="BL76" s="9" t="s">
        <v>146</v>
      </c>
      <c r="BM76" s="14"/>
      <c r="BN76" s="14"/>
      <c r="BO76" s="11">
        <v>39</v>
      </c>
      <c r="BP76" s="15">
        <v>3575.3</v>
      </c>
      <c r="BQ76" s="11">
        <v>27</v>
      </c>
      <c r="BR76" s="15">
        <v>2342.28</v>
      </c>
      <c r="BS76" s="14">
        <v>0.4444</v>
      </c>
      <c r="BT76" s="14">
        <v>0.5264</v>
      </c>
      <c r="BU76" s="9" t="s">
        <v>146</v>
      </c>
      <c r="BV76" s="9" t="s">
        <v>146</v>
      </c>
      <c r="BW76" s="9" t="s">
        <v>146</v>
      </c>
      <c r="BX76" s="9" t="s">
        <v>146</v>
      </c>
      <c r="BY76" s="9" t="s">
        <v>146</v>
      </c>
      <c r="BZ76" s="9" t="s">
        <v>146</v>
      </c>
      <c r="CA76" s="9" t="s">
        <v>146</v>
      </c>
      <c r="CB76" s="11">
        <v>22</v>
      </c>
      <c r="CC76" s="15">
        <v>2708.52</v>
      </c>
      <c r="CD76" s="11"/>
      <c r="CE76" s="15"/>
      <c r="CF76" s="14"/>
      <c r="CG76" s="14"/>
      <c r="CH76" s="9" t="s">
        <v>146</v>
      </c>
      <c r="CI76" s="9" t="s">
        <v>146</v>
      </c>
      <c r="CJ76" s="9" t="s">
        <v>146</v>
      </c>
      <c r="CK76" s="9" t="s">
        <v>146</v>
      </c>
      <c r="CL76" s="9" t="s">
        <v>146</v>
      </c>
      <c r="CM76" s="9" t="s">
        <v>146</v>
      </c>
      <c r="CN76" s="9" t="s">
        <v>146</v>
      </c>
      <c r="CO76" s="11">
        <v>17</v>
      </c>
      <c r="CP76" s="15">
        <v>2579.63</v>
      </c>
      <c r="CQ76" s="11">
        <v>22</v>
      </c>
      <c r="CR76" s="15">
        <v>2549.89</v>
      </c>
      <c r="CS76" s="14">
        <v>-0.2273</v>
      </c>
      <c r="CT76" s="14">
        <v>0.0117</v>
      </c>
      <c r="CU76" s="9" t="s">
        <v>146</v>
      </c>
      <c r="CV76" s="9" t="s">
        <v>146</v>
      </c>
      <c r="CW76" s="9" t="s">
        <v>146</v>
      </c>
      <c r="CX76" s="9" t="s">
        <v>146</v>
      </c>
      <c r="CY76" s="9" t="s">
        <v>146</v>
      </c>
      <c r="CZ76" s="9" t="s">
        <v>146</v>
      </c>
      <c r="DA76" s="9" t="s">
        <v>146</v>
      </c>
      <c r="DB76" s="11">
        <v>23</v>
      </c>
      <c r="DC76" s="15">
        <v>2238.09</v>
      </c>
      <c r="DD76" s="11">
        <v>3</v>
      </c>
      <c r="DE76" s="15">
        <v>113.1</v>
      </c>
      <c r="DF76" s="14">
        <v>6.6667</v>
      </c>
      <c r="DG76" s="14">
        <v>18.7886</v>
      </c>
      <c r="DH76" s="9" t="s">
        <v>146</v>
      </c>
      <c r="DI76" s="9" t="s">
        <v>146</v>
      </c>
      <c r="DJ76" s="9" t="s">
        <v>146</v>
      </c>
      <c r="DK76" s="9" t="s">
        <v>146</v>
      </c>
      <c r="DL76" s="9" t="s">
        <v>146</v>
      </c>
      <c r="DM76" s="9" t="s">
        <v>146</v>
      </c>
      <c r="DN76" s="9" t="s">
        <v>146</v>
      </c>
      <c r="DO76" s="11">
        <v>13</v>
      </c>
      <c r="DP76" s="15">
        <v>2189.87</v>
      </c>
      <c r="DQ76" s="11">
        <v>11</v>
      </c>
      <c r="DR76" s="15">
        <v>1903.89</v>
      </c>
      <c r="DS76" s="14">
        <v>0.1818</v>
      </c>
      <c r="DT76" s="14">
        <v>0.1502</v>
      </c>
      <c r="DU76" s="9" t="s">
        <v>146</v>
      </c>
      <c r="DV76" s="9" t="s">
        <v>146</v>
      </c>
      <c r="DW76" s="9" t="s">
        <v>146</v>
      </c>
      <c r="DX76" s="9" t="s">
        <v>146</v>
      </c>
      <c r="DY76" s="9" t="s">
        <v>146</v>
      </c>
      <c r="DZ76" s="9" t="s">
        <v>146</v>
      </c>
      <c r="EA76" s="9" t="s">
        <v>146</v>
      </c>
      <c r="EB76" s="11">
        <v>4</v>
      </c>
      <c r="EC76" s="15">
        <v>384.34</v>
      </c>
      <c r="ED76" s="11"/>
      <c r="EE76" s="15"/>
      <c r="EF76" s="14"/>
      <c r="EG76" s="14"/>
      <c r="EH76" s="9" t="s">
        <v>146</v>
      </c>
      <c r="EI76" s="9" t="s">
        <v>146</v>
      </c>
      <c r="EJ76" s="9" t="s">
        <v>146</v>
      </c>
      <c r="EK76" s="9" t="s">
        <v>146</v>
      </c>
      <c r="EL76" s="9" t="s">
        <v>146</v>
      </c>
      <c r="EM76" s="9" t="s">
        <v>146</v>
      </c>
      <c r="EN76" s="9" t="s">
        <v>146</v>
      </c>
      <c r="EO76" s="11">
        <v>2</v>
      </c>
      <c r="EP76" s="15">
        <v>252.52</v>
      </c>
      <c r="EQ76" s="11">
        <v>7</v>
      </c>
      <c r="ER76" s="15">
        <v>487.96</v>
      </c>
      <c r="ES76" s="14">
        <v>-0.7143</v>
      </c>
      <c r="ET76" s="14">
        <v>-0.4825</v>
      </c>
      <c r="EU76" s="9" t="s">
        <v>146</v>
      </c>
      <c r="EV76" s="9" t="s">
        <v>146</v>
      </c>
      <c r="EW76" s="9" t="s">
        <v>146</v>
      </c>
      <c r="EX76" s="9" t="s">
        <v>146</v>
      </c>
      <c r="EY76" s="9" t="s">
        <v>146</v>
      </c>
      <c r="EZ76" s="9" t="s">
        <v>146</v>
      </c>
      <c r="FA76" s="9" t="s">
        <v>146</v>
      </c>
      <c r="FB76" s="11">
        <v>1</v>
      </c>
      <c r="FC76" s="15">
        <v>141.57</v>
      </c>
      <c r="FD76" s="11"/>
      <c r="FE76" s="15"/>
      <c r="FF76" s="14"/>
      <c r="FG76" s="14"/>
      <c r="FH76" s="9" t="s">
        <v>146</v>
      </c>
      <c r="FI76" s="9" t="s">
        <v>146</v>
      </c>
      <c r="FJ76" s="9" t="s">
        <v>146</v>
      </c>
      <c r="FK76" s="9" t="s">
        <v>146</v>
      </c>
      <c r="FL76" s="9" t="s">
        <v>146</v>
      </c>
      <c r="FM76" s="9" t="s">
        <v>146</v>
      </c>
      <c r="FN76" s="9" t="s">
        <v>146</v>
      </c>
      <c r="FO76" s="11">
        <v>3</v>
      </c>
      <c r="FP76" s="15">
        <v>68.22</v>
      </c>
      <c r="FQ76" s="11">
        <v>7</v>
      </c>
      <c r="FR76" s="15">
        <v>521.98</v>
      </c>
      <c r="FS76" s="14">
        <v>-0.5714</v>
      </c>
      <c r="FT76" s="14">
        <v>-0.8693</v>
      </c>
      <c r="FU76" s="9" t="s">
        <v>146</v>
      </c>
      <c r="FV76" s="9" t="s">
        <v>146</v>
      </c>
      <c r="FW76" s="9" t="s">
        <v>146</v>
      </c>
      <c r="FX76" s="9" t="s">
        <v>146</v>
      </c>
      <c r="FY76" s="9" t="s">
        <v>146</v>
      </c>
      <c r="FZ76" s="9" t="s">
        <v>146</v>
      </c>
      <c r="GA76" s="9" t="s">
        <v>146</v>
      </c>
      <c r="GB76" s="11"/>
      <c r="GC76" s="15"/>
      <c r="GD76" s="11"/>
      <c r="GE76" s="15"/>
      <c r="GF76" s="14"/>
      <c r="GG76" s="14"/>
      <c r="GH76" s="9" t="s">
        <v>146</v>
      </c>
      <c r="GI76" s="9" t="s">
        <v>146</v>
      </c>
      <c r="GJ76" s="9" t="s">
        <v>146</v>
      </c>
      <c r="GK76" s="9" t="s">
        <v>146</v>
      </c>
      <c r="GL76" s="9" t="s">
        <v>146</v>
      </c>
      <c r="GM76" s="9" t="s">
        <v>146</v>
      </c>
      <c r="GN76" s="9" t="s">
        <v>146</v>
      </c>
      <c r="GO76" s="11"/>
      <c r="GP76" s="15"/>
      <c r="GQ76" s="11"/>
      <c r="GR76" s="15"/>
      <c r="GS76" s="14"/>
      <c r="GT76" s="14"/>
      <c r="GU76" s="9" t="s">
        <v>146</v>
      </c>
      <c r="GV76" s="9" t="s">
        <v>146</v>
      </c>
      <c r="GW76" s="9" t="s">
        <v>146</v>
      </c>
      <c r="GX76" s="9" t="s">
        <v>146</v>
      </c>
      <c r="GY76" s="9" t="s">
        <v>146</v>
      </c>
      <c r="GZ76" s="9" t="s">
        <v>146</v>
      </c>
      <c r="HA76" s="9" t="s">
        <v>146</v>
      </c>
      <c r="HB76" s="11"/>
      <c r="HC76" s="15"/>
      <c r="HD76" s="11"/>
      <c r="HE76" s="15"/>
      <c r="HF76" s="14"/>
      <c r="HG76" s="14"/>
      <c r="HH76" s="9" t="s">
        <v>146</v>
      </c>
      <c r="HI76" s="9" t="s">
        <v>146</v>
      </c>
      <c r="HJ76" s="9" t="s">
        <v>146</v>
      </c>
      <c r="HK76" s="9" t="s">
        <v>146</v>
      </c>
      <c r="HL76" s="9" t="s">
        <v>146</v>
      </c>
      <c r="HM76" s="9" t="s">
        <v>146</v>
      </c>
      <c r="HN76" s="9" t="s">
        <v>146</v>
      </c>
      <c r="HO76" s="11"/>
      <c r="HP76" s="15"/>
      <c r="HQ76" s="11"/>
      <c r="HR76" s="15"/>
      <c r="HS76" s="14"/>
      <c r="HT76" s="14"/>
      <c r="HU76" s="9" t="s">
        <v>146</v>
      </c>
      <c r="HV76" s="9" t="s">
        <v>146</v>
      </c>
      <c r="HW76" s="9" t="s">
        <v>146</v>
      </c>
      <c r="HX76" s="9" t="s">
        <v>146</v>
      </c>
      <c r="HY76" s="9" t="s">
        <v>146</v>
      </c>
      <c r="HZ76" s="9" t="s">
        <v>146</v>
      </c>
      <c r="IA76" s="9" t="s">
        <v>146</v>
      </c>
      <c r="IB76" s="11"/>
      <c r="IC76" s="15"/>
      <c r="ID76" s="11"/>
      <c r="IE76" s="15"/>
      <c r="IF76" s="14"/>
      <c r="IG76" s="14"/>
      <c r="IH76" s="9" t="s">
        <v>146</v>
      </c>
      <c r="II76" s="9" t="s">
        <v>146</v>
      </c>
      <c r="IJ76" s="9" t="s">
        <v>146</v>
      </c>
      <c r="IK76" s="9" t="s">
        <v>146</v>
      </c>
      <c r="IL76" s="9" t="s">
        <v>146</v>
      </c>
      <c r="IM76" s="9" t="s">
        <v>146</v>
      </c>
      <c r="IN76" s="9" t="s">
        <v>146</v>
      </c>
      <c r="IO76" s="11"/>
      <c r="IP76" s="15"/>
      <c r="IQ76" s="11"/>
      <c r="IR76" s="15"/>
      <c r="IS76" s="14"/>
      <c r="IT76" s="14"/>
      <c r="IU76" s="9" t="s">
        <v>146</v>
      </c>
      <c r="IV76" s="9" t="s">
        <v>146</v>
      </c>
      <c r="IW76" s="9" t="s">
        <v>146</v>
      </c>
      <c r="IX76" s="9" t="s">
        <v>146</v>
      </c>
      <c r="IY76" s="9" t="s">
        <v>146</v>
      </c>
      <c r="IZ76" s="9" t="s">
        <v>146</v>
      </c>
      <c r="JA76" s="9" t="s">
        <v>146</v>
      </c>
      <c r="JB76" s="11"/>
      <c r="JC76" s="15"/>
      <c r="JD76" s="11"/>
      <c r="JE76" s="15"/>
      <c r="JF76" s="14"/>
      <c r="JG76" s="14"/>
      <c r="JH76" s="9" t="s">
        <v>146</v>
      </c>
      <c r="JI76" s="9" t="s">
        <v>146</v>
      </c>
      <c r="JJ76" s="9" t="s">
        <v>146</v>
      </c>
      <c r="JK76" s="9" t="s">
        <v>146</v>
      </c>
      <c r="JL76" s="9" t="s">
        <v>146</v>
      </c>
      <c r="JM76" s="9" t="s">
        <v>146</v>
      </c>
      <c r="JN76" s="9" t="s">
        <v>146</v>
      </c>
      <c r="JO76" s="11"/>
      <c r="JP76" s="15"/>
      <c r="JQ76" s="11"/>
      <c r="JR76" s="15"/>
      <c r="JS76" s="14"/>
      <c r="JT76" s="14"/>
      <c r="JU76" s="9" t="s">
        <v>146</v>
      </c>
      <c r="JV76" s="9" t="s">
        <v>146</v>
      </c>
      <c r="JW76" s="9" t="s">
        <v>146</v>
      </c>
      <c r="JX76" s="9" t="s">
        <v>146</v>
      </c>
      <c r="JY76" s="9" t="s">
        <v>146</v>
      </c>
      <c r="JZ76" s="9" t="s">
        <v>146</v>
      </c>
      <c r="KA76" s="9" t="s">
        <v>146</v>
      </c>
      <c r="KB76" s="11"/>
      <c r="KC76" s="15"/>
      <c r="KD76" s="11"/>
      <c r="KE76" s="15"/>
      <c r="KF76" s="14"/>
      <c r="KG76" s="14"/>
      <c r="KH76" s="9" t="s">
        <v>146</v>
      </c>
      <c r="KI76" s="9" t="s">
        <v>146</v>
      </c>
      <c r="KJ76" s="9" t="s">
        <v>146</v>
      </c>
      <c r="KK76" s="9" t="s">
        <v>146</v>
      </c>
      <c r="KL76" s="9" t="s">
        <v>146</v>
      </c>
      <c r="KM76" s="9" t="s">
        <v>146</v>
      </c>
      <c r="KN76" s="9" t="s">
        <v>146</v>
      </c>
      <c r="KO76" s="11"/>
      <c r="KP76" s="15"/>
      <c r="KQ76" s="11"/>
      <c r="KR76" s="15"/>
      <c r="KS76" s="14"/>
      <c r="KT76" s="14"/>
      <c r="KU76" s="9" t="s">
        <v>146</v>
      </c>
      <c r="KV76" s="9" t="s">
        <v>146</v>
      </c>
      <c r="KW76" s="9" t="s">
        <v>146</v>
      </c>
      <c r="KX76" s="9" t="s">
        <v>146</v>
      </c>
      <c r="KY76" s="9" t="s">
        <v>146</v>
      </c>
      <c r="KZ76" s="9" t="s">
        <v>146</v>
      </c>
      <c r="LA76" s="9" t="s">
        <v>146</v>
      </c>
      <c r="LB76" s="11"/>
      <c r="LC76" s="15"/>
      <c r="LD76" s="11"/>
      <c r="LE76" s="15"/>
      <c r="LF76" s="14"/>
      <c r="LG76" s="14"/>
      <c r="LH76" s="9" t="s">
        <v>146</v>
      </c>
      <c r="LI76" s="9" t="s">
        <v>146</v>
      </c>
      <c r="LJ76" s="9" t="s">
        <v>146</v>
      </c>
      <c r="LK76" s="9" t="s">
        <v>146</v>
      </c>
      <c r="LL76" s="9" t="s">
        <v>146</v>
      </c>
      <c r="LM76" s="9" t="s">
        <v>146</v>
      </c>
      <c r="LN76" s="9" t="s">
        <v>146</v>
      </c>
      <c r="LO76" s="11"/>
      <c r="LP76" s="15"/>
      <c r="LQ76" s="11"/>
      <c r="LR76" s="15"/>
      <c r="LS76" s="14"/>
      <c r="LT76" s="14"/>
      <c r="LU76" s="9" t="s">
        <v>146</v>
      </c>
      <c r="LV76" s="9" t="s">
        <v>146</v>
      </c>
      <c r="LW76" s="9" t="s">
        <v>146</v>
      </c>
      <c r="LX76" s="9" t="s">
        <v>146</v>
      </c>
      <c r="LY76" s="9" t="s">
        <v>146</v>
      </c>
      <c r="LZ76" s="9" t="s">
        <v>146</v>
      </c>
      <c r="MA76" s="9" t="s">
        <v>146</v>
      </c>
      <c r="MB76" s="11"/>
      <c r="MC76" s="15"/>
      <c r="MD76" s="11"/>
      <c r="ME76" s="15"/>
      <c r="MF76" s="14"/>
      <c r="MG76" s="14"/>
      <c r="MH76" s="9" t="s">
        <v>146</v>
      </c>
      <c r="MI76" s="9" t="s">
        <v>146</v>
      </c>
      <c r="MJ76" s="9" t="s">
        <v>146</v>
      </c>
      <c r="MK76" s="9" t="s">
        <v>146</v>
      </c>
      <c r="ML76" s="9" t="s">
        <v>146</v>
      </c>
      <c r="MM76" s="9" t="s">
        <v>146</v>
      </c>
      <c r="MN76" s="9" t="s">
        <v>146</v>
      </c>
      <c r="MO76" s="11"/>
      <c r="MP76" s="15"/>
      <c r="MQ76" s="11"/>
      <c r="MR76" s="15"/>
      <c r="MS76" s="14"/>
      <c r="MT76" s="14"/>
      <c r="MU76" s="9" t="s">
        <v>146</v>
      </c>
      <c r="MV76" s="9" t="s">
        <v>146</v>
      </c>
      <c r="MW76" s="9" t="s">
        <v>146</v>
      </c>
      <c r="MX76" s="9" t="s">
        <v>146</v>
      </c>
      <c r="MY76" s="9" t="s">
        <v>146</v>
      </c>
      <c r="MZ76" s="9" t="s">
        <v>146</v>
      </c>
      <c r="NA76" s="9" t="s">
        <v>146</v>
      </c>
      <c r="NB76" s="11"/>
      <c r="NC76" s="15"/>
      <c r="ND76" s="11"/>
      <c r="NE76" s="15"/>
      <c r="NF76" s="14"/>
      <c r="NG76" s="14"/>
      <c r="NH76" s="9" t="s">
        <v>146</v>
      </c>
      <c r="NI76" s="9" t="s">
        <v>146</v>
      </c>
      <c r="NJ76" s="9" t="s">
        <v>146</v>
      </c>
      <c r="NK76" s="9" t="s">
        <v>146</v>
      </c>
      <c r="NL76" s="9" t="s">
        <v>146</v>
      </c>
      <c r="NM76" s="9" t="s">
        <v>146</v>
      </c>
      <c r="NN76" s="9" t="s">
        <v>146</v>
      </c>
      <c r="NO76" s="11"/>
      <c r="NP76" s="15"/>
      <c r="NQ76" s="11"/>
      <c r="NR76" s="15"/>
      <c r="NS76" s="14"/>
      <c r="NT76" s="14"/>
      <c r="NU76" s="9" t="s">
        <v>146</v>
      </c>
      <c r="NV76" s="9" t="s">
        <v>146</v>
      </c>
      <c r="NW76" s="9" t="s">
        <v>146</v>
      </c>
      <c r="NX76" s="9" t="s">
        <v>146</v>
      </c>
      <c r="NY76" s="9" t="s">
        <v>146</v>
      </c>
      <c r="NZ76" s="9" t="s">
        <v>146</v>
      </c>
      <c r="OA76" s="9" t="s">
        <v>146</v>
      </c>
      <c r="OB76" s="11"/>
      <c r="OC76" s="15"/>
      <c r="OD76" s="11"/>
      <c r="OE76" s="15"/>
      <c r="OF76" s="14"/>
      <c r="OG76" s="14"/>
      <c r="OH76" s="9" t="s">
        <v>146</v>
      </c>
      <c r="OI76" s="9" t="s">
        <v>146</v>
      </c>
      <c r="OJ76" s="9" t="s">
        <v>146</v>
      </c>
      <c r="OK76" s="9" t="s">
        <v>146</v>
      </c>
      <c r="OL76" s="9" t="s">
        <v>146</v>
      </c>
      <c r="OM76" s="9" t="s">
        <v>146</v>
      </c>
      <c r="ON76" s="9" t="s">
        <v>146</v>
      </c>
      <c r="OO76" s="11"/>
      <c r="OP76" s="15"/>
      <c r="OQ76" s="11"/>
      <c r="OR76" s="15"/>
      <c r="OS76" s="14"/>
      <c r="OT76" s="14"/>
      <c r="OU76" s="9" t="s">
        <v>146</v>
      </c>
      <c r="OV76" s="9" t="s">
        <v>146</v>
      </c>
      <c r="OW76" s="9" t="s">
        <v>146</v>
      </c>
      <c r="OX76" s="9" t="s">
        <v>146</v>
      </c>
      <c r="OY76" s="9" t="s">
        <v>146</v>
      </c>
      <c r="OZ76" s="9" t="s">
        <v>146</v>
      </c>
      <c r="PA76" s="9" t="s">
        <v>146</v>
      </c>
      <c r="PB76" s="11">
        <v>3601</v>
      </c>
      <c r="PC76" s="11">
        <v>56</v>
      </c>
      <c r="PD76" s="11"/>
      <c r="PE76" s="11">
        <v>434</v>
      </c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>
        <v>1340</v>
      </c>
      <c r="PR76" s="11">
        <v>1801</v>
      </c>
      <c r="PS76" s="11">
        <v>602</v>
      </c>
      <c r="PT76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3:AV54"/>
    <mergeCell ref="AW53:AW54"/>
    <mergeCell ref="AX53:AX54"/>
    <mergeCell ref="AY53:AY54"/>
    <mergeCell ref="AZ53:AZ54"/>
    <mergeCell ref="BA53:BA54"/>
    <mergeCell ref="BI53:BI54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645</v>
      </c>
      <c r="D2" s="0" t="s">
        <v>646</v>
      </c>
      <c r="E2" s="0" t="s">
        <v>647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648</v>
      </c>
      <c r="J4" s="1" t="s">
        <v>649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650</v>
      </c>
      <c r="P4" s="1" t="s">
        <v>651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652</v>
      </c>
      <c r="F5" s="1" t="s">
        <v>653</v>
      </c>
      <c r="G5" s="1" t="s">
        <v>652</v>
      </c>
      <c r="H5" s="1" t="s">
        <v>653</v>
      </c>
      <c r="I5" s="1" t="s">
        <v>648</v>
      </c>
      <c r="J5" s="1" t="s">
        <v>649</v>
      </c>
      <c r="K5" s="1" t="s">
        <v>654</v>
      </c>
      <c r="L5" s="1" t="s">
        <v>655</v>
      </c>
      <c r="M5" s="1" t="s">
        <v>654</v>
      </c>
      <c r="N5" s="1" t="s">
        <v>655</v>
      </c>
      <c r="O5" s="1" t="s">
        <v>650</v>
      </c>
      <c r="P5" s="1" t="s">
        <v>651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56</v>
      </c>
      <c r="F6" s="8">
        <v>9687.25</v>
      </c>
      <c r="G6" s="4">
        <v>11</v>
      </c>
      <c r="H6" s="8">
        <v>3140.47</v>
      </c>
      <c r="I6" s="7">
        <v>4.0909</v>
      </c>
      <c r="J6" s="7">
        <v>2.0846</v>
      </c>
      <c r="K6" s="4">
        <v>56</v>
      </c>
      <c r="L6" s="8">
        <v>9687.25</v>
      </c>
      <c r="M6" s="4">
        <v>11</v>
      </c>
      <c r="N6" s="8">
        <v>3140.47</v>
      </c>
      <c r="O6" s="7">
        <v>4.0909</v>
      </c>
      <c r="P6" s="7">
        <v>2.0846</v>
      </c>
    </row>
    <row r="7">
      <c r="A7" s="2" t="s">
        <v>135</v>
      </c>
      <c r="B7" s="2" t="s">
        <v>136</v>
      </c>
      <c r="C7" s="2" t="s">
        <v>347</v>
      </c>
      <c r="D7" s="2" t="s">
        <v>348</v>
      </c>
      <c r="E7" s="4">
        <v>18</v>
      </c>
      <c r="F7" s="8">
        <v>778.22</v>
      </c>
      <c r="G7" s="4">
        <v>16</v>
      </c>
      <c r="H7" s="8">
        <v>749.54</v>
      </c>
      <c r="I7" s="7">
        <v>0.125</v>
      </c>
      <c r="J7" s="7">
        <v>0.0383</v>
      </c>
      <c r="K7" s="4">
        <v>18</v>
      </c>
      <c r="L7" s="8">
        <v>778.22</v>
      </c>
      <c r="M7" s="4">
        <v>16</v>
      </c>
      <c r="N7" s="8">
        <v>749.54</v>
      </c>
      <c r="O7" s="7">
        <v>0.125</v>
      </c>
      <c r="P7" s="7">
        <v>0.0383</v>
      </c>
    </row>
    <row r="8">
      <c r="A8" s="2" t="s">
        <v>135</v>
      </c>
      <c r="B8" s="2" t="s">
        <v>136</v>
      </c>
      <c r="C8" s="2" t="s">
        <v>440</v>
      </c>
      <c r="D8" s="2" t="s">
        <v>441</v>
      </c>
      <c r="E8" s="4">
        <v>4</v>
      </c>
      <c r="F8" s="8">
        <v>766.63</v>
      </c>
      <c r="G8" s="4">
        <v>3</v>
      </c>
      <c r="H8" s="8">
        <v>285.46</v>
      </c>
      <c r="I8" s="7">
        <v>0.3333</v>
      </c>
      <c r="J8" s="7">
        <v>1.6856</v>
      </c>
      <c r="K8" s="4">
        <v>4</v>
      </c>
      <c r="L8" s="8">
        <v>766.63</v>
      </c>
      <c r="M8" s="4">
        <v>3</v>
      </c>
      <c r="N8" s="8">
        <v>285.46</v>
      </c>
      <c r="O8" s="7">
        <v>0.3333</v>
      </c>
      <c r="P8" s="7">
        <v>1.6856</v>
      </c>
    </row>
    <row r="9">
      <c r="A9" s="2" t="s">
        <v>135</v>
      </c>
      <c r="B9" s="2" t="s">
        <v>136</v>
      </c>
      <c r="C9" s="2" t="s">
        <v>471</v>
      </c>
      <c r="D9" s="2" t="s">
        <v>472</v>
      </c>
      <c r="E9" s="4">
        <v>15</v>
      </c>
      <c r="F9" s="8">
        <v>419.38</v>
      </c>
      <c r="G9" s="4">
        <v>8</v>
      </c>
      <c r="H9" s="8">
        <v>320.54</v>
      </c>
      <c r="I9" s="7">
        <v>0.875</v>
      </c>
      <c r="J9" s="7">
        <v>0.3084</v>
      </c>
      <c r="K9" s="4">
        <v>15</v>
      </c>
      <c r="L9" s="8">
        <v>419.38</v>
      </c>
      <c r="M9" s="4">
        <v>8</v>
      </c>
      <c r="N9" s="8">
        <v>320.54</v>
      </c>
      <c r="O9" s="7">
        <v>0.875</v>
      </c>
      <c r="P9" s="7">
        <v>0.3084</v>
      </c>
    </row>
    <row r="10">
      <c r="A10" s="2" t="s">
        <v>135</v>
      </c>
      <c r="B10" s="2" t="s">
        <v>507</v>
      </c>
      <c r="C10" s="2" t="s">
        <v>440</v>
      </c>
      <c r="D10" s="2" t="s">
        <v>441</v>
      </c>
      <c r="E10" s="4">
        <v>5</v>
      </c>
      <c r="F10" s="8">
        <v>795.08</v>
      </c>
      <c r="G10" s="4">
        <v>7</v>
      </c>
      <c r="H10" s="8">
        <v>1250.9</v>
      </c>
      <c r="I10" s="7">
        <v>-0.2857</v>
      </c>
      <c r="J10" s="7">
        <v>-0.3644</v>
      </c>
      <c r="K10" s="4">
        <v>5</v>
      </c>
      <c r="L10" s="8">
        <v>795.08</v>
      </c>
      <c r="M10" s="4">
        <v>7</v>
      </c>
      <c r="N10" s="8">
        <v>1250.9</v>
      </c>
      <c r="O10" s="7">
        <v>-0.2857</v>
      </c>
      <c r="P10" s="7">
        <v>-0.3644</v>
      </c>
    </row>
    <row r="11">
      <c r="A11" s="2" t="s">
        <v>135</v>
      </c>
      <c r="B11" s="2" t="s">
        <v>507</v>
      </c>
      <c r="C11" s="2" t="s">
        <v>471</v>
      </c>
      <c r="D11" s="2" t="s">
        <v>472</v>
      </c>
      <c r="E11" s="4">
        <v>5</v>
      </c>
      <c r="F11" s="8">
        <v>208.2</v>
      </c>
      <c r="G11" s="4">
        <v>3</v>
      </c>
      <c r="H11" s="8">
        <v>73</v>
      </c>
      <c r="I11" s="7">
        <v>0.6667</v>
      </c>
      <c r="J11" s="7">
        <v>1.8521</v>
      </c>
      <c r="K11" s="4">
        <v>5</v>
      </c>
      <c r="L11" s="8">
        <v>208.2</v>
      </c>
      <c r="M11" s="4">
        <v>3</v>
      </c>
      <c r="N11" s="8">
        <v>73</v>
      </c>
      <c r="O11" s="7">
        <v>0.6667</v>
      </c>
      <c r="P11" s="7">
        <v>1.8521</v>
      </c>
    </row>
    <row r="12">
      <c r="A12" s="2" t="s">
        <v>135</v>
      </c>
      <c r="B12" s="2" t="s">
        <v>507</v>
      </c>
      <c r="C12" s="2" t="s">
        <v>347</v>
      </c>
      <c r="D12" s="2" t="s">
        <v>348</v>
      </c>
      <c r="E12" s="4">
        <v>9</v>
      </c>
      <c r="F12" s="8">
        <v>190.75</v>
      </c>
      <c r="G12" s="4">
        <v>5</v>
      </c>
      <c r="H12" s="8">
        <v>131.24</v>
      </c>
      <c r="I12" s="7">
        <v>0.8</v>
      </c>
      <c r="J12" s="7">
        <v>0.4534</v>
      </c>
      <c r="K12" s="4">
        <v>9</v>
      </c>
      <c r="L12" s="8">
        <v>190.75</v>
      </c>
      <c r="M12" s="4">
        <v>5</v>
      </c>
      <c r="N12" s="8">
        <v>131.24</v>
      </c>
      <c r="O12" s="7">
        <v>0.8</v>
      </c>
      <c r="P12" s="7">
        <v>0.4534</v>
      </c>
    </row>
    <row r="13">
      <c r="A13" s="2" t="s">
        <v>135</v>
      </c>
      <c r="B13" s="2" t="s">
        <v>507</v>
      </c>
      <c r="C13" s="2" t="s">
        <v>564</v>
      </c>
      <c r="D13" s="2" t="s">
        <v>565</v>
      </c>
      <c r="E13" s="4">
        <v>1</v>
      </c>
      <c r="F13" s="8">
        <v>154.44</v>
      </c>
      <c r="G13" s="4">
        <v>7</v>
      </c>
      <c r="H13" s="8">
        <v>1029.6</v>
      </c>
      <c r="I13" s="7">
        <v>-0.8571</v>
      </c>
      <c r="J13" s="7">
        <v>-0.85</v>
      </c>
      <c r="K13" s="4">
        <v>1</v>
      </c>
      <c r="L13" s="8">
        <v>154.44</v>
      </c>
      <c r="M13" s="4">
        <v>7</v>
      </c>
      <c r="N13" s="8">
        <v>1029.6</v>
      </c>
      <c r="O13" s="7">
        <v>-0.8571</v>
      </c>
      <c r="P13" s="7">
        <v>-0.85</v>
      </c>
    </row>
    <row r="14">
      <c r="A14" s="2" t="s">
        <v>135</v>
      </c>
      <c r="B14" s="2" t="s">
        <v>594</v>
      </c>
      <c r="C14" s="2" t="s">
        <v>564</v>
      </c>
      <c r="D14" s="2" t="s">
        <v>565</v>
      </c>
      <c r="E14" s="4">
        <v>9</v>
      </c>
      <c r="F14" s="8">
        <v>1062.32</v>
      </c>
      <c r="G14" s="4">
        <v>8</v>
      </c>
      <c r="H14" s="8">
        <v>693.24</v>
      </c>
      <c r="I14" s="7">
        <v>0.125</v>
      </c>
      <c r="J14" s="7">
        <v>0.5324</v>
      </c>
      <c r="K14" s="4">
        <v>9</v>
      </c>
      <c r="L14" s="8">
        <v>1062.32</v>
      </c>
      <c r="M14" s="4">
        <v>8</v>
      </c>
      <c r="N14" s="8">
        <v>693.24</v>
      </c>
      <c r="O14" s="7">
        <v>0.125</v>
      </c>
      <c r="P14" s="7">
        <v>0.5324</v>
      </c>
    </row>
    <row r="15">
      <c r="A15" s="2" t="s">
        <v>135</v>
      </c>
      <c r="B15" s="2" t="s">
        <v>594</v>
      </c>
      <c r="C15" s="2" t="s">
        <v>440</v>
      </c>
      <c r="D15" s="2" t="s">
        <v>441</v>
      </c>
      <c r="E15" s="4">
        <v>2</v>
      </c>
      <c r="F15" s="8">
        <v>75.79</v>
      </c>
      <c r="G15" s="4">
        <v>1</v>
      </c>
      <c r="H15" s="8">
        <v>75.07</v>
      </c>
      <c r="I15" s="7">
        <v>1</v>
      </c>
      <c r="J15" s="7">
        <v>0.0096</v>
      </c>
      <c r="K15" s="4">
        <v>2</v>
      </c>
      <c r="L15" s="8">
        <v>75.79</v>
      </c>
      <c r="M15" s="4">
        <v>1</v>
      </c>
      <c r="N15" s="8">
        <v>75.07</v>
      </c>
      <c r="O15" s="7">
        <v>1</v>
      </c>
      <c r="P15" s="7">
        <v>0.0096</v>
      </c>
    </row>
    <row r="16">
      <c r="A16" s="2" t="s">
        <v>135</v>
      </c>
      <c r="B16" s="2" t="s">
        <v>594</v>
      </c>
      <c r="C16" s="2" t="s">
        <v>471</v>
      </c>
      <c r="D16" s="2" t="s">
        <v>472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135</v>
      </c>
      <c r="B17" s="2" t="s">
        <v>594</v>
      </c>
      <c r="C17" s="2" t="s">
        <v>347</v>
      </c>
      <c r="D17" s="2" t="s">
        <v>348</v>
      </c>
      <c r="E17" s="4"/>
      <c r="F17" s="8"/>
      <c r="G17" s="4">
        <v>8</v>
      </c>
      <c r="H17" s="8">
        <v>170.04</v>
      </c>
      <c r="I17" s="7"/>
      <c r="J17" s="7"/>
      <c r="K17" s="4"/>
      <c r="L17" s="8"/>
      <c r="M17" s="4">
        <v>8</v>
      </c>
      <c r="N17" s="8">
        <v>170.04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645</v>
      </c>
      <c r="D2" s="0" t="s">
        <v>646</v>
      </c>
      <c r="E2" s="0" t="s">
        <v>647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648</v>
      </c>
      <c r="I4" s="1" t="s">
        <v>649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650</v>
      </c>
      <c r="O4" s="1" t="s">
        <v>651</v>
      </c>
    </row>
    <row r="5">
      <c r="A5" s="1" t="s">
        <v>81</v>
      </c>
      <c r="B5" s="1" t="s">
        <v>83</v>
      </c>
      <c r="C5" s="1" t="s">
        <v>84</v>
      </c>
      <c r="D5" s="1" t="s">
        <v>652</v>
      </c>
      <c r="E5" s="1" t="s">
        <v>653</v>
      </c>
      <c r="F5" s="1" t="s">
        <v>652</v>
      </c>
      <c r="G5" s="1" t="s">
        <v>653</v>
      </c>
      <c r="H5" s="1" t="s">
        <v>648</v>
      </c>
      <c r="I5" s="1" t="s">
        <v>649</v>
      </c>
      <c r="J5" s="1" t="s">
        <v>654</v>
      </c>
      <c r="K5" s="1" t="s">
        <v>655</v>
      </c>
      <c r="L5" s="1" t="s">
        <v>654</v>
      </c>
      <c r="M5" s="1" t="s">
        <v>655</v>
      </c>
      <c r="N5" s="1" t="s">
        <v>650</v>
      </c>
      <c r="O5" s="1" t="s">
        <v>651</v>
      </c>
    </row>
    <row r="6">
      <c r="A6" s="2" t="s">
        <v>135</v>
      </c>
      <c r="B6" s="2" t="s">
        <v>137</v>
      </c>
      <c r="C6" s="2" t="s">
        <v>138</v>
      </c>
      <c r="D6" s="4">
        <v>56</v>
      </c>
      <c r="E6" s="8">
        <v>9687.25</v>
      </c>
      <c r="F6" s="4">
        <v>11</v>
      </c>
      <c r="G6" s="8">
        <v>3140.47</v>
      </c>
      <c r="H6" s="7">
        <v>4.0909</v>
      </c>
      <c r="I6" s="7">
        <v>2.0846</v>
      </c>
      <c r="J6" s="4">
        <v>56</v>
      </c>
      <c r="K6" s="8">
        <v>9687.25</v>
      </c>
      <c r="L6" s="4">
        <v>11</v>
      </c>
      <c r="M6" s="8">
        <v>3140.47</v>
      </c>
      <c r="N6" s="7">
        <v>4.0909</v>
      </c>
      <c r="O6" s="7">
        <v>2.0846</v>
      </c>
    </row>
    <row r="7">
      <c r="A7" s="2" t="s">
        <v>135</v>
      </c>
      <c r="B7" s="2" t="s">
        <v>440</v>
      </c>
      <c r="C7" s="2" t="s">
        <v>441</v>
      </c>
      <c r="D7" s="4">
        <v>11</v>
      </c>
      <c r="E7" s="8">
        <v>1637.5</v>
      </c>
      <c r="F7" s="4">
        <v>11</v>
      </c>
      <c r="G7" s="8">
        <v>1611.43</v>
      </c>
      <c r="H7" s="7"/>
      <c r="I7" s="7">
        <v>0.0162</v>
      </c>
      <c r="J7" s="4">
        <v>11</v>
      </c>
      <c r="K7" s="8">
        <v>1637.5</v>
      </c>
      <c r="L7" s="4">
        <v>11</v>
      </c>
      <c r="M7" s="8">
        <v>1611.43</v>
      </c>
      <c r="N7" s="7"/>
      <c r="O7" s="7">
        <v>0.0162</v>
      </c>
    </row>
    <row r="8">
      <c r="A8" s="2" t="s">
        <v>135</v>
      </c>
      <c r="B8" s="2" t="s">
        <v>564</v>
      </c>
      <c r="C8" s="2" t="s">
        <v>565</v>
      </c>
      <c r="D8" s="4">
        <v>10</v>
      </c>
      <c r="E8" s="8">
        <v>1216.76</v>
      </c>
      <c r="F8" s="4">
        <v>15</v>
      </c>
      <c r="G8" s="8">
        <v>1722.84</v>
      </c>
      <c r="H8" s="7">
        <v>-0.3333</v>
      </c>
      <c r="I8" s="7">
        <v>-0.2937</v>
      </c>
      <c r="J8" s="4">
        <v>10</v>
      </c>
      <c r="K8" s="8">
        <v>1216.76</v>
      </c>
      <c r="L8" s="4">
        <v>15</v>
      </c>
      <c r="M8" s="8">
        <v>1722.84</v>
      </c>
      <c r="N8" s="7">
        <v>-0.3333</v>
      </c>
      <c r="O8" s="7">
        <v>-0.2937</v>
      </c>
    </row>
    <row r="9">
      <c r="A9" s="2" t="s">
        <v>135</v>
      </c>
      <c r="B9" s="2" t="s">
        <v>347</v>
      </c>
      <c r="C9" s="2" t="s">
        <v>348</v>
      </c>
      <c r="D9" s="4">
        <v>27</v>
      </c>
      <c r="E9" s="8">
        <v>968.97</v>
      </c>
      <c r="F9" s="4">
        <v>29</v>
      </c>
      <c r="G9" s="8">
        <v>1050.82</v>
      </c>
      <c r="H9" s="7">
        <v>-0.069</v>
      </c>
      <c r="I9" s="7">
        <v>-0.0779</v>
      </c>
      <c r="J9" s="4">
        <v>27</v>
      </c>
      <c r="K9" s="8">
        <v>968.97</v>
      </c>
      <c r="L9" s="4">
        <v>29</v>
      </c>
      <c r="M9" s="8">
        <v>1050.82</v>
      </c>
      <c r="N9" s="7">
        <v>-0.069</v>
      </c>
      <c r="O9" s="7">
        <v>-0.0779</v>
      </c>
    </row>
    <row r="10">
      <c r="A10" s="2" t="s">
        <v>135</v>
      </c>
      <c r="B10" s="2" t="s">
        <v>471</v>
      </c>
      <c r="C10" s="2" t="s">
        <v>472</v>
      </c>
      <c r="D10" s="4">
        <v>20</v>
      </c>
      <c r="E10" s="8">
        <v>627.58</v>
      </c>
      <c r="F10" s="4">
        <v>11</v>
      </c>
      <c r="G10" s="8">
        <v>393.54</v>
      </c>
      <c r="H10" s="7">
        <v>0.8182</v>
      </c>
      <c r="I10" s="7">
        <v>0.5947</v>
      </c>
      <c r="J10" s="4">
        <v>20</v>
      </c>
      <c r="K10" s="8">
        <v>627.58</v>
      </c>
      <c r="L10" s="4">
        <v>11</v>
      </c>
      <c r="M10" s="8">
        <v>393.54</v>
      </c>
      <c r="N10" s="7">
        <v>0.8182</v>
      </c>
      <c r="O10" s="7">
        <v>0.5947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