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192.168.20.8\涉外组\China PM Team\Mindy\To Leo\Ross\Blanket and Throw\2025\20241118 ROSS May 25 Throw and Blanket\PO and Commitment\"/>
    </mc:Choice>
  </mc:AlternateContent>
  <xr:revisionPtr revIDLastSave="0" documentId="13_ncr:1_{73B19BE8-1928-4FDD-92E8-028DF6E8C5CB}" xr6:coauthVersionLast="47" xr6:coauthVersionMax="47" xr10:uidLastSave="{00000000-0000-0000-0000-000000000000}"/>
  <bookViews>
    <workbookView xWindow="28680" yWindow="-120" windowWidth="29040" windowHeight="15840" tabRatio="665" xr2:uid="{00000000-000D-0000-FFFF-FFFF00000000}"/>
  </bookViews>
  <sheets>
    <sheet name="Quote Sheet" sheetId="53" r:id="rId1"/>
    <sheet name="HZ CCD" sheetId="51" r:id="rId2"/>
    <sheet name="CCF" sheetId="54" r:id="rId3"/>
    <sheet name="RS project" sheetId="55" r:id="rId4"/>
  </sheets>
  <externalReferences>
    <externalReference r:id="rId5"/>
    <externalReference r:id="rId6"/>
    <externalReference r:id="rId7"/>
    <externalReference r:id="rId8"/>
    <externalReference r:id="rId9"/>
    <externalReference r:id="rId10"/>
    <externalReference r:id="rId11"/>
  </externalReferences>
  <definedNames>
    <definedName name="ADUL">'Quote Sheet'!$CP$3:$CP$6</definedName>
    <definedName name="Agents">#REF!</definedName>
    <definedName name="APL">'Quote Sheet'!$CQ$3:$CQ$6</definedName>
    <definedName name="ART">'Quote Sheet'!$CR$3:$CR$6</definedName>
    <definedName name="as">'[1]1-Import Product Data Sheet'!$X$2</definedName>
    <definedName name="BASI">'Quote Sheet'!$CS$3:$CS$6</definedName>
    <definedName name="BATH">'Quote Sheet'!$CT$3:$CT$6</definedName>
    <definedName name="bigidea">[2]Lists!$I$6:$I$29</definedName>
    <definedName name="BLK">'Quote Sheet'!$CU$3:$CU$6</definedName>
    <definedName name="Brand">'[1]1-Import Product Data Sheet'!$N$102:$N$144</definedName>
    <definedName name="Branded">[2]Lists!$F$6:$F$38</definedName>
    <definedName name="BRANDTYPE">#REF!</definedName>
    <definedName name="CATEGORY">[3]Sheet1!$DW$2:$DW$3</definedName>
    <definedName name="color">[2]Lists!$J$6:$J$29</definedName>
    <definedName name="COLOR_FAMILY">'[4]x-Lists'!$AB$2:$AB$18</definedName>
    <definedName name="colour">[3]Sheet1!$EH$2:$EH$3</definedName>
    <definedName name="Comp_Stores">#REF!</definedName>
    <definedName name="Cycle">[2]Lists!$E$6:$E$30</definedName>
    <definedName name="den">[2]Lists!$L$6:$L$29</definedName>
    <definedName name="division">'[5]X-PORTS'!$K$4:$K$12</definedName>
    <definedName name="Fabric">#REF!</definedName>
    <definedName name="FASHION">[6]LIST!$E$2:$E$7</definedName>
    <definedName name="foam">[3]Sheet1!$EC$2:$EC$3</definedName>
    <definedName name="FOBCostPerPiece" localSheetId="2">#REF!</definedName>
    <definedName name="FOBCostPerPiece">#REF!</definedName>
    <definedName name="FUR">'Quote Sheet'!$CV$3:$CV$6</definedName>
    <definedName name="INITIALBUY">[6]LIST!$G$2:$G$7</definedName>
    <definedName name="KD">[3]Sheet1!$DS$2:$DS$2</definedName>
    <definedName name="Label">#REF!</definedName>
    <definedName name="LGT">'Quote Sheet'!$CW$3:$CW$6</definedName>
    <definedName name="LIFESTYLE">[6]LIST!$C$2:$C$7</definedName>
    <definedName name="LOCALIZATION__PRICEPOINT">'[4]x-Lists'!$Z$2:$Z$4</definedName>
    <definedName name="M">[3]Sheet1!$EA$2:$EA$3</definedName>
    <definedName name="Motif">#REF!</definedName>
    <definedName name="OTBMONTH">#REF!</definedName>
    <definedName name="PACK">[3]Sheet1!$EE$2:$EE$3</definedName>
    <definedName name="PackageType">'[1]1-Import Product Data Sheet'!$L$102:$L$131</definedName>
    <definedName name="PaymentTerms">#REF!</definedName>
    <definedName name="PDQList">'[1]1-Import Product Data Sheet'!$AR$1:$AR$24</definedName>
    <definedName name="PET">'Quote Sheet'!$CX$3:$CX$6</definedName>
    <definedName name="PETB">'Quote Sheet'!$CY$3:$CY$6</definedName>
    <definedName name="PORT_IFF">[7]a!$A$10:$B$35</definedName>
    <definedName name="ports">'[5]X-PORTS'!$D$4:$D$33</definedName>
    <definedName name="PortSeq">'[1]1-Import Product Data Sheet'!$U$2</definedName>
    <definedName name="PortSeqLCL" localSheetId="2">#REF!</definedName>
    <definedName name="PortSeqLCL">#REF!</definedName>
    <definedName name="POtype" localSheetId="2">#REF!</definedName>
    <definedName name="POtype">#REF!</definedName>
    <definedName name="PrevBuy">'[1]1-Import Product Data Sheet'!$AR$26:$AR$27</definedName>
    <definedName name="PRICE">[6]LIST!$B$2:$B$6</definedName>
    <definedName name="PurchaseType">#REF!</definedName>
    <definedName name="RateSeq">'[1]1-Import Product Data Sheet'!$X$2</definedName>
    <definedName name="RUG">'Quote Sheet'!$CZ$3:$CZ$6</definedName>
    <definedName name="SHET">'Quote Sheet'!$DA$3:$DA$6</definedName>
    <definedName name="Silhouette">#REF!</definedName>
    <definedName name="Size">#REF!</definedName>
    <definedName name="STATUS">#REF!</definedName>
    <definedName name="THEME">'[4]x-Lists'!$AQ$2:$AQ$12</definedName>
    <definedName name="TicketType">#REF!</definedName>
    <definedName name="TOWL">'Quote Sheet'!$DB$3:$DB$6</definedName>
    <definedName name="TREATMENT">'[4]x-Lists'!$AR$2:$AR$23</definedName>
    <definedName name="UNIT">[3]Sheet1!$EF$2:$EF$3</definedName>
    <definedName name="USPORTS">'[5]X-PORTS'!$I$5:$I$7</definedName>
    <definedName name="vendorlist">#REF!</definedName>
    <definedName name="WIN">'Quote Sheet'!$DC$3:$DC$6</definedName>
    <definedName name="wood">[3]Sheet1!$EG$2:$EG$3</definedName>
    <definedName name="World1">[2]Lists!$H$6:$H$29</definedName>
    <definedName name="wvu.MARK." localSheetId="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1" localSheetId="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1"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2" localSheetId="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3" localSheetId="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3"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4" localSheetId="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4"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5" localSheetId="2" hidden="1">{TRUE,TRUE,-1.25,-15.5,484.5,350.25,FALSE,FALSE,FALSE,TRUE,0,1,#N/A,1,#N/A,11.6666666666667,26.2777777777778,1,FALSE,FALSE,3,TRUE,1,FALSE,75,"Swvu.MARK.","ACwvu.MARK.",#N/A,FALSE,FALSE,1,0,0.5,0.5,1,"","",TRUE,FALSE,FALSE,FALSE,1,65,#N/A,#N/A,FALSE,"=R17:R18","Rwvu.MARK.","Cwvu.MARK.",FALSE,FALSE,FALSE,1,300,300,FALSE,FALSE,FALSE,FALSE,TRUE}</definedName>
    <definedName name="wvu.MARK._5" hidden="1">{TRUE,TRUE,-1.25,-15.5,484.5,350.25,FALSE,FALSE,FALSE,TRUE,0,1,#N/A,1,#N/A,11.6666666666667,26.2777777777778,1,FALSE,FALSE,3,TRUE,1,FALSE,75,"Swvu.MARK.","ACwvu.MARK.",#N/A,FALSE,FALSE,1,0,0.5,0.5,1,"","",TRUE,FALSE,FALSE,FALSE,1,65,#N/A,#N/A,FALSE,"=R17:R18","Rwvu.MARK.","Cwvu.MARK.",FALSE,FALSE,FALSE,1,300,300,FALSE,FALSE,FALSE,FALSE,TRUE}</definedName>
    <definedName name="YOUT">'Quote Sheet'!$DD$3:$DD$6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4" i="53" l="1"/>
  <c r="X12" i="53"/>
  <c r="P14" i="53" l="1"/>
  <c r="D14" i="53"/>
  <c r="D12" i="53"/>
  <c r="O14" i="53"/>
  <c r="F60" i="51" l="1"/>
  <c r="E60" i="51"/>
  <c r="D60" i="51"/>
  <c r="C60" i="51"/>
  <c r="B60" i="51"/>
  <c r="F59" i="51"/>
  <c r="E59" i="51"/>
  <c r="E61" i="51" s="1"/>
  <c r="D59" i="51"/>
  <c r="D61" i="51" s="1"/>
  <c r="C59" i="51"/>
  <c r="B59" i="51"/>
  <c r="F56" i="51"/>
  <c r="E56" i="51"/>
  <c r="D56" i="51"/>
  <c r="C56" i="51"/>
  <c r="B56" i="51"/>
  <c r="F50" i="51"/>
  <c r="E50" i="51"/>
  <c r="D50" i="51"/>
  <c r="C50" i="51"/>
  <c r="B50" i="51"/>
  <c r="F46" i="51"/>
  <c r="E46" i="51"/>
  <c r="D46" i="51"/>
  <c r="C46" i="51"/>
  <c r="B46" i="51"/>
  <c r="F40" i="51"/>
  <c r="E40" i="51"/>
  <c r="D40" i="51"/>
  <c r="C40" i="51"/>
  <c r="B40" i="51"/>
  <c r="F36" i="51"/>
  <c r="E36" i="51"/>
  <c r="D36" i="51"/>
  <c r="C36" i="51"/>
  <c r="B36" i="51"/>
  <c r="F32" i="51"/>
  <c r="E32" i="51"/>
  <c r="D32" i="51"/>
  <c r="C32" i="51"/>
  <c r="B32" i="51"/>
  <c r="F28" i="51"/>
  <c r="E28" i="51"/>
  <c r="D28" i="51"/>
  <c r="C28" i="51"/>
  <c r="B28" i="51"/>
  <c r="F10" i="51"/>
  <c r="F11" i="51" s="1"/>
  <c r="F24" i="51" s="1"/>
  <c r="E10" i="51"/>
  <c r="E11" i="51" s="1"/>
  <c r="E24" i="51" s="1"/>
  <c r="D10" i="51"/>
  <c r="D11" i="51" s="1"/>
  <c r="D24" i="51" s="1"/>
  <c r="C10" i="51"/>
  <c r="C11" i="51" s="1"/>
  <c r="C24" i="51" s="1"/>
  <c r="B10" i="51"/>
  <c r="B11" i="51" s="1"/>
  <c r="B24" i="51" s="1"/>
  <c r="P12" i="53"/>
  <c r="O12" i="53"/>
  <c r="C57" i="51" l="1"/>
  <c r="F57" i="51"/>
  <c r="F58" i="51" s="1"/>
  <c r="E64" i="51"/>
  <c r="D57" i="51"/>
  <c r="B57" i="51"/>
  <c r="B58" i="51" s="1"/>
  <c r="D64" i="51"/>
  <c r="C58" i="51"/>
  <c r="E57" i="51"/>
  <c r="C64" i="51"/>
  <c r="B61" i="51"/>
  <c r="B64" i="51" s="1"/>
  <c r="F61" i="51"/>
  <c r="F64" i="51" s="1"/>
  <c r="C61" i="51"/>
  <c r="D5" i="53"/>
  <c r="D58" i="51"/>
  <c r="E58" i="51"/>
  <c r="E65" i="51" l="1"/>
  <c r="F65" i="51"/>
  <c r="F67" i="51"/>
  <c r="F68" i="51" s="1"/>
  <c r="F66" i="51"/>
  <c r="B65" i="51"/>
  <c r="B67" i="51" s="1"/>
  <c r="B68" i="51" s="1"/>
  <c r="D65" i="51"/>
  <c r="D67" i="51" s="1"/>
  <c r="D68" i="51" s="1"/>
  <c r="C65" i="51"/>
  <c r="E66" i="51"/>
  <c r="E67" i="51"/>
  <c r="E68" i="51" s="1"/>
  <c r="D66" i="51" l="1"/>
  <c r="B66" i="51"/>
  <c r="C67" i="51"/>
  <c r="C68" i="51" s="1"/>
  <c r="C66"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Harry Tao</author>
  </authors>
  <commentList>
    <comment ref="D3" authorId="0" shapeId="0" xr:uid="{00000000-0006-0000-0000-000001000000}">
      <text>
        <r>
          <rPr>
            <sz val="9"/>
            <color indexed="81"/>
            <rFont val="Tahoma"/>
            <family val="2"/>
          </rPr>
          <t xml:space="preserve">Customer Code + Brand Name + Pattern Name
</t>
        </r>
        <r>
          <rPr>
            <b/>
            <sz val="9"/>
            <color indexed="81"/>
            <rFont val="Tahoma"/>
            <family val="2"/>
          </rPr>
          <t>OR</t>
        </r>
        <r>
          <rPr>
            <sz val="9"/>
            <color indexed="81"/>
            <rFont val="Tahoma"/>
            <family val="2"/>
          </rPr>
          <t xml:space="preserve">
Customer Code + Brand Name + Product Feature + Product Description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童晓梅</author>
  </authors>
  <commentList>
    <comment ref="B9" authorId="0" shapeId="0" xr:uid="{00000000-0006-0000-0100-000001000000}">
      <text>
        <r>
          <rPr>
            <b/>
            <sz val="9"/>
            <color indexed="81"/>
            <rFont val="宋体"/>
            <family val="3"/>
            <charset val="134"/>
          </rPr>
          <t>童晓梅:</t>
        </r>
        <r>
          <rPr>
            <sz val="9"/>
            <color indexed="81"/>
            <rFont val="宋体"/>
            <family val="3"/>
            <charset val="134"/>
          </rPr>
          <t xml:space="preserve">
2022.9.16何师傅另加烫金费3.1元/米</t>
        </r>
      </text>
    </comment>
    <comment ref="C9" authorId="0" shapeId="0" xr:uid="{00000000-0006-0000-0100-000002000000}">
      <text>
        <r>
          <rPr>
            <b/>
            <sz val="9"/>
            <color indexed="81"/>
            <rFont val="宋体"/>
            <family val="3"/>
            <charset val="134"/>
          </rPr>
          <t>童晓梅:</t>
        </r>
        <r>
          <rPr>
            <sz val="9"/>
            <color indexed="81"/>
            <rFont val="宋体"/>
            <family val="3"/>
            <charset val="134"/>
          </rPr>
          <t xml:space="preserve">
2022.9.16何师傅另加烫金费3.1元/米</t>
        </r>
      </text>
    </comment>
    <comment ref="D9" authorId="0" shapeId="0" xr:uid="{00000000-0006-0000-0100-000003000000}">
      <text>
        <r>
          <rPr>
            <b/>
            <sz val="9"/>
            <color indexed="81"/>
            <rFont val="宋体"/>
            <family val="3"/>
            <charset val="134"/>
          </rPr>
          <t>童晓梅:</t>
        </r>
        <r>
          <rPr>
            <sz val="9"/>
            <color indexed="81"/>
            <rFont val="宋体"/>
            <family val="3"/>
            <charset val="134"/>
          </rPr>
          <t xml:space="preserve">
2022.9.16何师傅另加烫金费3.1元/米</t>
        </r>
      </text>
    </comment>
    <comment ref="E9" authorId="0" shapeId="0" xr:uid="{00000000-0006-0000-0100-000004000000}">
      <text>
        <r>
          <rPr>
            <b/>
            <sz val="9"/>
            <color indexed="81"/>
            <rFont val="宋体"/>
            <family val="3"/>
            <charset val="134"/>
          </rPr>
          <t>童晓梅:</t>
        </r>
        <r>
          <rPr>
            <sz val="9"/>
            <color indexed="81"/>
            <rFont val="宋体"/>
            <family val="3"/>
            <charset val="134"/>
          </rPr>
          <t xml:space="preserve">
2022.9.16何师傅另加烫金费3.1元/米</t>
        </r>
      </text>
    </comment>
    <comment ref="F9" authorId="0" shapeId="0" xr:uid="{00000000-0006-0000-0100-000005000000}">
      <text>
        <r>
          <rPr>
            <b/>
            <sz val="9"/>
            <color indexed="81"/>
            <rFont val="宋体"/>
            <family val="3"/>
            <charset val="134"/>
          </rPr>
          <t>童晓梅:</t>
        </r>
        <r>
          <rPr>
            <sz val="9"/>
            <color indexed="81"/>
            <rFont val="宋体"/>
            <family val="3"/>
            <charset val="134"/>
          </rPr>
          <t xml:space="preserve">
2022.9.16何师傅另加烫金费3.1元/米</t>
        </r>
      </text>
    </comment>
    <comment ref="B34" authorId="0" shapeId="0" xr:uid="{00000000-0006-0000-0100-000006000000}">
      <text>
        <r>
          <rPr>
            <b/>
            <sz val="9"/>
            <color indexed="81"/>
            <rFont val="宋体"/>
            <family val="3"/>
            <charset val="134"/>
          </rPr>
          <t>童晓梅:</t>
        </r>
        <r>
          <rPr>
            <sz val="9"/>
            <color indexed="81"/>
            <rFont val="宋体"/>
            <family val="3"/>
            <charset val="134"/>
          </rPr>
          <t xml:space="preserve">
2022.9.20fangzuping</t>
        </r>
      </text>
    </comment>
    <comment ref="C34" authorId="0" shapeId="0" xr:uid="{00000000-0006-0000-0100-000007000000}">
      <text>
        <r>
          <rPr>
            <b/>
            <sz val="9"/>
            <color indexed="81"/>
            <rFont val="宋体"/>
            <family val="3"/>
            <charset val="134"/>
          </rPr>
          <t>童晓梅:</t>
        </r>
        <r>
          <rPr>
            <sz val="9"/>
            <color indexed="81"/>
            <rFont val="宋体"/>
            <family val="3"/>
            <charset val="134"/>
          </rPr>
          <t xml:space="preserve">
2022.9.20fangzuping</t>
        </r>
      </text>
    </comment>
    <comment ref="D34" authorId="0" shapeId="0" xr:uid="{00000000-0006-0000-0100-000008000000}">
      <text>
        <r>
          <rPr>
            <b/>
            <sz val="9"/>
            <color indexed="81"/>
            <rFont val="宋体"/>
            <family val="3"/>
            <charset val="134"/>
          </rPr>
          <t>童晓梅:</t>
        </r>
        <r>
          <rPr>
            <sz val="9"/>
            <color indexed="81"/>
            <rFont val="宋体"/>
            <family val="3"/>
            <charset val="134"/>
          </rPr>
          <t xml:space="preserve">
2022.9.20fangzuping</t>
        </r>
      </text>
    </comment>
    <comment ref="E34" authorId="0" shapeId="0" xr:uid="{00000000-0006-0000-0100-000009000000}">
      <text>
        <r>
          <rPr>
            <b/>
            <sz val="9"/>
            <color indexed="81"/>
            <rFont val="宋体"/>
            <family val="3"/>
            <charset val="134"/>
          </rPr>
          <t>童晓梅:</t>
        </r>
        <r>
          <rPr>
            <sz val="9"/>
            <color indexed="81"/>
            <rFont val="宋体"/>
            <family val="3"/>
            <charset val="134"/>
          </rPr>
          <t xml:space="preserve">
2022.9.20fangzuping</t>
        </r>
      </text>
    </comment>
    <comment ref="F34" authorId="0" shapeId="0" xr:uid="{00000000-0006-0000-0100-00000A000000}">
      <text>
        <r>
          <rPr>
            <b/>
            <sz val="9"/>
            <color indexed="81"/>
            <rFont val="宋体"/>
            <family val="3"/>
            <charset val="134"/>
          </rPr>
          <t>童晓梅:</t>
        </r>
        <r>
          <rPr>
            <sz val="9"/>
            <color indexed="81"/>
            <rFont val="宋体"/>
            <family val="3"/>
            <charset val="134"/>
          </rPr>
          <t xml:space="preserve">
2022.9.20fangzuping</t>
        </r>
      </text>
    </comment>
    <comment ref="B38" authorId="0" shapeId="0" xr:uid="{00000000-0006-0000-0100-00000B000000}">
      <text>
        <r>
          <rPr>
            <b/>
            <sz val="9"/>
            <color indexed="81"/>
            <rFont val="宋体"/>
            <family val="3"/>
            <charset val="134"/>
          </rPr>
          <t>童晓梅:</t>
        </r>
        <r>
          <rPr>
            <sz val="9"/>
            <color indexed="81"/>
            <rFont val="宋体"/>
            <family val="3"/>
            <charset val="134"/>
          </rPr>
          <t xml:space="preserve">
2022.9.20fangzuping</t>
        </r>
      </text>
    </comment>
    <comment ref="C38" authorId="0" shapeId="0" xr:uid="{00000000-0006-0000-0100-00000C000000}">
      <text>
        <r>
          <rPr>
            <b/>
            <sz val="9"/>
            <color indexed="81"/>
            <rFont val="宋体"/>
            <family val="3"/>
            <charset val="134"/>
          </rPr>
          <t>童晓梅:</t>
        </r>
        <r>
          <rPr>
            <sz val="9"/>
            <color indexed="81"/>
            <rFont val="宋体"/>
            <family val="3"/>
            <charset val="134"/>
          </rPr>
          <t xml:space="preserve">
2022.9.20fangzuping</t>
        </r>
      </text>
    </comment>
    <comment ref="D38" authorId="0" shapeId="0" xr:uid="{00000000-0006-0000-0100-00000D000000}">
      <text>
        <r>
          <rPr>
            <b/>
            <sz val="9"/>
            <color indexed="81"/>
            <rFont val="宋体"/>
            <family val="3"/>
            <charset val="134"/>
          </rPr>
          <t>童晓梅:</t>
        </r>
        <r>
          <rPr>
            <sz val="9"/>
            <color indexed="81"/>
            <rFont val="宋体"/>
            <family val="3"/>
            <charset val="134"/>
          </rPr>
          <t xml:space="preserve">
2022.9.20fangzuping</t>
        </r>
      </text>
    </comment>
    <comment ref="E38" authorId="0" shapeId="0" xr:uid="{00000000-0006-0000-0100-00000E000000}">
      <text>
        <r>
          <rPr>
            <b/>
            <sz val="9"/>
            <color indexed="81"/>
            <rFont val="宋体"/>
            <family val="3"/>
            <charset val="134"/>
          </rPr>
          <t>童晓梅:</t>
        </r>
        <r>
          <rPr>
            <sz val="9"/>
            <color indexed="81"/>
            <rFont val="宋体"/>
            <family val="3"/>
            <charset val="134"/>
          </rPr>
          <t xml:space="preserve">
2022.9.20fangzuping</t>
        </r>
      </text>
    </comment>
    <comment ref="F38" authorId="0" shapeId="0" xr:uid="{00000000-0006-0000-0100-00000F000000}">
      <text>
        <r>
          <rPr>
            <b/>
            <sz val="9"/>
            <color indexed="81"/>
            <rFont val="宋体"/>
            <family val="3"/>
            <charset val="134"/>
          </rPr>
          <t>童晓梅:</t>
        </r>
        <r>
          <rPr>
            <sz val="9"/>
            <color indexed="81"/>
            <rFont val="宋体"/>
            <family val="3"/>
            <charset val="134"/>
          </rPr>
          <t xml:space="preserve">
2022.9.20fangzuping</t>
        </r>
      </text>
    </comment>
    <comment ref="B44" authorId="0" shapeId="0" xr:uid="{00000000-0006-0000-0100-000010000000}">
      <text>
        <r>
          <rPr>
            <b/>
            <sz val="9"/>
            <color indexed="81"/>
            <rFont val="宋体"/>
            <family val="3"/>
            <charset val="134"/>
          </rPr>
          <t>童晓梅:</t>
        </r>
        <r>
          <rPr>
            <sz val="9"/>
            <color indexed="81"/>
            <rFont val="宋体"/>
            <family val="3"/>
            <charset val="134"/>
          </rPr>
          <t xml:space="preserve">
4个色
SMSB:每色1P
POG：每色1P
AD样：每色1P
PP样：每色3P
大货样：每色3P
测试样：每色4P
</t>
        </r>
      </text>
    </comment>
    <comment ref="C44" authorId="0" shapeId="0" xr:uid="{00000000-0006-0000-0100-000011000000}">
      <text>
        <r>
          <rPr>
            <b/>
            <sz val="9"/>
            <color indexed="81"/>
            <rFont val="宋体"/>
            <family val="3"/>
            <charset val="134"/>
          </rPr>
          <t>童晓梅:</t>
        </r>
        <r>
          <rPr>
            <sz val="9"/>
            <color indexed="81"/>
            <rFont val="宋体"/>
            <family val="3"/>
            <charset val="134"/>
          </rPr>
          <t xml:space="preserve">
4个色
SMSB:每色1P
POG：每色1P
AD样：每色1P
PP样：每色3P
大货样：每色3P
测试样：每色4P
</t>
        </r>
      </text>
    </comment>
    <comment ref="D44" authorId="0" shapeId="0" xr:uid="{00000000-0006-0000-0100-000012000000}">
      <text>
        <r>
          <rPr>
            <b/>
            <sz val="9"/>
            <color indexed="81"/>
            <rFont val="宋体"/>
            <family val="3"/>
            <charset val="134"/>
          </rPr>
          <t>童晓梅:</t>
        </r>
        <r>
          <rPr>
            <sz val="9"/>
            <color indexed="81"/>
            <rFont val="宋体"/>
            <family val="3"/>
            <charset val="134"/>
          </rPr>
          <t xml:space="preserve">
4个色
SMSB:每色1P
POG：每色1P
AD样：每色1P
PP样：每色3P
大货样：每色3P
测试样：每色4P
</t>
        </r>
      </text>
    </comment>
    <comment ref="E44" authorId="0" shapeId="0" xr:uid="{00000000-0006-0000-0100-000013000000}">
      <text>
        <r>
          <rPr>
            <b/>
            <sz val="9"/>
            <color indexed="81"/>
            <rFont val="宋体"/>
            <family val="3"/>
            <charset val="134"/>
          </rPr>
          <t>童晓梅:</t>
        </r>
        <r>
          <rPr>
            <sz val="9"/>
            <color indexed="81"/>
            <rFont val="宋体"/>
            <family val="3"/>
            <charset val="134"/>
          </rPr>
          <t xml:space="preserve">
4个色
SMSB:每色1P
POG：每色1P
AD样：每色1P
PP样：每色3P
大货样：每色3P
测试样：每色4P
</t>
        </r>
      </text>
    </comment>
    <comment ref="F44" authorId="0" shapeId="0" xr:uid="{00000000-0006-0000-0100-000014000000}">
      <text>
        <r>
          <rPr>
            <b/>
            <sz val="9"/>
            <color indexed="81"/>
            <rFont val="宋体"/>
            <family val="3"/>
            <charset val="134"/>
          </rPr>
          <t>童晓梅:</t>
        </r>
        <r>
          <rPr>
            <sz val="9"/>
            <color indexed="81"/>
            <rFont val="宋体"/>
            <family val="3"/>
            <charset val="134"/>
          </rPr>
          <t xml:space="preserve">
4个色
SMSB:每色1P
POG：每色1P
AD样：每色1P
PP样：每色3P
大货样：每色3P
测试样：每色4P
</t>
        </r>
      </text>
    </comment>
    <comment ref="B46" authorId="0" shapeId="0" xr:uid="{00000000-0006-0000-0100-000015000000}">
      <text>
        <r>
          <rPr>
            <b/>
            <sz val="9"/>
            <color indexed="81"/>
            <rFont val="宋体"/>
            <family val="3"/>
            <charset val="134"/>
          </rPr>
          <t>童晓梅:</t>
        </r>
        <r>
          <rPr>
            <sz val="9"/>
            <color indexed="81"/>
            <rFont val="宋体"/>
            <family val="3"/>
            <charset val="134"/>
          </rPr>
          <t xml:space="preserve">
2条装一个PE袋，一箱是6个PE袋
根据纸箱尺寸反推</t>
        </r>
      </text>
    </comment>
    <comment ref="C46" authorId="0" shapeId="0" xr:uid="{00000000-0006-0000-0100-000016000000}">
      <text>
        <r>
          <rPr>
            <b/>
            <sz val="9"/>
            <color indexed="81"/>
            <rFont val="宋体"/>
            <family val="3"/>
            <charset val="134"/>
          </rPr>
          <t>童晓梅:</t>
        </r>
        <r>
          <rPr>
            <sz val="9"/>
            <color indexed="81"/>
            <rFont val="宋体"/>
            <family val="3"/>
            <charset val="134"/>
          </rPr>
          <t xml:space="preserve">
2条装一个PE袋，一箱是6个PE袋
根据纸箱尺寸反推</t>
        </r>
      </text>
    </comment>
    <comment ref="D46" authorId="0" shapeId="0" xr:uid="{00000000-0006-0000-0100-000017000000}">
      <text>
        <r>
          <rPr>
            <b/>
            <sz val="9"/>
            <color indexed="81"/>
            <rFont val="宋体"/>
            <family val="3"/>
            <charset val="134"/>
          </rPr>
          <t>童晓梅:</t>
        </r>
        <r>
          <rPr>
            <sz val="9"/>
            <color indexed="81"/>
            <rFont val="宋体"/>
            <family val="3"/>
            <charset val="134"/>
          </rPr>
          <t xml:space="preserve">
2条装一个PE袋，一箱是6个PE袋
根据纸箱尺寸反推</t>
        </r>
      </text>
    </comment>
    <comment ref="E46" authorId="0" shapeId="0" xr:uid="{00000000-0006-0000-0100-000018000000}">
      <text>
        <r>
          <rPr>
            <b/>
            <sz val="9"/>
            <color indexed="81"/>
            <rFont val="宋体"/>
            <family val="3"/>
            <charset val="134"/>
          </rPr>
          <t>童晓梅:</t>
        </r>
        <r>
          <rPr>
            <sz val="9"/>
            <color indexed="81"/>
            <rFont val="宋体"/>
            <family val="3"/>
            <charset val="134"/>
          </rPr>
          <t xml:space="preserve">
2条装一个PE袋，一箱是6个PE袋
根据纸箱尺寸反推</t>
        </r>
      </text>
    </comment>
    <comment ref="F46" authorId="0" shapeId="0" xr:uid="{00000000-0006-0000-0100-000019000000}">
      <text>
        <r>
          <rPr>
            <b/>
            <sz val="9"/>
            <color indexed="81"/>
            <rFont val="宋体"/>
            <family val="3"/>
            <charset val="134"/>
          </rPr>
          <t>童晓梅:</t>
        </r>
        <r>
          <rPr>
            <sz val="9"/>
            <color indexed="81"/>
            <rFont val="宋体"/>
            <family val="3"/>
            <charset val="134"/>
          </rPr>
          <t xml:space="preserve">
2条装一个PE袋，一箱是6个PE袋
根据纸箱尺寸反推</t>
        </r>
      </text>
    </comment>
    <comment ref="B48" authorId="0" shapeId="0" xr:uid="{00000000-0006-0000-0100-00001A000000}">
      <text>
        <r>
          <rPr>
            <b/>
            <sz val="9"/>
            <color indexed="81"/>
            <rFont val="宋体"/>
            <family val="3"/>
            <charset val="134"/>
          </rPr>
          <t>童晓梅:</t>
        </r>
        <r>
          <rPr>
            <sz val="9"/>
            <color indexed="81"/>
            <rFont val="宋体"/>
            <family val="3"/>
            <charset val="134"/>
          </rPr>
          <t xml:space="preserve">
2022.9.20fangzuping</t>
        </r>
      </text>
    </comment>
    <comment ref="C48" authorId="0" shapeId="0" xr:uid="{00000000-0006-0000-0100-00001B000000}">
      <text>
        <r>
          <rPr>
            <b/>
            <sz val="9"/>
            <color indexed="81"/>
            <rFont val="宋体"/>
            <family val="3"/>
            <charset val="134"/>
          </rPr>
          <t>童晓梅:</t>
        </r>
        <r>
          <rPr>
            <sz val="9"/>
            <color indexed="81"/>
            <rFont val="宋体"/>
            <family val="3"/>
            <charset val="134"/>
          </rPr>
          <t xml:space="preserve">
2022.9.20fangzuping</t>
        </r>
      </text>
    </comment>
    <comment ref="D48" authorId="0" shapeId="0" xr:uid="{00000000-0006-0000-0100-00001C000000}">
      <text>
        <r>
          <rPr>
            <b/>
            <sz val="9"/>
            <color indexed="81"/>
            <rFont val="宋体"/>
            <family val="3"/>
            <charset val="134"/>
          </rPr>
          <t>童晓梅:</t>
        </r>
        <r>
          <rPr>
            <sz val="9"/>
            <color indexed="81"/>
            <rFont val="宋体"/>
            <family val="3"/>
            <charset val="134"/>
          </rPr>
          <t xml:space="preserve">
2022.9.20fangzuping</t>
        </r>
      </text>
    </comment>
    <comment ref="E48" authorId="0" shapeId="0" xr:uid="{00000000-0006-0000-0100-00001D000000}">
      <text>
        <r>
          <rPr>
            <b/>
            <sz val="9"/>
            <color indexed="81"/>
            <rFont val="宋体"/>
            <family val="3"/>
            <charset val="134"/>
          </rPr>
          <t>童晓梅:</t>
        </r>
        <r>
          <rPr>
            <sz val="9"/>
            <color indexed="81"/>
            <rFont val="宋体"/>
            <family val="3"/>
            <charset val="134"/>
          </rPr>
          <t xml:space="preserve">
2022.9.20fangzuping</t>
        </r>
      </text>
    </comment>
    <comment ref="F48" authorId="0" shapeId="0" xr:uid="{00000000-0006-0000-0100-00001E000000}">
      <text>
        <r>
          <rPr>
            <b/>
            <sz val="9"/>
            <color indexed="81"/>
            <rFont val="宋体"/>
            <family val="3"/>
            <charset val="134"/>
          </rPr>
          <t>童晓梅:</t>
        </r>
        <r>
          <rPr>
            <sz val="9"/>
            <color indexed="81"/>
            <rFont val="宋体"/>
            <family val="3"/>
            <charset val="134"/>
          </rPr>
          <t xml:space="preserve">
2022.9.20fangzuping</t>
        </r>
      </text>
    </comment>
    <comment ref="B51" authorId="0" shapeId="0" xr:uid="{00000000-0006-0000-0100-00001F000000}">
      <text>
        <r>
          <rPr>
            <b/>
            <sz val="9"/>
            <color indexed="81"/>
            <rFont val="宋体"/>
            <family val="3"/>
            <charset val="134"/>
          </rPr>
          <t>童晓梅:</t>
        </r>
        <r>
          <rPr>
            <sz val="9"/>
            <color indexed="81"/>
            <rFont val="宋体"/>
            <family val="3"/>
            <charset val="134"/>
          </rPr>
          <t xml:space="preserve">
</t>
        </r>
        <r>
          <rPr>
            <sz val="9"/>
            <color indexed="81"/>
            <rFont val="宋体"/>
            <family val="3"/>
            <charset val="134"/>
          </rPr>
          <t>CCD--FD 11.12，260gsm全涤双面抽条法兰绒，50*60“，2020.11.13平装单片衬板12*15*2.25“，估12*15*2”</t>
        </r>
      </text>
    </comment>
    <comment ref="C51" authorId="0" shapeId="0" xr:uid="{00000000-0006-0000-0100-000020000000}">
      <text>
        <r>
          <rPr>
            <b/>
            <sz val="9"/>
            <color indexed="81"/>
            <rFont val="宋体"/>
            <family val="3"/>
            <charset val="134"/>
          </rPr>
          <t>童晓梅:</t>
        </r>
        <r>
          <rPr>
            <sz val="9"/>
            <color indexed="81"/>
            <rFont val="宋体"/>
            <family val="3"/>
            <charset val="134"/>
          </rPr>
          <t xml:space="preserve">
</t>
        </r>
        <r>
          <rPr>
            <sz val="9"/>
            <color indexed="81"/>
            <rFont val="宋体"/>
            <family val="3"/>
            <charset val="134"/>
          </rPr>
          <t>CCD--FD 11.12，260gsm全涤双面抽条法兰绒，50*60“，2020.11.13平装单片衬板12*15*2.25“，估12*15*2”</t>
        </r>
      </text>
    </comment>
    <comment ref="D51" authorId="0" shapeId="0" xr:uid="{00000000-0006-0000-0100-000021000000}">
      <text>
        <r>
          <rPr>
            <b/>
            <sz val="9"/>
            <color indexed="81"/>
            <rFont val="宋体"/>
            <family val="3"/>
            <charset val="134"/>
          </rPr>
          <t>童晓梅:</t>
        </r>
        <r>
          <rPr>
            <sz val="9"/>
            <color indexed="81"/>
            <rFont val="宋体"/>
            <family val="3"/>
            <charset val="134"/>
          </rPr>
          <t xml:space="preserve">
</t>
        </r>
        <r>
          <rPr>
            <sz val="9"/>
            <color indexed="81"/>
            <rFont val="宋体"/>
            <family val="3"/>
            <charset val="134"/>
          </rPr>
          <t>CCD--FD 11.12，260gsm全涤双面抽条法兰绒，50*60“，2020.11.13平装单片衬板12*15*2.25“，估12*15*2”</t>
        </r>
      </text>
    </comment>
    <comment ref="E51" authorId="0" shapeId="0" xr:uid="{00000000-0006-0000-0100-000022000000}">
      <text>
        <r>
          <rPr>
            <b/>
            <sz val="9"/>
            <color indexed="81"/>
            <rFont val="宋体"/>
            <family val="3"/>
            <charset val="134"/>
          </rPr>
          <t>童晓梅:</t>
        </r>
        <r>
          <rPr>
            <sz val="9"/>
            <color indexed="81"/>
            <rFont val="宋体"/>
            <family val="3"/>
            <charset val="134"/>
          </rPr>
          <t xml:space="preserve">
</t>
        </r>
        <r>
          <rPr>
            <sz val="9"/>
            <color indexed="81"/>
            <rFont val="宋体"/>
            <family val="3"/>
            <charset val="134"/>
          </rPr>
          <t>CCD--FD 11.12，260gsm全涤双面抽条法兰绒，50*60“，2020.11.13平装单片衬板12*15*2.25“，估12*15*2”</t>
        </r>
      </text>
    </comment>
    <comment ref="F51" authorId="0" shapeId="0" xr:uid="{00000000-0006-0000-0100-000023000000}">
      <text>
        <r>
          <rPr>
            <b/>
            <sz val="9"/>
            <color indexed="81"/>
            <rFont val="宋体"/>
            <family val="3"/>
            <charset val="134"/>
          </rPr>
          <t>童晓梅:</t>
        </r>
        <r>
          <rPr>
            <sz val="9"/>
            <color indexed="81"/>
            <rFont val="宋体"/>
            <family val="3"/>
            <charset val="134"/>
          </rPr>
          <t xml:space="preserve">
</t>
        </r>
        <r>
          <rPr>
            <sz val="9"/>
            <color indexed="81"/>
            <rFont val="宋体"/>
            <family val="3"/>
            <charset val="134"/>
          </rPr>
          <t>CCD--FD 11.12，260gsm全涤双面抽条法兰绒，50*60“，2020.11.13平装单片衬板12*15*2.25“，估12*15*2”</t>
        </r>
      </text>
    </comment>
    <comment ref="B59" authorId="0" shapeId="0" xr:uid="{00000000-0006-0000-0100-000024000000}">
      <text>
        <r>
          <rPr>
            <b/>
            <sz val="9"/>
            <color indexed="81"/>
            <rFont val="宋体"/>
            <family val="3"/>
            <charset val="134"/>
          </rPr>
          <t>童晓梅:</t>
        </r>
        <r>
          <rPr>
            <sz val="9"/>
            <color indexed="81"/>
            <rFont val="宋体"/>
            <family val="3"/>
            <charset val="134"/>
          </rPr>
          <t xml:space="preserve">
裁剪：0.5元
包装：0.5元
四周合缝：0.1元/米
切线：0.12元/米
PV绒整理费0.2</t>
        </r>
      </text>
    </comment>
    <comment ref="C59" authorId="0" shapeId="0" xr:uid="{00000000-0006-0000-0100-000025000000}">
      <text>
        <r>
          <rPr>
            <b/>
            <sz val="9"/>
            <color indexed="81"/>
            <rFont val="宋体"/>
            <family val="3"/>
            <charset val="134"/>
          </rPr>
          <t>童晓梅:</t>
        </r>
        <r>
          <rPr>
            <sz val="9"/>
            <color indexed="81"/>
            <rFont val="宋体"/>
            <family val="3"/>
            <charset val="134"/>
          </rPr>
          <t xml:space="preserve">
裁剪：0.5元
包装：0.5元
四周合缝：0.1元/米
切线：0.12元/米
PV绒整理费0.2</t>
        </r>
      </text>
    </comment>
    <comment ref="D59" authorId="0" shapeId="0" xr:uid="{00000000-0006-0000-0100-000026000000}">
      <text>
        <r>
          <rPr>
            <b/>
            <sz val="9"/>
            <color indexed="81"/>
            <rFont val="宋体"/>
            <family val="3"/>
            <charset val="134"/>
          </rPr>
          <t>童晓梅:</t>
        </r>
        <r>
          <rPr>
            <sz val="9"/>
            <color indexed="81"/>
            <rFont val="宋体"/>
            <family val="3"/>
            <charset val="134"/>
          </rPr>
          <t xml:space="preserve">
裁剪：0.5元
包装：0.5元
四周合缝：0.1元/米
切线：0.12元/米
PV绒整理费0.2</t>
        </r>
      </text>
    </comment>
    <comment ref="E59" authorId="0" shapeId="0" xr:uid="{00000000-0006-0000-0100-000027000000}">
      <text>
        <r>
          <rPr>
            <b/>
            <sz val="9"/>
            <color indexed="81"/>
            <rFont val="宋体"/>
            <family val="3"/>
            <charset val="134"/>
          </rPr>
          <t>童晓梅:</t>
        </r>
        <r>
          <rPr>
            <sz val="9"/>
            <color indexed="81"/>
            <rFont val="宋体"/>
            <family val="3"/>
            <charset val="134"/>
          </rPr>
          <t xml:space="preserve">
裁剪：0.5元
包装：0.5元
四周合缝：0.1元/米
切线：0.12元/米
PV绒整理费0.2</t>
        </r>
      </text>
    </comment>
    <comment ref="F59" authorId="0" shapeId="0" xr:uid="{00000000-0006-0000-0100-000028000000}">
      <text>
        <r>
          <rPr>
            <b/>
            <sz val="9"/>
            <color indexed="81"/>
            <rFont val="宋体"/>
            <family val="3"/>
            <charset val="134"/>
          </rPr>
          <t>童晓梅:</t>
        </r>
        <r>
          <rPr>
            <sz val="9"/>
            <color indexed="81"/>
            <rFont val="宋体"/>
            <family val="3"/>
            <charset val="134"/>
          </rPr>
          <t xml:space="preserve">
裁剪：0.5元
包装：0.5元
四周合缝：0.1元/米
切线：0.12元/米
PV绒整理费0.2</t>
        </r>
      </text>
    </comment>
  </commentList>
</comments>
</file>

<file path=xl/sharedStrings.xml><?xml version="1.0" encoding="utf-8"?>
<sst xmlns="http://schemas.openxmlformats.org/spreadsheetml/2006/main" count="607" uniqueCount="420">
  <si>
    <t>Customer</t>
  </si>
  <si>
    <t>Item Description</t>
  </si>
  <si>
    <t>Size / Spec.</t>
  </si>
  <si>
    <t>Brand</t>
  </si>
  <si>
    <t>90*90"</t>
  </si>
  <si>
    <t>Division</t>
  </si>
  <si>
    <t>ADUL</t>
  </si>
  <si>
    <t>VIN/Art No.</t>
  </si>
  <si>
    <t>Responsible Party</t>
  </si>
  <si>
    <t>PM</t>
  </si>
  <si>
    <t>Pattern</t>
  </si>
  <si>
    <t>Order Type</t>
  </si>
  <si>
    <t>Rollout/Replenishment</t>
  </si>
  <si>
    <t>Country of Origin</t>
  </si>
  <si>
    <t>Customer Exclusive</t>
  </si>
  <si>
    <t>Yes</t>
  </si>
  <si>
    <t>Order Process</t>
  </si>
  <si>
    <t>Domestic: Warehouse</t>
  </si>
  <si>
    <t>Program Commit Date</t>
  </si>
  <si>
    <t>Ship To Location</t>
  </si>
  <si>
    <t>WOD</t>
  </si>
  <si>
    <t>Est. Total Sales</t>
  </si>
  <si>
    <t>ROSS</t>
  </si>
  <si>
    <t>Non-Replenishment</t>
  </si>
  <si>
    <t>FOB CA Price Quote</t>
  </si>
  <si>
    <t>FOB GA Price Quote</t>
  </si>
  <si>
    <t>FOB CA/GA Price Quote</t>
  </si>
  <si>
    <t>FOB China Price Quote</t>
  </si>
  <si>
    <t>APL</t>
  </si>
  <si>
    <t>ART</t>
  </si>
  <si>
    <t>BASI</t>
  </si>
  <si>
    <t>BATH</t>
  </si>
  <si>
    <t>BLK</t>
  </si>
  <si>
    <t>FUR</t>
  </si>
  <si>
    <t>LGT</t>
  </si>
  <si>
    <t>PET</t>
  </si>
  <si>
    <t>PETB</t>
  </si>
  <si>
    <t>SHET</t>
  </si>
  <si>
    <t>WIN</t>
  </si>
  <si>
    <t>YOUT</t>
  </si>
  <si>
    <t>Direct Import</t>
  </si>
  <si>
    <t>Domestic: Port</t>
  </si>
  <si>
    <t>Domestic: Drop-Ship</t>
  </si>
  <si>
    <t>No</t>
  </si>
  <si>
    <t>Planner</t>
  </si>
  <si>
    <t>Consolidator</t>
  </si>
  <si>
    <t>Customer DC</t>
  </si>
  <si>
    <t>Pick Up At Port</t>
  </si>
  <si>
    <t>SV2</t>
  </si>
  <si>
    <t>SV3</t>
  </si>
  <si>
    <t>China</t>
  </si>
  <si>
    <t>60*90"</t>
  </si>
  <si>
    <t>60*70"</t>
  </si>
  <si>
    <t>POE COST</t>
  </si>
  <si>
    <t>LOVE SHACK FLORAL</t>
  </si>
  <si>
    <t>核价表编号：</t>
  </si>
  <si>
    <t>系列开发项目名称：</t>
  </si>
  <si>
    <t>总部负责人：</t>
  </si>
  <si>
    <t>Qty/40HQ</t>
    <phoneticPr fontId="50" type="noConversion"/>
  </si>
  <si>
    <t>7488pcs</t>
    <phoneticPr fontId="50" type="noConversion"/>
  </si>
  <si>
    <t>5760pcs</t>
    <phoneticPr fontId="50" type="noConversion"/>
  </si>
  <si>
    <t>5184pcs</t>
    <phoneticPr fontId="50" type="noConversion"/>
  </si>
  <si>
    <t>4320pcs</t>
    <phoneticPr fontId="50" type="noConversion"/>
  </si>
  <si>
    <t>3432pcs</t>
    <phoneticPr fontId="50" type="noConversion"/>
  </si>
  <si>
    <t>MOQ</t>
    <phoneticPr fontId="50" type="noConversion"/>
  </si>
  <si>
    <t>1800pcs</t>
    <phoneticPr fontId="55" type="noConversion"/>
  </si>
  <si>
    <t>1200pcs</t>
    <phoneticPr fontId="55" type="noConversion"/>
  </si>
  <si>
    <t>款式描述      (Description)</t>
  </si>
  <si>
    <r>
      <t>380gsm全涤双面大有光法兰绒</t>
    </r>
    <r>
      <rPr>
        <sz val="9"/>
        <color indexed="10"/>
        <rFont val="微软雅黑"/>
        <family val="2"/>
        <charset val="134"/>
      </rPr>
      <t>印花</t>
    </r>
    <r>
      <rPr>
        <sz val="9"/>
        <rFont val="微软雅黑"/>
        <family val="2"/>
        <charset val="134"/>
      </rPr>
      <t>，四周1'自卷边。包装：衣架挂装，12</t>
    </r>
    <r>
      <rPr>
        <sz val="9"/>
        <color indexed="10"/>
        <rFont val="微软雅黑"/>
        <family val="2"/>
        <charset val="134"/>
      </rPr>
      <t>条一箱</t>
    </r>
    <r>
      <rPr>
        <sz val="9"/>
        <rFont val="微软雅黑"/>
        <family val="2"/>
        <charset val="134"/>
      </rPr>
      <t>，真空压缩，</t>
    </r>
  </si>
  <si>
    <r>
      <t>380gsm全涤双面大有光法兰绒</t>
    </r>
    <r>
      <rPr>
        <sz val="9"/>
        <color indexed="10"/>
        <rFont val="微软雅黑"/>
        <family val="2"/>
        <charset val="134"/>
      </rPr>
      <t>印花</t>
    </r>
    <r>
      <rPr>
        <sz val="9"/>
        <rFont val="微软雅黑"/>
        <family val="2"/>
        <charset val="134"/>
      </rPr>
      <t>，四周1'自卷边。包装：衣架挂装，8</t>
    </r>
    <r>
      <rPr>
        <sz val="9"/>
        <color indexed="10"/>
        <rFont val="微软雅黑"/>
        <family val="2"/>
        <charset val="134"/>
      </rPr>
      <t>条一箱</t>
    </r>
    <r>
      <rPr>
        <sz val="9"/>
        <rFont val="微软雅黑"/>
        <family val="2"/>
        <charset val="134"/>
      </rPr>
      <t>，真空压缩，</t>
    </r>
  </si>
  <si>
    <t>成品规格                                  （specification)</t>
  </si>
  <si>
    <t>60*70"</t>
    <phoneticPr fontId="55" type="noConversion"/>
  </si>
  <si>
    <t>60*90"</t>
    <phoneticPr fontId="55" type="noConversion"/>
  </si>
  <si>
    <t>66*90"</t>
    <phoneticPr fontId="55" type="noConversion"/>
  </si>
  <si>
    <t>90*90"</t>
    <phoneticPr fontId="55" type="noConversion"/>
  </si>
  <si>
    <t>108*90"</t>
    <phoneticPr fontId="55" type="noConversion"/>
  </si>
  <si>
    <t>主面料名称#1</t>
  </si>
  <si>
    <t>380gsm全涤双面大有光法兰绒，素色--72"</t>
    <phoneticPr fontId="50" type="noConversion"/>
  </si>
  <si>
    <t>380gsm全涤双面大有光法兰绒，印花--92"</t>
    <phoneticPr fontId="50" type="noConversion"/>
  </si>
  <si>
    <t>单价</t>
  </si>
  <si>
    <t>用量</t>
  </si>
  <si>
    <t>金额</t>
  </si>
  <si>
    <t>主面料名称#2</t>
  </si>
  <si>
    <t>主面料名称#3</t>
  </si>
  <si>
    <t>主面料名称#4</t>
    <phoneticPr fontId="53" type="noConversion"/>
  </si>
  <si>
    <t>主面料小计</t>
  </si>
  <si>
    <t>辅料，包装，其它名称#1</t>
  </si>
  <si>
    <t xml:space="preserve">care label </t>
  </si>
  <si>
    <t>辅料，包装，其它名称#2</t>
  </si>
  <si>
    <t>辅料，包装，其它名称#3</t>
  </si>
  <si>
    <t>挂牌双面印刷5*7"
350G铜版纸</t>
    <phoneticPr fontId="50" type="noConversion"/>
  </si>
  <si>
    <t>辅料，包装，其它名称#4</t>
  </si>
  <si>
    <t>黑色木头衣架15*3"</t>
    <phoneticPr fontId="50" type="noConversion"/>
  </si>
  <si>
    <t>辅料，包装，其它名称#5</t>
  </si>
  <si>
    <t>Thread</t>
  </si>
  <si>
    <t>辅料，包装，其它名称#6</t>
  </si>
  <si>
    <t>品牌织标</t>
    <phoneticPr fontId="50" type="noConversion"/>
  </si>
  <si>
    <t>辅料，包装，其它名称#7</t>
  </si>
  <si>
    <t>真空压缩袋</t>
    <phoneticPr fontId="58" type="noConversion"/>
  </si>
  <si>
    <t>辅料，包装，其它名称#8</t>
  </si>
  <si>
    <t>价格纸标 3.5x6CM
250G铜版纸</t>
    <phoneticPr fontId="58" type="noConversion"/>
  </si>
  <si>
    <t>辅料，包装，其它名称#9</t>
  </si>
  <si>
    <t>封箱带</t>
    <phoneticPr fontId="55" type="noConversion"/>
  </si>
  <si>
    <t>纸箱长（米）</t>
  </si>
  <si>
    <t>纸箱宽（米）</t>
  </si>
  <si>
    <t>纸箱高（米）</t>
  </si>
  <si>
    <t>成箱方式（每箱）</t>
  </si>
  <si>
    <t>纸箱单价</t>
  </si>
  <si>
    <t>辅料，包装，其它小计</t>
  </si>
  <si>
    <t>主、辅料、包装其他小计</t>
  </si>
  <si>
    <t>工缴</t>
  </si>
  <si>
    <t>运、杂费</t>
  </si>
  <si>
    <t>利税</t>
  </si>
  <si>
    <t>换汇</t>
  </si>
  <si>
    <t>配额费</t>
  </si>
  <si>
    <t>辅工等费用小计</t>
  </si>
  <si>
    <t>出厂价位</t>
  </si>
  <si>
    <t>美 元 价</t>
  </si>
  <si>
    <t>含利税美金价</t>
  </si>
  <si>
    <t>金郁莱报价10.31</t>
    <phoneticPr fontId="50" type="noConversion"/>
  </si>
  <si>
    <t>若N.Natori品牌</t>
    <phoneticPr fontId="50" type="noConversion"/>
  </si>
  <si>
    <t>Initial decision 项目的价格比价和对工厂或者生产部的初步决定</t>
  </si>
  <si>
    <t>工厂的初步决定和原因</t>
  </si>
  <si>
    <t>面料规格</t>
  </si>
  <si>
    <t xml:space="preserve">qty </t>
  </si>
  <si>
    <t>报价单使用价格</t>
  </si>
  <si>
    <t>UCCPM
目标价格</t>
  </si>
  <si>
    <t>产品开发部</t>
  </si>
  <si>
    <t>Factory 1</t>
  </si>
  <si>
    <t xml:space="preserve">                                                                              JLA HOME Price Quote Sheet</t>
  </si>
  <si>
    <t>PDPM</t>
  </si>
  <si>
    <t>RUG</t>
  </si>
  <si>
    <t>TOWL</t>
  </si>
  <si>
    <t>Anguilla</t>
  </si>
  <si>
    <t>Argentina</t>
  </si>
  <si>
    <t>Australia</t>
  </si>
  <si>
    <t>Austria</t>
  </si>
  <si>
    <t>Bahamas</t>
  </si>
  <si>
    <t>Bangladesh</t>
  </si>
  <si>
    <t>Belgium</t>
  </si>
  <si>
    <t>Bermuda</t>
  </si>
  <si>
    <t>Brazil</t>
  </si>
  <si>
    <t>Cambodia</t>
  </si>
  <si>
    <t>Canada</t>
  </si>
  <si>
    <t>Colombia</t>
  </si>
  <si>
    <t>Denmark</t>
  </si>
  <si>
    <t>Egypt</t>
  </si>
  <si>
    <t>France</t>
  </si>
  <si>
    <t>Germany</t>
  </si>
  <si>
    <t>Great Britain</t>
  </si>
  <si>
    <t>Guatemala</t>
  </si>
  <si>
    <t>India</t>
  </si>
  <si>
    <t>Indonesia</t>
  </si>
  <si>
    <t>Italy</t>
  </si>
  <si>
    <t>Japan</t>
  </si>
  <si>
    <t>Korea</t>
  </si>
  <si>
    <t>Malaysia</t>
  </si>
  <si>
    <t>Marshall Islands</t>
  </si>
  <si>
    <t>Mexico</t>
  </si>
  <si>
    <t>Netherlands</t>
  </si>
  <si>
    <t>New Zealand</t>
  </si>
  <si>
    <t>North-Korea</t>
  </si>
  <si>
    <t>Pakistan</t>
  </si>
  <si>
    <t>Panama</t>
  </si>
  <si>
    <t>Peru</t>
  </si>
  <si>
    <t>Philippine</t>
  </si>
  <si>
    <t>Poland</t>
  </si>
  <si>
    <t>Portugal</t>
  </si>
  <si>
    <t>Puerto Rico</t>
  </si>
  <si>
    <t>Russian Federation</t>
  </si>
  <si>
    <t>Saint Kitts and Nevis</t>
  </si>
  <si>
    <t>Saudi Arabia</t>
  </si>
  <si>
    <t>Singapore</t>
  </si>
  <si>
    <t>South Africa</t>
  </si>
  <si>
    <t>Spain</t>
  </si>
  <si>
    <t>Switzerland</t>
  </si>
  <si>
    <t>Taiwan</t>
  </si>
  <si>
    <t>Thailand</t>
  </si>
  <si>
    <t>Turkey</t>
  </si>
  <si>
    <t>United Arab Emirates</t>
  </si>
  <si>
    <t>United Kingdom</t>
  </si>
  <si>
    <t>USA</t>
  </si>
  <si>
    <t>Venezuela</t>
  </si>
  <si>
    <t>Vietnam</t>
  </si>
  <si>
    <t>Virgin Islands (British)</t>
  </si>
  <si>
    <t>Robert Allen</t>
  </si>
  <si>
    <t>Program Name</t>
  </si>
  <si>
    <t>UCCPM</t>
  </si>
  <si>
    <t>Super Big: ≥ $1M</t>
  </si>
  <si>
    <t>Super Big: ≥ $200K</t>
  </si>
  <si>
    <t>Super Big: ≥ $500K</t>
  </si>
  <si>
    <t>A.I.M.</t>
  </si>
  <si>
    <t>Bang-2</t>
  </si>
  <si>
    <t>Bang--3</t>
  </si>
  <si>
    <t>Bang--4</t>
  </si>
  <si>
    <t>Basic-1</t>
  </si>
  <si>
    <t>Basic-2</t>
  </si>
  <si>
    <t>Basic-3</t>
  </si>
  <si>
    <t>Basic-5</t>
  </si>
  <si>
    <t>BOX-1</t>
  </si>
  <si>
    <t>BOX-2</t>
  </si>
  <si>
    <t>Dongguan Office-Export</t>
  </si>
  <si>
    <t>Dongguan Office-Other</t>
  </si>
  <si>
    <t>Ecommerce Project Team</t>
  </si>
  <si>
    <t>Fabric--1</t>
  </si>
  <si>
    <t>Furniture--2</t>
  </si>
  <si>
    <t>India Agent</t>
  </si>
  <si>
    <t>India Office</t>
  </si>
  <si>
    <t>Indonesia Office</t>
  </si>
  <si>
    <t>International Sales Dept.</t>
  </si>
  <si>
    <t>Malaysia Office</t>
  </si>
  <si>
    <t>One Central</t>
  </si>
  <si>
    <t>Pakistan Office</t>
  </si>
  <si>
    <t>PETS-2</t>
  </si>
  <si>
    <t>PETS项目组</t>
  </si>
  <si>
    <t>Project S-1</t>
  </si>
  <si>
    <t>Project S-2</t>
  </si>
  <si>
    <t>Project S-3</t>
  </si>
  <si>
    <t>Qingdao Office</t>
  </si>
  <si>
    <t>Rug Office</t>
  </si>
  <si>
    <t>Shanghai office-1</t>
  </si>
  <si>
    <t>Shanghai office-2</t>
  </si>
  <si>
    <t>Shanghai office-3</t>
  </si>
  <si>
    <t>Shanghai office-4</t>
  </si>
  <si>
    <t>Shen Zhen Office-1</t>
  </si>
  <si>
    <t>Shen Zhen Office-2</t>
  </si>
  <si>
    <t>Solution X</t>
  </si>
  <si>
    <t>STAR-1</t>
  </si>
  <si>
    <t>STAR-2</t>
  </si>
  <si>
    <t>STAR-项目组</t>
  </si>
  <si>
    <t>SYNC Technology</t>
  </si>
  <si>
    <t>Turkey Office</t>
  </si>
  <si>
    <t>US Furniture-1</t>
  </si>
  <si>
    <t>US Furniture-2</t>
  </si>
  <si>
    <t>US Furniture-3</t>
  </si>
  <si>
    <t>Vietnam Office</t>
  </si>
  <si>
    <t>Wall Arts</t>
  </si>
  <si>
    <t>外贸家具面料组</t>
  </si>
  <si>
    <t>渠道部-项目一组</t>
  </si>
  <si>
    <t>渠道部-项目二组</t>
  </si>
  <si>
    <t>Licensor</t>
  </si>
  <si>
    <t>Est. Program Size</t>
  </si>
  <si>
    <t>Big: $300K - $1M</t>
  </si>
  <si>
    <t>Big: $100K - $200K</t>
  </si>
  <si>
    <t>Big: $200K - $500K</t>
  </si>
  <si>
    <t>Art In Motion</t>
  </si>
  <si>
    <t>Artology</t>
  </si>
  <si>
    <t>Avatar</t>
  </si>
  <si>
    <t>Beautyrest Black</t>
  </si>
  <si>
    <t>Bombay</t>
  </si>
  <si>
    <t>Bobby Jack</t>
  </si>
  <si>
    <t>Beautyrest</t>
  </si>
  <si>
    <t>Croscill</t>
  </si>
  <si>
    <t>Candice Olson</t>
  </si>
  <si>
    <t>Convergence</t>
  </si>
  <si>
    <t>Cosmo Living</t>
  </si>
  <si>
    <t>Cesar Millan</t>
  </si>
  <si>
    <t>Cedar Rige</t>
  </si>
  <si>
    <t>Casa Cristina</t>
  </si>
  <si>
    <t>C Wonder</t>
  </si>
  <si>
    <t>Eddie Baurer</t>
  </si>
  <si>
    <t>Echo</t>
  </si>
  <si>
    <t>Fancy Nancy</t>
  </si>
  <si>
    <t>Halo</t>
  </si>
  <si>
    <t>Harbor House</t>
  </si>
  <si>
    <t>Joseph Sadony</t>
  </si>
  <si>
    <t>Kungfu Panda</t>
  </si>
  <si>
    <t>Marsha Stewart Everyday</t>
  </si>
  <si>
    <t>Metropolitan Home</t>
  </si>
  <si>
    <t>Martha Stewart</t>
  </si>
  <si>
    <t>Natori</t>
  </si>
  <si>
    <t>Josie Natori</t>
  </si>
  <si>
    <t>N Natori</t>
  </si>
  <si>
    <t>Natori Studio</t>
  </si>
  <si>
    <t>Olive Kids</t>
  </si>
  <si>
    <t>Park Ave</t>
  </si>
  <si>
    <t>Pucca</t>
  </si>
  <si>
    <t>Simmons</t>
  </si>
  <si>
    <t>Skatelab</t>
  </si>
  <si>
    <t>Serta</t>
  </si>
  <si>
    <t>Surf's Up</t>
  </si>
  <si>
    <t>Swavelle</t>
  </si>
  <si>
    <t>Sync Technology</t>
  </si>
  <si>
    <t>Tao</t>
  </si>
  <si>
    <t>Woolrich</t>
  </si>
  <si>
    <t>Tech Code</t>
  </si>
  <si>
    <t>AVN</t>
  </si>
  <si>
    <t>Factory Control</t>
  </si>
  <si>
    <t>Medium: $150K - $300K</t>
  </si>
  <si>
    <t>Medium: $50K - $100K</t>
  </si>
  <si>
    <t>Medium: $100K - $200K</t>
  </si>
  <si>
    <t>SWV</t>
  </si>
  <si>
    <t>Overseas Production Team</t>
  </si>
  <si>
    <t>Vendor Name</t>
  </si>
  <si>
    <t>Small: &lt; $150K</t>
  </si>
  <si>
    <t>Small: &lt; $50K</t>
  </si>
  <si>
    <t>Small: &lt; $100K</t>
  </si>
  <si>
    <t>WOD/SV2</t>
  </si>
  <si>
    <t>WOD/SV3</t>
  </si>
  <si>
    <t>JLA POE Price Quote</t>
  </si>
  <si>
    <t>Image</t>
  </si>
  <si>
    <t>Material</t>
  </si>
  <si>
    <t>Color</t>
  </si>
  <si>
    <t>Item No.</t>
  </si>
  <si>
    <t>UPC</t>
  </si>
  <si>
    <t>China RMB Cost</t>
  </si>
  <si>
    <t>Exchange Rate</t>
  </si>
  <si>
    <t>FOB Cost $</t>
  </si>
  <si>
    <t>UCCPM Price</t>
  </si>
  <si>
    <t xml:space="preserve">Carton Size </t>
  </si>
  <si>
    <t>Carton Gross Weight</t>
  </si>
  <si>
    <t>Case Pack</t>
  </si>
  <si>
    <t>L (cm)</t>
  </si>
  <si>
    <t>W (cm)</t>
  </si>
  <si>
    <t xml:space="preserve"> H (cm)</t>
  </si>
  <si>
    <t>(kg)</t>
  </si>
  <si>
    <t>Multi</t>
  </si>
  <si>
    <t>108x90"</t>
  </si>
  <si>
    <t>see below</t>
  </si>
  <si>
    <t>William Wang</t>
  </si>
  <si>
    <t>Polly Pan</t>
  </si>
  <si>
    <t>金郁莱</t>
  </si>
  <si>
    <t>Item#</t>
  </si>
  <si>
    <t>upc</t>
  </si>
  <si>
    <t>Size</t>
  </si>
  <si>
    <t>Art VIN#</t>
  </si>
  <si>
    <t>Color</t>
    <phoneticPr fontId="43" type="noConversion"/>
  </si>
  <si>
    <t>case pack</t>
    <phoneticPr fontId="43" type="noConversion"/>
  </si>
  <si>
    <t>qty</t>
  </si>
  <si>
    <t>380gsm Glimmersoft Plush Blanket</t>
  </si>
  <si>
    <t>POE LA</t>
  </si>
  <si>
    <t>Total qty</t>
  </si>
  <si>
    <t>non-brand</t>
  </si>
  <si>
    <t>Partially Compressed</t>
    <phoneticPr fontId="55" type="noConversion"/>
  </si>
  <si>
    <t>380gsm Printed Glimmersoft Blanket</t>
    <phoneticPr fontId="55" type="noConversion"/>
  </si>
  <si>
    <t>产品名称：</t>
  </si>
  <si>
    <t>成箱方式</t>
  </si>
  <si>
    <t>尺寸规格</t>
  </si>
  <si>
    <t>Factory 2</t>
  </si>
  <si>
    <t>Factory 3</t>
  </si>
  <si>
    <t>夏弘</t>
  </si>
  <si>
    <t>艺佳</t>
  </si>
  <si>
    <t>Glimmersoft throw &amp; Blanket</t>
  </si>
  <si>
    <t>380gsm全涤双面大有光法兰绒印花，四周1'自卷边。包装：衣架挂装，真空压缩</t>
  </si>
  <si>
    <t>60*70"(12)</t>
  </si>
  <si>
    <t>Ross订单从一开始一直在金郁莱操作，金郁莱对于Ross客人很了解，而且对于客人的服务非常到位。针对复杂颜色的花型懂得在递交喷印样的同时递交手刮样供客人参考，细节上考虑的很周全，这些都是额外的成本。更重要的是Ross下的都是小定单，每个订单都要开好几个新的印花版，而且设计繁多，翻单款几乎没有，一年下来的高额版费都是金郁莱承担的，其品质和交期都完成的很不错。故建议该项目继续在金郁莱操作</t>
  </si>
  <si>
    <t>60*90"(8)</t>
  </si>
  <si>
    <t>66*90"(8)</t>
  </si>
  <si>
    <t>66*90"</t>
  </si>
  <si>
    <t>90*90"(8)</t>
  </si>
  <si>
    <t>108x90"(8)</t>
  </si>
  <si>
    <t>350gsm N.NATORI</t>
  </si>
  <si>
    <t>380gsm Solid</t>
  </si>
  <si>
    <t>VIN#</t>
  </si>
  <si>
    <t>Vendor</t>
  </si>
  <si>
    <t>Vendor Style</t>
  </si>
  <si>
    <t>Vendor Description</t>
  </si>
  <si>
    <t xml:space="preserve">Inner
Units/Set
</t>
  </si>
  <si>
    <t>Ttl Qty</t>
  </si>
  <si>
    <t>PORT ARRIVAL</t>
  </si>
  <si>
    <t>SHIP WINDOW</t>
  </si>
  <si>
    <t>Need VIN</t>
  </si>
  <si>
    <t>E &amp; E Co., Ltd dba JLA Home</t>
  </si>
  <si>
    <t>GEO CHECK</t>
  </si>
  <si>
    <t>60X70 GS GEO CHECK SEA SALT 380</t>
  </si>
  <si>
    <t>4/29 - 5/4</t>
  </si>
  <si>
    <t>99TH0675P-R</t>
  </si>
  <si>
    <t>DESERT COWBOY</t>
  </si>
  <si>
    <t>60X70 GS DESERT COWBOY CAHRCOAL/WHT 380</t>
  </si>
  <si>
    <t>STRAWBERRY FLORAL</t>
  </si>
  <si>
    <t>60X70 GS STRAWBERRY FLORAL BON BON 380</t>
  </si>
  <si>
    <t>06GY0051P-B</t>
  </si>
  <si>
    <t>FLUTTER</t>
  </si>
  <si>
    <t>60X70 GS FLUTTER WHT MULTI 380</t>
  </si>
  <si>
    <t>E &amp; E Co. Ltd dba JLA Home</t>
  </si>
  <si>
    <t>KG GS LOVE SHACK FLORAL BLUSH 380</t>
  </si>
  <si>
    <t>LEIA</t>
  </si>
  <si>
    <t>KG GS LEILA TROPICAL FLORAL 380</t>
  </si>
  <si>
    <t>SANTIAGO</t>
  </si>
  <si>
    <t>KG GS SANTIAGO BLK/TAUPE MEDALLION GEO 380</t>
  </si>
  <si>
    <t>380gsm Printed Glimmersoft Throw</t>
  </si>
  <si>
    <t>380gsm Solid Glimmersoft plush, 100%polyester, self hem, on wooden hanger with card, case pack 12</t>
  </si>
  <si>
    <t>380gsm Glimmersoft Plush Throw</t>
  </si>
  <si>
    <t>8 (inner2)</t>
  </si>
  <si>
    <t>12 (inner2)</t>
  </si>
  <si>
    <t>Package Type
(Normal, Rolled, Compressed/KD, Improved Packaging, Partially Compressed)</t>
  </si>
  <si>
    <t>380gsm printed Glimmersoft plush, 100%polyester, self hem, on wooden hanger with card, case pack 8</t>
  </si>
  <si>
    <t>380gsm Glimmersoft Plush Throw</t>
    <phoneticPr fontId="55" type="noConversion"/>
  </si>
  <si>
    <t>RS51-7884</t>
  </si>
  <si>
    <t>RS51-7885</t>
  </si>
  <si>
    <t>022164526479</t>
  </si>
  <si>
    <t>022164526486</t>
  </si>
  <si>
    <t>022164526493</t>
  </si>
  <si>
    <t>RS50-7887</t>
  </si>
  <si>
    <t>RS50-7888</t>
  </si>
  <si>
    <t>RS50-7889</t>
  </si>
  <si>
    <t>022164526509</t>
  </si>
  <si>
    <t>022164526516</t>
  </si>
  <si>
    <t>022164526523</t>
  </si>
  <si>
    <t>022164526530</t>
  </si>
  <si>
    <t>RS50-7886</t>
  </si>
  <si>
    <t>PINK/SAGE</t>
    <phoneticPr fontId="55" type="noConversion"/>
  </si>
  <si>
    <t>MULTI A</t>
    <phoneticPr fontId="55" type="noConversion"/>
  </si>
  <si>
    <t>CHARCOAL TAUPE</t>
    <phoneticPr fontId="55" type="noConversion"/>
  </si>
  <si>
    <t>CHARCOAL/WHITE</t>
    <phoneticPr fontId="55" type="noConversion"/>
  </si>
  <si>
    <t>MULTI</t>
    <phoneticPr fontId="55" type="noConversion"/>
  </si>
  <si>
    <t>BON BON</t>
    <phoneticPr fontId="55" type="noConversion"/>
  </si>
  <si>
    <t>SWAMP</t>
    <phoneticPr fontId="55" type="noConversion"/>
  </si>
  <si>
    <t>60x70"</t>
    <phoneticPr fontId="55" type="noConversion"/>
  </si>
  <si>
    <t>PO#11149870 , ship date:3/28/2025 , S/W:4/29-5/4/2025 , Load:1% , order type: POE , Departure port: Shanghai</t>
    <phoneticPr fontId="55" type="noConversion"/>
  </si>
  <si>
    <t>RS51-7883</t>
    <phoneticPr fontId="55" type="noConversion"/>
  </si>
  <si>
    <t>RS-380GS May25 THWBLK</t>
    <phoneticPr fontId="55" type="noConversion"/>
  </si>
  <si>
    <t>PO#11149826 , ship date:3/28/2025 , S/W:4/29-5/4/2025 , Load:1% , order type: POE , Departure port: Shanghai</t>
    <phoneticPr fontId="55" type="noConversion"/>
  </si>
  <si>
    <t>RS-241137</t>
    <phoneticPr fontId="55" type="noConversion"/>
  </si>
  <si>
    <t>RS-241138</t>
    <phoneticPr fontId="55" type="noConversion"/>
  </si>
  <si>
    <t>Urban Domain Home</t>
  </si>
  <si>
    <t>Willow &amp; Sage</t>
    <phoneticPr fontId="55" type="noConversion"/>
  </si>
  <si>
    <t>Urban Domain Home</t>
    <phoneticPr fontId="55" type="noConversion"/>
  </si>
  <si>
    <t>Juniper Home (black)</t>
  </si>
  <si>
    <t>Juniper Home (pink)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</si>
</sst>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8" formatCode="&quot;¥&quot;#,##0.00;[Red]&quot;¥&quot;\-#,##0.00"/>
    <numFmt numFmtId="41" formatCode="_ * #,##0_ ;_ * \-#,##0_ ;_ * &quot;-&quot;_ ;_ @_ "/>
    <numFmt numFmtId="44" formatCode="_ &quot;¥&quot;* #,##0.00_ ;_ &quot;¥&quot;* \-#,##0.00_ ;_ &quot;¥&quot;* &quot;-&quot;??_ ;_ @_ "/>
    <numFmt numFmtId="43" formatCode="_ * #,##0.00_ ;_ * \-#,##0.00_ ;_ * &quot;-&quot;??_ ;_ @_ "/>
    <numFmt numFmtId="26" formatCode="\$#,##0.00_);[Red]\(\$#,##0.00\)"/>
    <numFmt numFmtId="176" formatCode="_(&quot;$&quot;* #,##0.00_);_(&quot;$&quot;* \(#,##0.00\);_(&quot;$&quot;* &quot;-&quot;??_);_(@_)"/>
    <numFmt numFmtId="177" formatCode="_(* #,##0.00_);_(* \(#,##0.00\);_(* &quot;-&quot;??_);_(@_)"/>
    <numFmt numFmtId="178" formatCode="0.0%"/>
    <numFmt numFmtId="179" formatCode="[$$-481]#,##0.00_);[Red]\([$$-481]#,##0.00\)"/>
    <numFmt numFmtId="180" formatCode="0.00_ "/>
    <numFmt numFmtId="181" formatCode="0.0_ "/>
    <numFmt numFmtId="182" formatCode="0_);[Red]\(0\)"/>
    <numFmt numFmtId="183" formatCode="[$$-409]#,##0.00;\-[$$-409]#,##0.00"/>
    <numFmt numFmtId="184" formatCode="[$$-409]#,##0.000_ ;\-[$$-409]#,##0.000\ "/>
    <numFmt numFmtId="185" formatCode="_ &quot;¥&quot;* #,##0.00_ ;_ &quot;¥&quot;* \-#,##0.00_ ;_ &quot;¥&quot;* \-??_ ;_ @_ "/>
    <numFmt numFmtId="186" formatCode="_ \¥* #,##0.00_ ;_ \¥* \-#,##0.00_ ;_ \¥* &quot;-&quot;??_ ;_ @_ "/>
    <numFmt numFmtId="187" formatCode="&quot;$&quot;#,##0.00"/>
    <numFmt numFmtId="188" formatCode="_-* #,##0_-;\-* #,##0_-;_-* &quot;-&quot;_-;_-@_-"/>
    <numFmt numFmtId="189" formatCode="_-* #,##0.00_-;\-* #,##0.00_-;_-* &quot;-&quot;??_-;_-@_-"/>
    <numFmt numFmtId="190" formatCode="_(&quot;$&quot;* #,##0.0_);_(&quot;$&quot;* \(#,##0.0\);_(&quot;$&quot;* &quot;-&quot;??_);_(@_)"/>
    <numFmt numFmtId="191" formatCode="mm/dd/yy_)"/>
    <numFmt numFmtId="192" formatCode="_(&quot;$&quot;* #,##0_);_(&quot;$&quot;* \(#,##0\);_(&quot;$&quot;* &quot;-&quot;??_);_(@_)"/>
    <numFmt numFmtId="193" formatCode="mmm\ dd\,\ yy"/>
    <numFmt numFmtId="194" formatCode="[$￥-804]#,##0.00"/>
    <numFmt numFmtId="195" formatCode="[$$-409]#,##0.00"/>
    <numFmt numFmtId="196" formatCode="0.00_)"/>
    <numFmt numFmtId="197" formatCode="[$$-481]#,##0.00\ ;[Red]\([$$-481]#,##0.00\)"/>
    <numFmt numFmtId="198" formatCode="#,##0.00_ ;[Red]\-#,##0.00\ "/>
    <numFmt numFmtId="199" formatCode="0.0_);[Red]\(0.0\)"/>
    <numFmt numFmtId="200" formatCode="#,##0.00_ "/>
    <numFmt numFmtId="201" formatCode="0.00_);[Red]\(0.00\)"/>
    <numFmt numFmtId="202" formatCode="&quot;¥&quot;#,##0.00_);[Red]\(&quot;¥&quot;#,##0.00\)"/>
    <numFmt numFmtId="203" formatCode="_ &quot;￥&quot;* #,##0.00_ ;_ &quot;￥&quot;* \-#,##0.00_ ;_ &quot;￥&quot;* &quot;-&quot;??_ ;_ @_ "/>
    <numFmt numFmtId="205" formatCode="0.0"/>
    <numFmt numFmtId="206" formatCode="[$¥-804]#,##0.00"/>
  </numFmts>
  <fonts count="114">
    <font>
      <sz val="11"/>
      <color theme="1"/>
      <name val="宋体"/>
      <family val="2"/>
      <scheme val="minor"/>
    </font>
    <font>
      <sz val="11"/>
      <color theme="1"/>
      <name val="宋体"/>
      <family val="2"/>
      <scheme val="minor"/>
    </font>
    <font>
      <sz val="10"/>
      <name val="Arial"/>
      <family val="2"/>
    </font>
    <font>
      <sz val="12"/>
      <name val="宋体"/>
      <family val="3"/>
      <charset val="134"/>
    </font>
    <font>
      <sz val="12"/>
      <name val="宋体"/>
      <family val="3"/>
      <charset val="134"/>
    </font>
    <font>
      <sz val="11"/>
      <color theme="1"/>
      <name val="宋体"/>
      <family val="2"/>
      <charset val="134"/>
      <scheme val="minor"/>
    </font>
    <font>
      <sz val="10"/>
      <name val="Verdana"/>
      <family val="2"/>
    </font>
    <font>
      <sz val="9"/>
      <name val="Arial"/>
      <family val="2"/>
    </font>
    <font>
      <sz val="12"/>
      <name val="Times New Roman"/>
      <family val="1"/>
    </font>
    <font>
      <sz val="10"/>
      <name val="Helv"/>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sz val="12"/>
      <color indexed="8"/>
      <name val="Calibri"/>
      <family val="2"/>
    </font>
    <font>
      <sz val="10"/>
      <color rgb="FF000000"/>
      <name val="Helvetica Neue"/>
      <family val="2"/>
    </font>
    <font>
      <i/>
      <sz val="11"/>
      <color indexed="23"/>
      <name val="Calibri"/>
      <family val="2"/>
    </font>
    <font>
      <i/>
      <sz val="11"/>
      <color indexed="23"/>
      <name val="宋体"/>
      <family val="3"/>
      <charset val="134"/>
    </font>
    <font>
      <sz val="11"/>
      <color indexed="17"/>
      <name val="Calibri"/>
      <family val="2"/>
    </font>
    <font>
      <b/>
      <sz val="12"/>
      <color indexed="8"/>
      <name val="Times New Roman"/>
      <family val="1"/>
    </font>
    <font>
      <b/>
      <sz val="15"/>
      <color indexed="56"/>
      <name val="Calibri"/>
      <family val="2"/>
    </font>
    <font>
      <b/>
      <sz val="13"/>
      <color indexed="56"/>
      <name val="Calibri"/>
      <family val="2"/>
    </font>
    <font>
      <b/>
      <sz val="11"/>
      <color indexed="56"/>
      <name val="Calibri"/>
      <family val="2"/>
    </font>
    <font>
      <b/>
      <sz val="11"/>
      <color indexed="56"/>
      <name val="宋体"/>
      <family val="3"/>
      <charset val="134"/>
    </font>
    <font>
      <u/>
      <sz val="11"/>
      <color indexed="12"/>
      <name val="Calibri"/>
      <family val="2"/>
    </font>
    <font>
      <sz val="11"/>
      <color indexed="62"/>
      <name val="Calibri"/>
      <family val="2"/>
    </font>
    <font>
      <sz val="11"/>
      <color indexed="52"/>
      <name val="Calibri"/>
      <family val="2"/>
    </font>
    <font>
      <sz val="11"/>
      <color indexed="60"/>
      <name val="Calibri"/>
      <family val="2"/>
    </font>
    <font>
      <sz val="12"/>
      <color theme="1"/>
      <name val="宋体"/>
      <family val="2"/>
      <scheme val="minor"/>
    </font>
    <font>
      <sz val="12"/>
      <color indexed="8"/>
      <name val="Footlight MT Light"/>
      <family val="1"/>
    </font>
    <font>
      <b/>
      <sz val="11"/>
      <color indexed="63"/>
      <name val="Calibri"/>
      <family val="2"/>
    </font>
    <font>
      <b/>
      <sz val="10"/>
      <name val="MS Sans Serif"/>
      <family val="2"/>
    </font>
    <font>
      <b/>
      <sz val="18"/>
      <color indexed="56"/>
      <name val="Cambria"/>
      <family val="1"/>
    </font>
    <font>
      <b/>
      <sz val="11"/>
      <color indexed="8"/>
      <name val="Calibri"/>
      <family val="2"/>
    </font>
    <font>
      <sz val="11"/>
      <color indexed="10"/>
      <name val="Calibri"/>
      <family val="2"/>
    </font>
    <font>
      <sz val="11"/>
      <color indexed="10"/>
      <name val="宋体"/>
      <family val="3"/>
      <charset val="134"/>
    </font>
    <font>
      <sz val="11"/>
      <color indexed="17"/>
      <name val="宋体"/>
      <family val="3"/>
      <charset val="134"/>
    </font>
    <font>
      <sz val="11"/>
      <color indexed="20"/>
      <name val="宋体"/>
      <family val="3"/>
      <charset val="134"/>
    </font>
    <font>
      <sz val="11"/>
      <color indexed="8"/>
      <name val="Tahoma"/>
      <family val="2"/>
    </font>
    <font>
      <b/>
      <sz val="15"/>
      <color indexed="56"/>
      <name val="宋体"/>
      <family val="3"/>
      <charset val="134"/>
    </font>
    <font>
      <b/>
      <sz val="13"/>
      <color indexed="56"/>
      <name val="宋体"/>
      <family val="3"/>
      <charset val="134"/>
    </font>
    <font>
      <b/>
      <sz val="18"/>
      <color indexed="56"/>
      <name val="宋体"/>
      <family val="3"/>
      <charset val="134"/>
    </font>
    <font>
      <b/>
      <sz val="11"/>
      <color indexed="9"/>
      <name val="宋体"/>
      <family val="3"/>
      <charset val="134"/>
    </font>
    <font>
      <b/>
      <sz val="11"/>
      <color indexed="8"/>
      <name val="宋体"/>
      <family val="3"/>
      <charset val="134"/>
    </font>
    <font>
      <b/>
      <sz val="11"/>
      <color indexed="52"/>
      <name val="宋体"/>
      <family val="3"/>
      <charset val="134"/>
    </font>
    <font>
      <u/>
      <sz val="10"/>
      <color indexed="12"/>
      <name val="Arial"/>
      <family val="2"/>
    </font>
    <font>
      <sz val="11"/>
      <color indexed="62"/>
      <name val="宋体"/>
      <family val="3"/>
      <charset val="134"/>
    </font>
    <font>
      <b/>
      <sz val="11"/>
      <color indexed="63"/>
      <name val="宋体"/>
      <family val="3"/>
      <charset val="134"/>
    </font>
    <font>
      <sz val="11"/>
      <color indexed="60"/>
      <name val="宋体"/>
      <family val="3"/>
      <charset val="134"/>
    </font>
    <font>
      <sz val="11"/>
      <color indexed="52"/>
      <name val="宋体"/>
      <family val="3"/>
      <charset val="134"/>
    </font>
    <font>
      <sz val="11"/>
      <color theme="1"/>
      <name val="宋体"/>
      <family val="3"/>
      <charset val="134"/>
      <scheme val="minor"/>
    </font>
    <font>
      <sz val="9"/>
      <name val="宋体"/>
      <family val="3"/>
      <charset val="134"/>
      <scheme val="minor"/>
    </font>
    <font>
      <sz val="11"/>
      <name val="Calibri"/>
      <family val="2"/>
    </font>
    <font>
      <sz val="11"/>
      <color rgb="FF000000"/>
      <name val="宋体"/>
      <family val="3"/>
      <charset val="134"/>
    </font>
    <font>
      <sz val="12"/>
      <color theme="1"/>
      <name val="Arial"/>
      <family val="2"/>
    </font>
    <font>
      <sz val="9"/>
      <color indexed="8"/>
      <name val="Calibri"/>
      <family val="2"/>
    </font>
    <font>
      <sz val="10"/>
      <name val="Tahoma"/>
      <family val="2"/>
    </font>
    <font>
      <sz val="11"/>
      <name val="ＭＳ Ｐゴシック"/>
      <family val="2"/>
      <charset val="128"/>
    </font>
    <font>
      <sz val="12"/>
      <name val="바탕체"/>
      <family val="3"/>
    </font>
    <font>
      <sz val="10"/>
      <name val="Times New Roman"/>
      <family val="1"/>
    </font>
    <font>
      <sz val="12"/>
      <color indexed="17"/>
      <name val="宋体"/>
      <family val="3"/>
      <charset val="134"/>
    </font>
    <font>
      <sz val="12"/>
      <color indexed="14"/>
      <name val="宋体"/>
      <family val="3"/>
      <charset val="134"/>
    </font>
    <font>
      <sz val="11"/>
      <name val="蹈框"/>
      <family val="3"/>
      <charset val="134"/>
    </font>
    <font>
      <sz val="11"/>
      <name val="宋体"/>
      <family val="3"/>
      <charset val="134"/>
    </font>
    <font>
      <sz val="12"/>
      <name val="宋体"/>
      <family val="3"/>
      <charset val="134"/>
    </font>
    <font>
      <sz val="9"/>
      <color indexed="10"/>
      <name val="Geneva"/>
      <family val="2"/>
    </font>
    <font>
      <sz val="8"/>
      <name val="Arial"/>
      <family val="2"/>
    </font>
    <font>
      <sz val="7"/>
      <name val="Small Fonts"/>
      <family val="2"/>
    </font>
    <font>
      <b/>
      <i/>
      <sz val="16"/>
      <name val="Helv"/>
      <family val="2"/>
    </font>
    <font>
      <b/>
      <sz val="18"/>
      <color theme="3"/>
      <name val="宋体"/>
      <family val="1"/>
      <scheme val="major"/>
    </font>
    <font>
      <sz val="11"/>
      <color theme="1"/>
      <name val="宋体"/>
      <family val="2"/>
      <scheme val="minor"/>
    </font>
    <font>
      <sz val="11"/>
      <color theme="1"/>
      <name val="宋体"/>
      <family val="2"/>
      <scheme val="minor"/>
    </font>
    <font>
      <sz val="11"/>
      <color theme="1"/>
      <name val="宋体"/>
      <family val="2"/>
      <scheme val="minor"/>
    </font>
    <font>
      <sz val="11"/>
      <color theme="1"/>
      <name val="宋体"/>
      <family val="2"/>
      <scheme val="minor"/>
    </font>
    <font>
      <sz val="11"/>
      <color indexed="8"/>
      <name val="宋体"/>
      <family val="3"/>
      <charset val="134"/>
    </font>
    <font>
      <sz val="11"/>
      <color indexed="17"/>
      <name val="宋体"/>
      <family val="3"/>
      <charset val="134"/>
    </font>
    <font>
      <sz val="11"/>
      <color indexed="20"/>
      <name val="宋体"/>
      <family val="3"/>
      <charset val="134"/>
    </font>
    <font>
      <b/>
      <sz val="10"/>
      <name val="Arial"/>
      <family val="2"/>
    </font>
    <font>
      <b/>
      <sz val="9"/>
      <name val="微软雅黑"/>
      <family val="2"/>
      <charset val="134"/>
    </font>
    <font>
      <sz val="9"/>
      <color rgb="FFFF0000"/>
      <name val="微软雅黑"/>
      <family val="2"/>
      <charset val="134"/>
    </font>
    <font>
      <sz val="9"/>
      <color theme="1"/>
      <name val="微软雅黑"/>
      <family val="2"/>
      <charset val="134"/>
    </font>
    <font>
      <sz val="9"/>
      <name val="微软雅黑"/>
      <family val="2"/>
      <charset val="134"/>
    </font>
    <font>
      <sz val="9"/>
      <color indexed="10"/>
      <name val="微软雅黑"/>
      <family val="2"/>
      <charset val="134"/>
    </font>
    <font>
      <sz val="9"/>
      <color indexed="18"/>
      <name val="微软雅黑"/>
      <family val="2"/>
      <charset val="134"/>
    </font>
    <font>
      <b/>
      <sz val="9"/>
      <color indexed="18"/>
      <name val="微软雅黑"/>
      <family val="2"/>
      <charset val="134"/>
    </font>
    <font>
      <b/>
      <sz val="9"/>
      <color indexed="81"/>
      <name val="宋体"/>
      <family val="3"/>
      <charset val="134"/>
    </font>
    <font>
      <sz val="9"/>
      <color indexed="81"/>
      <name val="宋体"/>
      <family val="3"/>
      <charset val="134"/>
    </font>
    <font>
      <b/>
      <sz val="12"/>
      <name val="微软雅黑"/>
      <family val="2"/>
      <charset val="134"/>
    </font>
    <font>
      <sz val="12"/>
      <name val="微软雅黑"/>
      <family val="2"/>
      <charset val="134"/>
    </font>
    <font>
      <b/>
      <sz val="8"/>
      <name val="微软雅黑"/>
      <family val="2"/>
      <charset val="134"/>
    </font>
    <font>
      <b/>
      <sz val="10"/>
      <name val="微软雅黑"/>
      <family val="2"/>
      <charset val="134"/>
    </font>
    <font>
      <b/>
      <sz val="8"/>
      <color theme="1"/>
      <name val="微软雅黑"/>
      <family val="2"/>
      <charset val="134"/>
    </font>
    <font>
      <b/>
      <sz val="10"/>
      <color rgb="FFFF0000"/>
      <name val="微软雅黑"/>
      <family val="2"/>
      <charset val="134"/>
    </font>
    <font>
      <sz val="10"/>
      <name val="宋体"/>
      <family val="3"/>
      <charset val="134"/>
    </font>
    <font>
      <sz val="10"/>
      <name val="微软雅黑"/>
      <family val="2"/>
      <charset val="134"/>
    </font>
    <font>
      <sz val="10"/>
      <color theme="1"/>
      <name val="微软雅黑"/>
      <family val="2"/>
      <charset val="134"/>
    </font>
    <font>
      <sz val="10"/>
      <color theme="0"/>
      <name val="Arial"/>
      <family val="2"/>
    </font>
    <font>
      <b/>
      <sz val="10"/>
      <color indexed="12"/>
      <name val="Arial"/>
      <family val="2"/>
    </font>
    <font>
      <sz val="10"/>
      <color rgb="FFFF0000"/>
      <name val="Arial"/>
      <family val="2"/>
    </font>
    <font>
      <sz val="10"/>
      <color indexed="12"/>
      <name val="Arial"/>
      <family val="2"/>
    </font>
    <font>
      <sz val="9"/>
      <color indexed="81"/>
      <name val="Tahoma"/>
      <family val="2"/>
    </font>
    <font>
      <b/>
      <sz val="9"/>
      <color indexed="81"/>
      <name val="Tahoma"/>
      <family val="2"/>
    </font>
    <font>
      <sz val="10"/>
      <color theme="1"/>
      <name val="Arial"/>
      <family val="2"/>
    </font>
    <font>
      <sz val="10"/>
      <color rgb="FFFF0000"/>
      <name val="微软雅黑"/>
      <family val="2"/>
      <charset val="134"/>
    </font>
    <font>
      <sz val="10"/>
      <color indexed="8"/>
      <name val="宋体"/>
      <family val="3"/>
      <charset val="134"/>
    </font>
    <font>
      <sz val="8"/>
      <name val="Trebuchet MS"/>
      <family val="2"/>
    </font>
    <font>
      <b/>
      <sz val="16"/>
      <color indexed="9"/>
      <name val="Arial"/>
      <family val="2"/>
    </font>
    <font>
      <sz val="12"/>
      <name val="Arial"/>
      <family val="2"/>
    </font>
    <font>
      <sz val="10"/>
      <color rgb="FF0000FF"/>
      <name val="Arial"/>
      <family val="2"/>
    </font>
    <font>
      <sz val="10"/>
      <color rgb="FF3333FF"/>
      <name val="Arial"/>
      <family val="2"/>
    </font>
  </fonts>
  <fills count="49">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
      <patternFill patternType="solid">
        <fgColor indexed="45"/>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26"/>
        <bgColor indexed="64"/>
      </patternFill>
    </fill>
    <fill>
      <patternFill patternType="solid">
        <fgColor theme="0" tint="-0.14999847407452621"/>
        <bgColor indexed="64"/>
      </patternFill>
    </fill>
    <fill>
      <patternFill patternType="solid">
        <fgColor indexed="31"/>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1"/>
        <bgColor indexed="64"/>
      </patternFill>
    </fill>
    <fill>
      <patternFill patternType="solid">
        <fgColor theme="3" tint="0.59999389629810485"/>
        <bgColor indexed="64"/>
      </patternFill>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7" tint="0.59999389629810485"/>
        <bgColor indexed="64"/>
      </patternFill>
    </fill>
    <fill>
      <patternFill patternType="solid">
        <fgColor rgb="FFFDE9D9"/>
        <bgColor indexed="64"/>
      </patternFill>
    </fill>
    <fill>
      <patternFill patternType="solid">
        <fgColor theme="4" tint="-0.249977111117893"/>
        <bgColor indexed="64"/>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5"/>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bottom/>
      <diagonal/>
    </border>
    <border>
      <left style="thin">
        <color indexed="22"/>
      </left>
      <right style="thin">
        <color indexed="22"/>
      </right>
      <top style="thin">
        <color indexed="64"/>
      </top>
      <bottom/>
      <diagonal/>
    </border>
  </borders>
  <cellStyleXfs count="3462">
    <xf numFmtId="0" fontId="0" fillId="0" borderId="0"/>
    <xf numFmtId="0" fontId="2" fillId="0" borderId="0"/>
    <xf numFmtId="0" fontId="2" fillId="0" borderId="0"/>
    <xf numFmtId="0" fontId="5" fillId="0" borderId="0">
      <alignment vertical="center"/>
    </xf>
    <xf numFmtId="179" fontId="2" fillId="0" borderId="0"/>
    <xf numFmtId="179" fontId="4" fillId="0" borderId="0">
      <alignment vertical="center"/>
    </xf>
    <xf numFmtId="0" fontId="2" fillId="0" borderId="0"/>
    <xf numFmtId="179" fontId="2" fillId="0" borderId="0" applyProtection="0"/>
    <xf numFmtId="179" fontId="2" fillId="0" borderId="0"/>
    <xf numFmtId="0" fontId="2" fillId="0" borderId="0" applyProtection="0"/>
    <xf numFmtId="0" fontId="2" fillId="0" borderId="0" applyProtection="0"/>
    <xf numFmtId="0" fontId="2" fillId="0" borderId="0" applyProtection="0"/>
    <xf numFmtId="183" fontId="5" fillId="0" borderId="0">
      <alignment vertical="center"/>
    </xf>
    <xf numFmtId="183" fontId="2" fillId="0" borderId="0"/>
    <xf numFmtId="183" fontId="2" fillId="0" borderId="0"/>
    <xf numFmtId="0" fontId="3" fillId="0" borderId="0"/>
    <xf numFmtId="184" fontId="2"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8" fillId="0" borderId="0"/>
    <xf numFmtId="0" fontId="9" fillId="0" borderId="0"/>
    <xf numFmtId="0" fontId="9" fillId="0" borderId="0"/>
    <xf numFmtId="0" fontId="9" fillId="0" borderId="0"/>
    <xf numFmtId="179"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179"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179" fontId="2" fillId="0" borderId="0"/>
    <xf numFmtId="0" fontId="2" fillId="0" borderId="0"/>
    <xf numFmtId="0" fontId="2" fillId="0" borderId="0"/>
    <xf numFmtId="179" fontId="2" fillId="0" borderId="0"/>
    <xf numFmtId="0" fontId="2" fillId="0" borderId="0"/>
    <xf numFmtId="184" fontId="2" fillId="0" borderId="0" applyProtection="0"/>
    <xf numFmtId="0" fontId="2" fillId="0" borderId="0" applyProtection="0"/>
    <xf numFmtId="0" fontId="2" fillId="0" borderId="0"/>
    <xf numFmtId="184" fontId="2" fillId="0" borderId="0" applyProtection="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9" fillId="0" borderId="0"/>
    <xf numFmtId="0" fontId="9" fillId="0" borderId="0"/>
    <xf numFmtId="0" fontId="9" fillId="0" borderId="0"/>
    <xf numFmtId="179"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179"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8" fillId="0" borderId="0"/>
    <xf numFmtId="179"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179" fontId="2" fillId="0" borderId="0"/>
    <xf numFmtId="0" fontId="2" fillId="0" borderId="0"/>
    <xf numFmtId="0" fontId="2" fillId="0" borderId="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2" fillId="5" borderId="0" applyNumberFormat="0" applyBorder="0" applyAlignment="0" applyProtection="0">
      <alignment vertical="center"/>
    </xf>
    <xf numFmtId="179" fontId="12" fillId="5" borderId="0" applyNumberFormat="0" applyBorder="0" applyAlignment="0" applyProtection="0">
      <alignment vertical="center"/>
    </xf>
    <xf numFmtId="179"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179" fontId="12" fillId="6" borderId="0" applyNumberFormat="0" applyBorder="0" applyAlignment="0" applyProtection="0">
      <alignment vertical="center"/>
    </xf>
    <xf numFmtId="179"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6" borderId="0" applyNumberFormat="0" applyBorder="0" applyAlignment="0" applyProtection="0">
      <alignment vertical="center"/>
    </xf>
    <xf numFmtId="0" fontId="12" fillId="8" borderId="0" applyNumberFormat="0" applyBorder="0" applyAlignment="0" applyProtection="0">
      <alignment vertical="center"/>
    </xf>
    <xf numFmtId="179" fontId="12" fillId="8" borderId="0" applyNumberFormat="0" applyBorder="0" applyAlignment="0" applyProtection="0">
      <alignment vertical="center"/>
    </xf>
    <xf numFmtId="179"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8" borderId="0" applyNumberFormat="0" applyBorder="0" applyAlignment="0" applyProtection="0">
      <alignment vertical="center"/>
    </xf>
    <xf numFmtId="0" fontId="12" fillId="10" borderId="0" applyNumberFormat="0" applyBorder="0" applyAlignment="0" applyProtection="0">
      <alignment vertical="center"/>
    </xf>
    <xf numFmtId="179" fontId="12" fillId="10" borderId="0" applyNumberFormat="0" applyBorder="0" applyAlignment="0" applyProtection="0">
      <alignment vertical="center"/>
    </xf>
    <xf numFmtId="179"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179" fontId="12" fillId="11" borderId="0" applyNumberFormat="0" applyBorder="0" applyAlignment="0" applyProtection="0">
      <alignment vertical="center"/>
    </xf>
    <xf numFmtId="179"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179" fontId="12" fillId="12" borderId="0" applyNumberFormat="0" applyBorder="0" applyAlignment="0" applyProtection="0">
      <alignment vertical="center"/>
    </xf>
    <xf numFmtId="179" fontId="12" fillId="12" borderId="0" applyNumberFormat="0" applyBorder="0" applyAlignment="0" applyProtection="0">
      <alignment vertical="center"/>
    </xf>
    <xf numFmtId="0" fontId="12" fillId="12" borderId="0" applyNumberFormat="0" applyBorder="0" applyAlignment="0" applyProtection="0">
      <alignment vertical="center"/>
    </xf>
    <xf numFmtId="0" fontId="12" fillId="12" borderId="0" applyNumberFormat="0" applyBorder="0" applyAlignment="0" applyProtection="0">
      <alignment vertical="center"/>
    </xf>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2" fillId="13" borderId="0" applyNumberFormat="0" applyBorder="0" applyAlignment="0" applyProtection="0">
      <alignment vertical="center"/>
    </xf>
    <xf numFmtId="179" fontId="12" fillId="13" borderId="0" applyNumberFormat="0" applyBorder="0" applyAlignment="0" applyProtection="0">
      <alignment vertical="center"/>
    </xf>
    <xf numFmtId="179"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179" fontId="12" fillId="14" borderId="0" applyNumberFormat="0" applyBorder="0" applyAlignment="0" applyProtection="0">
      <alignment vertical="center"/>
    </xf>
    <xf numFmtId="179"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179" fontId="12" fillId="15" borderId="0" applyNumberFormat="0" applyBorder="0" applyAlignment="0" applyProtection="0">
      <alignment vertical="center"/>
    </xf>
    <xf numFmtId="179"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5" borderId="0" applyNumberFormat="0" applyBorder="0" applyAlignment="0" applyProtection="0">
      <alignment vertical="center"/>
    </xf>
    <xf numFmtId="0" fontId="12" fillId="10" borderId="0" applyNumberFormat="0" applyBorder="0" applyAlignment="0" applyProtection="0">
      <alignment vertical="center"/>
    </xf>
    <xf numFmtId="179" fontId="12" fillId="10" borderId="0" applyNumberFormat="0" applyBorder="0" applyAlignment="0" applyProtection="0">
      <alignment vertical="center"/>
    </xf>
    <xf numFmtId="179"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179" fontId="12" fillId="13" borderId="0" applyNumberFormat="0" applyBorder="0" applyAlignment="0" applyProtection="0">
      <alignment vertical="center"/>
    </xf>
    <xf numFmtId="179"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179" fontId="12" fillId="16" borderId="0" applyNumberFormat="0" applyBorder="0" applyAlignment="0" applyProtection="0">
      <alignment vertical="center"/>
    </xf>
    <xf numFmtId="179" fontId="12" fillId="16" borderId="0" applyNumberFormat="0" applyBorder="0" applyAlignment="0" applyProtection="0">
      <alignment vertical="center"/>
    </xf>
    <xf numFmtId="0" fontId="12" fillId="16" borderId="0" applyNumberFormat="0" applyBorder="0" applyAlignment="0" applyProtection="0">
      <alignment vertical="center"/>
    </xf>
    <xf numFmtId="0" fontId="12" fillId="16" borderId="0" applyNumberFormat="0" applyBorder="0" applyAlignment="0" applyProtection="0">
      <alignment vertical="center"/>
    </xf>
    <xf numFmtId="0" fontId="13" fillId="17"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0" borderId="0" applyNumberFormat="0" applyBorder="0" applyAlignment="0" applyProtection="0"/>
    <xf numFmtId="0" fontId="14" fillId="17" borderId="0" applyNumberFormat="0" applyBorder="0" applyAlignment="0" applyProtection="0">
      <alignment vertical="center"/>
    </xf>
    <xf numFmtId="179" fontId="14" fillId="17" borderId="0" applyNumberFormat="0" applyBorder="0" applyAlignment="0" applyProtection="0">
      <alignment vertical="center"/>
    </xf>
    <xf numFmtId="179"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7" borderId="0" applyNumberFormat="0" applyBorder="0" applyAlignment="0" applyProtection="0">
      <alignment vertical="center"/>
    </xf>
    <xf numFmtId="0" fontId="14" fillId="14" borderId="0" applyNumberFormat="0" applyBorder="0" applyAlignment="0" applyProtection="0">
      <alignment vertical="center"/>
    </xf>
    <xf numFmtId="179" fontId="14" fillId="14" borderId="0" applyNumberFormat="0" applyBorder="0" applyAlignment="0" applyProtection="0">
      <alignment vertical="center"/>
    </xf>
    <xf numFmtId="179"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179" fontId="14" fillId="15" borderId="0" applyNumberFormat="0" applyBorder="0" applyAlignment="0" applyProtection="0">
      <alignment vertical="center"/>
    </xf>
    <xf numFmtId="179"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5" borderId="0" applyNumberFormat="0" applyBorder="0" applyAlignment="0" applyProtection="0">
      <alignment vertical="center"/>
    </xf>
    <xf numFmtId="0" fontId="14" fillId="18" borderId="0" applyNumberFormat="0" applyBorder="0" applyAlignment="0" applyProtection="0">
      <alignment vertical="center"/>
    </xf>
    <xf numFmtId="179" fontId="14" fillId="18" borderId="0" applyNumberFormat="0" applyBorder="0" applyAlignment="0" applyProtection="0">
      <alignment vertical="center"/>
    </xf>
    <xf numFmtId="179"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179" fontId="14" fillId="19" borderId="0" applyNumberFormat="0" applyBorder="0" applyAlignment="0" applyProtection="0">
      <alignment vertical="center"/>
    </xf>
    <xf numFmtId="179"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179" fontId="14" fillId="20" borderId="0" applyNumberFormat="0" applyBorder="0" applyAlignment="0" applyProtection="0">
      <alignment vertical="center"/>
    </xf>
    <xf numFmtId="179" fontId="14" fillId="20" borderId="0" applyNumberFormat="0" applyBorder="0" applyAlignment="0" applyProtection="0">
      <alignment vertical="center"/>
    </xf>
    <xf numFmtId="0" fontId="14" fillId="20" borderId="0" applyNumberFormat="0" applyBorder="0" applyAlignment="0" applyProtection="0">
      <alignment vertical="center"/>
    </xf>
    <xf numFmtId="0" fontId="14" fillId="20" borderId="0" applyNumberFormat="0" applyBorder="0" applyAlignment="0" applyProtection="0">
      <alignment vertical="center"/>
    </xf>
    <xf numFmtId="0" fontId="13" fillId="21"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24" borderId="0" applyNumberFormat="0" applyBorder="0" applyAlignment="0" applyProtection="0"/>
    <xf numFmtId="0" fontId="13" fillId="24"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6" fillId="25" borderId="4" applyNumberFormat="0" applyAlignment="0" applyProtection="0"/>
    <xf numFmtId="0" fontId="16" fillId="25" borderId="4" applyNumberFormat="0" applyAlignment="0" applyProtection="0"/>
    <xf numFmtId="0" fontId="17" fillId="26" borderId="5" applyNumberFormat="0" applyAlignment="0" applyProtection="0"/>
    <xf numFmtId="0" fontId="17" fillId="26" borderId="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76" fontId="18" fillId="0" borderId="0" applyFont="0" applyFill="0" applyBorder="0" applyAlignment="0" applyProtection="0"/>
    <xf numFmtId="176" fontId="2" fillId="0" borderId="0" applyFont="0" applyFill="0" applyBorder="0" applyAlignment="0" applyProtection="0"/>
    <xf numFmtId="176" fontId="9" fillId="0" borderId="0" applyFont="0" applyFill="0" applyBorder="0" applyAlignment="0" applyProtection="0"/>
    <xf numFmtId="44" fontId="3" fillId="0" borderId="0" applyFont="0" applyFill="0" applyBorder="0" applyAlignment="0" applyProtection="0">
      <alignment vertical="center"/>
    </xf>
    <xf numFmtId="176" fontId="18"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1" fillId="0" borderId="0" applyFont="0" applyFill="0" applyBorder="0" applyAlignment="0" applyProtection="0"/>
    <xf numFmtId="176" fontId="19"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2" fillId="8" borderId="0" applyNumberFormat="0" applyBorder="0" applyAlignment="0" applyProtection="0"/>
    <xf numFmtId="0" fontId="22" fillId="8" borderId="0" applyNumberFormat="0" applyBorder="0" applyAlignment="0" applyProtection="0"/>
    <xf numFmtId="0" fontId="23" fillId="27" borderId="0" applyNumberFormat="0" applyBorder="0" applyAlignment="0" applyProtection="0"/>
    <xf numFmtId="0" fontId="24" fillId="0" borderId="6"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0" applyNumberFormat="0" applyFill="0" applyBorder="0" applyAlignment="0" applyProtection="0">
      <alignment vertical="top"/>
      <protection locked="0"/>
    </xf>
    <xf numFmtId="0" fontId="29" fillId="12" borderId="4" applyNumberFormat="0" applyAlignment="0" applyProtection="0"/>
    <xf numFmtId="0" fontId="29" fillId="12" borderId="4" applyNumberFormat="0" applyAlignment="0" applyProtection="0"/>
    <xf numFmtId="0" fontId="30" fillId="0" borderId="9" applyNumberFormat="0" applyFill="0" applyAlignment="0" applyProtection="0"/>
    <xf numFmtId="0" fontId="30" fillId="0" borderId="9" applyNumberFormat="0" applyFill="0" applyAlignment="0" applyProtection="0"/>
    <xf numFmtId="0" fontId="31" fillId="28" borderId="0" applyNumberFormat="0" applyBorder="0" applyAlignment="0" applyProtection="0"/>
    <xf numFmtId="0" fontId="31" fillId="28" borderId="0" applyNumberFormat="0" applyBorder="0" applyAlignment="0" applyProtection="0"/>
    <xf numFmtId="0" fontId="2" fillId="27" borderId="0" applyNumberFormat="0" applyFont="0" applyBorder="0" applyAlignment="0" applyProtection="0"/>
    <xf numFmtId="184" fontId="2" fillId="0" borderId="0"/>
    <xf numFmtId="0" fontId="2" fillId="0" borderId="0"/>
    <xf numFmtId="179" fontId="2" fillId="0" borderId="0"/>
    <xf numFmtId="184" fontId="2" fillId="0" borderId="0"/>
    <xf numFmtId="184"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179" fontId="10" fillId="0" borderId="0">
      <alignment vertical="top"/>
    </xf>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9" fillId="0" borderId="0" applyProtection="0"/>
    <xf numFmtId="0" fontId="2" fillId="0" borderId="0"/>
    <xf numFmtId="179"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 fillId="0" borderId="0"/>
    <xf numFmtId="0" fontId="2" fillId="0" borderId="0"/>
    <xf numFmtId="0" fontId="11" fillId="0" borderId="0"/>
    <xf numFmtId="0" fontId="11" fillId="0" borderId="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11" fillId="0" borderId="0"/>
    <xf numFmtId="0" fontId="11" fillId="0" borderId="0"/>
    <xf numFmtId="179" fontId="10" fillId="0" borderId="0">
      <alignment vertical="top"/>
    </xf>
    <xf numFmtId="179" fontId="10" fillId="0" borderId="0">
      <alignment vertical="top"/>
    </xf>
    <xf numFmtId="179" fontId="3" fillId="0" borderId="0"/>
    <xf numFmtId="0" fontId="3" fillId="0" borderId="0"/>
    <xf numFmtId="0" fontId="9" fillId="0" borderId="0" applyProtection="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179" fontId="2" fillId="0" borderId="0"/>
    <xf numFmtId="0" fontId="9" fillId="0" borderId="0" applyProtection="0"/>
    <xf numFmtId="0" fontId="2" fillId="0" borderId="0"/>
    <xf numFmtId="179"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11" fillId="0" borderId="0"/>
    <xf numFmtId="0" fontId="2" fillId="0" borderId="0"/>
    <xf numFmtId="179" fontId="3" fillId="0" borderId="0">
      <alignment vertical="center"/>
    </xf>
    <xf numFmtId="184" fontId="3" fillId="0" borderId="0"/>
    <xf numFmtId="0" fontId="2" fillId="0" borderId="0"/>
    <xf numFmtId="184" fontId="3" fillId="0" borderId="0">
      <alignment vertical="center"/>
    </xf>
    <xf numFmtId="0" fontId="3" fillId="0" borderId="0"/>
    <xf numFmtId="0" fontId="2" fillId="0" borderId="0">
      <alignment vertical="top"/>
    </xf>
    <xf numFmtId="0" fontId="2" fillId="0" borderId="0"/>
    <xf numFmtId="0" fontId="2" fillId="0" borderId="0"/>
    <xf numFmtId="0" fontId="1" fillId="0" borderId="0"/>
    <xf numFmtId="0"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179" fontId="10" fillId="0" borderId="0">
      <alignment vertical="top"/>
    </xf>
    <xf numFmtId="179" fontId="10" fillId="0" borderId="0">
      <alignment vertical="top"/>
    </xf>
    <xf numFmtId="0" fontId="32" fillId="0" borderId="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9" fillId="0" borderId="0" applyProtection="0"/>
    <xf numFmtId="0" fontId="9" fillId="0" borderId="0" applyProtection="0"/>
    <xf numFmtId="0" fontId="9" fillId="0" borderId="0" applyProtection="0"/>
    <xf numFmtId="0" fontId="1" fillId="0" borderId="0"/>
    <xf numFmtId="0" fontId="19" fillId="0" borderId="0"/>
    <xf numFmtId="179" fontId="1" fillId="0" borderId="0">
      <alignment vertical="center"/>
    </xf>
    <xf numFmtId="0"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179" fontId="10" fillId="0" borderId="0">
      <alignment vertical="top"/>
    </xf>
    <xf numFmtId="0" fontId="11" fillId="0" borderId="0"/>
    <xf numFmtId="0" fontId="11" fillId="0" borderId="0"/>
    <xf numFmtId="0" fontId="2" fillId="0" borderId="0"/>
    <xf numFmtId="179" fontId="10" fillId="0" borderId="0">
      <alignment vertical="top"/>
    </xf>
    <xf numFmtId="179" fontId="3"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3"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0" fillId="0" borderId="0">
      <alignment vertical="top"/>
    </xf>
    <xf numFmtId="0" fontId="11" fillId="0" borderId="0"/>
    <xf numFmtId="0" fontId="11" fillId="0" borderId="0"/>
    <xf numFmtId="179" fontId="10"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 fillId="0" borderId="0"/>
    <xf numFmtId="0" fontId="2"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0" fillId="0" borderId="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0" fillId="0" borderId="0">
      <alignment vertical="top"/>
    </xf>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9" fillId="0" borderId="0" applyProtection="0"/>
    <xf numFmtId="0" fontId="9" fillId="0" borderId="0" applyProtection="0"/>
    <xf numFmtId="0" fontId="9" fillId="0" borderId="0" applyProtection="0"/>
    <xf numFmtId="179" fontId="9" fillId="0" borderId="0" applyProtection="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applyFont="0" applyFill="0" applyBorder="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2"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11" fillId="29" borderId="10" applyNumberFormat="0" applyFont="0" applyAlignment="0" applyProtection="0"/>
    <xf numFmtId="0" fontId="34" fillId="25" borderId="11" applyNumberFormat="0" applyAlignment="0" applyProtection="0"/>
    <xf numFmtId="0" fontId="34" fillId="25" borderId="11"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xf numFmtId="0" fontId="2" fillId="0" borderId="0"/>
    <xf numFmtId="0" fontId="2" fillId="0" borderId="0" applyNumberFormat="0" applyFont="0" applyFill="0" applyBorder="0" applyProtection="0">
      <alignment horizontal="left" wrapText="1"/>
    </xf>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37" fillId="0" borderId="12"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8" fillId="0" borderId="0"/>
    <xf numFmtId="43" fontId="11" fillId="0" borderId="0" applyFont="0" applyFill="0" applyBorder="0" applyAlignment="0" applyProtection="0"/>
    <xf numFmtId="43" fontId="11" fillId="0" borderId="0" applyFont="0" applyFill="0" applyBorder="0" applyAlignment="0" applyProtection="0"/>
    <xf numFmtId="0"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8" borderId="0" applyNumberFormat="0" applyBorder="0" applyAlignment="0" applyProtection="0">
      <alignment vertical="center"/>
    </xf>
    <xf numFmtId="179" fontId="22" fillId="8" borderId="0" applyNumberFormat="0" applyBorder="0" applyAlignment="0" applyProtection="0"/>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9" borderId="0" applyNumberFormat="0" applyBorder="0" applyAlignment="0" applyProtection="0"/>
    <xf numFmtId="0" fontId="40" fillId="9" borderId="0" applyNumberFormat="0" applyBorder="0" applyAlignment="0" applyProtection="0"/>
    <xf numFmtId="179" fontId="40" fillId="9"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40" fillId="3" borderId="0" applyNumberFormat="0" applyBorder="0" applyAlignment="0" applyProtection="0"/>
    <xf numFmtId="0" fontId="40" fillId="9" borderId="0" applyNumberFormat="0" applyBorder="0" applyAlignment="0" applyProtection="0"/>
    <xf numFmtId="0" fontId="22" fillId="8" borderId="0" applyNumberFormat="0" applyBorder="0" applyAlignment="0" applyProtection="0"/>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40" fillId="8" borderId="0" applyNumberFormat="0" applyBorder="0" applyAlignment="0" applyProtection="0">
      <alignment vertical="center"/>
    </xf>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179" fontId="22" fillId="8" borderId="0" applyNumberFormat="0" applyBorder="0" applyAlignment="0" applyProtection="0"/>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0" fontId="22" fillId="8" borderId="0" applyNumberFormat="0" applyBorder="0" applyAlignment="0" applyProtection="0"/>
    <xf numFmtId="0" fontId="22" fillId="8" borderId="0" applyNumberFormat="0" applyBorder="0" applyAlignment="0" applyProtection="0"/>
    <xf numFmtId="0" fontId="40" fillId="8"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0" fontId="40" fillId="8" borderId="0" applyNumberFormat="0" applyBorder="0" applyAlignment="0" applyProtection="0">
      <alignment vertical="center"/>
    </xf>
    <xf numFmtId="0" fontId="40" fillId="3" borderId="0" applyNumberFormat="0" applyBorder="0" applyAlignment="0" applyProtection="0">
      <alignment vertical="center"/>
    </xf>
    <xf numFmtId="0" fontId="40" fillId="3" borderId="0" applyNumberFormat="0" applyBorder="0" applyAlignment="0" applyProtection="0">
      <alignment vertical="center"/>
    </xf>
    <xf numFmtId="179" fontId="40" fillId="3" borderId="0" applyNumberFormat="0" applyBorder="0" applyAlignment="0" applyProtection="0">
      <alignment vertical="center"/>
    </xf>
    <xf numFmtId="179" fontId="40" fillId="3" borderId="0" applyNumberFormat="0" applyBorder="0" applyAlignment="0" applyProtection="0">
      <alignment vertical="center"/>
    </xf>
    <xf numFmtId="0"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6" borderId="0" applyNumberFormat="0" applyBorder="0" applyAlignment="0" applyProtection="0">
      <alignment vertical="center"/>
    </xf>
    <xf numFmtId="179" fontId="15" fillId="6" borderId="0" applyNumberFormat="0" applyBorder="0" applyAlignment="0" applyProtection="0"/>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41" fillId="7" borderId="0" applyNumberFormat="0" applyBorder="0" applyAlignment="0" applyProtection="0"/>
    <xf numFmtId="0" fontId="41" fillId="7" borderId="0" applyNumberFormat="0" applyBorder="0" applyAlignment="0" applyProtection="0"/>
    <xf numFmtId="179" fontId="41" fillId="7" borderId="0" applyNumberFormat="0" applyBorder="0" applyAlignment="0" applyProtection="0"/>
    <xf numFmtId="0" fontId="41" fillId="30" borderId="0" applyNumberFormat="0" applyBorder="0" applyAlignment="0" applyProtection="0"/>
    <xf numFmtId="0" fontId="41" fillId="7"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7" borderId="0" applyNumberFormat="0" applyBorder="0" applyAlignment="0" applyProtection="0"/>
    <xf numFmtId="0" fontId="41" fillId="30" borderId="0" applyNumberFormat="0" applyBorder="0" applyAlignment="0" applyProtection="0"/>
    <xf numFmtId="0" fontId="41" fillId="7" borderId="0" applyNumberFormat="0" applyBorder="0" applyAlignment="0" applyProtection="0"/>
    <xf numFmtId="0" fontId="15" fillId="6" borderId="0" applyNumberFormat="0" applyBorder="0" applyAlignment="0" applyProtection="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179" fontId="15" fillId="6" borderId="0" applyNumberFormat="0" applyBorder="0" applyAlignment="0" applyProtection="0"/>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0" fontId="15" fillId="6" borderId="0" applyNumberFormat="0" applyBorder="0" applyAlignment="0" applyProtection="0"/>
    <xf numFmtId="0" fontId="15" fillId="6" borderId="0" applyNumberFormat="0" applyBorder="0" applyAlignment="0" applyProtection="0"/>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0" fontId="41" fillId="6" borderId="0" applyNumberFormat="0" applyBorder="0" applyAlignment="0" applyProtection="0">
      <alignment vertical="center"/>
    </xf>
    <xf numFmtId="0" fontId="41" fillId="30" borderId="0" applyNumberFormat="0" applyBorder="0" applyAlignment="0" applyProtection="0">
      <alignment vertical="center"/>
    </xf>
    <xf numFmtId="0" fontId="41" fillId="30" borderId="0" applyNumberFormat="0" applyBorder="0" applyAlignment="0" applyProtection="0">
      <alignment vertical="center"/>
    </xf>
    <xf numFmtId="179" fontId="41" fillId="30" borderId="0" applyNumberFormat="0" applyBorder="0" applyAlignment="0" applyProtection="0">
      <alignment vertical="center"/>
    </xf>
    <xf numFmtId="179" fontId="41" fillId="30" borderId="0" applyNumberFormat="0" applyBorder="0" applyAlignment="0" applyProtection="0">
      <alignment vertical="center"/>
    </xf>
    <xf numFmtId="0" fontId="3" fillId="0" borderId="0"/>
    <xf numFmtId="0" fontId="2"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1" fillId="0" borderId="0"/>
    <xf numFmtId="179" fontId="1" fillId="0" borderId="0">
      <alignment vertical="center"/>
    </xf>
    <xf numFmtId="0" fontId="1" fillId="0" borderId="0">
      <alignment vertical="center"/>
    </xf>
    <xf numFmtId="184" fontId="1" fillId="0" borderId="0">
      <alignment vertical="center"/>
    </xf>
    <xf numFmtId="0" fontId="3" fillId="0" borderId="0"/>
    <xf numFmtId="0" fontId="3" fillId="0" borderId="0">
      <alignment vertical="center"/>
    </xf>
    <xf numFmtId="179" fontId="3" fillId="0" borderId="0"/>
    <xf numFmtId="0" fontId="3" fillId="0" borderId="0"/>
    <xf numFmtId="0" fontId="3" fillId="0" borderId="0"/>
    <xf numFmtId="179" fontId="3" fillId="0" borderId="0"/>
    <xf numFmtId="0" fontId="42" fillId="0" borderId="0">
      <alignment vertical="center"/>
    </xf>
    <xf numFmtId="0" fontId="3" fillId="0" borderId="0"/>
    <xf numFmtId="179" fontId="3" fillId="0" borderId="0"/>
    <xf numFmtId="0" fontId="11" fillId="0" borderId="0"/>
    <xf numFmtId="179" fontId="3" fillId="0" borderId="0"/>
    <xf numFmtId="0" fontId="42" fillId="0" borderId="0">
      <alignment vertical="center"/>
    </xf>
    <xf numFmtId="0" fontId="42" fillId="0" borderId="0">
      <alignment vertical="center"/>
    </xf>
    <xf numFmtId="0" fontId="3" fillId="0" borderId="0"/>
    <xf numFmtId="179" fontId="3" fillId="0" borderId="0">
      <alignment vertical="center"/>
    </xf>
    <xf numFmtId="0" fontId="42" fillId="0" borderId="0">
      <alignment vertical="center"/>
    </xf>
    <xf numFmtId="0" fontId="42" fillId="0" borderId="0">
      <alignment vertical="center"/>
    </xf>
    <xf numFmtId="0" fontId="6" fillId="0" borderId="0"/>
    <xf numFmtId="0" fontId="3" fillId="0" borderId="0"/>
    <xf numFmtId="179" fontId="2" fillId="0" borderId="0"/>
    <xf numFmtId="0" fontId="2" fillId="0" borderId="0"/>
    <xf numFmtId="0" fontId="11" fillId="0" borderId="0">
      <alignment vertical="center"/>
    </xf>
    <xf numFmtId="179" fontId="3" fillId="0" borderId="0"/>
    <xf numFmtId="0" fontId="3" fillId="0" borderId="0"/>
    <xf numFmtId="0" fontId="2" fillId="0" borderId="0"/>
    <xf numFmtId="0" fontId="14" fillId="21" borderId="0" applyNumberFormat="0" applyBorder="0" applyAlignment="0" applyProtection="0">
      <alignment vertical="center"/>
    </xf>
    <xf numFmtId="179" fontId="14" fillId="21" borderId="0" applyNumberFormat="0" applyBorder="0" applyAlignment="0" applyProtection="0">
      <alignment vertical="center"/>
    </xf>
    <xf numFmtId="179"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179" fontId="14" fillId="22" borderId="0" applyNumberFormat="0" applyBorder="0" applyAlignment="0" applyProtection="0">
      <alignment vertical="center"/>
    </xf>
    <xf numFmtId="179"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179" fontId="14" fillId="23" borderId="0" applyNumberFormat="0" applyBorder="0" applyAlignment="0" applyProtection="0">
      <alignment vertical="center"/>
    </xf>
    <xf numFmtId="179"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23" borderId="0" applyNumberFormat="0" applyBorder="0" applyAlignment="0" applyProtection="0">
      <alignment vertical="center"/>
    </xf>
    <xf numFmtId="0" fontId="14" fillId="18" borderId="0" applyNumberFormat="0" applyBorder="0" applyAlignment="0" applyProtection="0">
      <alignment vertical="center"/>
    </xf>
    <xf numFmtId="179" fontId="14" fillId="18" borderId="0" applyNumberFormat="0" applyBorder="0" applyAlignment="0" applyProtection="0">
      <alignment vertical="center"/>
    </xf>
    <xf numFmtId="179"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179" fontId="14" fillId="19" borderId="0" applyNumberFormat="0" applyBorder="0" applyAlignment="0" applyProtection="0">
      <alignment vertical="center"/>
    </xf>
    <xf numFmtId="179"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19" borderId="0" applyNumberFormat="0" applyBorder="0" applyAlignment="0" applyProtection="0">
      <alignment vertical="center"/>
    </xf>
    <xf numFmtId="0" fontId="14" fillId="24" borderId="0" applyNumberFormat="0" applyBorder="0" applyAlignment="0" applyProtection="0">
      <alignment vertical="center"/>
    </xf>
    <xf numFmtId="179" fontId="14" fillId="24" borderId="0" applyNumberFormat="0" applyBorder="0" applyAlignment="0" applyProtection="0">
      <alignment vertical="center"/>
    </xf>
    <xf numFmtId="179" fontId="14" fillId="24" borderId="0" applyNumberFormat="0" applyBorder="0" applyAlignment="0" applyProtection="0">
      <alignment vertical="center"/>
    </xf>
    <xf numFmtId="0" fontId="14" fillId="24" borderId="0" applyNumberFormat="0" applyBorder="0" applyAlignment="0" applyProtection="0">
      <alignment vertical="center"/>
    </xf>
    <xf numFmtId="0" fontId="14" fillId="24" borderId="0" applyNumberFormat="0" applyBorder="0" applyAlignment="0" applyProtection="0">
      <alignment vertical="center"/>
    </xf>
    <xf numFmtId="0" fontId="43" fillId="0" borderId="6" applyNumberFormat="0" applyFill="0" applyAlignment="0" applyProtection="0">
      <alignment vertical="center"/>
    </xf>
    <xf numFmtId="179" fontId="43" fillId="0" borderId="6" applyNumberFormat="0" applyFill="0" applyAlignment="0" applyProtection="0">
      <alignment vertical="center"/>
    </xf>
    <xf numFmtId="179" fontId="43" fillId="0" borderId="6" applyNumberFormat="0" applyFill="0" applyAlignment="0" applyProtection="0">
      <alignment vertical="center"/>
    </xf>
    <xf numFmtId="0" fontId="43" fillId="0" borderId="6"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179" fontId="44" fillId="0" borderId="7" applyNumberFormat="0" applyFill="0" applyAlignment="0" applyProtection="0">
      <alignment vertical="center"/>
    </xf>
    <xf numFmtId="179" fontId="44" fillId="0" borderId="7" applyNumberFormat="0" applyFill="0" applyAlignment="0" applyProtection="0">
      <alignment vertical="center"/>
    </xf>
    <xf numFmtId="0" fontId="44" fillId="0" borderId="7" applyNumberFormat="0" applyFill="0" applyAlignment="0" applyProtection="0">
      <alignment vertical="center"/>
    </xf>
    <xf numFmtId="0" fontId="44" fillId="0" borderId="7" applyNumberFormat="0" applyFill="0" applyAlignment="0" applyProtection="0">
      <alignment vertical="center"/>
    </xf>
    <xf numFmtId="0" fontId="27" fillId="0" borderId="8" applyNumberFormat="0" applyFill="0" applyAlignment="0" applyProtection="0">
      <alignment vertical="center"/>
    </xf>
    <xf numFmtId="179" fontId="27" fillId="0" borderId="8" applyNumberFormat="0" applyFill="0" applyAlignment="0" applyProtection="0">
      <alignment vertical="center"/>
    </xf>
    <xf numFmtId="179"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8" applyNumberFormat="0" applyFill="0" applyAlignment="0" applyProtection="0">
      <alignment vertical="center"/>
    </xf>
    <xf numFmtId="0" fontId="27" fillId="0" borderId="0" applyNumberFormat="0" applyFill="0" applyBorder="0" applyAlignment="0" applyProtection="0">
      <alignment vertical="center"/>
    </xf>
    <xf numFmtId="179" fontId="27" fillId="0" borderId="0" applyNumberFormat="0" applyFill="0" applyBorder="0" applyAlignment="0" applyProtection="0">
      <alignment vertical="center"/>
    </xf>
    <xf numFmtId="179"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5" fillId="0" borderId="0" applyNumberFormat="0" applyFill="0" applyBorder="0" applyAlignment="0" applyProtection="0">
      <alignment vertical="center"/>
    </xf>
    <xf numFmtId="179" fontId="45" fillId="0" borderId="0" applyNumberFormat="0" applyFill="0" applyBorder="0" applyAlignment="0" applyProtection="0">
      <alignment vertical="center"/>
    </xf>
    <xf numFmtId="179"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2" fillId="0" borderId="0" applyProtection="0"/>
    <xf numFmtId="181" fontId="2" fillId="0" borderId="0" applyProtection="0"/>
    <xf numFmtId="179" fontId="2" fillId="0" borderId="0"/>
    <xf numFmtId="184" fontId="2" fillId="0" borderId="0"/>
    <xf numFmtId="179" fontId="2" fillId="0" borderId="0" applyProtection="0"/>
    <xf numFmtId="0" fontId="2" fillId="0" borderId="0"/>
    <xf numFmtId="0" fontId="2" fillId="0" borderId="0"/>
    <xf numFmtId="0" fontId="2" fillId="0" borderId="0"/>
    <xf numFmtId="184" fontId="2" fillId="0" borderId="0"/>
    <xf numFmtId="184" fontId="2" fillId="0" borderId="0"/>
    <xf numFmtId="0" fontId="2" fillId="0" borderId="0"/>
    <xf numFmtId="184" fontId="2" fillId="0" borderId="0" applyProtection="0"/>
    <xf numFmtId="0" fontId="46" fillId="26" borderId="5" applyNumberFormat="0" applyAlignment="0" applyProtection="0">
      <alignment vertical="center"/>
    </xf>
    <xf numFmtId="179" fontId="46" fillId="26" borderId="5" applyNumberFormat="0" applyAlignment="0" applyProtection="0">
      <alignment vertical="center"/>
    </xf>
    <xf numFmtId="179" fontId="46" fillId="26" borderId="5" applyNumberFormat="0" applyAlignment="0" applyProtection="0">
      <alignment vertical="center"/>
    </xf>
    <xf numFmtId="0" fontId="46" fillId="26" borderId="5" applyNumberFormat="0" applyAlignment="0" applyProtection="0">
      <alignment vertical="center"/>
    </xf>
    <xf numFmtId="0" fontId="46" fillId="26" borderId="5" applyNumberFormat="0" applyAlignment="0" applyProtection="0">
      <alignment vertical="center"/>
    </xf>
    <xf numFmtId="0" fontId="11" fillId="0" borderId="0">
      <alignment vertical="center"/>
    </xf>
    <xf numFmtId="0" fontId="3" fillId="0" borderId="0"/>
    <xf numFmtId="0" fontId="47" fillId="0" borderId="12" applyNumberFormat="0" applyFill="0" applyAlignment="0" applyProtection="0">
      <alignment vertical="center"/>
    </xf>
    <xf numFmtId="179" fontId="47" fillId="0" borderId="12" applyNumberFormat="0" applyFill="0" applyAlignment="0" applyProtection="0">
      <alignment vertical="center"/>
    </xf>
    <xf numFmtId="179" fontId="47" fillId="0" borderId="12" applyNumberFormat="0" applyFill="0" applyAlignment="0" applyProtection="0">
      <alignment vertical="center"/>
    </xf>
    <xf numFmtId="0" fontId="47" fillId="0" borderId="12" applyNumberFormat="0" applyFill="0" applyAlignment="0" applyProtection="0">
      <alignment vertical="center"/>
    </xf>
    <xf numFmtId="0" fontId="47" fillId="0" borderId="12" applyNumberFormat="0" applyFill="0" applyAlignment="0" applyProtection="0">
      <alignment vertical="center"/>
    </xf>
    <xf numFmtId="0" fontId="3" fillId="29" borderId="10" applyNumberFormat="0" applyFont="0" applyAlignment="0" applyProtection="0">
      <alignment vertical="center"/>
    </xf>
    <xf numFmtId="179" fontId="3" fillId="29" borderId="10" applyNumberFormat="0" applyFont="0" applyAlignment="0" applyProtection="0">
      <alignment vertical="center"/>
    </xf>
    <xf numFmtId="179" fontId="3" fillId="29" borderId="10" applyNumberFormat="0" applyFont="0" applyAlignment="0" applyProtection="0">
      <alignment vertical="center"/>
    </xf>
    <xf numFmtId="0" fontId="12" fillId="29" borderId="10" applyNumberFormat="0" applyFont="0" applyAlignment="0" applyProtection="0">
      <alignment vertical="center"/>
    </xf>
    <xf numFmtId="0" fontId="3" fillId="29" borderId="10" applyNumberFormat="0" applyFont="0" applyAlignment="0" applyProtection="0">
      <alignment vertical="center"/>
    </xf>
    <xf numFmtId="0" fontId="3" fillId="29" borderId="10" applyNumberFormat="0" applyFont="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alignment vertical="center"/>
    </xf>
    <xf numFmtId="9" fontId="2" fillId="0" borderId="0" applyFont="0" applyFill="0" applyBorder="0" applyAlignment="0" applyProtection="0"/>
    <xf numFmtId="9" fontId="3"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alignment vertical="center"/>
    </xf>
    <xf numFmtId="0" fontId="21" fillId="0" borderId="0" applyNumberFormat="0" applyFill="0" applyBorder="0" applyAlignment="0" applyProtection="0">
      <alignment vertical="center"/>
    </xf>
    <xf numFmtId="179" fontId="21" fillId="0" borderId="0" applyNumberFormat="0" applyFill="0" applyBorder="0" applyAlignment="0" applyProtection="0">
      <alignment vertical="center"/>
    </xf>
    <xf numFmtId="179"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9" fillId="0" borderId="0" applyNumberFormat="0" applyFill="0" applyBorder="0" applyAlignment="0" applyProtection="0">
      <alignment vertical="center"/>
    </xf>
    <xf numFmtId="179" fontId="39" fillId="0" borderId="0" applyNumberFormat="0" applyFill="0" applyBorder="0" applyAlignment="0" applyProtection="0">
      <alignment vertical="center"/>
    </xf>
    <xf numFmtId="179"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8" fillId="25" borderId="4" applyNumberFormat="0" applyAlignment="0" applyProtection="0">
      <alignment vertical="center"/>
    </xf>
    <xf numFmtId="179" fontId="48" fillId="25" borderId="4" applyNumberFormat="0" applyAlignment="0" applyProtection="0">
      <alignment vertical="center"/>
    </xf>
    <xf numFmtId="179" fontId="48" fillId="25" borderId="4" applyNumberFormat="0" applyAlignment="0" applyProtection="0">
      <alignment vertical="center"/>
    </xf>
    <xf numFmtId="0" fontId="48" fillId="25" borderId="4" applyNumberFormat="0" applyAlignment="0" applyProtection="0">
      <alignment vertical="center"/>
    </xf>
    <xf numFmtId="0" fontId="48" fillId="25" borderId="4" applyNumberFormat="0" applyAlignment="0" applyProtection="0">
      <alignment vertical="center"/>
    </xf>
    <xf numFmtId="176" fontId="2" fillId="0" borderId="0" applyFont="0" applyFill="0" applyBorder="0" applyAlignment="0" applyProtection="0"/>
    <xf numFmtId="44" fontId="3" fillId="0" borderId="0" applyFont="0" applyFill="0" applyBorder="0" applyAlignment="0" applyProtection="0">
      <alignment vertical="center"/>
    </xf>
    <xf numFmtId="176" fontId="6" fillId="0" borderId="0" applyFont="0" applyFill="0" applyBorder="0" applyAlignment="0" applyProtection="0">
      <alignment vertical="center"/>
    </xf>
    <xf numFmtId="185" fontId="3" fillId="0" borderId="0" applyFont="0" applyFill="0" applyBorder="0" applyAlignment="0" applyProtection="0"/>
    <xf numFmtId="186" fontId="3" fillId="0" borderId="0" applyFont="0" applyFill="0" applyBorder="0" applyAlignment="0" applyProtection="0">
      <alignment vertical="center"/>
    </xf>
    <xf numFmtId="176" fontId="2" fillId="0" borderId="0" applyFont="0" applyFill="0" applyBorder="0" applyAlignment="0" applyProtection="0"/>
    <xf numFmtId="179" fontId="49" fillId="0" borderId="0" applyNumberFormat="0" applyFill="0" applyBorder="0" applyAlignment="0" applyProtection="0">
      <alignment vertical="top"/>
      <protection locked="0"/>
    </xf>
    <xf numFmtId="0" fontId="50" fillId="12" borderId="4" applyNumberFormat="0" applyAlignment="0" applyProtection="0">
      <alignment vertical="center"/>
    </xf>
    <xf numFmtId="179" fontId="50" fillId="12" borderId="4" applyNumberFormat="0" applyAlignment="0" applyProtection="0">
      <alignment vertical="center"/>
    </xf>
    <xf numFmtId="179" fontId="50" fillId="12" borderId="4" applyNumberFormat="0" applyAlignment="0" applyProtection="0">
      <alignment vertical="center"/>
    </xf>
    <xf numFmtId="0" fontId="50" fillId="12" borderId="4" applyNumberFormat="0" applyAlignment="0" applyProtection="0">
      <alignment vertical="center"/>
    </xf>
    <xf numFmtId="0" fontId="50" fillId="12" borderId="4" applyNumberFormat="0" applyAlignment="0" applyProtection="0">
      <alignment vertical="center"/>
    </xf>
    <xf numFmtId="0" fontId="51" fillId="25" borderId="11" applyNumberFormat="0" applyAlignment="0" applyProtection="0">
      <alignment vertical="center"/>
    </xf>
    <xf numFmtId="179" fontId="51" fillId="25" borderId="11" applyNumberFormat="0" applyAlignment="0" applyProtection="0">
      <alignment vertical="center"/>
    </xf>
    <xf numFmtId="179" fontId="51" fillId="25" borderId="11" applyNumberFormat="0" applyAlignment="0" applyProtection="0">
      <alignment vertical="center"/>
    </xf>
    <xf numFmtId="0" fontId="51" fillId="25" borderId="11" applyNumberFormat="0" applyAlignment="0" applyProtection="0">
      <alignment vertical="center"/>
    </xf>
    <xf numFmtId="0" fontId="51" fillId="25" borderId="11" applyNumberFormat="0" applyAlignment="0" applyProtection="0">
      <alignment vertical="center"/>
    </xf>
    <xf numFmtId="0" fontId="52" fillId="28" borderId="0" applyNumberFormat="0" applyBorder="0" applyAlignment="0" applyProtection="0">
      <alignment vertical="center"/>
    </xf>
    <xf numFmtId="179" fontId="52" fillId="28" borderId="0" applyNumberFormat="0" applyBorder="0" applyAlignment="0" applyProtection="0">
      <alignment vertical="center"/>
    </xf>
    <xf numFmtId="179" fontId="52" fillId="28" borderId="0" applyNumberFormat="0" applyBorder="0" applyAlignment="0" applyProtection="0">
      <alignment vertical="center"/>
    </xf>
    <xf numFmtId="0" fontId="52" fillId="28" borderId="0" applyNumberFormat="0" applyBorder="0" applyAlignment="0" applyProtection="0">
      <alignment vertical="center"/>
    </xf>
    <xf numFmtId="0" fontId="52" fillId="28" borderId="0" applyNumberFormat="0" applyBorder="0" applyAlignment="0" applyProtection="0">
      <alignment vertical="center"/>
    </xf>
    <xf numFmtId="0" fontId="53" fillId="0" borderId="9" applyNumberFormat="0" applyFill="0" applyAlignment="0" applyProtection="0">
      <alignment vertical="center"/>
    </xf>
    <xf numFmtId="179" fontId="53" fillId="0" borderId="9" applyNumberFormat="0" applyFill="0" applyAlignment="0" applyProtection="0">
      <alignment vertical="center"/>
    </xf>
    <xf numFmtId="179" fontId="53" fillId="0" borderId="9" applyNumberFormat="0" applyFill="0" applyAlignment="0" applyProtection="0">
      <alignment vertical="center"/>
    </xf>
    <xf numFmtId="0" fontId="53" fillId="0" borderId="9" applyNumberFormat="0" applyFill="0" applyAlignment="0" applyProtection="0">
      <alignment vertical="center"/>
    </xf>
    <xf numFmtId="0" fontId="53" fillId="0" borderId="9" applyNumberFormat="0" applyFill="0" applyAlignment="0" applyProtection="0">
      <alignment vertical="center"/>
    </xf>
    <xf numFmtId="179" fontId="54" fillId="0" borderId="0">
      <alignment vertical="center"/>
    </xf>
    <xf numFmtId="183" fontId="2" fillId="0" borderId="0"/>
    <xf numFmtId="0" fontId="56" fillId="0" borderId="0"/>
    <xf numFmtId="44" fontId="3" fillId="0" borderId="0" applyFont="0" applyFill="0" applyBorder="0" applyAlignment="0" applyProtection="0"/>
    <xf numFmtId="44" fontId="3" fillId="0" borderId="0" applyFont="0" applyFill="0" applyBorder="0" applyAlignment="0" applyProtection="0">
      <alignment vertical="center"/>
    </xf>
    <xf numFmtId="0" fontId="32" fillId="0" borderId="0"/>
    <xf numFmtId="0" fontId="57" fillId="0" borderId="0"/>
    <xf numFmtId="44" fontId="3" fillId="0" borderId="0" applyFont="0" applyFill="0" applyBorder="0" applyAlignment="0" applyProtection="0">
      <alignment vertical="center"/>
    </xf>
    <xf numFmtId="0" fontId="32" fillId="0" borderId="0"/>
    <xf numFmtId="0" fontId="2" fillId="0" borderId="0"/>
    <xf numFmtId="0" fontId="3"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10" fillId="0" borderId="0">
      <alignment vertical="top"/>
    </xf>
    <xf numFmtId="0" fontId="10" fillId="0" borderId="0">
      <alignment vertical="top"/>
    </xf>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ont="0" applyFill="0" applyBorder="0" applyProtection="0">
      <alignment vertical="center" wrapText="1"/>
    </xf>
    <xf numFmtId="0" fontId="2" fillId="0" borderId="0"/>
    <xf numFmtId="0" fontId="2" fillId="0" borderId="0"/>
    <xf numFmtId="0" fontId="2" fillId="0" borderId="0" applyNumberFormat="0" applyFont="0" applyFill="0" applyBorder="0" applyProtection="0">
      <alignment vertical="center" wrapText="1"/>
    </xf>
    <xf numFmtId="0" fontId="2" fillId="0" borderId="0"/>
    <xf numFmtId="0" fontId="2" fillId="0" borderId="0" applyNumberFormat="0" applyFont="0" applyFill="0" applyBorder="0" applyProtection="0">
      <alignment vertical="center" wrapText="1"/>
    </xf>
    <xf numFmtId="0" fontId="9" fillId="0" borderId="0"/>
    <xf numFmtId="0" fontId="2" fillId="0" borderId="0"/>
    <xf numFmtId="0" fontId="2"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10" fillId="0" borderId="0">
      <alignment vertical="top"/>
    </xf>
    <xf numFmtId="0" fontId="2" fillId="0" borderId="0"/>
    <xf numFmtId="0" fontId="2" fillId="0" borderId="0"/>
    <xf numFmtId="0" fontId="2" fillId="0" borderId="0"/>
    <xf numFmtId="0" fontId="11" fillId="5" borderId="0" applyNumberFormat="0" applyBorder="0" applyAlignment="0" applyProtection="0"/>
    <xf numFmtId="0" fontId="11" fillId="6"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4" borderId="0" applyNumberFormat="0" applyBorder="0" applyAlignment="0" applyProtection="0"/>
    <xf numFmtId="0" fontId="15" fillId="6" borderId="0" applyNumberFormat="0" applyBorder="0" applyAlignment="0" applyProtection="0"/>
    <xf numFmtId="0" fontId="16" fillId="25" borderId="4" applyNumberFormat="0" applyAlignment="0" applyProtection="0"/>
    <xf numFmtId="0" fontId="17" fillId="26" borderId="5"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176" fontId="2" fillId="0" borderId="0" applyFont="0" applyFill="0" applyBorder="0" applyAlignment="0" applyProtection="0"/>
    <xf numFmtId="176" fontId="7" fillId="0" borderId="0" applyFont="0" applyFill="0" applyBorder="0" applyAlignment="0" applyProtection="0"/>
    <xf numFmtId="176" fontId="3" fillId="0" borderId="0" applyFont="0" applyFill="0" applyBorder="0" applyAlignment="0" applyProtection="0"/>
    <xf numFmtId="176" fontId="11" fillId="0" borderId="0" applyFont="0" applyFill="0" applyBorder="0" applyAlignment="0" applyProtection="0"/>
    <xf numFmtId="176" fontId="2" fillId="0" borderId="0" applyFont="0" applyFill="0" applyBorder="0" applyAlignment="0" applyProtection="0"/>
    <xf numFmtId="176" fontId="11" fillId="0" borderId="0" applyFont="0" applyFill="0" applyBorder="0" applyAlignment="0" applyProtection="0"/>
    <xf numFmtId="0" fontId="20" fillId="0" borderId="0" applyNumberFormat="0" applyFill="0" applyBorder="0" applyAlignment="0" applyProtection="0"/>
    <xf numFmtId="0" fontId="22" fillId="8" borderId="0" applyNumberFormat="0" applyBorder="0" applyAlignment="0" applyProtection="0"/>
    <xf numFmtId="0" fontId="24" fillId="0" borderId="6" applyNumberFormat="0" applyFill="0" applyAlignment="0" applyProtection="0"/>
    <xf numFmtId="0" fontId="25" fillId="0" borderId="7"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29" fillId="12" borderId="4" applyNumberFormat="0" applyAlignment="0" applyProtection="0"/>
    <xf numFmtId="0" fontId="30" fillId="0" borderId="9" applyNumberFormat="0" applyFill="0" applyAlignment="0" applyProtection="0"/>
    <xf numFmtId="0" fontId="31" fillId="28" borderId="0" applyNumberFormat="0" applyBorder="0" applyAlignment="0" applyProtection="0"/>
    <xf numFmtId="0" fontId="9" fillId="0" borderId="0" applyProtection="0"/>
    <xf numFmtId="0" fontId="3" fillId="0" borderId="0"/>
    <xf numFmtId="0" fontId="3" fillId="0" borderId="0">
      <alignment vertical="top"/>
    </xf>
    <xf numFmtId="0" fontId="3" fillId="0" borderId="0">
      <alignment vertical="top"/>
    </xf>
    <xf numFmtId="0" fontId="3" fillId="0" borderId="0">
      <alignment vertical="top"/>
    </xf>
    <xf numFmtId="0" fontId="58" fillId="0" borderId="0"/>
    <xf numFmtId="0" fontId="11" fillId="0" borderId="0"/>
    <xf numFmtId="0" fontId="32" fillId="0" borderId="0"/>
    <xf numFmtId="0" fontId="3" fillId="0" borderId="0">
      <alignment vertical="top"/>
    </xf>
    <xf numFmtId="0" fontId="3" fillId="0" borderId="0">
      <alignment vertical="top"/>
    </xf>
    <xf numFmtId="0" fontId="2" fillId="0" borderId="0"/>
    <xf numFmtId="0" fontId="2" fillId="0" borderId="0"/>
    <xf numFmtId="0" fontId="2" fillId="0" borderId="0"/>
    <xf numFmtId="0" fontId="11" fillId="0" borderId="0"/>
    <xf numFmtId="0" fontId="11" fillId="0" borderId="0"/>
    <xf numFmtId="0" fontId="59" fillId="0" borderId="0"/>
    <xf numFmtId="0" fontId="60" fillId="0" borderId="0"/>
    <xf numFmtId="0" fontId="7" fillId="0" borderId="0"/>
    <xf numFmtId="0" fontId="3" fillId="0" borderId="0"/>
    <xf numFmtId="0" fontId="59" fillId="0" borderId="0"/>
    <xf numFmtId="0" fontId="18" fillId="0" borderId="0"/>
    <xf numFmtId="0" fontId="18" fillId="0" borderId="0"/>
    <xf numFmtId="0" fontId="3" fillId="29" borderId="10" applyNumberFormat="0" applyFont="0" applyAlignment="0" applyProtection="0"/>
    <xf numFmtId="0" fontId="34" fillId="25" borderId="11" applyNumberFormat="0" applyAlignment="0" applyProtection="0"/>
    <xf numFmtId="9" fontId="3" fillId="0" borderId="0" applyFont="0" applyFill="0" applyBorder="0" applyAlignment="0" applyProtection="0"/>
    <xf numFmtId="9" fontId="58" fillId="0" borderId="0" applyFont="0" applyFill="0" applyBorder="0" applyAlignment="0" applyProtection="0"/>
    <xf numFmtId="0" fontId="2" fillId="0" borderId="0"/>
    <xf numFmtId="0" fontId="2" fillId="0" borderId="0"/>
    <xf numFmtId="0" fontId="10" fillId="0" borderId="0">
      <alignment vertical="top"/>
    </xf>
    <xf numFmtId="0" fontId="36" fillId="0" borderId="0" applyNumberFormat="0" applyFill="0" applyBorder="0" applyAlignment="0" applyProtection="0"/>
    <xf numFmtId="0" fontId="37" fillId="0" borderId="12" applyNumberFormat="0" applyFill="0" applyAlignment="0" applyProtection="0"/>
    <xf numFmtId="0" fontId="38" fillId="0" borderId="0" applyNumberFormat="0" applyFill="0" applyBorder="0" applyAlignment="0" applyProtection="0"/>
    <xf numFmtId="38" fontId="61" fillId="0" borderId="0" applyFont="0" applyFill="0" applyBorder="0" applyAlignment="0" applyProtection="0"/>
    <xf numFmtId="40"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62" fillId="0" borderId="0"/>
    <xf numFmtId="188" fontId="8" fillId="0" borderId="0" applyFont="0" applyFill="0" applyBorder="0" applyAlignment="0" applyProtection="0"/>
    <xf numFmtId="189" fontId="8" fillId="0" borderId="0" applyFont="0" applyFill="0" applyBorder="0" applyAlignment="0" applyProtection="0"/>
    <xf numFmtId="41" fontId="63" fillId="0" borderId="0" applyFont="0" applyFill="0" applyBorder="0" applyAlignment="0" applyProtection="0"/>
    <xf numFmtId="43" fontId="63" fillId="0" borderId="0" applyFont="0" applyFill="0" applyBorder="0" applyAlignment="0" applyProtection="0"/>
    <xf numFmtId="0" fontId="40" fillId="25" borderId="0" applyNumberFormat="0" applyBorder="0" applyAlignment="0" applyProtection="0">
      <alignment vertical="center"/>
    </xf>
    <xf numFmtId="0" fontId="22" fillId="3" borderId="0" applyNumberFormat="0" applyBorder="0" applyAlignment="0" applyProtection="0"/>
    <xf numFmtId="0" fontId="22" fillId="8" borderId="0" applyNumberFormat="0" applyBorder="0" applyAlignment="0" applyProtection="0">
      <alignment vertical="center"/>
    </xf>
    <xf numFmtId="0" fontId="22" fillId="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40" fillId="3" borderId="0" applyNumberFormat="0" applyBorder="0" applyAlignment="0" applyProtection="0">
      <alignment vertical="center"/>
    </xf>
    <xf numFmtId="0" fontId="64" fillId="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3"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41" fillId="25" borderId="0" applyNumberFormat="0" applyBorder="0" applyAlignment="0" applyProtection="0">
      <alignment vertical="center"/>
    </xf>
    <xf numFmtId="0" fontId="15" fillId="30" borderId="0" applyNumberFormat="0" applyBorder="0" applyAlignment="0" applyProtection="0"/>
    <xf numFmtId="0" fontId="15" fillId="6" borderId="0" applyNumberFormat="0" applyBorder="0" applyAlignment="0" applyProtection="0">
      <alignment vertical="center"/>
    </xf>
    <xf numFmtId="0" fontId="15" fillId="6"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41" fillId="30" borderId="0" applyNumberFormat="0" applyBorder="0" applyAlignment="0" applyProtection="0">
      <alignment vertical="center"/>
    </xf>
    <xf numFmtId="0" fontId="65" fillId="6"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15" fillId="30"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42" fillId="0" borderId="0"/>
    <xf numFmtId="0" fontId="42" fillId="0" borderId="0"/>
    <xf numFmtId="0" fontId="42" fillId="0" borderId="0"/>
    <xf numFmtId="0" fontId="42" fillId="0" borderId="0"/>
    <xf numFmtId="0" fontId="42" fillId="0" borderId="0"/>
    <xf numFmtId="0" fontId="4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pplyProtection="0">
      <alignment vertical="top"/>
    </xf>
    <xf numFmtId="0" fontId="3" fillId="0" borderId="0">
      <alignment vertical="center"/>
    </xf>
    <xf numFmtId="0" fontId="3" fillId="0" borderId="0">
      <alignment vertical="center"/>
    </xf>
    <xf numFmtId="0" fontId="42" fillId="0" borderId="0">
      <alignment vertical="center"/>
    </xf>
    <xf numFmtId="0" fontId="2" fillId="0" borderId="0"/>
    <xf numFmtId="0" fontId="3" fillId="0" borderId="0">
      <alignment vertical="top"/>
    </xf>
    <xf numFmtId="0" fontId="2" fillId="0" borderId="0"/>
    <xf numFmtId="0" fontId="42" fillId="0" borderId="0"/>
    <xf numFmtId="0" fontId="63" fillId="0" borderId="0"/>
    <xf numFmtId="0" fontId="2" fillId="0" borderId="0" applyNumberFormat="0" applyFont="0" applyFill="0" applyBorder="0" applyProtection="0">
      <alignment vertical="center" wrapText="1"/>
    </xf>
    <xf numFmtId="190" fontId="3" fillId="0" borderId="0" applyFont="0" applyFill="0" applyBorder="0" applyAlignment="0" applyProtection="0"/>
    <xf numFmtId="191" fontId="3" fillId="0" borderId="0" applyFont="0" applyFill="0" applyBorder="0" applyAlignment="0" applyProtection="0"/>
    <xf numFmtId="44" fontId="3" fillId="0" borderId="0" applyBorder="0" applyProtection="0">
      <alignment vertical="center"/>
    </xf>
    <xf numFmtId="0" fontId="66" fillId="0" borderId="0"/>
    <xf numFmtId="192" fontId="3" fillId="0" borderId="0" applyFont="0" applyFill="0" applyBorder="0" applyAlignment="0" applyProtection="0"/>
    <xf numFmtId="193" fontId="3" fillId="0" borderId="0" applyFont="0" applyFill="0" applyBorder="0" applyAlignment="0" applyProtection="0"/>
    <xf numFmtId="9" fontId="32" fillId="0" borderId="0" applyFont="0" applyFill="0" applyBorder="0" applyAlignment="0" applyProtection="0"/>
    <xf numFmtId="194" fontId="2" fillId="0" borderId="0"/>
    <xf numFmtId="194" fontId="2" fillId="0" borderId="0"/>
    <xf numFmtId="194" fontId="2" fillId="0" borderId="0"/>
    <xf numFmtId="194" fontId="2" fillId="0" borderId="0"/>
    <xf numFmtId="194" fontId="2" fillId="0" borderId="0"/>
    <xf numFmtId="0" fontId="1" fillId="0" borderId="0"/>
    <xf numFmtId="9" fontId="1" fillId="0" borderId="0" applyFont="0" applyFill="0" applyBorder="0" applyAlignment="0" applyProtection="0"/>
    <xf numFmtId="184" fontId="67" fillId="0" borderId="0">
      <alignment vertical="center"/>
    </xf>
    <xf numFmtId="195" fontId="68" fillId="0" borderId="0"/>
    <xf numFmtId="184" fontId="2" fillId="0" borderId="0">
      <alignment vertical="center"/>
    </xf>
    <xf numFmtId="184" fontId="2" fillId="0" borderId="0">
      <alignment vertical="center"/>
    </xf>
    <xf numFmtId="195"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95" fontId="2" fillId="0" borderId="0"/>
    <xf numFmtId="179" fontId="2" fillId="0" borderId="0"/>
    <xf numFmtId="179" fontId="2" fillId="0" borderId="0"/>
    <xf numFmtId="179" fontId="2" fillId="0" borderId="0"/>
    <xf numFmtId="179" fontId="8" fillId="0" borderId="0"/>
    <xf numFmtId="195" fontId="2" fillId="0" borderId="0"/>
    <xf numFmtId="195" fontId="2" fillId="0" borderId="0"/>
    <xf numFmtId="195" fontId="2" fillId="0" borderId="0"/>
    <xf numFmtId="195" fontId="2" fillId="0" borderId="0"/>
    <xf numFmtId="195" fontId="2" fillId="0" borderId="0"/>
    <xf numFmtId="195" fontId="9" fillId="0" borderId="0"/>
    <xf numFmtId="195" fontId="9" fillId="0" borderId="0"/>
    <xf numFmtId="195" fontId="9" fillId="0" borderId="0"/>
    <xf numFmtId="195" fontId="2" fillId="0" borderId="0"/>
    <xf numFmtId="195" fontId="9" fillId="0" borderId="0"/>
    <xf numFmtId="195" fontId="9" fillId="0" borderId="0"/>
    <xf numFmtId="195" fontId="9" fillId="0" borderId="0"/>
    <xf numFmtId="195" fontId="9" fillId="0" borderId="0"/>
    <xf numFmtId="195" fontId="9" fillId="0" borderId="0"/>
    <xf numFmtId="195" fontId="9" fillId="0" borderId="0"/>
    <xf numFmtId="195" fontId="9" fillId="0" borderId="0"/>
    <xf numFmtId="195" fontId="9" fillId="0" borderId="0"/>
    <xf numFmtId="195" fontId="2" fillId="0" borderId="0"/>
    <xf numFmtId="195" fontId="2" fillId="0" borderId="0"/>
    <xf numFmtId="179" fontId="2" fillId="0" borderId="0"/>
    <xf numFmtId="195" fontId="2" fillId="0" borderId="0"/>
    <xf numFmtId="195" fontId="9" fillId="0" borderId="0"/>
    <xf numFmtId="195" fontId="9" fillId="0" borderId="0"/>
    <xf numFmtId="195" fontId="9" fillId="0" borderId="0"/>
    <xf numFmtId="195" fontId="2" fillId="0" borderId="0"/>
    <xf numFmtId="195" fontId="9" fillId="0" borderId="0"/>
    <xf numFmtId="195" fontId="9" fillId="0" borderId="0"/>
    <xf numFmtId="195" fontId="9" fillId="0" borderId="0"/>
    <xf numFmtId="195" fontId="9" fillId="0" borderId="0"/>
    <xf numFmtId="195" fontId="9" fillId="0" borderId="0"/>
    <xf numFmtId="195" fontId="9" fillId="0" borderId="0"/>
    <xf numFmtId="195" fontId="9" fillId="0" borderId="0"/>
    <xf numFmtId="195"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95" fontId="10" fillId="0" borderId="0">
      <alignment vertical="top"/>
    </xf>
    <xf numFmtId="195" fontId="10" fillId="0" borderId="0">
      <alignment vertical="top"/>
    </xf>
    <xf numFmtId="195" fontId="2" fillId="0" borderId="0"/>
    <xf numFmtId="179" fontId="2" fillId="0" borderId="0"/>
    <xf numFmtId="179" fontId="2" fillId="0" borderId="0"/>
    <xf numFmtId="195" fontId="9" fillId="0" borderId="0"/>
    <xf numFmtId="195" fontId="9" fillId="0" borderId="0"/>
    <xf numFmtId="179" fontId="2" fillId="0" borderId="0"/>
    <xf numFmtId="179" fontId="2" fillId="0" borderId="0"/>
    <xf numFmtId="179" fontId="2" fillId="0" borderId="0"/>
    <xf numFmtId="179" fontId="2" fillId="0" borderId="0"/>
    <xf numFmtId="179" fontId="2" fillId="0" borderId="0"/>
    <xf numFmtId="179" fontId="2" fillId="0" borderId="0"/>
    <xf numFmtId="195" fontId="69" fillId="0" borderId="0"/>
    <xf numFmtId="195" fontId="2" fillId="0" borderId="0"/>
    <xf numFmtId="195" fontId="2" fillId="0" borderId="0"/>
    <xf numFmtId="179" fontId="2" fillId="0" borderId="0"/>
    <xf numFmtId="179" fontId="2" fillId="0" borderId="0"/>
    <xf numFmtId="179" fontId="2" fillId="0" borderId="0"/>
    <xf numFmtId="195" fontId="10" fillId="0" borderId="0">
      <alignment vertical="top"/>
    </xf>
    <xf numFmtId="195" fontId="10" fillId="0" borderId="0">
      <alignment vertical="top"/>
    </xf>
    <xf numFmtId="179" fontId="9" fillId="0" borderId="0"/>
    <xf numFmtId="195" fontId="10" fillId="0" borderId="0">
      <alignment vertical="top"/>
    </xf>
    <xf numFmtId="195" fontId="10" fillId="0" borderId="0">
      <alignment vertical="top"/>
    </xf>
    <xf numFmtId="195" fontId="8" fillId="0" borderId="0"/>
    <xf numFmtId="195" fontId="2" fillId="0" borderId="0"/>
    <xf numFmtId="195" fontId="2" fillId="0" borderId="0"/>
    <xf numFmtId="179" fontId="2" fillId="0" borderId="0"/>
    <xf numFmtId="179" fontId="2" fillId="0" borderId="0"/>
    <xf numFmtId="195" fontId="12" fillId="5" borderId="0" applyNumberFormat="0" applyBorder="0" applyAlignment="0" applyProtection="0">
      <alignment vertical="center"/>
    </xf>
    <xf numFmtId="195" fontId="12" fillId="5" borderId="0" applyNumberFormat="0" applyBorder="0" applyAlignment="0" applyProtection="0">
      <alignment vertical="center"/>
    </xf>
    <xf numFmtId="195" fontId="12" fillId="5" borderId="0" applyNumberFormat="0" applyBorder="0" applyAlignment="0" applyProtection="0">
      <alignment vertical="center"/>
    </xf>
    <xf numFmtId="195" fontId="12" fillId="5" borderId="0" applyNumberFormat="0" applyBorder="0" applyAlignment="0" applyProtection="0">
      <alignment vertical="center"/>
    </xf>
    <xf numFmtId="195" fontId="12" fillId="5" borderId="0" applyNumberFormat="0" applyBorder="0" applyAlignment="0" applyProtection="0">
      <alignment vertical="center"/>
    </xf>
    <xf numFmtId="195" fontId="12" fillId="5" borderId="0" applyNumberFormat="0" applyBorder="0" applyAlignment="0" applyProtection="0">
      <alignment vertical="center"/>
    </xf>
    <xf numFmtId="195" fontId="12" fillId="6" borderId="0" applyNumberFormat="0" applyBorder="0" applyAlignment="0" applyProtection="0">
      <alignment vertical="center"/>
    </xf>
    <xf numFmtId="195" fontId="12" fillId="6" borderId="0" applyNumberFormat="0" applyBorder="0" applyAlignment="0" applyProtection="0">
      <alignment vertical="center"/>
    </xf>
    <xf numFmtId="195" fontId="12" fillId="6" borderId="0" applyNumberFormat="0" applyBorder="0" applyAlignment="0" applyProtection="0">
      <alignment vertical="center"/>
    </xf>
    <xf numFmtId="195" fontId="12" fillId="6" borderId="0" applyNumberFormat="0" applyBorder="0" applyAlignment="0" applyProtection="0">
      <alignment vertical="center"/>
    </xf>
    <xf numFmtId="195" fontId="12" fillId="6" borderId="0" applyNumberFormat="0" applyBorder="0" applyAlignment="0" applyProtection="0">
      <alignment vertical="center"/>
    </xf>
    <xf numFmtId="195" fontId="12" fillId="6" borderId="0" applyNumberFormat="0" applyBorder="0" applyAlignment="0" applyProtection="0">
      <alignment vertical="center"/>
    </xf>
    <xf numFmtId="195" fontId="12" fillId="8" borderId="0" applyNumberFormat="0" applyBorder="0" applyAlignment="0" applyProtection="0">
      <alignment vertical="center"/>
    </xf>
    <xf numFmtId="195" fontId="12" fillId="8" borderId="0" applyNumberFormat="0" applyBorder="0" applyAlignment="0" applyProtection="0">
      <alignment vertical="center"/>
    </xf>
    <xf numFmtId="195" fontId="12" fillId="8" borderId="0" applyNumberFormat="0" applyBorder="0" applyAlignment="0" applyProtection="0">
      <alignment vertical="center"/>
    </xf>
    <xf numFmtId="195" fontId="12" fillId="8" borderId="0" applyNumberFormat="0" applyBorder="0" applyAlignment="0" applyProtection="0">
      <alignment vertical="center"/>
    </xf>
    <xf numFmtId="195" fontId="12" fillId="8" borderId="0" applyNumberFormat="0" applyBorder="0" applyAlignment="0" applyProtection="0">
      <alignment vertical="center"/>
    </xf>
    <xf numFmtId="195" fontId="12" fillId="8"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1" borderId="0" applyNumberFormat="0" applyBorder="0" applyAlignment="0" applyProtection="0">
      <alignment vertical="center"/>
    </xf>
    <xf numFmtId="195" fontId="12" fillId="11" borderId="0" applyNumberFormat="0" applyBorder="0" applyAlignment="0" applyProtection="0">
      <alignment vertical="center"/>
    </xf>
    <xf numFmtId="195" fontId="12" fillId="11" borderId="0" applyNumberFormat="0" applyBorder="0" applyAlignment="0" applyProtection="0">
      <alignment vertical="center"/>
    </xf>
    <xf numFmtId="195" fontId="12" fillId="11" borderId="0" applyNumberFormat="0" applyBorder="0" applyAlignment="0" applyProtection="0">
      <alignment vertical="center"/>
    </xf>
    <xf numFmtId="195" fontId="12" fillId="11" borderId="0" applyNumberFormat="0" applyBorder="0" applyAlignment="0" applyProtection="0">
      <alignment vertical="center"/>
    </xf>
    <xf numFmtId="195" fontId="12" fillId="11" borderId="0" applyNumberFormat="0" applyBorder="0" applyAlignment="0" applyProtection="0">
      <alignment vertical="center"/>
    </xf>
    <xf numFmtId="195" fontId="12" fillId="12" borderId="0" applyNumberFormat="0" applyBorder="0" applyAlignment="0" applyProtection="0">
      <alignment vertical="center"/>
    </xf>
    <xf numFmtId="195" fontId="12" fillId="12" borderId="0" applyNumberFormat="0" applyBorder="0" applyAlignment="0" applyProtection="0">
      <alignment vertical="center"/>
    </xf>
    <xf numFmtId="195" fontId="12" fillId="12" borderId="0" applyNumberFormat="0" applyBorder="0" applyAlignment="0" applyProtection="0">
      <alignment vertical="center"/>
    </xf>
    <xf numFmtId="195" fontId="12" fillId="12" borderId="0" applyNumberFormat="0" applyBorder="0" applyAlignment="0" applyProtection="0">
      <alignment vertical="center"/>
    </xf>
    <xf numFmtId="195" fontId="12" fillId="12" borderId="0" applyNumberFormat="0" applyBorder="0" applyAlignment="0" applyProtection="0">
      <alignment vertical="center"/>
    </xf>
    <xf numFmtId="195" fontId="12" fillId="12"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4" borderId="0" applyNumberFormat="0" applyBorder="0" applyAlignment="0" applyProtection="0">
      <alignment vertical="center"/>
    </xf>
    <xf numFmtId="195" fontId="12" fillId="14" borderId="0" applyNumberFormat="0" applyBorder="0" applyAlignment="0" applyProtection="0">
      <alignment vertical="center"/>
    </xf>
    <xf numFmtId="195" fontId="12" fillId="14" borderId="0" applyNumberFormat="0" applyBorder="0" applyAlignment="0" applyProtection="0">
      <alignment vertical="center"/>
    </xf>
    <xf numFmtId="195" fontId="12" fillId="14" borderId="0" applyNumberFormat="0" applyBorder="0" applyAlignment="0" applyProtection="0">
      <alignment vertical="center"/>
    </xf>
    <xf numFmtId="195" fontId="12" fillId="14" borderId="0" applyNumberFormat="0" applyBorder="0" applyAlignment="0" applyProtection="0">
      <alignment vertical="center"/>
    </xf>
    <xf numFmtId="195" fontId="12" fillId="14" borderId="0" applyNumberFormat="0" applyBorder="0" applyAlignment="0" applyProtection="0">
      <alignment vertical="center"/>
    </xf>
    <xf numFmtId="195" fontId="12" fillId="15" borderId="0" applyNumberFormat="0" applyBorder="0" applyAlignment="0" applyProtection="0">
      <alignment vertical="center"/>
    </xf>
    <xf numFmtId="195" fontId="12" fillId="15" borderId="0" applyNumberFormat="0" applyBorder="0" applyAlignment="0" applyProtection="0">
      <alignment vertical="center"/>
    </xf>
    <xf numFmtId="195" fontId="12" fillId="15" borderId="0" applyNumberFormat="0" applyBorder="0" applyAlignment="0" applyProtection="0">
      <alignment vertical="center"/>
    </xf>
    <xf numFmtId="195" fontId="12" fillId="15" borderId="0" applyNumberFormat="0" applyBorder="0" applyAlignment="0" applyProtection="0">
      <alignment vertical="center"/>
    </xf>
    <xf numFmtId="195" fontId="12" fillId="15" borderId="0" applyNumberFormat="0" applyBorder="0" applyAlignment="0" applyProtection="0">
      <alignment vertical="center"/>
    </xf>
    <xf numFmtId="195" fontId="12" fillId="15"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0"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3" borderId="0" applyNumberFormat="0" applyBorder="0" applyAlignment="0" applyProtection="0">
      <alignment vertical="center"/>
    </xf>
    <xf numFmtId="195" fontId="12" fillId="16" borderId="0" applyNumberFormat="0" applyBorder="0" applyAlignment="0" applyProtection="0">
      <alignment vertical="center"/>
    </xf>
    <xf numFmtId="195" fontId="12" fillId="16" borderId="0" applyNumberFormat="0" applyBorder="0" applyAlignment="0" applyProtection="0">
      <alignment vertical="center"/>
    </xf>
    <xf numFmtId="195" fontId="12" fillId="16" borderId="0" applyNumberFormat="0" applyBorder="0" applyAlignment="0" applyProtection="0">
      <alignment vertical="center"/>
    </xf>
    <xf numFmtId="195" fontId="12" fillId="16" borderId="0" applyNumberFormat="0" applyBorder="0" applyAlignment="0" applyProtection="0">
      <alignment vertical="center"/>
    </xf>
    <xf numFmtId="195" fontId="12" fillId="16" borderId="0" applyNumberFormat="0" applyBorder="0" applyAlignment="0" applyProtection="0">
      <alignment vertical="center"/>
    </xf>
    <xf numFmtId="195" fontId="12" fillId="16" borderId="0" applyNumberFormat="0" applyBorder="0" applyAlignment="0" applyProtection="0">
      <alignment vertical="center"/>
    </xf>
    <xf numFmtId="195" fontId="14" fillId="17" borderId="0" applyNumberFormat="0" applyBorder="0" applyAlignment="0" applyProtection="0">
      <alignment vertical="center"/>
    </xf>
    <xf numFmtId="195" fontId="14" fillId="17" borderId="0" applyNumberFormat="0" applyBorder="0" applyAlignment="0" applyProtection="0">
      <alignment vertical="center"/>
    </xf>
    <xf numFmtId="195" fontId="14" fillId="17" borderId="0" applyNumberFormat="0" applyBorder="0" applyAlignment="0" applyProtection="0">
      <alignment vertical="center"/>
    </xf>
    <xf numFmtId="195" fontId="14" fillId="17" borderId="0" applyNumberFormat="0" applyBorder="0" applyAlignment="0" applyProtection="0">
      <alignment vertical="center"/>
    </xf>
    <xf numFmtId="195" fontId="14" fillId="17" borderId="0" applyNumberFormat="0" applyBorder="0" applyAlignment="0" applyProtection="0">
      <alignment vertical="center"/>
    </xf>
    <xf numFmtId="195" fontId="14" fillId="17" borderId="0" applyNumberFormat="0" applyBorder="0" applyAlignment="0" applyProtection="0">
      <alignment vertical="center"/>
    </xf>
    <xf numFmtId="195" fontId="14" fillId="14" borderId="0" applyNumberFormat="0" applyBorder="0" applyAlignment="0" applyProtection="0">
      <alignment vertical="center"/>
    </xf>
    <xf numFmtId="195" fontId="14" fillId="14" borderId="0" applyNumberFormat="0" applyBorder="0" applyAlignment="0" applyProtection="0">
      <alignment vertical="center"/>
    </xf>
    <xf numFmtId="195" fontId="14" fillId="14" borderId="0" applyNumberFormat="0" applyBorder="0" applyAlignment="0" applyProtection="0">
      <alignment vertical="center"/>
    </xf>
    <xf numFmtId="195" fontId="14" fillId="14" borderId="0" applyNumberFormat="0" applyBorder="0" applyAlignment="0" applyProtection="0">
      <alignment vertical="center"/>
    </xf>
    <xf numFmtId="195" fontId="14" fillId="14" borderId="0" applyNumberFormat="0" applyBorder="0" applyAlignment="0" applyProtection="0">
      <alignment vertical="center"/>
    </xf>
    <xf numFmtId="195" fontId="14" fillId="14" borderId="0" applyNumberFormat="0" applyBorder="0" applyAlignment="0" applyProtection="0">
      <alignment vertical="center"/>
    </xf>
    <xf numFmtId="195" fontId="14" fillId="15" borderId="0" applyNumberFormat="0" applyBorder="0" applyAlignment="0" applyProtection="0">
      <alignment vertical="center"/>
    </xf>
    <xf numFmtId="195" fontId="14" fillId="15" borderId="0" applyNumberFormat="0" applyBorder="0" applyAlignment="0" applyProtection="0">
      <alignment vertical="center"/>
    </xf>
    <xf numFmtId="195" fontId="14" fillId="15" borderId="0" applyNumberFormat="0" applyBorder="0" applyAlignment="0" applyProtection="0">
      <alignment vertical="center"/>
    </xf>
    <xf numFmtId="195" fontId="14" fillId="15" borderId="0" applyNumberFormat="0" applyBorder="0" applyAlignment="0" applyProtection="0">
      <alignment vertical="center"/>
    </xf>
    <xf numFmtId="195" fontId="14" fillId="15" borderId="0" applyNumberFormat="0" applyBorder="0" applyAlignment="0" applyProtection="0">
      <alignment vertical="center"/>
    </xf>
    <xf numFmtId="195" fontId="14" fillId="15"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20" borderId="0" applyNumberFormat="0" applyBorder="0" applyAlignment="0" applyProtection="0">
      <alignment vertical="center"/>
    </xf>
    <xf numFmtId="195" fontId="14" fillId="20" borderId="0" applyNumberFormat="0" applyBorder="0" applyAlignment="0" applyProtection="0">
      <alignment vertical="center"/>
    </xf>
    <xf numFmtId="195" fontId="14" fillId="20" borderId="0" applyNumberFormat="0" applyBorder="0" applyAlignment="0" applyProtection="0">
      <alignment vertical="center"/>
    </xf>
    <xf numFmtId="195" fontId="14" fillId="20" borderId="0" applyNumberFormat="0" applyBorder="0" applyAlignment="0" applyProtection="0">
      <alignment vertical="center"/>
    </xf>
    <xf numFmtId="195" fontId="14" fillId="20" borderId="0" applyNumberFormat="0" applyBorder="0" applyAlignment="0" applyProtection="0">
      <alignment vertical="center"/>
    </xf>
    <xf numFmtId="195" fontId="14" fillId="20" borderId="0" applyNumberFormat="0" applyBorder="0" applyAlignment="0" applyProtection="0">
      <alignment vertical="center"/>
    </xf>
    <xf numFmtId="195" fontId="69" fillId="0" borderId="0"/>
    <xf numFmtId="38" fontId="70" fillId="27" borderId="0" applyNumberFormat="0" applyBorder="0" applyAlignment="0" applyProtection="0"/>
    <xf numFmtId="10" fontId="70" fillId="33" borderId="13" applyNumberFormat="0" applyBorder="0" applyAlignment="0" applyProtection="0"/>
    <xf numFmtId="179" fontId="29" fillId="28" borderId="4" applyNumberFormat="0" applyAlignment="0" applyProtection="0"/>
    <xf numFmtId="179" fontId="50" fillId="12" borderId="4" applyNumberFormat="0" applyAlignment="0" applyProtection="0">
      <alignment vertical="center"/>
    </xf>
    <xf numFmtId="37" fontId="71" fillId="0" borderId="0"/>
    <xf numFmtId="196" fontId="72" fillId="0" borderId="0"/>
    <xf numFmtId="195" fontId="2" fillId="0" borderId="0"/>
    <xf numFmtId="180" fontId="3" fillId="0" borderId="0"/>
    <xf numFmtId="197" fontId="3" fillId="0" borderId="0"/>
    <xf numFmtId="197" fontId="3" fillId="0" borderId="0"/>
    <xf numFmtId="195" fontId="3" fillId="0" borderId="0">
      <alignment vertical="top"/>
    </xf>
    <xf numFmtId="184" fontId="3" fillId="0" borderId="0">
      <alignment vertical="center"/>
    </xf>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3"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95" fontId="11" fillId="29" borderId="10" applyNumberFormat="0" applyFont="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9" borderId="0" applyNumberFormat="0" applyBorder="0" applyAlignment="0" applyProtection="0"/>
    <xf numFmtId="195" fontId="40" fillId="9" borderId="0" applyNumberFormat="0" applyBorder="0" applyAlignment="0" applyProtection="0"/>
    <xf numFmtId="195" fontId="40" fillId="9" borderId="0" applyNumberFormat="0" applyBorder="0" applyAlignment="0" applyProtection="0"/>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95"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179" fontId="40" fillId="8"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7" borderId="0" applyNumberFormat="0" applyBorder="0" applyAlignment="0" applyProtection="0"/>
    <xf numFmtId="195" fontId="41" fillId="7" borderId="0" applyNumberFormat="0" applyBorder="0" applyAlignment="0" applyProtection="0"/>
    <xf numFmtId="195" fontId="41" fillId="7" borderId="0" applyNumberFormat="0" applyBorder="0" applyAlignment="0" applyProtection="0"/>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95"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179" fontId="41" fillId="6" borderId="0" applyNumberFormat="0" applyBorder="0" applyAlignment="0" applyProtection="0">
      <alignment vertical="center"/>
    </xf>
    <xf numFmtId="195" fontId="3" fillId="0" borderId="0"/>
    <xf numFmtId="179" fontId="3" fillId="0" borderId="0"/>
    <xf numFmtId="179" fontId="3" fillId="0" borderId="0"/>
    <xf numFmtId="0" fontId="3" fillId="0" borderId="0"/>
    <xf numFmtId="179" fontId="3" fillId="0" borderId="0"/>
    <xf numFmtId="195" fontId="3" fillId="0" borderId="0"/>
    <xf numFmtId="195" fontId="3" fillId="0" borderId="0"/>
    <xf numFmtId="195" fontId="3" fillId="0" borderId="0"/>
    <xf numFmtId="0" fontId="68" fillId="0" borderId="0"/>
    <xf numFmtId="195" fontId="3" fillId="0" borderId="0"/>
    <xf numFmtId="195" fontId="3" fillId="0" borderId="0"/>
    <xf numFmtId="195" fontId="3" fillId="0" borderId="0"/>
    <xf numFmtId="195" fontId="3" fillId="0" borderId="0">
      <alignment vertical="center"/>
    </xf>
    <xf numFmtId="195" fontId="3" fillId="0" borderId="0"/>
    <xf numFmtId="195" fontId="3" fillId="0" borderId="0"/>
    <xf numFmtId="179" fontId="3" fillId="0" borderId="0"/>
    <xf numFmtId="0" fontId="3" fillId="0" borderId="0"/>
    <xf numFmtId="195" fontId="3" fillId="0" borderId="0"/>
    <xf numFmtId="195" fontId="3" fillId="0" borderId="0"/>
    <xf numFmtId="195" fontId="3" fillId="0" borderId="0"/>
    <xf numFmtId="179" fontId="3" fillId="0" borderId="0"/>
    <xf numFmtId="195" fontId="14" fillId="21" borderId="0" applyNumberFormat="0" applyBorder="0" applyAlignment="0" applyProtection="0">
      <alignment vertical="center"/>
    </xf>
    <xf numFmtId="195" fontId="14" fillId="21" borderId="0" applyNumberFormat="0" applyBorder="0" applyAlignment="0" applyProtection="0">
      <alignment vertical="center"/>
    </xf>
    <xf numFmtId="195" fontId="14" fillId="21" borderId="0" applyNumberFormat="0" applyBorder="0" applyAlignment="0" applyProtection="0">
      <alignment vertical="center"/>
    </xf>
    <xf numFmtId="195" fontId="14" fillId="21" borderId="0" applyNumberFormat="0" applyBorder="0" applyAlignment="0" applyProtection="0">
      <alignment vertical="center"/>
    </xf>
    <xf numFmtId="195" fontId="14" fillId="21" borderId="0" applyNumberFormat="0" applyBorder="0" applyAlignment="0" applyProtection="0">
      <alignment vertical="center"/>
    </xf>
    <xf numFmtId="195" fontId="14" fillId="21" borderId="0" applyNumberFormat="0" applyBorder="0" applyAlignment="0" applyProtection="0">
      <alignment vertical="center"/>
    </xf>
    <xf numFmtId="195" fontId="14" fillId="22" borderId="0" applyNumberFormat="0" applyBorder="0" applyAlignment="0" applyProtection="0">
      <alignment vertical="center"/>
    </xf>
    <xf numFmtId="195" fontId="14" fillId="22" borderId="0" applyNumberFormat="0" applyBorder="0" applyAlignment="0" applyProtection="0">
      <alignment vertical="center"/>
    </xf>
    <xf numFmtId="195" fontId="14" fillId="22" borderId="0" applyNumberFormat="0" applyBorder="0" applyAlignment="0" applyProtection="0">
      <alignment vertical="center"/>
    </xf>
    <xf numFmtId="195" fontId="14" fillId="22" borderId="0" applyNumberFormat="0" applyBorder="0" applyAlignment="0" applyProtection="0">
      <alignment vertical="center"/>
    </xf>
    <xf numFmtId="195" fontId="14" fillId="22" borderId="0" applyNumberFormat="0" applyBorder="0" applyAlignment="0" applyProtection="0">
      <alignment vertical="center"/>
    </xf>
    <xf numFmtId="195" fontId="14" fillId="22" borderId="0" applyNumberFormat="0" applyBorder="0" applyAlignment="0" applyProtection="0">
      <alignment vertical="center"/>
    </xf>
    <xf numFmtId="195" fontId="14" fillId="23" borderId="0" applyNumberFormat="0" applyBorder="0" applyAlignment="0" applyProtection="0">
      <alignment vertical="center"/>
    </xf>
    <xf numFmtId="195" fontId="14" fillId="23" borderId="0" applyNumberFormat="0" applyBorder="0" applyAlignment="0" applyProtection="0">
      <alignment vertical="center"/>
    </xf>
    <xf numFmtId="195" fontId="14" fillId="23" borderId="0" applyNumberFormat="0" applyBorder="0" applyAlignment="0" applyProtection="0">
      <alignment vertical="center"/>
    </xf>
    <xf numFmtId="195" fontId="14" fillId="23" borderId="0" applyNumberFormat="0" applyBorder="0" applyAlignment="0" applyProtection="0">
      <alignment vertical="center"/>
    </xf>
    <xf numFmtId="195" fontId="14" fillId="23" borderId="0" applyNumberFormat="0" applyBorder="0" applyAlignment="0" applyProtection="0">
      <alignment vertical="center"/>
    </xf>
    <xf numFmtId="195" fontId="14" fillId="23"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8"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19" borderId="0" applyNumberFormat="0" applyBorder="0" applyAlignment="0" applyProtection="0">
      <alignment vertical="center"/>
    </xf>
    <xf numFmtId="195" fontId="14" fillId="24" borderId="0" applyNumberFormat="0" applyBorder="0" applyAlignment="0" applyProtection="0">
      <alignment vertical="center"/>
    </xf>
    <xf numFmtId="195" fontId="14" fillId="24" borderId="0" applyNumberFormat="0" applyBorder="0" applyAlignment="0" applyProtection="0">
      <alignment vertical="center"/>
    </xf>
    <xf numFmtId="195" fontId="14" fillId="24" borderId="0" applyNumberFormat="0" applyBorder="0" applyAlignment="0" applyProtection="0">
      <alignment vertical="center"/>
    </xf>
    <xf numFmtId="195" fontId="14" fillId="24" borderId="0" applyNumberFormat="0" applyBorder="0" applyAlignment="0" applyProtection="0">
      <alignment vertical="center"/>
    </xf>
    <xf numFmtId="195" fontId="14" fillId="24" borderId="0" applyNumberFormat="0" applyBorder="0" applyAlignment="0" applyProtection="0">
      <alignment vertical="center"/>
    </xf>
    <xf numFmtId="195" fontId="14" fillId="24" borderId="0" applyNumberFormat="0" applyBorder="0" applyAlignment="0" applyProtection="0">
      <alignment vertical="center"/>
    </xf>
    <xf numFmtId="195" fontId="45" fillId="0" borderId="0" applyNumberFormat="0" applyFill="0" applyBorder="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95" fontId="43" fillId="0" borderId="6" applyNumberFormat="0" applyFill="0" applyAlignment="0" applyProtection="0">
      <alignment vertical="center"/>
    </xf>
    <xf numFmtId="179" fontId="45" fillId="0" borderId="0" applyNumberFormat="0" applyFill="0" applyBorder="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44" fillId="0" borderId="7"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8" applyNumberFormat="0" applyFill="0" applyAlignment="0" applyProtection="0">
      <alignment vertical="center"/>
    </xf>
    <xf numFmtId="195" fontId="27" fillId="0" borderId="0" applyNumberFormat="0" applyFill="0" applyBorder="0" applyAlignment="0" applyProtection="0">
      <alignment vertical="center"/>
    </xf>
    <xf numFmtId="195" fontId="27" fillId="0" borderId="0" applyNumberFormat="0" applyFill="0" applyBorder="0" applyAlignment="0" applyProtection="0">
      <alignment vertical="center"/>
    </xf>
    <xf numFmtId="195" fontId="27" fillId="0" borderId="0" applyNumberFormat="0" applyFill="0" applyBorder="0" applyAlignment="0" applyProtection="0">
      <alignment vertical="center"/>
    </xf>
    <xf numFmtId="195" fontId="27" fillId="0" borderId="0" applyNumberFormat="0" applyFill="0" applyBorder="0" applyAlignment="0" applyProtection="0">
      <alignment vertical="center"/>
    </xf>
    <xf numFmtId="195" fontId="27" fillId="0" borderId="0" applyNumberFormat="0" applyFill="0" applyBorder="0" applyAlignment="0" applyProtection="0">
      <alignment vertical="center"/>
    </xf>
    <xf numFmtId="195" fontId="27"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95" fontId="45" fillId="0" borderId="0" applyNumberFormat="0" applyFill="0" applyBorder="0" applyAlignment="0" applyProtection="0">
      <alignment vertical="center"/>
    </xf>
    <xf numFmtId="179" fontId="73" fillId="0" borderId="0" applyNumberFormat="0" applyFill="0" applyBorder="0" applyAlignment="0" applyProtection="0"/>
    <xf numFmtId="179" fontId="2" fillId="0" borderId="0" applyProtection="0"/>
    <xf numFmtId="179" fontId="2" fillId="0" borderId="0"/>
    <xf numFmtId="195" fontId="46" fillId="26" borderId="5" applyNumberFormat="0" applyAlignment="0" applyProtection="0">
      <alignment vertical="center"/>
    </xf>
    <xf numFmtId="195" fontId="46" fillId="26" borderId="5" applyNumberFormat="0" applyAlignment="0" applyProtection="0">
      <alignment vertical="center"/>
    </xf>
    <xf numFmtId="195" fontId="46" fillId="26" borderId="5" applyNumberFormat="0" applyAlignment="0" applyProtection="0">
      <alignment vertical="center"/>
    </xf>
    <xf numFmtId="195" fontId="46" fillId="26" borderId="5" applyNumberFormat="0" applyAlignment="0" applyProtection="0">
      <alignment vertical="center"/>
    </xf>
    <xf numFmtId="195" fontId="46" fillId="26" borderId="5" applyNumberFormat="0" applyAlignment="0" applyProtection="0">
      <alignment vertical="center"/>
    </xf>
    <xf numFmtId="195" fontId="46" fillId="26" borderId="5" applyNumberFormat="0" applyAlignment="0" applyProtection="0">
      <alignment vertical="center"/>
    </xf>
    <xf numFmtId="195" fontId="46" fillId="26" borderId="5" applyNumberFormat="0" applyAlignment="0" applyProtection="0">
      <alignment vertical="center"/>
    </xf>
    <xf numFmtId="195" fontId="46" fillId="26" borderId="5" applyNumberFormat="0" applyAlignment="0" applyProtection="0">
      <alignment vertical="center"/>
    </xf>
    <xf numFmtId="195" fontId="3" fillId="0" borderId="0"/>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47" fillId="0" borderId="12" applyNumberFormat="0" applyFill="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195" fontId="3" fillId="29" borderId="10" applyNumberFormat="0" applyFont="0" applyAlignment="0" applyProtection="0">
      <alignment vertical="center"/>
    </xf>
    <xf numFmtId="9" fontId="11" fillId="0" borderId="0" applyFont="0" applyFill="0" applyBorder="0" applyAlignment="0" applyProtection="0"/>
    <xf numFmtId="195" fontId="21" fillId="0" borderId="0" applyNumberFormat="0" applyFill="0" applyBorder="0" applyAlignment="0" applyProtection="0">
      <alignment vertical="center"/>
    </xf>
    <xf numFmtId="195" fontId="21" fillId="0" borderId="0" applyNumberFormat="0" applyFill="0" applyBorder="0" applyAlignment="0" applyProtection="0">
      <alignment vertical="center"/>
    </xf>
    <xf numFmtId="195" fontId="21" fillId="0" borderId="0" applyNumberFormat="0" applyFill="0" applyBorder="0" applyAlignment="0" applyProtection="0">
      <alignment vertical="center"/>
    </xf>
    <xf numFmtId="195" fontId="21" fillId="0" borderId="0" applyNumberFormat="0" applyFill="0" applyBorder="0" applyAlignment="0" applyProtection="0">
      <alignment vertical="center"/>
    </xf>
    <xf numFmtId="195" fontId="21" fillId="0" borderId="0" applyNumberFormat="0" applyFill="0" applyBorder="0" applyAlignment="0" applyProtection="0">
      <alignment vertical="center"/>
    </xf>
    <xf numFmtId="195" fontId="21" fillId="0" borderId="0" applyNumberFormat="0" applyFill="0" applyBorder="0" applyAlignment="0" applyProtection="0">
      <alignment vertical="center"/>
    </xf>
    <xf numFmtId="195" fontId="39" fillId="0" borderId="0" applyNumberFormat="0" applyFill="0" applyBorder="0" applyAlignment="0" applyProtection="0">
      <alignment vertical="center"/>
    </xf>
    <xf numFmtId="195" fontId="39" fillId="0" borderId="0" applyNumberFormat="0" applyFill="0" applyBorder="0" applyAlignment="0" applyProtection="0">
      <alignment vertical="center"/>
    </xf>
    <xf numFmtId="195" fontId="39" fillId="0" borderId="0" applyNumberFormat="0" applyFill="0" applyBorder="0" applyAlignment="0" applyProtection="0">
      <alignment vertical="center"/>
    </xf>
    <xf numFmtId="195" fontId="39" fillId="0" borderId="0" applyNumberFormat="0" applyFill="0" applyBorder="0" applyAlignment="0" applyProtection="0">
      <alignment vertical="center"/>
    </xf>
    <xf numFmtId="195" fontId="39" fillId="0" borderId="0" applyNumberFormat="0" applyFill="0" applyBorder="0" applyAlignment="0" applyProtection="0">
      <alignment vertical="center"/>
    </xf>
    <xf numFmtId="195" fontId="39" fillId="0" borderId="0" applyNumberFormat="0" applyFill="0" applyBorder="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95" fontId="48" fillId="25" borderId="4" applyNumberFormat="0" applyAlignment="0" applyProtection="0">
      <alignment vertical="center"/>
    </xf>
    <xf numFmtId="176" fontId="11" fillId="0" borderId="0" applyFont="0" applyFill="0" applyBorder="0" applyAlignment="0" applyProtection="0"/>
    <xf numFmtId="195" fontId="50" fillId="12" borderId="4" applyNumberFormat="0" applyAlignment="0" applyProtection="0">
      <alignment vertical="center"/>
    </xf>
    <xf numFmtId="195" fontId="50" fillId="12" borderId="4" applyNumberFormat="0" applyAlignment="0" applyProtection="0">
      <alignment vertical="center"/>
    </xf>
    <xf numFmtId="195" fontId="50" fillId="12" borderId="4" applyNumberFormat="0" applyAlignment="0" applyProtection="0">
      <alignment vertical="center"/>
    </xf>
    <xf numFmtId="195" fontId="50" fillId="12" borderId="4" applyNumberFormat="0" applyAlignment="0" applyProtection="0">
      <alignment vertical="center"/>
    </xf>
    <xf numFmtId="195" fontId="50" fillId="12" borderId="4" applyNumberFormat="0" applyAlignment="0" applyProtection="0">
      <alignment vertical="center"/>
    </xf>
    <xf numFmtId="195" fontId="50" fillId="12" borderId="4" applyNumberFormat="0" applyAlignment="0" applyProtection="0">
      <alignment vertical="center"/>
    </xf>
    <xf numFmtId="195" fontId="50" fillId="12" borderId="4" applyNumberFormat="0" applyAlignment="0" applyProtection="0">
      <alignment vertical="center"/>
    </xf>
    <xf numFmtId="195" fontId="50" fillId="12" borderId="4"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1" fillId="25" borderId="11" applyNumberFormat="0" applyAlignment="0" applyProtection="0">
      <alignment vertical="center"/>
    </xf>
    <xf numFmtId="195" fontId="52" fillId="28" borderId="0" applyNumberFormat="0" applyBorder="0" applyAlignment="0" applyProtection="0">
      <alignment vertical="center"/>
    </xf>
    <xf numFmtId="195" fontId="52" fillId="28" borderId="0" applyNumberFormat="0" applyBorder="0" applyAlignment="0" applyProtection="0">
      <alignment vertical="center"/>
    </xf>
    <xf numFmtId="195" fontId="52" fillId="28" borderId="0" applyNumberFormat="0" applyBorder="0" applyAlignment="0" applyProtection="0">
      <alignment vertical="center"/>
    </xf>
    <xf numFmtId="195" fontId="52" fillId="28" borderId="0" applyNumberFormat="0" applyBorder="0" applyAlignment="0" applyProtection="0">
      <alignment vertical="center"/>
    </xf>
    <xf numFmtId="195" fontId="52" fillId="28" borderId="0" applyNumberFormat="0" applyBorder="0" applyAlignment="0" applyProtection="0">
      <alignment vertical="center"/>
    </xf>
    <xf numFmtId="195" fontId="52" fillId="28" borderId="0" applyNumberFormat="0" applyBorder="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195" fontId="53" fillId="0" borderId="9" applyNumberFormat="0" applyFill="0" applyAlignment="0" applyProtection="0">
      <alignment vertical="center"/>
    </xf>
    <xf numFmtId="0" fontId="1" fillId="0" borderId="0">
      <alignment vertical="center"/>
    </xf>
    <xf numFmtId="0" fontId="54" fillId="0" borderId="0"/>
    <xf numFmtId="0" fontId="74" fillId="0" borderId="0">
      <alignment vertical="center"/>
    </xf>
    <xf numFmtId="0" fontId="75" fillId="0" borderId="0">
      <alignment vertical="center"/>
    </xf>
    <xf numFmtId="0" fontId="76" fillId="0" borderId="0">
      <alignment vertical="center"/>
    </xf>
    <xf numFmtId="0" fontId="77" fillId="0" borderId="0">
      <alignment vertical="center"/>
    </xf>
    <xf numFmtId="0" fontId="1" fillId="0" borderId="0">
      <alignment vertical="center"/>
    </xf>
    <xf numFmtId="0" fontId="7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35" borderId="0" applyNumberFormat="0" applyBorder="0" applyAlignment="0" applyProtection="0"/>
    <xf numFmtId="0" fontId="11" fillId="30" borderId="0" applyNumberFormat="0" applyBorder="0" applyAlignment="0" applyProtection="0"/>
    <xf numFmtId="0" fontId="11" fillId="3" borderId="0" applyNumberFormat="0" applyBorder="0" applyAlignment="0" applyProtection="0"/>
    <xf numFmtId="0" fontId="11" fillId="36" borderId="0" applyNumberFormat="0" applyBorder="0" applyAlignment="0" applyProtection="0"/>
    <xf numFmtId="0" fontId="11" fillId="2" borderId="0" applyNumberFormat="0" applyBorder="0" applyAlignment="0" applyProtection="0"/>
    <xf numFmtId="0" fontId="11" fillId="4" borderId="0" applyNumberFormat="0" applyBorder="0" applyAlignment="0" applyProtection="0"/>
    <xf numFmtId="0" fontId="11"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11" fillId="36" borderId="0" applyNumberFormat="0" applyBorder="0" applyAlignment="0" applyProtection="0"/>
    <xf numFmtId="0" fontId="11" fillId="37" borderId="0" applyNumberFormat="0" applyBorder="0" applyAlignment="0" applyProtection="0"/>
    <xf numFmtId="0" fontId="11" fillId="40" borderId="0" applyNumberFormat="0" applyBorder="0" applyAlignment="0" applyProtection="0"/>
    <xf numFmtId="0" fontId="10" fillId="0" borderId="0" applyNumberFormat="0" applyFill="0" applyBorder="0" applyAlignment="0" applyProtection="0">
      <alignment vertical="top"/>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1" fillId="0" borderId="0"/>
    <xf numFmtId="0" fontId="11" fillId="0" borderId="0"/>
    <xf numFmtId="0" fontId="11" fillId="0" borderId="0"/>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alignment vertical="center"/>
    </xf>
    <xf numFmtId="0" fontId="79" fillId="8" borderId="0" applyNumberFormat="0" applyBorder="0" applyAlignment="0" applyProtection="0">
      <alignment vertical="center"/>
    </xf>
    <xf numFmtId="0" fontId="79" fillId="3" borderId="0" applyNumberFormat="0" applyBorder="0" applyAlignment="0" applyProtection="0">
      <alignment vertical="center"/>
    </xf>
    <xf numFmtId="0" fontId="79" fillId="3" borderId="0" applyNumberFormat="0" applyBorder="0" applyAlignment="0" applyProtection="0"/>
    <xf numFmtId="0" fontId="79" fillId="3" borderId="0" applyNumberFormat="0" applyBorder="0" applyAlignment="0" applyProtection="0"/>
    <xf numFmtId="0" fontId="79" fillId="3" borderId="0" applyNumberFormat="0" applyBorder="0" applyAlignment="0" applyProtection="0"/>
    <xf numFmtId="0" fontId="79" fillId="3" borderId="0" applyNumberFormat="0" applyBorder="0" applyAlignment="0" applyProtection="0"/>
    <xf numFmtId="0" fontId="79" fillId="3" borderId="0" applyNumberFormat="0" applyBorder="0" applyAlignment="0" applyProtection="0"/>
    <xf numFmtId="0" fontId="80" fillId="30" borderId="0" applyNumberFormat="0" applyBorder="0" applyAlignment="0" applyProtection="0">
      <alignment vertical="center"/>
    </xf>
    <xf numFmtId="0" fontId="80" fillId="30" borderId="0" applyNumberFormat="0" applyBorder="0" applyAlignment="0" applyProtection="0">
      <alignment vertical="center"/>
    </xf>
    <xf numFmtId="0" fontId="80" fillId="30" borderId="0" applyNumberFormat="0" applyBorder="0" applyAlignment="0" applyProtection="0">
      <alignment vertical="center"/>
    </xf>
    <xf numFmtId="0" fontId="80" fillId="30" borderId="0" applyNumberFormat="0" applyBorder="0" applyAlignment="0" applyProtection="0">
      <alignment vertical="center"/>
    </xf>
    <xf numFmtId="0" fontId="80" fillId="30" borderId="0" applyNumberFormat="0" applyBorder="0" applyAlignment="0" applyProtection="0">
      <alignment vertical="center"/>
    </xf>
    <xf numFmtId="0" fontId="80" fillId="30" borderId="0" applyNumberFormat="0" applyBorder="0" applyAlignment="0" applyProtection="0">
      <alignment vertical="center"/>
    </xf>
    <xf numFmtId="0" fontId="80" fillId="6" borderId="0" applyNumberFormat="0" applyBorder="0" applyAlignment="0" applyProtection="0">
      <alignment vertical="center"/>
    </xf>
    <xf numFmtId="0" fontId="80" fillId="30" borderId="0" applyNumberFormat="0" applyBorder="0" applyAlignment="0" applyProtection="0">
      <alignment vertical="center"/>
    </xf>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80" fillId="30" borderId="0" applyNumberFormat="0" applyBorder="0" applyAlignment="0" applyProtection="0"/>
    <xf numFmtId="0" fontId="2" fillId="0" borderId="0"/>
    <xf numFmtId="0" fontId="68" fillId="0" borderId="0"/>
    <xf numFmtId="179" fontId="2" fillId="0" borderId="0" applyProtection="0"/>
    <xf numFmtId="183" fontId="2" fillId="0" borderId="0"/>
    <xf numFmtId="183" fontId="2" fillId="0" borderId="0" applyProtection="0"/>
    <xf numFmtId="0" fontId="2" fillId="0" borderId="0"/>
    <xf numFmtId="0" fontId="2" fillId="0" borderId="0"/>
    <xf numFmtId="184" fontId="2" fillId="0" borderId="0" applyProtection="0"/>
    <xf numFmtId="179" fontId="68" fillId="0" borderId="0"/>
    <xf numFmtId="0" fontId="2" fillId="0" borderId="0"/>
    <xf numFmtId="183" fontId="68" fillId="0" borderId="0" applyProtection="0"/>
    <xf numFmtId="179" fontId="2" fillId="0" borderId="0"/>
    <xf numFmtId="0" fontId="2" fillId="0" borderId="0" applyProtection="0"/>
    <xf numFmtId="184" fontId="2" fillId="0" borderId="0"/>
    <xf numFmtId="0" fontId="68" fillId="0" borderId="0"/>
    <xf numFmtId="0" fontId="2" fillId="0" borderId="0"/>
    <xf numFmtId="0" fontId="2" fillId="0" borderId="0"/>
    <xf numFmtId="183" fontId="2" fillId="0" borderId="0"/>
    <xf numFmtId="179" fontId="2" fillId="0" borderId="0" applyProtection="0"/>
    <xf numFmtId="183" fontId="68" fillId="0" borderId="0"/>
    <xf numFmtId="179" fontId="2" fillId="0" borderId="0"/>
    <xf numFmtId="181" fontId="2" fillId="0" borderId="0" applyFont="0" applyFill="0" applyBorder="0" applyAlignment="0" applyProtection="0"/>
    <xf numFmtId="0" fontId="2" fillId="0" borderId="0"/>
    <xf numFmtId="0" fontId="68" fillId="0" borderId="0">
      <alignment vertical="center"/>
    </xf>
    <xf numFmtId="0" fontId="68" fillId="0" borderId="0"/>
    <xf numFmtId="203" fontId="68" fillId="0" borderId="0" applyFont="0" applyFill="0" applyBorder="0" applyAlignment="0" applyProtection="0"/>
    <xf numFmtId="9" fontId="68" fillId="0" borderId="0" applyFont="0" applyFill="0" applyBorder="0" applyAlignment="0" applyProtection="0"/>
    <xf numFmtId="0" fontId="2" fillId="0" borderId="0"/>
    <xf numFmtId="197" fontId="3" fillId="0" borderId="0"/>
    <xf numFmtId="0" fontId="12" fillId="0" borderId="0">
      <alignment vertical="center"/>
    </xf>
    <xf numFmtId="0" fontId="3" fillId="0" borderId="0">
      <alignment vertical="center"/>
    </xf>
    <xf numFmtId="0" fontId="109" fillId="0" borderId="0"/>
  </cellStyleXfs>
  <cellXfs count="222">
    <xf numFmtId="0" fontId="0" fillId="0" borderId="0" xfId="0"/>
    <xf numFmtId="179" fontId="82" fillId="0" borderId="17" xfId="3431" applyNumberFormat="1" applyFont="1" applyBorder="1" applyAlignment="1">
      <alignment horizontal="center" vertical="center" wrapText="1"/>
    </xf>
    <xf numFmtId="198" fontId="83" fillId="0" borderId="0" xfId="3042" applyNumberFormat="1" applyFont="1" applyAlignment="1">
      <alignment horizontal="center" vertical="center"/>
    </xf>
    <xf numFmtId="0" fontId="84" fillId="0" borderId="0" xfId="3042" applyFont="1">
      <alignment vertical="center"/>
    </xf>
    <xf numFmtId="179" fontId="82" fillId="0" borderId="17" xfId="3432" applyFont="1" applyBorder="1" applyAlignment="1">
      <alignment horizontal="center" vertical="center" wrapText="1"/>
    </xf>
    <xf numFmtId="179" fontId="85" fillId="2" borderId="17" xfId="3432" applyFont="1" applyFill="1" applyBorder="1" applyAlignment="1">
      <alignment horizontal="center" vertical="center" wrapText="1"/>
    </xf>
    <xf numFmtId="184" fontId="85" fillId="31" borderId="17" xfId="3432" applyNumberFormat="1" applyFont="1" applyFill="1" applyBorder="1" applyAlignment="1">
      <alignment horizontal="center" vertical="center" wrapText="1"/>
    </xf>
    <xf numFmtId="199" fontId="84" fillId="0" borderId="0" xfId="3042" applyNumberFormat="1" applyFont="1">
      <alignment vertical="center"/>
    </xf>
    <xf numFmtId="184" fontId="85" fillId="41" borderId="17" xfId="3433" applyNumberFormat="1" applyFont="1" applyFill="1" applyBorder="1" applyAlignment="1">
      <alignment horizontal="center" vertical="center" wrapText="1"/>
    </xf>
    <xf numFmtId="179" fontId="85" fillId="2" borderId="17" xfId="3432" applyFont="1" applyFill="1" applyBorder="1" applyAlignment="1">
      <alignment horizontal="center" vertical="center" wrapText="1" shrinkToFit="1"/>
    </xf>
    <xf numFmtId="179" fontId="85" fillId="42" borderId="17" xfId="3432" applyFont="1" applyFill="1" applyBorder="1" applyAlignment="1">
      <alignment horizontal="center" vertical="center" wrapText="1" shrinkToFit="1"/>
    </xf>
    <xf numFmtId="184" fontId="85" fillId="41" borderId="17" xfId="3434" applyNumberFormat="1" applyFont="1" applyFill="1" applyBorder="1" applyAlignment="1">
      <alignment horizontal="center" vertical="center" wrapText="1"/>
    </xf>
    <xf numFmtId="179" fontId="85" fillId="3" borderId="17" xfId="3432" applyFont="1" applyFill="1" applyBorder="1" applyAlignment="1">
      <alignment horizontal="center" vertical="center" wrapText="1"/>
    </xf>
    <xf numFmtId="184" fontId="85" fillId="3" borderId="17" xfId="3432" applyNumberFormat="1" applyFont="1" applyFill="1" applyBorder="1" applyAlignment="1">
      <alignment horizontal="center" vertical="center" wrapText="1"/>
    </xf>
    <xf numFmtId="180" fontId="85" fillId="43" borderId="17" xfId="3435" applyNumberFormat="1" applyFont="1" applyFill="1" applyBorder="1" applyAlignment="1">
      <alignment horizontal="center" vertical="center" wrapText="1"/>
    </xf>
    <xf numFmtId="2" fontId="85" fillId="43" borderId="17" xfId="3436" applyNumberFormat="1" applyFont="1" applyFill="1" applyBorder="1" applyAlignment="1">
      <alignment horizontal="center" vertical="center"/>
    </xf>
    <xf numFmtId="4" fontId="85" fillId="0" borderId="17" xfId="3437" applyNumberFormat="1" applyFont="1" applyBorder="1" applyAlignment="1">
      <alignment horizontal="center" vertical="center"/>
    </xf>
    <xf numFmtId="179" fontId="85" fillId="44" borderId="17" xfId="3432" applyFont="1" applyFill="1" applyBorder="1" applyAlignment="1">
      <alignment horizontal="center" vertical="center"/>
    </xf>
    <xf numFmtId="2" fontId="85" fillId="0" borderId="17" xfId="3436" applyNumberFormat="1" applyFont="1" applyBorder="1" applyAlignment="1">
      <alignment horizontal="center" vertical="center"/>
    </xf>
    <xf numFmtId="4" fontId="85" fillId="0" borderId="17" xfId="3432" applyNumberFormat="1" applyFont="1" applyBorder="1" applyAlignment="1">
      <alignment horizontal="center" vertical="center"/>
    </xf>
    <xf numFmtId="180" fontId="85" fillId="44" borderId="17" xfId="3435" applyNumberFormat="1" applyFont="1" applyFill="1" applyBorder="1" applyAlignment="1">
      <alignment horizontal="center" vertical="center"/>
    </xf>
    <xf numFmtId="2" fontId="85" fillId="0" borderId="17" xfId="3438" applyNumberFormat="1" applyFont="1" applyBorder="1" applyAlignment="1">
      <alignment horizontal="center" vertical="center" wrapText="1"/>
    </xf>
    <xf numFmtId="179" fontId="82" fillId="4" borderId="17" xfId="3432" applyFont="1" applyFill="1" applyBorder="1" applyAlignment="1">
      <alignment horizontal="center" vertical="center" wrapText="1"/>
    </xf>
    <xf numFmtId="4" fontId="85" fillId="4" borderId="17" xfId="3439" applyNumberFormat="1" applyFont="1" applyFill="1" applyBorder="1" applyAlignment="1">
      <alignment horizontal="center" vertical="center" wrapText="1"/>
    </xf>
    <xf numFmtId="200" fontId="85" fillId="0" borderId="17" xfId="3440" applyNumberFormat="1" applyFont="1" applyBorder="1" applyAlignment="1">
      <alignment horizontal="center" vertical="center"/>
    </xf>
    <xf numFmtId="2" fontId="85" fillId="0" borderId="17" xfId="3432" applyNumberFormat="1" applyFont="1" applyBorder="1" applyAlignment="1">
      <alignment horizontal="center" vertical="center"/>
    </xf>
    <xf numFmtId="180" fontId="85" fillId="0" borderId="17" xfId="3432" applyNumberFormat="1" applyFont="1" applyBorder="1" applyAlignment="1">
      <alignment horizontal="center" vertical="center" wrapText="1"/>
    </xf>
    <xf numFmtId="180" fontId="85" fillId="43" borderId="17" xfId="3432" applyNumberFormat="1" applyFont="1" applyFill="1" applyBorder="1" applyAlignment="1">
      <alignment horizontal="center" vertical="center" wrapText="1"/>
    </xf>
    <xf numFmtId="2" fontId="85" fillId="43" borderId="17" xfId="3432" applyNumberFormat="1" applyFont="1" applyFill="1" applyBorder="1" applyAlignment="1">
      <alignment horizontal="center" vertical="center"/>
    </xf>
    <xf numFmtId="179" fontId="87" fillId="3" borderId="17" xfId="3432" applyFont="1" applyFill="1" applyBorder="1" applyAlignment="1">
      <alignment horizontal="center" vertical="center" wrapText="1"/>
    </xf>
    <xf numFmtId="179" fontId="87" fillId="2" borderId="17" xfId="3432" applyFont="1" applyFill="1" applyBorder="1" applyAlignment="1">
      <alignment horizontal="center" vertical="center" wrapText="1"/>
    </xf>
    <xf numFmtId="201" fontId="85" fillId="0" borderId="17" xfId="3441" applyNumberFormat="1" applyFont="1" applyBorder="1" applyAlignment="1">
      <alignment horizontal="center" vertical="center"/>
    </xf>
    <xf numFmtId="179" fontId="85" fillId="3" borderId="17" xfId="3442" applyNumberFormat="1" applyFont="1" applyFill="1" applyBorder="1" applyAlignment="1">
      <alignment horizontal="center" vertical="center" wrapText="1"/>
    </xf>
    <xf numFmtId="2" fontId="85" fillId="0" borderId="17" xfId="3442" applyNumberFormat="1" applyFont="1" applyBorder="1" applyAlignment="1">
      <alignment horizontal="center" vertical="center"/>
    </xf>
    <xf numFmtId="201" fontId="85" fillId="3" borderId="17" xfId="3434" applyNumberFormat="1" applyFont="1" applyFill="1" applyBorder="1" applyAlignment="1">
      <alignment horizontal="center" vertical="center" wrapText="1"/>
    </xf>
    <xf numFmtId="201" fontId="85" fillId="43" borderId="17" xfId="3443" applyNumberFormat="1" applyFont="1" applyFill="1" applyBorder="1" applyAlignment="1">
      <alignment horizontal="center" vertical="center" wrapText="1"/>
    </xf>
    <xf numFmtId="2" fontId="85" fillId="43" borderId="17" xfId="3442" applyNumberFormat="1" applyFont="1" applyFill="1" applyBorder="1" applyAlignment="1">
      <alignment horizontal="center" vertical="center"/>
    </xf>
    <xf numFmtId="181" fontId="85" fillId="3" borderId="17" xfId="2" applyNumberFormat="1" applyFont="1" applyFill="1" applyBorder="1" applyAlignment="1">
      <alignment horizontal="center" vertical="center" wrapText="1"/>
    </xf>
    <xf numFmtId="180" fontId="85" fillId="43" borderId="17" xfId="3444" applyNumberFormat="1" applyFont="1" applyFill="1" applyBorder="1" applyAlignment="1">
      <alignment horizontal="center" vertical="center" wrapText="1"/>
    </xf>
    <xf numFmtId="179" fontId="87" fillId="3" borderId="20" xfId="3445" applyNumberFormat="1" applyFont="1" applyFill="1" applyBorder="1" applyAlignment="1">
      <alignment horizontal="center" vertical="center" wrapText="1"/>
    </xf>
    <xf numFmtId="201" fontId="85" fillId="3" borderId="17" xfId="3432" applyNumberFormat="1" applyFont="1" applyFill="1" applyBorder="1" applyAlignment="1">
      <alignment horizontal="center" vertical="center" wrapText="1"/>
    </xf>
    <xf numFmtId="182" fontId="87" fillId="3" borderId="17" xfId="3445" applyNumberFormat="1" applyFont="1" applyFill="1" applyBorder="1" applyAlignment="1">
      <alignment horizontal="center" vertical="center" wrapText="1"/>
    </xf>
    <xf numFmtId="182" fontId="85" fillId="45" borderId="17" xfId="3433" applyNumberFormat="1" applyFont="1" applyFill="1" applyBorder="1" applyAlignment="1">
      <alignment horizontal="center" vertical="center" wrapText="1"/>
    </xf>
    <xf numFmtId="180" fontId="85" fillId="44" borderId="17" xfId="3446" applyNumberFormat="1" applyFont="1" applyFill="1" applyBorder="1" applyAlignment="1">
      <alignment horizontal="center" vertical="center"/>
    </xf>
    <xf numFmtId="179" fontId="88" fillId="4" borderId="17" xfId="3432" applyFont="1" applyFill="1" applyBorder="1" applyAlignment="1">
      <alignment horizontal="center" vertical="center" wrapText="1"/>
    </xf>
    <xf numFmtId="180" fontId="85" fillId="4" borderId="17" xfId="3434" applyNumberFormat="1" applyFont="1" applyFill="1" applyBorder="1" applyAlignment="1">
      <alignment horizontal="center" vertical="center"/>
    </xf>
    <xf numFmtId="180" fontId="85" fillId="4" borderId="17" xfId="3435" applyNumberFormat="1" applyFont="1" applyFill="1" applyBorder="1" applyAlignment="1">
      <alignment horizontal="center" vertical="center"/>
    </xf>
    <xf numFmtId="180" fontId="85" fillId="43" borderId="17" xfId="3447" applyNumberFormat="1" applyFont="1" applyFill="1" applyBorder="1" applyAlignment="1">
      <alignment horizontal="center" vertical="center"/>
    </xf>
    <xf numFmtId="180" fontId="85" fillId="43" borderId="17" xfId="3442" applyNumberFormat="1" applyFont="1" applyFill="1" applyBorder="1" applyAlignment="1">
      <alignment horizontal="center" vertical="center"/>
    </xf>
    <xf numFmtId="201" fontId="85" fillId="34" borderId="17" xfId="3448" applyNumberFormat="1" applyFont="1" applyFill="1" applyBorder="1" applyAlignment="1">
      <alignment horizontal="center" vertical="center"/>
    </xf>
    <xf numFmtId="179" fontId="85" fillId="0" borderId="17" xfId="3449" applyNumberFormat="1" applyFont="1" applyBorder="1" applyAlignment="1">
      <alignment horizontal="center" vertical="center" wrapText="1"/>
    </xf>
    <xf numFmtId="179" fontId="87" fillId="4" borderId="17" xfId="3432" applyFont="1" applyFill="1" applyBorder="1" applyAlignment="1">
      <alignment horizontal="center" vertical="center" wrapText="1"/>
    </xf>
    <xf numFmtId="201" fontId="85" fillId="4" borderId="17" xfId="3450" applyNumberFormat="1" applyFont="1" applyFill="1" applyBorder="1" applyAlignment="1">
      <alignment horizontal="center" vertical="center"/>
    </xf>
    <xf numFmtId="26" fontId="87" fillId="4" borderId="17" xfId="3432" applyNumberFormat="1" applyFont="1" applyFill="1" applyBorder="1" applyAlignment="1">
      <alignment horizontal="center" vertical="center" wrapText="1"/>
    </xf>
    <xf numFmtId="201" fontId="85" fillId="4" borderId="17" xfId="3451" applyNumberFormat="1" applyFont="1" applyFill="1" applyBorder="1" applyAlignment="1">
      <alignment horizontal="center" vertical="center"/>
    </xf>
    <xf numFmtId="198" fontId="87" fillId="4" borderId="17" xfId="3432" applyNumberFormat="1" applyFont="1" applyFill="1" applyBorder="1" applyAlignment="1">
      <alignment horizontal="center" vertical="center" wrapText="1"/>
    </xf>
    <xf numFmtId="8" fontId="85" fillId="0" borderId="17" xfId="3452" applyNumberFormat="1" applyFont="1" applyBorder="1" applyAlignment="1">
      <alignment horizontal="center" vertical="center"/>
    </xf>
    <xf numFmtId="26" fontId="85" fillId="0" borderId="17" xfId="3452" applyNumberFormat="1" applyFont="1" applyBorder="1" applyAlignment="1">
      <alignment horizontal="center" vertical="center"/>
    </xf>
    <xf numFmtId="179" fontId="85" fillId="0" borderId="0" xfId="3431" applyNumberFormat="1" applyFont="1" applyAlignment="1">
      <alignment vertical="center" wrapText="1"/>
    </xf>
    <xf numFmtId="202" fontId="85" fillId="46" borderId="0" xfId="3431" applyNumberFormat="1" applyFont="1" applyFill="1" applyAlignment="1">
      <alignment horizontal="center" vertical="center" wrapText="1"/>
    </xf>
    <xf numFmtId="26" fontId="85" fillId="31" borderId="0" xfId="3042" applyNumberFormat="1" applyFont="1" applyFill="1" applyAlignment="1">
      <alignment horizontal="center" vertical="center"/>
    </xf>
    <xf numFmtId="26" fontId="84" fillId="31" borderId="0" xfId="3042" applyNumberFormat="1" applyFont="1" applyFill="1" applyAlignment="1">
      <alignment horizontal="center" vertical="center"/>
    </xf>
    <xf numFmtId="202" fontId="84" fillId="46" borderId="0" xfId="3042" applyNumberFormat="1" applyFont="1" applyFill="1" applyAlignment="1">
      <alignment horizontal="center" vertical="center"/>
    </xf>
    <xf numFmtId="179" fontId="85" fillId="0" borderId="0" xfId="3431" applyNumberFormat="1" applyFont="1" applyAlignment="1">
      <alignment horizontal="center" vertical="center" wrapText="1"/>
    </xf>
    <xf numFmtId="187" fontId="81" fillId="0" borderId="0" xfId="2" applyNumberFormat="1" applyFont="1" applyAlignment="1" applyProtection="1">
      <alignment horizontal="left"/>
      <protection locked="0"/>
    </xf>
    <xf numFmtId="0" fontId="100" fillId="0" borderId="0" xfId="2" applyFont="1" applyAlignment="1">
      <alignment horizontal="left"/>
    </xf>
    <xf numFmtId="0" fontId="100" fillId="0" borderId="0" xfId="2" applyFont="1" applyAlignment="1" applyProtection="1">
      <alignment horizontal="left"/>
      <protection locked="0"/>
    </xf>
    <xf numFmtId="0" fontId="100" fillId="0" borderId="0" xfId="2" applyFont="1"/>
    <xf numFmtId="14" fontId="100" fillId="0" borderId="0" xfId="2" applyNumberFormat="1" applyFont="1"/>
    <xf numFmtId="187" fontId="100" fillId="0" borderId="0" xfId="2" applyNumberFormat="1" applyFont="1" applyAlignment="1">
      <alignment horizontal="left"/>
    </xf>
    <xf numFmtId="0" fontId="102" fillId="0" borderId="0" xfId="2" applyFont="1" applyAlignment="1" applyProtection="1">
      <alignment horizontal="left"/>
      <protection locked="0"/>
    </xf>
    <xf numFmtId="0" fontId="81" fillId="0" borderId="21" xfId="2" applyFont="1" applyBorder="1" applyAlignment="1" applyProtection="1">
      <alignment horizontal="center" wrapText="1"/>
      <protection locked="0"/>
    </xf>
    <xf numFmtId="0" fontId="81" fillId="0" borderId="16" xfId="2" applyFont="1" applyBorder="1" applyAlignment="1" applyProtection="1">
      <alignment horizontal="center" wrapText="1"/>
      <protection locked="0"/>
    </xf>
    <xf numFmtId="0" fontId="81" fillId="0" borderId="19" xfId="2" applyFont="1" applyBorder="1" applyAlignment="1" applyProtection="1">
      <alignment wrapText="1"/>
      <protection locked="0"/>
    </xf>
    <xf numFmtId="0" fontId="81" fillId="0" borderId="19" xfId="2" applyFont="1" applyBorder="1" applyAlignment="1" applyProtection="1">
      <alignment horizontal="center" wrapText="1"/>
      <protection locked="0"/>
    </xf>
    <xf numFmtId="0" fontId="81" fillId="0" borderId="18" xfId="2" applyFont="1" applyBorder="1" applyAlignment="1" applyProtection="1">
      <alignment horizontal="center" wrapText="1"/>
      <protection locked="0"/>
    </xf>
    <xf numFmtId="187" fontId="103" fillId="0" borderId="21" xfId="2" applyNumberFormat="1" applyFont="1" applyBorder="1" applyAlignment="1">
      <alignment horizontal="center" vertical="center" wrapText="1"/>
    </xf>
    <xf numFmtId="187" fontId="103" fillId="0" borderId="19" xfId="2" applyNumberFormat="1" applyFont="1" applyBorder="1" applyAlignment="1" applyProtection="1">
      <alignment horizontal="left"/>
      <protection locked="0"/>
    </xf>
    <xf numFmtId="0" fontId="103" fillId="0" borderId="19" xfId="2" applyFont="1" applyBorder="1" applyAlignment="1" applyProtection="1">
      <alignment horizontal="left"/>
      <protection locked="0"/>
    </xf>
    <xf numFmtId="187" fontId="103" fillId="0" borderId="26" xfId="2" applyNumberFormat="1" applyFont="1" applyBorder="1" applyAlignment="1" applyProtection="1">
      <alignment horizontal="left"/>
      <protection locked="0"/>
    </xf>
    <xf numFmtId="0" fontId="103" fillId="0" borderId="26" xfId="2" applyFont="1" applyBorder="1" applyAlignment="1" applyProtection="1">
      <alignment horizontal="left"/>
      <protection locked="0"/>
    </xf>
    <xf numFmtId="187" fontId="103" fillId="0" borderId="0" xfId="2" applyNumberFormat="1" applyFont="1" applyAlignment="1" applyProtection="1">
      <alignment horizontal="left"/>
      <protection locked="0"/>
    </xf>
    <xf numFmtId="0" fontId="103" fillId="0" borderId="0" xfId="2" applyFont="1" applyAlignment="1" applyProtection="1">
      <alignment horizontal="left"/>
      <protection locked="0"/>
    </xf>
    <xf numFmtId="205" fontId="81" fillId="0" borderId="1" xfId="2" applyNumberFormat="1" applyFont="1" applyBorder="1" applyAlignment="1" applyProtection="1">
      <alignment horizontal="center" wrapText="1"/>
      <protection locked="0"/>
    </xf>
    <xf numFmtId="0" fontId="102" fillId="31" borderId="0" xfId="2" applyFont="1" applyFill="1" applyAlignment="1" applyProtection="1">
      <alignment horizontal="center"/>
      <protection locked="0"/>
    </xf>
    <xf numFmtId="187" fontId="101" fillId="0" borderId="21" xfId="3455" applyNumberFormat="1" applyFont="1" applyFill="1" applyBorder="1" applyAlignment="1" applyProtection="1">
      <alignment horizontal="center" vertical="center"/>
    </xf>
    <xf numFmtId="26" fontId="83" fillId="31" borderId="0" xfId="3042" applyNumberFormat="1" applyFont="1" applyFill="1" applyAlignment="1">
      <alignment horizontal="center" vertical="center"/>
    </xf>
    <xf numFmtId="0" fontId="81" fillId="0" borderId="19" xfId="2" applyFont="1" applyBorder="1" applyProtection="1">
      <protection locked="0"/>
    </xf>
    <xf numFmtId="0" fontId="91" fillId="32" borderId="21" xfId="3459" applyFont="1" applyFill="1" applyBorder="1">
      <alignment vertical="center"/>
    </xf>
    <xf numFmtId="0" fontId="92" fillId="32" borderId="21" xfId="3459" applyFont="1" applyFill="1" applyBorder="1">
      <alignment vertical="center"/>
    </xf>
    <xf numFmtId="0" fontId="82" fillId="32" borderId="22" xfId="3459" applyFont="1" applyFill="1" applyBorder="1" applyAlignment="1">
      <alignment horizontal="center" vertical="center"/>
    </xf>
    <xf numFmtId="0" fontId="82" fillId="32" borderId="21" xfId="3459" applyFont="1" applyFill="1" applyBorder="1" applyAlignment="1">
      <alignment horizontal="center" vertical="center"/>
    </xf>
    <xf numFmtId="0" fontId="93" fillId="32" borderId="21" xfId="3459" applyFont="1" applyFill="1" applyBorder="1" applyAlignment="1">
      <alignment horizontal="center" vertical="center" wrapText="1"/>
    </xf>
    <xf numFmtId="0" fontId="12" fillId="0" borderId="0" xfId="3459">
      <alignment vertical="center"/>
    </xf>
    <xf numFmtId="0" fontId="96" fillId="32" borderId="21" xfId="3459" applyFont="1" applyFill="1" applyBorder="1" applyAlignment="1">
      <alignment horizontal="center" vertical="center" wrapText="1"/>
    </xf>
    <xf numFmtId="0" fontId="106" fillId="32" borderId="21" xfId="3460" applyFont="1" applyFill="1" applyBorder="1" applyAlignment="1">
      <alignment wrapText="1"/>
    </xf>
    <xf numFmtId="1" fontId="99" fillId="32" borderId="22" xfId="3459" applyNumberFormat="1" applyFont="1" applyFill="1" applyBorder="1" applyAlignment="1">
      <alignment horizontal="center" vertical="center" wrapText="1"/>
    </xf>
    <xf numFmtId="26" fontId="99" fillId="32" borderId="21" xfId="3459" applyNumberFormat="1" applyFont="1" applyFill="1" applyBorder="1" applyAlignment="1">
      <alignment horizontal="center" vertical="center" wrapText="1"/>
    </xf>
    <xf numFmtId="26" fontId="98" fillId="32" borderId="21" xfId="3459" applyNumberFormat="1" applyFont="1" applyFill="1" applyBorder="1" applyAlignment="1">
      <alignment horizontal="center" vertical="center" wrapText="1"/>
    </xf>
    <xf numFmtId="0" fontId="102" fillId="32" borderId="21" xfId="3460" applyFont="1" applyFill="1" applyBorder="1" applyAlignment="1">
      <alignment wrapText="1"/>
    </xf>
    <xf numFmtId="26" fontId="107" fillId="32" borderId="21" xfId="3459" applyNumberFormat="1" applyFont="1" applyFill="1" applyBorder="1" applyAlignment="1">
      <alignment horizontal="center" vertical="center" wrapText="1"/>
    </xf>
    <xf numFmtId="0" fontId="106" fillId="32" borderId="23" xfId="3460" applyFont="1" applyFill="1" applyBorder="1" applyAlignment="1">
      <alignment wrapText="1"/>
    </xf>
    <xf numFmtId="1" fontId="99" fillId="32" borderId="24" xfId="3459" applyNumberFormat="1" applyFont="1" applyFill="1" applyBorder="1" applyAlignment="1">
      <alignment horizontal="center" vertical="center" wrapText="1"/>
    </xf>
    <xf numFmtId="26" fontId="99" fillId="32" borderId="23" xfId="3459" applyNumberFormat="1" applyFont="1" applyFill="1" applyBorder="1" applyAlignment="1">
      <alignment horizontal="center" vertical="center" wrapText="1"/>
    </xf>
    <xf numFmtId="26" fontId="98" fillId="32" borderId="23" xfId="3459" applyNumberFormat="1" applyFont="1" applyFill="1" applyBorder="1" applyAlignment="1">
      <alignment horizontal="center" vertical="center" wrapText="1"/>
    </xf>
    <xf numFmtId="0" fontId="108" fillId="47" borderId="21" xfId="3459" applyFont="1" applyFill="1" applyBorder="1" applyAlignment="1">
      <alignment vertical="center" wrapText="1"/>
    </xf>
    <xf numFmtId="0" fontId="110" fillId="48" borderId="28" xfId="3461" applyFont="1" applyFill="1" applyBorder="1" applyAlignment="1">
      <alignment horizontal="center" vertical="center" wrapText="1"/>
    </xf>
    <xf numFmtId="0" fontId="110" fillId="48" borderId="29" xfId="3461" applyFont="1" applyFill="1" applyBorder="1" applyAlignment="1">
      <alignment horizontal="center" vertical="center" wrapText="1"/>
    </xf>
    <xf numFmtId="0" fontId="0" fillId="0" borderId="21" xfId="0" applyBorder="1"/>
    <xf numFmtId="0" fontId="111" fillId="0" borderId="18" xfId="0" applyFont="1" applyBorder="1" applyAlignment="1" applyProtection="1">
      <alignment horizontal="center"/>
      <protection locked="0"/>
    </xf>
    <xf numFmtId="187" fontId="111" fillId="0" borderId="18" xfId="0" applyNumberFormat="1" applyFont="1" applyBorder="1" applyAlignment="1" applyProtection="1">
      <alignment horizontal="center"/>
      <protection locked="0"/>
    </xf>
    <xf numFmtId="3" fontId="111" fillId="0" borderId="21" xfId="0" applyNumberFormat="1" applyFont="1" applyBorder="1" applyAlignment="1" applyProtection="1">
      <alignment horizontal="center"/>
      <protection locked="0"/>
    </xf>
    <xf numFmtId="14" fontId="111" fillId="0" borderId="21" xfId="0" applyNumberFormat="1" applyFont="1" applyBorder="1" applyAlignment="1" applyProtection="1">
      <alignment horizontal="center"/>
      <protection locked="0"/>
    </xf>
    <xf numFmtId="0" fontId="111" fillId="0" borderId="18" xfId="0" applyFont="1" applyBorder="1" applyAlignment="1">
      <alignment horizontal="left"/>
    </xf>
    <xf numFmtId="0" fontId="81" fillId="0" borderId="21" xfId="2" applyFont="1" applyBorder="1" applyAlignment="1" applyProtection="1">
      <alignment horizontal="left"/>
      <protection locked="0"/>
    </xf>
    <xf numFmtId="206" fontId="2" fillId="0" borderId="21" xfId="0" applyNumberFormat="1" applyFont="1" applyBorder="1"/>
    <xf numFmtId="49" fontId="2" fillId="0" borderId="21" xfId="0" applyNumberFormat="1" applyFont="1" applyBorder="1"/>
    <xf numFmtId="0" fontId="2" fillId="0" borderId="0" xfId="2" applyAlignment="1" applyProtection="1">
      <alignment horizontal="left"/>
      <protection locked="0"/>
    </xf>
    <xf numFmtId="187" fontId="2" fillId="0" borderId="0" xfId="2" applyNumberFormat="1" applyAlignment="1" applyProtection="1">
      <alignment horizontal="left"/>
      <protection locked="0"/>
    </xf>
    <xf numFmtId="0" fontId="2" fillId="0" borderId="0" xfId="2" applyAlignment="1">
      <alignment horizontal="left"/>
    </xf>
    <xf numFmtId="0" fontId="2" fillId="0" borderId="0" xfId="2" applyAlignment="1" applyProtection="1">
      <alignment horizontal="center"/>
      <protection locked="0"/>
    </xf>
    <xf numFmtId="0" fontId="2" fillId="0" borderId="0" xfId="2" applyAlignment="1" applyProtection="1">
      <alignment horizontal="center" vertical="center" wrapText="1"/>
      <protection locked="0"/>
    </xf>
    <xf numFmtId="0" fontId="100" fillId="0" borderId="0" xfId="3454" applyFont="1"/>
    <xf numFmtId="0" fontId="2" fillId="0" borderId="0" xfId="2" applyProtection="1">
      <protection locked="0"/>
    </xf>
    <xf numFmtId="0" fontId="2" fillId="0" borderId="21" xfId="2" applyBorder="1" applyAlignment="1" applyProtection="1">
      <alignment horizontal="center" vertical="center" wrapText="1"/>
      <protection locked="0"/>
    </xf>
    <xf numFmtId="0" fontId="2" fillId="0" borderId="23" xfId="2" applyBorder="1" applyAlignment="1" applyProtection="1">
      <alignment horizontal="center" vertical="center" wrapText="1"/>
      <protection locked="0"/>
    </xf>
    <xf numFmtId="0" fontId="2" fillId="0" borderId="21" xfId="2" applyBorder="1" applyAlignment="1" applyProtection="1">
      <alignment horizontal="center" vertical="center"/>
      <protection locked="0"/>
    </xf>
    <xf numFmtId="180" fontId="2" fillId="0" borderId="21" xfId="2" applyNumberFormat="1" applyBorder="1" applyAlignment="1" applyProtection="1">
      <alignment horizontal="center" vertical="center" wrapText="1"/>
      <protection locked="0"/>
    </xf>
    <xf numFmtId="205" fontId="2" fillId="0" borderId="21" xfId="2" applyNumberFormat="1" applyBorder="1" applyAlignment="1" applyProtection="1">
      <alignment horizontal="center" vertical="center" wrapText="1"/>
      <protection locked="0"/>
    </xf>
    <xf numFmtId="187" fontId="2" fillId="0" borderId="21" xfId="2" applyNumberFormat="1" applyBorder="1" applyAlignment="1">
      <alignment horizontal="center" vertical="center" wrapText="1"/>
    </xf>
    <xf numFmtId="1" fontId="2" fillId="0" borderId="21" xfId="2" applyNumberFormat="1" applyBorder="1" applyAlignment="1" applyProtection="1">
      <alignment horizontal="center" vertical="center" wrapText="1"/>
      <protection locked="0"/>
    </xf>
    <xf numFmtId="0" fontId="2" fillId="0" borderId="24" xfId="2" applyBorder="1" applyAlignment="1" applyProtection="1">
      <alignment horizontal="left"/>
      <protection locked="0"/>
    </xf>
    <xf numFmtId="0" fontId="2" fillId="0" borderId="19" xfId="2" applyBorder="1" applyAlignment="1" applyProtection="1">
      <alignment horizontal="left"/>
      <protection locked="0"/>
    </xf>
    <xf numFmtId="0" fontId="2" fillId="0" borderId="19" xfId="2" applyBorder="1" applyProtection="1">
      <protection locked="0"/>
    </xf>
    <xf numFmtId="0" fontId="2" fillId="0" borderId="19" xfId="2" applyBorder="1" applyAlignment="1" applyProtection="1">
      <alignment horizontal="center"/>
      <protection locked="0"/>
    </xf>
    <xf numFmtId="187" fontId="2" fillId="0" borderId="19" xfId="2" applyNumberFormat="1" applyBorder="1" applyAlignment="1" applyProtection="1">
      <alignment horizontal="left"/>
      <protection locked="0"/>
    </xf>
    <xf numFmtId="0" fontId="2" fillId="0" borderId="3" xfId="2" applyBorder="1" applyAlignment="1" applyProtection="1">
      <alignment horizontal="left"/>
      <protection locked="0"/>
    </xf>
    <xf numFmtId="0" fontId="2" fillId="0" borderId="26" xfId="2" applyBorder="1" applyAlignment="1" applyProtection="1">
      <alignment horizontal="left"/>
      <protection locked="0"/>
    </xf>
    <xf numFmtId="0" fontId="2" fillId="0" borderId="26" xfId="2" applyBorder="1" applyProtection="1">
      <protection locked="0"/>
    </xf>
    <xf numFmtId="0" fontId="2" fillId="0" borderId="26" xfId="2" applyBorder="1" applyAlignment="1" applyProtection="1">
      <alignment horizontal="center"/>
      <protection locked="0"/>
    </xf>
    <xf numFmtId="187" fontId="2" fillId="0" borderId="26" xfId="2" applyNumberFormat="1" applyBorder="1" applyAlignment="1" applyProtection="1">
      <alignment horizontal="left"/>
      <protection locked="0"/>
    </xf>
    <xf numFmtId="0" fontId="2" fillId="31" borderId="0" xfId="2" applyFill="1" applyAlignment="1" applyProtection="1">
      <alignment horizontal="left"/>
      <protection locked="0"/>
    </xf>
    <xf numFmtId="0" fontId="2" fillId="31" borderId="0" xfId="2" applyFill="1" applyProtection="1">
      <protection locked="0"/>
    </xf>
    <xf numFmtId="0" fontId="2" fillId="31" borderId="0" xfId="2" applyFill="1" applyAlignment="1" applyProtection="1">
      <alignment horizontal="center"/>
      <protection locked="0"/>
    </xf>
    <xf numFmtId="0" fontId="81" fillId="0" borderId="0" xfId="2" applyFont="1" applyProtection="1">
      <protection locked="0"/>
    </xf>
    <xf numFmtId="0" fontId="2" fillId="0" borderId="21" xfId="2" applyBorder="1" applyAlignment="1" applyProtection="1">
      <alignment horizontal="left"/>
      <protection locked="0"/>
    </xf>
    <xf numFmtId="187" fontId="2" fillId="0" borderId="21" xfId="2" applyNumberFormat="1" applyBorder="1" applyAlignment="1" applyProtection="1">
      <alignment horizontal="left"/>
      <protection locked="0"/>
    </xf>
    <xf numFmtId="0" fontId="81" fillId="0" borderId="0" xfId="2" applyFont="1" applyAlignment="1" applyProtection="1">
      <alignment horizontal="left"/>
      <protection locked="0"/>
    </xf>
    <xf numFmtId="0" fontId="2" fillId="0" borderId="0" xfId="2" applyAlignment="1" applyProtection="1">
      <alignment horizontal="left" wrapText="1"/>
      <protection locked="0"/>
    </xf>
    <xf numFmtId="14" fontId="2" fillId="0" borderId="0" xfId="2" applyNumberFormat="1" applyAlignment="1" applyProtection="1">
      <alignment horizontal="left"/>
      <protection locked="0"/>
    </xf>
    <xf numFmtId="14" fontId="2" fillId="0" borderId="21" xfId="2" applyNumberFormat="1" applyBorder="1" applyAlignment="1" applyProtection="1">
      <alignment horizontal="left"/>
      <protection locked="0"/>
    </xf>
    <xf numFmtId="0" fontId="81" fillId="0" borderId="0" xfId="2" applyFont="1" applyAlignment="1" applyProtection="1">
      <alignment wrapText="1"/>
      <protection locked="0"/>
    </xf>
    <xf numFmtId="0" fontId="81" fillId="0" borderId="22" xfId="2" applyFont="1" applyBorder="1" applyProtection="1">
      <protection locked="0"/>
    </xf>
    <xf numFmtId="0" fontId="81" fillId="0" borderId="18" xfId="2" applyFont="1" applyBorder="1" applyAlignment="1" applyProtection="1">
      <alignment wrapText="1"/>
      <protection locked="0"/>
    </xf>
    <xf numFmtId="187" fontId="81" fillId="0" borderId="19" xfId="2" applyNumberFormat="1" applyFont="1" applyBorder="1" applyAlignment="1" applyProtection="1">
      <alignment wrapText="1"/>
      <protection locked="0"/>
    </xf>
    <xf numFmtId="187" fontId="2" fillId="31" borderId="21" xfId="2" applyNumberFormat="1" applyFill="1" applyBorder="1" applyAlignment="1">
      <alignment horizontal="center" vertical="center" wrapText="1"/>
    </xf>
    <xf numFmtId="0" fontId="101" fillId="0" borderId="21" xfId="3457" applyFont="1" applyBorder="1" applyAlignment="1" applyProtection="1">
      <alignment horizontal="center"/>
      <protection locked="0"/>
    </xf>
    <xf numFmtId="187" fontId="101" fillId="0" borderId="21" xfId="3457" applyNumberFormat="1" applyFont="1" applyBorder="1" applyAlignment="1" applyProtection="1">
      <alignment horizontal="center"/>
      <protection locked="0"/>
    </xf>
    <xf numFmtId="0" fontId="81" fillId="0" borderId="21" xfId="3457" applyFont="1" applyBorder="1" applyAlignment="1" applyProtection="1">
      <alignment horizontal="center"/>
      <protection locked="0"/>
    </xf>
    <xf numFmtId="197" fontId="2" fillId="0" borderId="21" xfId="3458" applyFont="1" applyBorder="1" applyAlignment="1">
      <alignment horizontal="center" vertical="center"/>
    </xf>
    <xf numFmtId="1" fontId="2" fillId="0" borderId="21" xfId="1" applyNumberFormat="1" applyBorder="1" applyAlignment="1">
      <alignment horizontal="center" vertical="center"/>
    </xf>
    <xf numFmtId="0" fontId="2" fillId="0" borderId="0" xfId="1" applyAlignment="1">
      <alignment vertical="center"/>
    </xf>
    <xf numFmtId="0" fontId="2" fillId="0" borderId="21" xfId="1" applyBorder="1" applyAlignment="1">
      <alignment vertical="center" wrapText="1"/>
    </xf>
    <xf numFmtId="0" fontId="112" fillId="0" borderId="21" xfId="15" applyFont="1" applyBorder="1" applyAlignment="1">
      <alignment horizontal="center" vertical="center" wrapText="1"/>
    </xf>
    <xf numFmtId="0" fontId="2" fillId="0" borderId="21" xfId="0" applyFont="1" applyBorder="1" applyAlignment="1">
      <alignment vertical="center"/>
    </xf>
    <xf numFmtId="0" fontId="2" fillId="0" borderId="16" xfId="0" applyFont="1" applyBorder="1" applyAlignment="1">
      <alignment vertical="center"/>
    </xf>
    <xf numFmtId="0" fontId="102" fillId="0" borderId="16" xfId="0" applyFont="1" applyBorder="1" applyAlignment="1">
      <alignment horizontal="center" vertical="center"/>
    </xf>
    <xf numFmtId="0" fontId="2" fillId="0" borderId="21" xfId="3458" applyNumberFormat="1" applyFont="1" applyBorder="1" applyAlignment="1">
      <alignment horizontal="center" vertical="center"/>
    </xf>
    <xf numFmtId="1" fontId="113" fillId="0" borderId="21" xfId="1" applyNumberFormat="1" applyFont="1" applyBorder="1" applyAlignment="1">
      <alignment horizontal="center" vertical="center"/>
    </xf>
    <xf numFmtId="178" fontId="2" fillId="0" borderId="0" xfId="1" applyNumberFormat="1" applyAlignment="1">
      <alignment vertical="center"/>
    </xf>
    <xf numFmtId="0" fontId="102" fillId="0" borderId="16" xfId="0" applyFont="1" applyBorder="1" applyAlignment="1">
      <alignment vertical="center"/>
    </xf>
    <xf numFmtId="0" fontId="81" fillId="0" borderId="21" xfId="2" applyFont="1" applyBorder="1" applyAlignment="1" applyProtection="1">
      <alignment horizontal="left"/>
      <protection locked="0"/>
    </xf>
    <xf numFmtId="0" fontId="2" fillId="0" borderId="21" xfId="2" applyBorder="1" applyAlignment="1" applyProtection="1">
      <alignment horizontal="left"/>
      <protection locked="0"/>
    </xf>
    <xf numFmtId="187" fontId="2" fillId="0" borderId="21" xfId="2" applyNumberFormat="1" applyBorder="1" applyAlignment="1" applyProtection="1">
      <alignment horizontal="left"/>
      <protection locked="0"/>
    </xf>
    <xf numFmtId="0" fontId="81" fillId="0" borderId="21" xfId="2" applyFont="1" applyBorder="1" applyAlignment="1" applyProtection="1">
      <alignment horizontal="center" wrapText="1"/>
      <protection locked="0"/>
    </xf>
    <xf numFmtId="0" fontId="81" fillId="0" borderId="23" xfId="2" applyFont="1" applyBorder="1" applyAlignment="1" applyProtection="1">
      <alignment horizontal="center" wrapText="1"/>
      <protection locked="0"/>
    </xf>
    <xf numFmtId="0" fontId="81" fillId="0" borderId="2" xfId="2" applyFont="1" applyBorder="1" applyAlignment="1" applyProtection="1">
      <alignment horizontal="center" wrapText="1"/>
      <protection locked="0"/>
    </xf>
    <xf numFmtId="0" fontId="81" fillId="0" borderId="1" xfId="2" applyFont="1" applyBorder="1" applyAlignment="1" applyProtection="1">
      <alignment horizontal="center" wrapText="1"/>
      <protection locked="0"/>
    </xf>
    <xf numFmtId="0" fontId="81" fillId="0" borderId="24" xfId="2" applyFont="1" applyBorder="1" applyAlignment="1" applyProtection="1">
      <alignment horizontal="center" wrapText="1"/>
      <protection locked="0"/>
    </xf>
    <xf numFmtId="0" fontId="81" fillId="0" borderId="25" xfId="2" applyFont="1" applyBorder="1" applyAlignment="1" applyProtection="1">
      <alignment horizontal="center" wrapText="1"/>
      <protection locked="0"/>
    </xf>
    <xf numFmtId="0" fontId="81" fillId="0" borderId="14" xfId="2" applyFont="1" applyBorder="1" applyAlignment="1" applyProtection="1">
      <alignment horizontal="center" wrapText="1"/>
      <protection locked="0"/>
    </xf>
    <xf numFmtId="0" fontId="81" fillId="0" borderId="15" xfId="2" applyFont="1" applyBorder="1" applyAlignment="1" applyProtection="1">
      <alignment horizontal="center" wrapText="1"/>
      <protection locked="0"/>
    </xf>
    <xf numFmtId="0" fontId="81" fillId="0" borderId="3" xfId="2" applyFont="1" applyBorder="1" applyAlignment="1" applyProtection="1">
      <alignment horizontal="center" wrapText="1"/>
      <protection locked="0"/>
    </xf>
    <xf numFmtId="0" fontId="81" fillId="0" borderId="27" xfId="2" applyFont="1" applyBorder="1" applyAlignment="1" applyProtection="1">
      <alignment horizontal="center" wrapText="1"/>
      <protection locked="0"/>
    </xf>
    <xf numFmtId="187" fontId="101" fillId="0" borderId="23" xfId="2" applyNumberFormat="1" applyFont="1" applyBorder="1" applyAlignment="1" applyProtection="1">
      <alignment horizontal="center" wrapText="1"/>
      <protection locked="0"/>
    </xf>
    <xf numFmtId="187" fontId="101" fillId="0" borderId="2" xfId="2" applyNumberFormat="1" applyFont="1" applyBorder="1" applyAlignment="1" applyProtection="1">
      <alignment horizontal="center" wrapText="1"/>
      <protection locked="0"/>
    </xf>
    <xf numFmtId="187" fontId="101" fillId="0" borderId="1" xfId="2" applyNumberFormat="1" applyFont="1" applyBorder="1" applyAlignment="1" applyProtection="1">
      <alignment horizontal="center" wrapText="1"/>
      <protection locked="0"/>
    </xf>
    <xf numFmtId="187" fontId="81" fillId="0" borderId="23" xfId="2" applyNumberFormat="1" applyFont="1" applyBorder="1" applyAlignment="1" applyProtection="1">
      <alignment horizontal="center" wrapText="1"/>
      <protection locked="0"/>
    </xf>
    <xf numFmtId="187" fontId="81" fillId="0" borderId="2" xfId="2" applyNumberFormat="1" applyFont="1" applyBorder="1" applyAlignment="1" applyProtection="1">
      <alignment horizontal="center" wrapText="1"/>
      <protection locked="0"/>
    </xf>
    <xf numFmtId="187" fontId="81" fillId="0" borderId="1" xfId="2" applyNumberFormat="1" applyFont="1" applyBorder="1" applyAlignment="1" applyProtection="1">
      <alignment horizontal="center" wrapText="1"/>
      <protection locked="0"/>
    </xf>
    <xf numFmtId="0" fontId="81" fillId="0" borderId="24" xfId="2" applyFont="1" applyBorder="1" applyAlignment="1" applyProtection="1">
      <alignment horizontal="center"/>
      <protection locked="0"/>
    </xf>
    <xf numFmtId="0" fontId="81" fillId="0" borderId="19" xfId="2" applyFont="1" applyBorder="1" applyAlignment="1" applyProtection="1">
      <alignment horizontal="center"/>
      <protection locked="0"/>
    </xf>
    <xf numFmtId="0" fontId="81" fillId="0" borderId="25" xfId="2" applyFont="1" applyBorder="1" applyAlignment="1" applyProtection="1">
      <alignment horizontal="center"/>
      <protection locked="0"/>
    </xf>
    <xf numFmtId="0" fontId="81" fillId="0" borderId="3" xfId="2" applyFont="1" applyBorder="1" applyAlignment="1" applyProtection="1">
      <alignment horizontal="center"/>
      <protection locked="0"/>
    </xf>
    <xf numFmtId="0" fontId="81" fillId="0" borderId="26" xfId="2" applyFont="1" applyBorder="1" applyAlignment="1" applyProtection="1">
      <alignment horizontal="center"/>
      <protection locked="0"/>
    </xf>
    <xf numFmtId="0" fontId="81" fillId="0" borderId="27" xfId="2" applyFont="1" applyBorder="1" applyAlignment="1" applyProtection="1">
      <alignment horizontal="center"/>
      <protection locked="0"/>
    </xf>
    <xf numFmtId="0" fontId="101" fillId="0" borderId="21" xfId="2" applyFont="1" applyBorder="1" applyAlignment="1" applyProtection="1">
      <alignment horizontal="center" wrapText="1"/>
      <protection locked="0"/>
    </xf>
    <xf numFmtId="0" fontId="2" fillId="0" borderId="24" xfId="2" applyBorder="1" applyAlignment="1" applyProtection="1">
      <alignment horizontal="left" vertical="center" wrapText="1"/>
      <protection locked="0"/>
    </xf>
    <xf numFmtId="0" fontId="2" fillId="0" borderId="25" xfId="2" applyBorder="1" applyAlignment="1" applyProtection="1">
      <alignment horizontal="left" vertical="center" wrapText="1"/>
      <protection locked="0"/>
    </xf>
    <xf numFmtId="0" fontId="2" fillId="0" borderId="22" xfId="2" applyBorder="1" applyAlignment="1" applyProtection="1">
      <alignment horizontal="left" vertical="center" wrapText="1"/>
      <protection locked="0"/>
    </xf>
    <xf numFmtId="0" fontId="2" fillId="0" borderId="16" xfId="2" applyBorder="1" applyAlignment="1" applyProtection="1">
      <alignment horizontal="left" vertical="center" wrapText="1"/>
      <protection locked="0"/>
    </xf>
    <xf numFmtId="182" fontId="2" fillId="0" borderId="22" xfId="2" applyNumberFormat="1" applyBorder="1" applyAlignment="1" applyProtection="1">
      <alignment horizontal="center" vertical="center"/>
      <protection locked="0"/>
    </xf>
    <xf numFmtId="182" fontId="2" fillId="0" borderId="16" xfId="2" applyNumberFormat="1" applyBorder="1" applyAlignment="1" applyProtection="1">
      <alignment horizontal="center" vertical="center"/>
      <protection locked="0"/>
    </xf>
    <xf numFmtId="0" fontId="81" fillId="47" borderId="23" xfId="3460" applyFont="1" applyFill="1" applyBorder="1" applyAlignment="1">
      <alignment horizontal="center" vertical="center" wrapText="1"/>
    </xf>
    <xf numFmtId="0" fontId="81" fillId="47" borderId="2" xfId="3460" applyFont="1" applyFill="1" applyBorder="1" applyAlignment="1">
      <alignment horizontal="center" vertical="center" wrapText="1"/>
    </xf>
    <xf numFmtId="0" fontId="81" fillId="47" borderId="1" xfId="3460" applyFont="1" applyFill="1" applyBorder="1" applyAlignment="1">
      <alignment horizontal="center" vertical="center" wrapText="1"/>
    </xf>
    <xf numFmtId="0" fontId="97" fillId="32" borderId="23" xfId="3460" applyFont="1" applyFill="1" applyBorder="1" applyAlignment="1">
      <alignment horizontal="left" vertical="center" wrapText="1"/>
    </xf>
    <xf numFmtId="0" fontId="2" fillId="32" borderId="2" xfId="3460" applyFont="1" applyFill="1" applyBorder="1" applyAlignment="1">
      <alignment horizontal="left" vertical="center" wrapText="1"/>
    </xf>
    <xf numFmtId="0" fontId="2" fillId="32" borderId="1" xfId="3460" applyFont="1" applyFill="1" applyBorder="1" applyAlignment="1">
      <alignment horizontal="left" vertical="center" wrapText="1"/>
    </xf>
    <xf numFmtId="202" fontId="98" fillId="32" borderId="23" xfId="3459" applyNumberFormat="1" applyFont="1" applyFill="1" applyBorder="1" applyAlignment="1">
      <alignment horizontal="center" vertical="center" wrapText="1"/>
    </xf>
    <xf numFmtId="202" fontId="98" fillId="32" borderId="2" xfId="3459" applyNumberFormat="1" applyFont="1" applyFill="1" applyBorder="1" applyAlignment="1">
      <alignment horizontal="center" vertical="center" wrapText="1"/>
    </xf>
    <xf numFmtId="202" fontId="98" fillId="32" borderId="1" xfId="3459" applyNumberFormat="1" applyFont="1" applyFill="1" applyBorder="1" applyAlignment="1">
      <alignment horizontal="center" vertical="center" wrapText="1"/>
    </xf>
    <xf numFmtId="0" fontId="93" fillId="32" borderId="23" xfId="3459" applyFont="1" applyFill="1" applyBorder="1" applyAlignment="1">
      <alignment horizontal="center" vertical="center" wrapText="1"/>
    </xf>
    <xf numFmtId="0" fontId="93" fillId="32" borderId="2" xfId="3459" applyFont="1" applyFill="1" applyBorder="1" applyAlignment="1">
      <alignment horizontal="center" vertical="center" wrapText="1"/>
    </xf>
    <xf numFmtId="0" fontId="93" fillId="32" borderId="1" xfId="3459" applyFont="1" applyFill="1" applyBorder="1" applyAlignment="1">
      <alignment horizontal="center" vertical="center" wrapText="1"/>
    </xf>
    <xf numFmtId="0" fontId="94" fillId="32" borderId="23" xfId="3459" applyFont="1" applyFill="1" applyBorder="1" applyAlignment="1">
      <alignment horizontal="left" vertical="center"/>
    </xf>
    <xf numFmtId="0" fontId="94" fillId="32" borderId="1" xfId="3459" applyFont="1" applyFill="1" applyBorder="1" applyAlignment="1">
      <alignment horizontal="left" vertical="center"/>
    </xf>
    <xf numFmtId="0" fontId="94" fillId="32" borderId="21" xfId="3459" applyFont="1" applyFill="1" applyBorder="1" applyAlignment="1">
      <alignment horizontal="center" vertical="center"/>
    </xf>
    <xf numFmtId="0" fontId="94" fillId="32" borderId="23" xfId="3459" applyFont="1" applyFill="1" applyBorder="1" applyAlignment="1">
      <alignment horizontal="center" vertical="center" wrapText="1"/>
    </xf>
    <xf numFmtId="0" fontId="94" fillId="32" borderId="1" xfId="3459" applyFont="1" applyFill="1" applyBorder="1" applyAlignment="1">
      <alignment horizontal="center" vertical="center"/>
    </xf>
    <xf numFmtId="0" fontId="95" fillId="32" borderId="23" xfId="3459" applyFont="1" applyFill="1" applyBorder="1" applyAlignment="1">
      <alignment horizontal="center" vertical="center" wrapText="1"/>
    </xf>
    <xf numFmtId="0" fontId="95" fillId="32" borderId="1" xfId="3459" applyFont="1" applyFill="1" applyBorder="1" applyAlignment="1">
      <alignment horizontal="center" vertical="center" wrapText="1"/>
    </xf>
  </cellXfs>
  <cellStyles count="3462">
    <cellStyle name=" 1" xfId="17" xr:uid="{00000000-0005-0000-0000-000000000000}"/>
    <cellStyle name=" 1 2" xfId="2048" xr:uid="{00000000-0005-0000-0000-000001000000}"/>
    <cellStyle name=" 3]_x000a__x000a_Zoomed=1_x000a__x000a_Row=128_x000a__x000a_Column=101_x000a__x000a_Height=300_x000a__x000a_Width=301_x000a__x000a_FontName=System_x000a__x000a_FontStyle=1_x000a__x000a_FontSize=12_x000a__x000a_PrtFontNa" xfId="2049" xr:uid="{00000000-0005-0000-0000-000002000000}"/>
    <cellStyle name="?? 1" xfId="2464" xr:uid="{00000000-0005-0000-0000-000003000000}"/>
    <cellStyle name="_2009 forcast" xfId="2465" xr:uid="{00000000-0005-0000-0000-000004000000}"/>
    <cellStyle name="_2009 forcast 2" xfId="2466" xr:uid="{00000000-0005-0000-0000-000005000000}"/>
    <cellStyle name="_2009 forcast_Bbb_initialws_WK201041_bath" xfId="2467" xr:uid="{00000000-0005-0000-0000-000006000000}"/>
    <cellStyle name="_2009 forcast_Bbb_initialws_WK201041_bath_email trail" xfId="2468" xr:uid="{00000000-0005-0000-0000-000007000000}"/>
    <cellStyle name="_2009 forcast_Bbb_initialws_WK201041_bath_weekly sales .com" xfId="2469" xr:uid="{00000000-0005-0000-0000-000008000000}"/>
    <cellStyle name="_2009 forcast_Forecast evaluation Be smith HB naturals window" xfId="2470" xr:uid="{00000000-0005-0000-0000-000009000000}"/>
    <cellStyle name="_2009 forcast_Forecast evaluation Be smith HB naturals window_email trail" xfId="2471" xr:uid="{00000000-0005-0000-0000-00000A000000}"/>
    <cellStyle name="_2009 forcast_Forecast evaluation Be smith HB naturals window_weekly sales .com" xfId="2472" xr:uid="{00000000-0005-0000-0000-00000B000000}"/>
    <cellStyle name="_2009 forcast_Forecast evaluation Marseille Spring 2012" xfId="2473" xr:uid="{00000000-0005-0000-0000-00000C000000}"/>
    <cellStyle name="_2009 forcast_jcp projection revised 1272011" xfId="2474" xr:uid="{00000000-0005-0000-0000-00000D000000}"/>
    <cellStyle name="_2009 forcast_jcp projection revised 1272011_email trail" xfId="2475" xr:uid="{00000000-0005-0000-0000-00000E000000}"/>
    <cellStyle name="_2009 forcast_jcp projection revised 1272011_weekly sales .com" xfId="2476" xr:uid="{00000000-0005-0000-0000-00000F000000}"/>
    <cellStyle name="_2009 forcast_projection" xfId="2477" xr:uid="{00000000-0005-0000-0000-000010000000}"/>
    <cellStyle name="_2009 forcast_projection_email trail" xfId="2478" xr:uid="{00000000-0005-0000-0000-000011000000}"/>
    <cellStyle name="_2009 forcast_Sheet1" xfId="2479" xr:uid="{00000000-0005-0000-0000-000012000000}"/>
    <cellStyle name="_2009 forcast_Sheet1_email trail" xfId="2480" xr:uid="{00000000-0005-0000-0000-000013000000}"/>
    <cellStyle name="_2011Chuanyang产品价格调整-Jane" xfId="2050" xr:uid="{00000000-0005-0000-0000-000014000000}"/>
    <cellStyle name="_Accent Chair warehouse item list 110121" xfId="2051" xr:uid="{00000000-0005-0000-0000-000015000000}"/>
    <cellStyle name="_Accent Chair warehouse item list 110121_JLA Accents 4-2013 - Michelle 2 Price" xfId="2052" xr:uid="{00000000-0005-0000-0000-000016000000}"/>
    <cellStyle name="_Anna's Linen Electric 90105" xfId="18" xr:uid="{00000000-0005-0000-0000-000017000000}"/>
    <cellStyle name="_Anna's Linen Electric 90105 2" xfId="19" xr:uid="{00000000-0005-0000-0000-000018000000}"/>
    <cellStyle name="_Anna's Linen Electric 90105_CCD SteinMart blanket  throw 20140116 (2)" xfId="3043" xr:uid="{00000000-0005-0000-0000-000019000000}"/>
    <cellStyle name="_Anna's Linen Electric 90105_CCD-WM blanket  throw-131029" xfId="20" xr:uid="{00000000-0005-0000-0000-00001A000000}"/>
    <cellStyle name="_Anna's Linen Electric 90105_CCD-WM blanket  throw-131029_Copy of WM 2014 Angel wrap 20140220 uncomplete" xfId="21" xr:uid="{00000000-0005-0000-0000-00001B000000}"/>
    <cellStyle name="_Anna's Linen Electric 90105_CCD-WM blanket  throw-131029_WM 2014 black friday seasonal unfilled suggestion 20131209" xfId="22" xr:uid="{00000000-0005-0000-0000-00001C000000}"/>
    <cellStyle name="_Anna's Linen Electric 90105_CCD-WM holiday-130205" xfId="23" xr:uid="{00000000-0005-0000-0000-00001D000000}"/>
    <cellStyle name="_Anna's Linen Electric 90105_CCD-WM holiday-130205_Copy of WM 2014 Angel wrap 20140220 uncomplete" xfId="24" xr:uid="{00000000-0005-0000-0000-00001E000000}"/>
    <cellStyle name="_Anna's Linen Electric 90105_CCD-WM holiday-130205_WM 2014 angel wrap 20140220 upd0601" xfId="25" xr:uid="{00000000-0005-0000-0000-00001F000000}"/>
    <cellStyle name="_Anna's Linen Electric 90105_CCD-WM holiday-130205_WM 2014 black friday seasonal unfilled suggestion 20131209" xfId="26" xr:uid="{00000000-0005-0000-0000-000020000000}"/>
    <cellStyle name="_Anna's Linen Electric 90105_CCD-WM holiday-130205_WM Angel wrap updated on 20141117" xfId="27" xr:uid="{00000000-0005-0000-0000-000021000000}"/>
    <cellStyle name="_Anna's Linen Electric 90105_CCD-WM TRAVEL THROW-130822" xfId="28" xr:uid="{00000000-0005-0000-0000-000022000000}"/>
    <cellStyle name="_Anna's Linen Electric 90105_CCD-WM TRAVEL THROW-130822_Copy of WM 2014 Angel wrap 20140220 uncomplete" xfId="29" xr:uid="{00000000-0005-0000-0000-000023000000}"/>
    <cellStyle name="_Anna's Linen Electric 90105_CCD-WM TRAVEL THROW-130822_WM 2014 black friday seasonal unfilled suggestion 20131209" xfId="30" xr:uid="{00000000-0005-0000-0000-000024000000}"/>
    <cellStyle name="_Anna's Linen Electric 90105_JLA Accents 4-2013 - Michelle 2 Price" xfId="2053" xr:uid="{00000000-0005-0000-0000-000025000000}"/>
    <cellStyle name="_Anna's Linen Electric 90105_NY market Mar SP 2013 throw blanket prices" xfId="2481" xr:uid="{00000000-0005-0000-0000-000026000000}"/>
    <cellStyle name="_Basic KL final production " xfId="31" xr:uid="{00000000-0005-0000-0000-000027000000}"/>
    <cellStyle name="_BB-100111 Fusion and Eden CCD 100112" xfId="32" xr:uid="{00000000-0005-0000-0000-000028000000}"/>
    <cellStyle name="_BBB Proj PAIGE AQUA 12PC SUPERSET 3 25 Ship" xfId="2482" xr:uid="{00000000-0005-0000-0000-000029000000}"/>
    <cellStyle name="_BBB Proj PAIGE AQUA 12PC SUPERSET 3 25 Ship_email trail" xfId="2483" xr:uid="{00000000-0005-0000-0000-00002A000000}"/>
    <cellStyle name="_BBB Proj PAIGE AQUA 12PC SUPERSET 3 25 Ship_weekly sales .com" xfId="2484" xr:uid="{00000000-0005-0000-0000-00002B000000}"/>
    <cellStyle name="_BBB RA Manor Hamilton Window Panel Quote Sheet-06242009 to jennifer" xfId="33" xr:uid="{00000000-0005-0000-0000-00002C000000}"/>
    <cellStyle name="_BBB RA Manor Hamilton Window Panel Quote Sheet-06242009 to jennifer 2" xfId="2054" xr:uid="{00000000-0005-0000-0000-00002D000000}"/>
    <cellStyle name="_Bbb_initialws_WK201041_bath" xfId="2485" xr:uid="{00000000-0005-0000-0000-00002E000000}"/>
    <cellStyle name="_Blanket Division Item List Macola# and UPC#" xfId="34" xr:uid="{00000000-0005-0000-0000-00002F000000}"/>
    <cellStyle name="_Blanket Division Item List Macola# and UPC# - New" xfId="35" xr:uid="{00000000-0005-0000-0000-000030000000}"/>
    <cellStyle name="_Blanket Division Item List Macola# and UPC# - New 2" xfId="2055" xr:uid="{00000000-0005-0000-0000-000031000000}"/>
    <cellStyle name="_Blanket Division Item List Macola# and UPC# - New_CCD SteinMart blanket  throw 20140116 (2)" xfId="3044" xr:uid="{00000000-0005-0000-0000-000032000000}"/>
    <cellStyle name="_Blanket Division Item List Macola# and UPC# - New_JLA Accents 4-2013 - Michelle 2 Price" xfId="2056" xr:uid="{00000000-0005-0000-0000-000033000000}"/>
    <cellStyle name="_Blanket Division Item List Macola# and UPC# 2" xfId="2057" xr:uid="{00000000-0005-0000-0000-000034000000}"/>
    <cellStyle name="_Blanket Division Item List Macola# and UPC# 3" xfId="2058" xr:uid="{00000000-0005-0000-0000-000035000000}"/>
    <cellStyle name="_Blanket Division Item List Macola# and UPC# 4" xfId="2059" xr:uid="{00000000-0005-0000-0000-000036000000}"/>
    <cellStyle name="_Blanket Division Item List Macola# and UPC# test" xfId="36" xr:uid="{00000000-0005-0000-0000-000037000000}"/>
    <cellStyle name="_Blanket Division Item List Macola# and UPC# test 2" xfId="2060" xr:uid="{00000000-0005-0000-0000-000038000000}"/>
    <cellStyle name="_Blanket Division Item List Macola# and UPC# test_CCD SteinMart blanket  throw 20140116 (2)" xfId="3045" xr:uid="{00000000-0005-0000-0000-000039000000}"/>
    <cellStyle name="_Blanket Division Item List Macola# and UPC# test_JLA Accents 4-2013 - Michelle 2 Price" xfId="2061" xr:uid="{00000000-0005-0000-0000-00003A000000}"/>
    <cellStyle name="_Blanket Division Item List Macola# and UPC#_CCD SteinMart blanket  throw 20140116 (2)" xfId="3046" xr:uid="{00000000-0005-0000-0000-00003B000000}"/>
    <cellStyle name="_Blanket Division Item List Macola# and UPC#_JLA Accents 4-2013 - Michelle 2 Price" xfId="2062" xr:uid="{00000000-0005-0000-0000-00003C000000}"/>
    <cellStyle name="_Book1" xfId="2063" xr:uid="{00000000-0005-0000-0000-00003D000000}"/>
    <cellStyle name="_Book1 (2)" xfId="37" xr:uid="{00000000-0005-0000-0000-00003E000000}"/>
    <cellStyle name="_Book1 (2)_CCD SteinMart blanket  throw 20140116 (2)" xfId="3047" xr:uid="{00000000-0005-0000-0000-00003F000000}"/>
    <cellStyle name="_Book1 (2)_WM BHG throw Fall 2014  20131223----131228change ctn size" xfId="38" xr:uid="{00000000-0005-0000-0000-000040000000}"/>
    <cellStyle name="_CCD-HSN  1.14.11" xfId="39" xr:uid="{00000000-0005-0000-0000-000041000000}"/>
    <cellStyle name="_CCD-HSN  1.14.11_CCD SteinMart blanket  throw 20140116 (2)" xfId="3048" xr:uid="{00000000-0005-0000-0000-000042000000}"/>
    <cellStyle name="_CCD-HSN  1.14.11_CCD-steinmart 131008 (2)" xfId="3049" xr:uid="{00000000-0005-0000-0000-000043000000}"/>
    <cellStyle name="_CCD-HSN  1.14.11_CCD-WM TRAVEL THROW-130822" xfId="40" xr:uid="{00000000-0005-0000-0000-000044000000}"/>
    <cellStyle name="_CCD-HSN  1.14.11_CCD-WM TRAVEL THROW-130822_Copy of WM 2014 Angel wrap 20140220 uncomplete" xfId="41" xr:uid="{00000000-0005-0000-0000-000045000000}"/>
    <cellStyle name="_CCD-HSN  1.14.11_CCD-WM TRAVEL THROW-130822_WM 2014 black friday seasonal unfilled suggestion 20131209" xfId="42" xr:uid="{00000000-0005-0000-0000-000046000000}"/>
    <cellStyle name="_CCD-HSN  1.14.11_NY market Mar SP 2013 throw blanket prices" xfId="2486" xr:uid="{00000000-0005-0000-0000-000047000000}"/>
    <cellStyle name="_CCD-HSN  1.14.11_WM BHG throw Fall 2014  20131223----131228change ctn size" xfId="43" xr:uid="{00000000-0005-0000-0000-000048000000}"/>
    <cellStyle name="_CCD-HSN 03 16 11" xfId="44" xr:uid="{00000000-0005-0000-0000-000049000000}"/>
    <cellStyle name="_CCD-HSN 03 16 11_CCD SteinMart blanket  throw 20140116 (2)" xfId="3050" xr:uid="{00000000-0005-0000-0000-00004A000000}"/>
    <cellStyle name="_CCD-HSN 03 16 11_WM BHG throw Fall 2014  20131223----131228change ctn size" xfId="45" xr:uid="{00000000-0005-0000-0000-00004B000000}"/>
    <cellStyle name="_CCD-HSN 06 18 10" xfId="46" xr:uid="{00000000-0005-0000-0000-00004C000000}"/>
    <cellStyle name="_CCD-HSN 06 18 10_CCD SteinMart blanket  throw 20140116 (2)" xfId="3051" xr:uid="{00000000-0005-0000-0000-00004D000000}"/>
    <cellStyle name="_CCD-HSN 06 18 10_WM 2014 travel throw 08222013" xfId="47" xr:uid="{00000000-0005-0000-0000-00004E000000}"/>
    <cellStyle name="_CCD-HSN 06 18 10_WM 2014 travel throw 08222013_Copy of WM 2014 Angel wrap 20140220 uncomplete" xfId="48" xr:uid="{00000000-0005-0000-0000-00004F000000}"/>
    <cellStyle name="_CCD-HSN 06 18 10_WM 2014 travel throw 08222013_WM 2014 black friday seasonal unfilled suggestion 20131209" xfId="49" xr:uid="{00000000-0005-0000-0000-000050000000}"/>
    <cellStyle name="_CCD-HSN 06 18 10_WM BHG throw Fall 2014  20131223----131228change ctn size" xfId="50" xr:uid="{00000000-0005-0000-0000-000051000000}"/>
    <cellStyle name="_CCD-HSN 2011 4 15" xfId="51" xr:uid="{00000000-0005-0000-0000-000052000000}"/>
    <cellStyle name="_CCD-HSN 2011 4 15_CCD SteinMart blanket  throw 20140116 (2)" xfId="3052" xr:uid="{00000000-0005-0000-0000-000053000000}"/>
    <cellStyle name="_CCD-HSN 2011 4 15_WM BHG throw Fall 2014  20131223----131228change ctn size" xfId="52" xr:uid="{00000000-0005-0000-0000-000054000000}"/>
    <cellStyle name="_CCD-HSN Blanket Throw 02 14 11 (2)" xfId="53" xr:uid="{00000000-0005-0000-0000-000055000000}"/>
    <cellStyle name="_CCD-HSN Blanket Throw 02 14 11 (2)_CCD SteinMart blanket  throw 20140116 (2)" xfId="3053" xr:uid="{00000000-0005-0000-0000-000056000000}"/>
    <cellStyle name="_CCD-HSN Blanket Throw 02 14 11 (2)_WM BHG throw Fall 2014  20131223----131228change ctn size" xfId="54" xr:uid="{00000000-0005-0000-0000-000057000000}"/>
    <cellStyle name="_CCD-HSN Blanket Throw 3.16 11" xfId="55" xr:uid="{00000000-0005-0000-0000-000058000000}"/>
    <cellStyle name="_CCD-HSN Blanket Throw 3.16 11_CCD SteinMart blanket  throw 20140116 (2)" xfId="3054" xr:uid="{00000000-0005-0000-0000-000059000000}"/>
    <cellStyle name="_CCD-HSN Blanket Throw 3.16 11_WM BHG throw Fall 2014  20131223----131228change ctn size" xfId="56" xr:uid="{00000000-0005-0000-0000-00005A000000}"/>
    <cellStyle name="_CCD-HSN-cotton &amp; micro thermal blanket 08.17.10" xfId="57" xr:uid="{00000000-0005-0000-0000-00005B000000}"/>
    <cellStyle name="_CCD-HSN-cotton &amp; micro thermal blanket 08.17.10 2" xfId="58" xr:uid="{00000000-0005-0000-0000-00005C000000}"/>
    <cellStyle name="_CCD-HSN-cotton &amp; micro thermal blanket 08.17.10_CCD SteinMart blanket  throw 20140116 (2)" xfId="3055" xr:uid="{00000000-0005-0000-0000-00005D000000}"/>
    <cellStyle name="_CCD-HSN-cotton &amp; micro thermal blanket 08.17.10_CCD-WM blanket  throw-131029" xfId="59" xr:uid="{00000000-0005-0000-0000-00005E000000}"/>
    <cellStyle name="_CCD-HSN-cotton &amp; micro thermal blanket 08.17.10_CCD-WM blanket  throw-131029_Copy of WM 2014 Angel wrap 20140220 uncomplete" xfId="60" xr:uid="{00000000-0005-0000-0000-00005F000000}"/>
    <cellStyle name="_CCD-HSN-cotton &amp; micro thermal blanket 08.17.10_CCD-WM blanket  throw-131029_WM 2014 black friday seasonal unfilled suggestion 20131209" xfId="61" xr:uid="{00000000-0005-0000-0000-000060000000}"/>
    <cellStyle name="_CCD-HSN-cotton &amp; micro thermal blanket 08.17.10_CCD-WM holiday-130205" xfId="62" xr:uid="{00000000-0005-0000-0000-000061000000}"/>
    <cellStyle name="_CCD-HSN-cotton &amp; micro thermal blanket 08.17.10_CCD-WM holiday-130205_Copy of WM 2014 Angel wrap 20140220 uncomplete" xfId="63" xr:uid="{00000000-0005-0000-0000-000062000000}"/>
    <cellStyle name="_CCD-HSN-cotton &amp; micro thermal blanket 08.17.10_CCD-WM holiday-130205_WM 2014 angel wrap 20140220 upd0601" xfId="64" xr:uid="{00000000-0005-0000-0000-000063000000}"/>
    <cellStyle name="_CCD-HSN-cotton &amp; micro thermal blanket 08.17.10_CCD-WM holiday-130205_WM 2014 black friday seasonal unfilled suggestion 20131209" xfId="65" xr:uid="{00000000-0005-0000-0000-000064000000}"/>
    <cellStyle name="_CCD-HSN-cotton &amp; micro thermal blanket 08.17.10_CCD-WM holiday-130205_WM Angel wrap updated on 20141117" xfId="66" xr:uid="{00000000-0005-0000-0000-000065000000}"/>
    <cellStyle name="_CCD-HSN-cotton &amp; micro thermal blanket 08.17.10_CCD-WM TRAVEL THROW-130822" xfId="67" xr:uid="{00000000-0005-0000-0000-000066000000}"/>
    <cellStyle name="_CCD-HSN-cotton &amp; micro thermal blanket 08.17.10_CCD-WM TRAVEL THROW-130822_Copy of WM 2014 Angel wrap 20140220 uncomplete" xfId="68" xr:uid="{00000000-0005-0000-0000-000067000000}"/>
    <cellStyle name="_CCD-HSN-cotton &amp; micro thermal blanket 08.17.10_CCD-WM TRAVEL THROW-130822_WM 2014 black friday seasonal unfilled suggestion 20131209" xfId="69" xr:uid="{00000000-0005-0000-0000-000068000000}"/>
    <cellStyle name="_CCD-HSN-cotton &amp; micro thermal blanket 08.17.10_NY market Mar SP 2013 throw blanket prices" xfId="2487" xr:uid="{00000000-0005-0000-0000-000069000000}"/>
    <cellStyle name="_CCD-HSN-cotton &amp; micro thermal blanket 08.17.10_WM BHG throw Fall 2014  20131223----131228change ctn size" xfId="70" xr:uid="{00000000-0005-0000-0000-00006A000000}"/>
    <cellStyle name="_CCD-WM Fleece Sheet Set 03 19 10 to Ying" xfId="71" xr:uid="{00000000-0005-0000-0000-00006B000000}"/>
    <cellStyle name="_CCD-WM Fleece Sheet Set 03 19 10 to Ying_CCD-WM blanket  throw-131029" xfId="72" xr:uid="{00000000-0005-0000-0000-00006C000000}"/>
    <cellStyle name="_CCD-WM Fleece Sheet Set 03 19 10 to Ying_CCD-WM blanket  throw-131029_Copy of WM 2014 Angel wrap 20140220 uncomplete" xfId="73" xr:uid="{00000000-0005-0000-0000-00006D000000}"/>
    <cellStyle name="_CCD-WM Fleece Sheet Set 03 19 10 to Ying_CCD-WM blanket  throw-131029_WM 2014 black friday seasonal unfilled suggestion 20131209" xfId="74" xr:uid="{00000000-0005-0000-0000-00006E000000}"/>
    <cellStyle name="_CCD-WM Fleece Sheet Set 03 19 10 to Ying_CCD-WM holiday-130205" xfId="75" xr:uid="{00000000-0005-0000-0000-00006F000000}"/>
    <cellStyle name="_CCD-WM Fleece Sheet Set 03 19 10 to Ying_CCD-WM holiday-130205_Copy of WM 2014 Angel wrap 20140220 uncomplete" xfId="76" xr:uid="{00000000-0005-0000-0000-000070000000}"/>
    <cellStyle name="_CCD-WM Fleece Sheet Set 03 19 10 to Ying_CCD-WM holiday-130205_WM 2014 angel wrap 20140220 upd0601" xfId="77" xr:uid="{00000000-0005-0000-0000-000071000000}"/>
    <cellStyle name="_CCD-WM Fleece Sheet Set 03 19 10 to Ying_CCD-WM holiday-130205_WM 2014 black friday seasonal unfilled suggestion 20131209" xfId="78" xr:uid="{00000000-0005-0000-0000-000072000000}"/>
    <cellStyle name="_CCD-WM Fleece Sheet Set 03 19 10 to Ying_CCD-WM holiday-130205_WM Angel wrap updated on 20141117" xfId="79" xr:uid="{00000000-0005-0000-0000-000073000000}"/>
    <cellStyle name="_CCD-WM Fleece Sheet Set 03 19 10 to Ying_E com Poolstock basic bedding fall 13 commitment -130509 updated 130830" xfId="2488" xr:uid="{00000000-0005-0000-0000-000074000000}"/>
    <cellStyle name="_CCD-WM Fleece Sheet Set 03 19 10 to Ying_Poolstock Basic Bedding Commit 130830" xfId="2489" xr:uid="{00000000-0005-0000-0000-000075000000}"/>
    <cellStyle name="_CCD-WMCA Sheet Set 02 10 09" xfId="80" xr:uid="{00000000-0005-0000-0000-000076000000}"/>
    <cellStyle name="_CCD-WMCA Sheet Set 02 10 09 2" xfId="81" xr:uid="{00000000-0005-0000-0000-000077000000}"/>
    <cellStyle name="_CCD-WMCA Sheet Set 02 10 09_CCD SteinMart blanket  throw 20140116 (2)" xfId="3056" xr:uid="{00000000-0005-0000-0000-000078000000}"/>
    <cellStyle name="_CCD-WMCA Sheet Set 02 10 09_CCD-WM blanket  throw-131029" xfId="82" xr:uid="{00000000-0005-0000-0000-000079000000}"/>
    <cellStyle name="_CCD-WMCA Sheet Set 02 10 09_CCD-WM blanket  throw-131029_Copy of WM 2014 Angel wrap 20140220 uncomplete" xfId="83" xr:uid="{00000000-0005-0000-0000-00007A000000}"/>
    <cellStyle name="_CCD-WMCA Sheet Set 02 10 09_CCD-WM blanket  throw-131029_WM 2014 black friday seasonal unfilled suggestion 20131209" xfId="84" xr:uid="{00000000-0005-0000-0000-00007B000000}"/>
    <cellStyle name="_CCD-WMCA Sheet Set 02 10 09_CCD-WM holiday-130205" xfId="85" xr:uid="{00000000-0005-0000-0000-00007C000000}"/>
    <cellStyle name="_CCD-WMCA Sheet Set 02 10 09_CCD-WM holiday-130205_Copy of WM 2014 Angel wrap 20140220 uncomplete" xfId="86" xr:uid="{00000000-0005-0000-0000-00007D000000}"/>
    <cellStyle name="_CCD-WMCA Sheet Set 02 10 09_CCD-WM holiday-130205_WM 2014 angel wrap 20140220 upd0601" xfId="87" xr:uid="{00000000-0005-0000-0000-00007E000000}"/>
    <cellStyle name="_CCD-WMCA Sheet Set 02 10 09_CCD-WM holiday-130205_WM 2014 black friday seasonal unfilled suggestion 20131209" xfId="88" xr:uid="{00000000-0005-0000-0000-00007F000000}"/>
    <cellStyle name="_CCD-WMCA Sheet Set 02 10 09_CCD-WM holiday-130205_WM Angel wrap updated on 20141117" xfId="89" xr:uid="{00000000-0005-0000-0000-000080000000}"/>
    <cellStyle name="_CCD-WMCA Sheet Set 02 10 09_CCD-WM TRAVEL THROW-130822" xfId="90" xr:uid="{00000000-0005-0000-0000-000081000000}"/>
    <cellStyle name="_CCD-WMCA Sheet Set 02 10 09_CCD-WM TRAVEL THROW-130822_Copy of WM 2014 Angel wrap 20140220 uncomplete" xfId="91" xr:uid="{00000000-0005-0000-0000-000082000000}"/>
    <cellStyle name="_CCD-WMCA Sheet Set 02 10 09_CCD-WM TRAVEL THROW-130822_WM 2014 black friday seasonal unfilled suggestion 20131209" xfId="92" xr:uid="{00000000-0005-0000-0000-000083000000}"/>
    <cellStyle name="_CCD-WMCA Sheet Set 02 10 09_JLA Accents 4-2013 - Michelle 2 Price" xfId="2064" xr:uid="{00000000-0005-0000-0000-000084000000}"/>
    <cellStyle name="_CCD-WMCA Sheet Set 02 10 09_NY market Mar SP 2013 throw blanket prices" xfId="2490" xr:uid="{00000000-0005-0000-0000-000085000000}"/>
    <cellStyle name="_Chairs" xfId="2065" xr:uid="{00000000-0005-0000-0000-000086000000}"/>
    <cellStyle name="_Chairs_1" xfId="2066" xr:uid="{00000000-0005-0000-0000-000087000000}"/>
    <cellStyle name="_commitment" xfId="2067" xr:uid="{00000000-0005-0000-0000-000088000000}"/>
    <cellStyle name="_Data_20090622" xfId="93" xr:uid="{00000000-0005-0000-0000-000089000000}"/>
    <cellStyle name="_duckwall and gordman order margin review- 80701" xfId="94" xr:uid="{00000000-0005-0000-0000-00008A000000}"/>
    <cellStyle name="_duckwall and gordman order margin review- 80701 2" xfId="95" xr:uid="{00000000-0005-0000-0000-00008B000000}"/>
    <cellStyle name="_duckwall and gordman order margin review- 80701 2_CCD SteinMart blanket  throw 20140116 (2)" xfId="3057" xr:uid="{00000000-0005-0000-0000-00008C000000}"/>
    <cellStyle name="_duckwall and gordman order margin review- 80701 2_CCD SteinMart blanket &amp; throw 131113" xfId="3058" xr:uid="{00000000-0005-0000-0000-00008D000000}"/>
    <cellStyle name="_duckwall and gordman order margin review- 80701 2_CCD SteinMart blanket &amp; throw 131113_CCD SteinMart blanket  throw 20140218 (2)" xfId="3059" xr:uid="{00000000-0005-0000-0000-00008E000000}"/>
    <cellStyle name="_duckwall and gordman order margin review- 80701 2_CCD SteinMart blanket &amp; throw 131113_CCD SteinMart micro light reader's wrap 20140318" xfId="3060" xr:uid="{00000000-0005-0000-0000-00008F000000}"/>
    <cellStyle name="_duckwall and gordman order margin review- 80701 2_CCD SteinMart blanket &amp; throw 131113_CCD SteinMart throw 20140327" xfId="3061" xr:uid="{00000000-0005-0000-0000-000090000000}"/>
    <cellStyle name="_duckwall and gordman order margin review- 80701 2_CCD SteinMart blanket &amp; throw 20140116" xfId="3062" xr:uid="{00000000-0005-0000-0000-000091000000}"/>
    <cellStyle name="_duckwall and gordman order margin review- 80701 2_CCD SteinMart blanket &amp; throw 20140116_CCD SteinMart blanket  throw 20140218 (2)" xfId="3063" xr:uid="{00000000-0005-0000-0000-000092000000}"/>
    <cellStyle name="_duckwall and gordman order margin review- 80701 2_CCD SteinMart blanket &amp; throw 20140116_CCD SteinMart micro light reader's wrap 20140318" xfId="3064" xr:uid="{00000000-0005-0000-0000-000093000000}"/>
    <cellStyle name="_duckwall and gordman order margin review- 80701 2_CCD SteinMart blanket &amp; throw 20140116_CCD SteinMart throw 20140327" xfId="3065" xr:uid="{00000000-0005-0000-0000-000094000000}"/>
    <cellStyle name="_duckwall and gordman order margin review- 80701_7th Ave marketfollow111011--H--111012" xfId="2491" xr:uid="{00000000-0005-0000-0000-000095000000}"/>
    <cellStyle name="_duckwall and gordman order margin review- 80701_BL microtec throw CCD 20130109 by Freda" xfId="96" xr:uid="{00000000-0005-0000-0000-000096000000}"/>
    <cellStyle name="_duckwall and gordman order margin review- 80701_Burlington Comforter 12pc Set Paige CCD--UPDATED BY 6-20" xfId="97" xr:uid="{00000000-0005-0000-0000-000097000000}"/>
    <cellStyle name="_duckwall and gordman order margin review- 80701_CCD SteinMart blanket  throw 20140116 (2)" xfId="3066" xr:uid="{00000000-0005-0000-0000-000098000000}"/>
    <cellStyle name="_duckwall and gordman order margin review- 80701_CCD-Dillard's 140709" xfId="98" xr:uid="{00000000-0005-0000-0000-000099000000}"/>
    <cellStyle name="_duckwall and gordman order margin review- 80701_CCD-Dillard's 140722 upd140724" xfId="99" xr:uid="{00000000-0005-0000-0000-00009A000000}"/>
    <cellStyle name="_duckwall and gordman order margin review- 80701_CCD-HSN 09" xfId="100" xr:uid="{00000000-0005-0000-0000-00009B000000}"/>
    <cellStyle name="_duckwall and gordman order margin review- 80701_CCD-HSN 09_CCD SteinMart blanket  throw 20140116 (2)" xfId="3067" xr:uid="{00000000-0005-0000-0000-00009C000000}"/>
    <cellStyle name="_duckwall and gordman order margin review- 80701_CCD-HSN 092812" xfId="101" xr:uid="{00000000-0005-0000-0000-00009D000000}"/>
    <cellStyle name="_duckwall and gordman order margin review- 80701_CCD-HSN 092812_CCD SteinMart blanket  throw 20140116 (2)" xfId="3068" xr:uid="{00000000-0005-0000-0000-00009E000000}"/>
    <cellStyle name="_duckwall and gordman order margin review- 80701_CCD-HSN 130128" xfId="102" xr:uid="{00000000-0005-0000-0000-00009F000000}"/>
    <cellStyle name="_duckwall and gordman order margin review- 80701_CCD-poolstock long fur throw-011113" xfId="2492" xr:uid="{00000000-0005-0000-0000-0000A0000000}"/>
    <cellStyle name="_duckwall and gordman order margin review- 80701_CCD-poolstock micro velour blanket  throw-130808" xfId="2493" xr:uid="{00000000-0005-0000-0000-0000A1000000}"/>
    <cellStyle name="_duckwall and gordman order margin review- 80701_CCD-WM blanket  throw-131029" xfId="103" xr:uid="{00000000-0005-0000-0000-0000A2000000}"/>
    <cellStyle name="_duckwall and gordman order margin review- 80701_CCD-WM blanket  throw-131029_WM Angel wrap updated on 20141117" xfId="104" xr:uid="{00000000-0005-0000-0000-0000A3000000}"/>
    <cellStyle name="_duckwall and gordman order margin review- 80701_CCD-WM holiday-130205" xfId="105" xr:uid="{00000000-0005-0000-0000-0000A4000000}"/>
    <cellStyle name="_duckwall and gordman order margin review- 80701_CCD-WM holiday-130205_WM Angel wrap updated on 20141117" xfId="106" xr:uid="{00000000-0005-0000-0000-0000A5000000}"/>
    <cellStyle name="_duckwall and gordman order margin review- 80701_CCD-WM TRAVEL THROW-130822" xfId="107" xr:uid="{00000000-0005-0000-0000-0000A6000000}"/>
    <cellStyle name="_duckwall and gordman order margin review- 80701_CCD-WM TRAVEL THROW-130822_WM Angel wrap updated on 20141117" xfId="108" xr:uid="{00000000-0005-0000-0000-0000A7000000}"/>
    <cellStyle name="_duckwall and gordman order margin review- 80701_Cellular Blanket prices- Faze3" xfId="109" xr:uid="{00000000-0005-0000-0000-0000A8000000}"/>
    <cellStyle name="_duckwall and gordman order margin review- 80701_Cellular Blanket prices- Faze3 2" xfId="110" xr:uid="{00000000-0005-0000-0000-0000A9000000}"/>
    <cellStyle name="_duckwall and gordman order margin review- 80701_Cellular Blanket prices- Faze3_CCD SteinMart blanket  throw 20140116 (2)" xfId="3069" xr:uid="{00000000-0005-0000-0000-0000AA000000}"/>
    <cellStyle name="_duckwall and gordman order margin review- 80701_Cellular Blanket prices- Faze3_CCD-WM TRAVEL THROW-130822" xfId="111" xr:uid="{00000000-0005-0000-0000-0000AB000000}"/>
    <cellStyle name="_duckwall and gordman order margin review- 80701_Cellular Blanket prices- Faze3_CCD-WM TRAVEL THROW-130822_Copy of WM 2014 Angel wrap 20140220 uncomplete" xfId="112" xr:uid="{00000000-0005-0000-0000-0000AC000000}"/>
    <cellStyle name="_duckwall and gordman order margin review- 80701_Cellular Blanket prices- Faze3_CCD-WM TRAVEL THROW-130822_WM 2014 black friday seasonal unfilled suggestion 20131209" xfId="113" xr:uid="{00000000-0005-0000-0000-0000AD000000}"/>
    <cellStyle name="_duckwall and gordman order margin review- 80701_Cellular Blanket prices- Faze3_NY market Mar SP 2013 throw blanket prices" xfId="2494" xr:uid="{00000000-0005-0000-0000-0000AE000000}"/>
    <cellStyle name="_duckwall and gordman order margin review- 80701_Cellular Blanket prices- Faze3_WM BHG throw Fall 2014  20131223----131228change ctn size" xfId="114" xr:uid="{00000000-0005-0000-0000-0000AF000000}"/>
    <cellStyle name="_duckwall and gordman order margin review- 80701_Dillard's Blanket &amp; Throw 121001 updated 130221" xfId="115" xr:uid="{00000000-0005-0000-0000-0000B0000000}"/>
    <cellStyle name="_duckwall and gordman order margin review- 80701_Dillard's microfiber quitled throw 20140709" xfId="116" xr:uid="{00000000-0005-0000-0000-0000B1000000}"/>
    <cellStyle name="_duckwall and gordman order margin review- 80701_Dillard's Millennial Throw Commit 130501 updated 131015" xfId="117" xr:uid="{00000000-0005-0000-0000-0000B2000000}"/>
    <cellStyle name="_duckwall and gordman order margin review- 80701_Dillard's printed mink throw and pillow 140722 revised141008" xfId="118" xr:uid="{00000000-0005-0000-0000-0000B3000000}"/>
    <cellStyle name="_duckwall and gordman order margin review- 80701_Dillard's Throw 130118 updated 130430" xfId="119" xr:uid="{00000000-0005-0000-0000-0000B4000000}"/>
    <cellStyle name="_duckwall and gordman order margin review- 80701_Dillards throw and blanket quote sheet 20141210 upd150106" xfId="120" xr:uid="{00000000-0005-0000-0000-0000B5000000}"/>
    <cellStyle name="_duckwall and gordman order margin review- 80701_Dillards throw and blanket quote sheet 20141210 upd150107 upd150115 upd150127" xfId="121" xr:uid="{00000000-0005-0000-0000-0000B6000000}"/>
    <cellStyle name="_duckwall and gordman order margin review- 80701_Dillards throw and blanket quote sheet 20141210 upd150107 upd150115 upd150127 upd 0212 upd0226" xfId="122" xr:uid="{00000000-0005-0000-0000-0000B7000000}"/>
    <cellStyle name="_duckwall and gordman order margin review- 80701_Ecommerce Menu - BBBST 08.27.12" xfId="2495" xr:uid="{00000000-0005-0000-0000-0000B8000000}"/>
    <cellStyle name="_duckwall and gordman order margin review- 80701_HSN Blanket &amp; Throw 121003 updated 130114" xfId="123" xr:uid="{00000000-0005-0000-0000-0000B9000000}"/>
    <cellStyle name="_duckwall and gordman order margin review- 80701_HSN Blanket &amp; Throw 130205 updated 130305" xfId="124" xr:uid="{00000000-0005-0000-0000-0000BA000000}"/>
    <cellStyle name="_duckwall and gordman order margin review- 80701_JCP berber mattress pad 0120012--H--0125012may" xfId="2496" xr:uid="{00000000-0005-0000-0000-0000BB000000}"/>
    <cellStyle name="_duckwall and gordman order margin review- 80701_JCP Display comforter 0119012--H--0120012" xfId="125" xr:uid="{00000000-0005-0000-0000-0000BC000000}"/>
    <cellStyle name="_duckwall and gordman order margin review- 80701_JCP softspun printed throw 0227012--H--0229012" xfId="126" xr:uid="{00000000-0005-0000-0000-0000BD000000}"/>
    <cellStyle name="_duckwall and gordman order margin review- 80701_Kohl's mink berber comforter mini set 0320012--H--0402012May" xfId="127" xr:uid="{00000000-0005-0000-0000-0000BE000000}"/>
    <cellStyle name="_duckwall and gordman order margin review- 80701_LID" xfId="128" xr:uid="{00000000-0005-0000-0000-0000BF000000}"/>
    <cellStyle name="_duckwall and gordman order margin review- 80701_Line Plan Fall 2012 FINAL" xfId="2068" xr:uid="{00000000-0005-0000-0000-0000C0000000}"/>
    <cellStyle name="_duckwall and gordman order margin review- 80701_Macy's 3 in 1 throw 2013 Update 1119012--H--1120012" xfId="2497" xr:uid="{00000000-0005-0000-0000-0000C1000000}"/>
    <cellStyle name="_duckwall and gordman order margin review- 80701_MC121112-THW-MF" xfId="2498" xr:uid="{00000000-0005-0000-0000-0000C2000000}"/>
    <cellStyle name="_duckwall and gordman order margin review- 80701_NY market Mar SP 2013 throw blanket prices" xfId="2499" xr:uid="{00000000-0005-0000-0000-0000C3000000}"/>
    <cellStyle name="_duckwall and gordman order margin review- 80701_Poolstock New Poly Knit Blanket 121114.xls" xfId="129" xr:uid="{00000000-0005-0000-0000-0000C4000000}"/>
    <cellStyle name="_duckwall and gordman order margin review- 80701_Poolstock Non-heated Blanket &amp; Sheet Set Commit" xfId="2500" xr:uid="{00000000-0005-0000-0000-0000C5000000}"/>
    <cellStyle name="_duckwall and gordman order margin review- 80701_Quote Sheet" xfId="130" xr:uid="{00000000-0005-0000-0000-0000C6000000}"/>
    <cellStyle name="_duckwall and gordman order margin review- 80701_Sears Cozy Spun reverse to berber down alt comforter  Commit 02032012" xfId="131" xr:uid="{00000000-0005-0000-0000-0000C7000000}"/>
    <cellStyle name="_duckwall and gordman order margin review- 80701_Sears Cozy Spun reverse to berber down alt comforter  Commit 02032012-H" xfId="132" xr:uid="{00000000-0005-0000-0000-0000C8000000}"/>
    <cellStyle name="_duckwall and gordman order margin review- 80701_Sears mattress pad 0307012--H--0328012 3M,antibacterial" xfId="133" xr:uid="{00000000-0005-0000-0000-0000C9000000}"/>
    <cellStyle name="_duckwall and gordman order margin review- 80701_TM Mink Berber Down Alt Throw Commit 130228" xfId="2501" xr:uid="{00000000-0005-0000-0000-0000CA000000}"/>
    <cellStyle name="_duckwall and gordman order margin review- 80701_Tuesday down alt blanekt111018--H--111019" xfId="134" xr:uid="{00000000-0005-0000-0000-0000CB000000}"/>
    <cellStyle name="_duckwall and gordman order margin review- 80701_Tuesday Morning down alt throw 130207 updated 130220" xfId="2502" xr:uid="{00000000-0005-0000-0000-0000CC000000}"/>
    <cellStyle name="_duckwall and gordman order margin review- 80701_Tuesday Morning meeting110608--H--110611jill THW" xfId="135" xr:uid="{00000000-0005-0000-0000-0000CD000000}"/>
    <cellStyle name="_duckwall and gordman order margin review- 80701_Tuesday Morning meeting11520--H--110525" xfId="136" xr:uid="{00000000-0005-0000-0000-0000CE000000}"/>
    <cellStyle name="_duckwall and gordman order margin review- 80701_Tuesday morning pillowcoverpad110816--H--0111012" xfId="137" xr:uid="{00000000-0005-0000-0000-0000CF000000}"/>
    <cellStyle name="_duckwall and gordman order margin review- 80701_Tuesday morning pillowcoverpad110816--H--111025" xfId="138" xr:uid="{00000000-0005-0000-0000-0000D0000000}"/>
    <cellStyle name="_duckwall and gordman order margin review- 80701_WM 2013 Holiday throw 02252013 upd 0227 upd 0317 upd 0325" xfId="139" xr:uid="{00000000-0005-0000-0000-0000D1000000}"/>
    <cellStyle name="_duckwall and gordman order margin review- 80701_WM 2013 Lawn blanket updated 11082012 xls (3)" xfId="140" xr:uid="{00000000-0005-0000-0000-0000D2000000}"/>
    <cellStyle name="_duckwall and gordman order margin review- 80701_WM 2014 angel wrap 20140220 upd0601" xfId="141" xr:uid="{00000000-0005-0000-0000-0000D3000000}"/>
    <cellStyle name="_duckwall and gordman order margin review- 80701_WM 2014 Lawn blanket 20130904" xfId="142" xr:uid="{00000000-0005-0000-0000-0000D4000000}"/>
    <cellStyle name="_duckwall and gordman order margin review- 80701_WM Angel wrap updated on 20141117" xfId="143" xr:uid="{00000000-0005-0000-0000-0000D5000000}"/>
    <cellStyle name="_duckwall and gordman order margin review- 80701_WM angle Wrap commitment-05232012-updated 07172012" xfId="144" xr:uid="{00000000-0005-0000-0000-0000D6000000}"/>
    <cellStyle name="_E&amp;E Co Forecast 3.05.08" xfId="145" xr:uid="{00000000-0005-0000-0000-0000D7000000}"/>
    <cellStyle name="_Ecommerce_2011fall_cozy spun Sheet set_forecast evaluation_20110718" xfId="2069" xr:uid="{00000000-0005-0000-0000-0000D8000000}"/>
    <cellStyle name="_EE 2011HP quotation sheet-110221-Chairone" xfId="2070" xr:uid="{00000000-0005-0000-0000-0000D9000000}"/>
    <cellStyle name="_EE 2011HP quotation sheet-110221-Chairone (2)" xfId="2071" xr:uid="{00000000-0005-0000-0000-0000DA000000}"/>
    <cellStyle name="_EE 2011HP quotation sheet-110221-Chairone_JLA Accents 4-2013 - Michelle 2 Price" xfId="2072" xr:uid="{00000000-0005-0000-0000-0000DB000000}"/>
    <cellStyle name="_EE 2011HP quotation sheet-110329 (3)" xfId="2073" xr:uid="{00000000-0005-0000-0000-0000DC000000}"/>
    <cellStyle name="_EE 2011HP quotation sheet-110329 (3)_JLA Accents 4-2013 - Michelle 2 Price" xfId="2074" xr:uid="{00000000-0005-0000-0000-0000DD000000}"/>
    <cellStyle name="_EE 2011HP quotation sheet-110905 (3)" xfId="2075" xr:uid="{00000000-0005-0000-0000-0000DE000000}"/>
    <cellStyle name="_EE Furniture Quotation of HH samples-20100906" xfId="146" xr:uid="{00000000-0005-0000-0000-0000DF000000}"/>
    <cellStyle name="_EE Furniture Quotation of HH samples-20100906 2" xfId="2076" xr:uid="{00000000-0005-0000-0000-0000E0000000}"/>
    <cellStyle name="_EE Furniture Quotation of HH samples-20100906_JLA Accents 4-2013 - Michelle 2 Price" xfId="2077" xr:uid="{00000000-0005-0000-0000-0000E1000000}"/>
    <cellStyle name="_ET_STYLE_NoName_00_" xfId="10" xr:uid="{00000000-0005-0000-0000-0000E2000000}"/>
    <cellStyle name="_ET_STYLE_NoName_00_ 2" xfId="147" xr:uid="{00000000-0005-0000-0000-0000E3000000}"/>
    <cellStyle name="_ET_STYLE_NoName_00_ 2 2" xfId="148" xr:uid="{00000000-0005-0000-0000-0000E4000000}"/>
    <cellStyle name="_ET_STYLE_NoName_00_ 3" xfId="11" xr:uid="{00000000-0005-0000-0000-0000E5000000}"/>
    <cellStyle name="_ET_STYLE_NoName_00_ 3 2" xfId="149" xr:uid="{00000000-0005-0000-0000-0000E6000000}"/>
    <cellStyle name="_ET_STYLE_NoName_00_ 3 3" xfId="150" xr:uid="{00000000-0005-0000-0000-0000E7000000}"/>
    <cellStyle name="_ET_STYLE_NoName_00_ 4" xfId="151" xr:uid="{00000000-0005-0000-0000-0000E8000000}"/>
    <cellStyle name="_ET_STYLE_NoName_00_ 4 2" xfId="152" xr:uid="{00000000-0005-0000-0000-0000E9000000}"/>
    <cellStyle name="_ET_STYLE_NoName_00_ 5" xfId="153" xr:uid="{00000000-0005-0000-0000-0000EA000000}"/>
    <cellStyle name="_ET_STYLE_NoName_00__BB-100111 Fusion and Eden CCD 100112" xfId="154" xr:uid="{00000000-0005-0000-0000-0000EB000000}"/>
    <cellStyle name="_ET_STYLE_NoName_00__Beauty Rest Buy Sheet" xfId="2078" xr:uid="{00000000-0005-0000-0000-0000EC000000}"/>
    <cellStyle name="_ET_STYLE_NoName_00__CCD SteinMart blanket  throw 20140116 (2)" xfId="3070" xr:uid="{00000000-0005-0000-0000-0000ED000000}"/>
    <cellStyle name="_ET_STYLE_NoName_00__CCD-WM blanket  throw-131029" xfId="155" xr:uid="{00000000-0005-0000-0000-0000EE000000}"/>
    <cellStyle name="_ET_STYLE_NoName_00__CCD-WM blanket  throw-131029_Copy of WM 2014 Angel wrap 20140220 uncomplete" xfId="156" xr:uid="{00000000-0005-0000-0000-0000EF000000}"/>
    <cellStyle name="_ET_STYLE_NoName_00__CCD-WM blanket  throw-131029_WM 2014 black friday seasonal unfilled suggestion 20131209" xfId="157" xr:uid="{00000000-0005-0000-0000-0000F0000000}"/>
    <cellStyle name="_ET_STYLE_NoName_00__CCD-WM holiday-130205" xfId="158" xr:uid="{00000000-0005-0000-0000-0000F1000000}"/>
    <cellStyle name="_ET_STYLE_NoName_00__CCD-WM holiday-130205_Copy of WM 2014 Angel wrap 20140220 uncomplete" xfId="159" xr:uid="{00000000-0005-0000-0000-0000F2000000}"/>
    <cellStyle name="_ET_STYLE_NoName_00__CCD-WM holiday-130205_WM 2014 angel wrap 20140220 upd0601" xfId="160" xr:uid="{00000000-0005-0000-0000-0000F3000000}"/>
    <cellStyle name="_ET_STYLE_NoName_00__CCD-WM holiday-130205_WM 2014 black friday seasonal unfilled suggestion 20131209" xfId="161" xr:uid="{00000000-0005-0000-0000-0000F4000000}"/>
    <cellStyle name="_ET_STYLE_NoName_00__CCD-WM holiday-130205_WM Angel wrap updated on 20141117" xfId="162" xr:uid="{00000000-0005-0000-0000-0000F5000000}"/>
    <cellStyle name="_ET_STYLE_NoName_00__CCD-WM TRAVEL THROW-130822" xfId="163" xr:uid="{00000000-0005-0000-0000-0000F6000000}"/>
    <cellStyle name="_ET_STYLE_NoName_00__CCD-WM TRAVEL THROW-130822_Copy of WM 2014 Angel wrap 20140220 uncomplete" xfId="164" xr:uid="{00000000-0005-0000-0000-0000F7000000}"/>
    <cellStyle name="_ET_STYLE_NoName_00__CCD-WM TRAVEL THROW-130822_WM 2014 black friday seasonal unfilled suggestion 20131209" xfId="165" xr:uid="{00000000-0005-0000-0000-0000F8000000}"/>
    <cellStyle name="_ET_STYLE_NoName_00__CO080506-MPD-375" xfId="166" xr:uid="{00000000-0005-0000-0000-0000F9000000}"/>
    <cellStyle name="_ET_STYLE_NoName_00__CO080506-MPD-375 2" xfId="167" xr:uid="{00000000-0005-0000-0000-0000FA000000}"/>
    <cellStyle name="_ET_STYLE_NoName_00__CO080506-MPD-375_CCD SteinMart blanket  throw 20140116 (2)" xfId="3071" xr:uid="{00000000-0005-0000-0000-0000FB000000}"/>
    <cellStyle name="_ET_STYLE_NoName_00__CO080506-MPD-375_CCD-WM blanket  throw-131029" xfId="168" xr:uid="{00000000-0005-0000-0000-0000FC000000}"/>
    <cellStyle name="_ET_STYLE_NoName_00__CO080506-MPD-375_CCD-WM blanket  throw-131029_Copy of WM 2014 Angel wrap 20140220 uncomplete" xfId="169" xr:uid="{00000000-0005-0000-0000-0000FD000000}"/>
    <cellStyle name="_ET_STYLE_NoName_00__CO080506-MPD-375_CCD-WM blanket  throw-131029_WM 2014 black friday seasonal unfilled suggestion 20131209" xfId="170" xr:uid="{00000000-0005-0000-0000-0000FE000000}"/>
    <cellStyle name="_ET_STYLE_NoName_00__CO080506-MPD-375_CCD-WM holiday-130205" xfId="171" xr:uid="{00000000-0005-0000-0000-0000FF000000}"/>
    <cellStyle name="_ET_STYLE_NoName_00__CO080506-MPD-375_CCD-WM holiday-130205_Copy of WM 2014 Angel wrap 20140220 uncomplete" xfId="172" xr:uid="{00000000-0005-0000-0000-000000010000}"/>
    <cellStyle name="_ET_STYLE_NoName_00__CO080506-MPD-375_CCD-WM holiday-130205_WM 2014 angel wrap 20140220 upd0601" xfId="173" xr:uid="{00000000-0005-0000-0000-000001010000}"/>
    <cellStyle name="_ET_STYLE_NoName_00__CO080506-MPD-375_CCD-WM holiday-130205_WM 2014 black friday seasonal unfilled suggestion 20131209" xfId="174" xr:uid="{00000000-0005-0000-0000-000002010000}"/>
    <cellStyle name="_ET_STYLE_NoName_00__CO080506-MPD-375_CCD-WM holiday-130205_WM Angel wrap updated on 20141117" xfId="175" xr:uid="{00000000-0005-0000-0000-000003010000}"/>
    <cellStyle name="_ET_STYLE_NoName_00__CO080506-MPD-375_CCD-WM TRAVEL THROW-130822" xfId="176" xr:uid="{00000000-0005-0000-0000-000004010000}"/>
    <cellStyle name="_ET_STYLE_NoName_00__CO080506-MPD-375_CCD-WM TRAVEL THROW-130822_Copy of WM 2014 Angel wrap 20140220 uncomplete" xfId="177" xr:uid="{00000000-0005-0000-0000-000005010000}"/>
    <cellStyle name="_ET_STYLE_NoName_00__CO080506-MPD-375_CCD-WM TRAVEL THROW-130822_WM 2014 black friday seasonal unfilled suggestion 20131209" xfId="178" xr:uid="{00000000-0005-0000-0000-000006010000}"/>
    <cellStyle name="_ET_STYLE_NoName_00__CO080506-MPD-375_JLA Accents 4-2013 - Michelle 2 Price" xfId="2079" xr:uid="{00000000-0005-0000-0000-000007010000}"/>
    <cellStyle name="_ET_STYLE_NoName_00__CO080506-MPD-375_NY market Mar SP 2013 throw blanket prices" xfId="2503" xr:uid="{00000000-0005-0000-0000-000008010000}"/>
    <cellStyle name="_ET_STYLE_NoName_00__CO080506-MPD-500" xfId="179" xr:uid="{00000000-0005-0000-0000-000009010000}"/>
    <cellStyle name="_ET_STYLE_NoName_00__CO080506-MPD-500 2" xfId="180" xr:uid="{00000000-0005-0000-0000-00000A010000}"/>
    <cellStyle name="_ET_STYLE_NoName_00__CO080506-MPD-500_CCD SteinMart blanket  throw 20140116 (2)" xfId="3072" xr:uid="{00000000-0005-0000-0000-00000B010000}"/>
    <cellStyle name="_ET_STYLE_NoName_00__CO080506-MPD-500_CCD-WM blanket  throw-131029" xfId="181" xr:uid="{00000000-0005-0000-0000-00000C010000}"/>
    <cellStyle name="_ET_STYLE_NoName_00__CO080506-MPD-500_CCD-WM blanket  throw-131029_Copy of WM 2014 Angel wrap 20140220 uncomplete" xfId="182" xr:uid="{00000000-0005-0000-0000-00000D010000}"/>
    <cellStyle name="_ET_STYLE_NoName_00__CO080506-MPD-500_CCD-WM blanket  throw-131029_WM 2014 black friday seasonal unfilled suggestion 20131209" xfId="183" xr:uid="{00000000-0005-0000-0000-00000E010000}"/>
    <cellStyle name="_ET_STYLE_NoName_00__CO080506-MPD-500_CCD-WM holiday-130205" xfId="184" xr:uid="{00000000-0005-0000-0000-00000F010000}"/>
    <cellStyle name="_ET_STYLE_NoName_00__CO080506-MPD-500_CCD-WM holiday-130205_Copy of WM 2014 Angel wrap 20140220 uncomplete" xfId="185" xr:uid="{00000000-0005-0000-0000-000010010000}"/>
    <cellStyle name="_ET_STYLE_NoName_00__CO080506-MPD-500_CCD-WM holiday-130205_WM 2014 angel wrap 20140220 upd0601" xfId="186" xr:uid="{00000000-0005-0000-0000-000011010000}"/>
    <cellStyle name="_ET_STYLE_NoName_00__CO080506-MPD-500_CCD-WM holiday-130205_WM 2014 black friday seasonal unfilled suggestion 20131209" xfId="187" xr:uid="{00000000-0005-0000-0000-000012010000}"/>
    <cellStyle name="_ET_STYLE_NoName_00__CO080506-MPD-500_CCD-WM holiday-130205_WM Angel wrap updated on 20141117" xfId="188" xr:uid="{00000000-0005-0000-0000-000013010000}"/>
    <cellStyle name="_ET_STYLE_NoName_00__CO080506-MPD-500_CCD-WM TRAVEL THROW-130822" xfId="189" xr:uid="{00000000-0005-0000-0000-000014010000}"/>
    <cellStyle name="_ET_STYLE_NoName_00__CO080506-MPD-500_CCD-WM TRAVEL THROW-130822_Copy of WM 2014 Angel wrap 20140220 uncomplete" xfId="190" xr:uid="{00000000-0005-0000-0000-000015010000}"/>
    <cellStyle name="_ET_STYLE_NoName_00__CO080506-MPD-500_CCD-WM TRAVEL THROW-130822_WM 2014 black friday seasonal unfilled suggestion 20131209" xfId="191" xr:uid="{00000000-0005-0000-0000-000016010000}"/>
    <cellStyle name="_ET_STYLE_NoName_00__CO080506-MPD-500_JLA Accents 4-2013 - Michelle 2 Price" xfId="2080" xr:uid="{00000000-0005-0000-0000-000017010000}"/>
    <cellStyle name="_ET_STYLE_NoName_00__CO080506-MPD-500_NY market Mar SP 2013 throw blanket prices" xfId="2504" xr:uid="{00000000-0005-0000-0000-000018010000}"/>
    <cellStyle name="_ET_STYLE_NoName_00__email trail" xfId="2505" xr:uid="{00000000-0005-0000-0000-000019010000}"/>
    <cellStyle name="_ET_STYLE_NoName_00__Jersey" xfId="2081" xr:uid="{00000000-0005-0000-0000-00001A010000}"/>
    <cellStyle name="_ET_STYLE_NoName_00__JLA Accents 4-2013 - Michelle 2 Price" xfId="2082" xr:uid="{00000000-0005-0000-0000-00001B010000}"/>
    <cellStyle name="_ET_STYLE_NoName_00__MC-110919 Medali 8Pcs comforter set" xfId="192" xr:uid="{00000000-0005-0000-0000-00001C010000}"/>
    <cellStyle name="_ET_STYLE_NoName_00__MC-110919 TAmarind  8Pcs comforter set" xfId="193" xr:uid="{00000000-0005-0000-0000-00001D010000}"/>
    <cellStyle name="_ET_STYLE_NoName_00__MC--111104D Medali comforter set + Duvet set" xfId="194" xr:uid="{00000000-0005-0000-0000-00001E010000}"/>
    <cellStyle name="_ET_STYLE_NoName_00__MC--111104E Chakra coverlet set + Duvet set" xfId="195" xr:uid="{00000000-0005-0000-0000-00001F010000}"/>
    <cellStyle name="_ET_STYLE_NoName_00__MC-111107B Folkore comforter set + Duvet set" xfId="196" xr:uid="{00000000-0005-0000-0000-000020010000}"/>
    <cellStyle name="_ET_STYLE_NoName_00__MC-111107C Tigre comforter set + Duvet set" xfId="197" xr:uid="{00000000-0005-0000-0000-000021010000}"/>
    <cellStyle name="_ET_STYLE_NoName_00__MC-111109A  Folkore 5PC 3PC comforter set + Duvet set" xfId="198" xr:uid="{00000000-0005-0000-0000-000022010000}"/>
    <cellStyle name="_ET_STYLE_NoName_00__MC-111109A Chakra 5PC 3PC coverlet set + Duvet set" xfId="199" xr:uid="{00000000-0005-0000-0000-000023010000}"/>
    <cellStyle name="_ET_STYLE_NoName_00__MC-111109A Medali 5PC 3PC comforter set + Duvet set" xfId="200" xr:uid="{00000000-0005-0000-0000-000024010000}"/>
    <cellStyle name="_ET_STYLE_NoName_00__MC-111109A Tigre 5PC 3PC comforter set + Duvet set" xfId="201" xr:uid="{00000000-0005-0000-0000-000025010000}"/>
    <cellStyle name="_ET_STYLE_NoName_00__NY market Mar SP 2013 throw blanket prices" xfId="2506" xr:uid="{00000000-0005-0000-0000-000026010000}"/>
    <cellStyle name="_ET_STYLE_NoName_00__OY-110909I YOUNG ADULT - Botanica comforter set + Duvet set" xfId="202" xr:uid="{00000000-0005-0000-0000-000027010000}"/>
    <cellStyle name="_ET_STYLE_NoName_00__Tamarind .09.16" xfId="203" xr:uid="{00000000-0005-0000-0000-000028010000}"/>
    <cellStyle name="_ET_STYLE_NoName_00__Tencel Buy Sheet" xfId="2083" xr:uid="{00000000-0005-0000-0000-000029010000}"/>
    <cellStyle name="_ET_STYLE_NoName_00__West End Duvet Set Quote Sheet Sept 2011 Market Week  20110818Hellen" xfId="204" xr:uid="{00000000-0005-0000-0000-00002A010000}"/>
    <cellStyle name="_ET_STYLE_NoName_00__Xl0000018" xfId="205" xr:uid="{00000000-0005-0000-0000-00002B010000}"/>
    <cellStyle name="_ET_STYLE_NoName_00__副本BB-100111 Fusion and Eden CCD 100112(2)" xfId="206" xr:uid="{00000000-0005-0000-0000-00002C010000}"/>
    <cellStyle name="_Fall 2009 Military Macys Home Orders to E AND E 2 25" xfId="207" xr:uid="{00000000-0005-0000-0000-00002D010000}"/>
    <cellStyle name="_Fall 2009 Military Macys Home Orders to E AND E 2 25 2" xfId="208" xr:uid="{00000000-0005-0000-0000-00002E010000}"/>
    <cellStyle name="_Fall 2009 Military Macys Home Orders to E AND E 2 25 2_CCD SteinMart blanket  throw 20140116 (2)" xfId="3073" xr:uid="{00000000-0005-0000-0000-00002F010000}"/>
    <cellStyle name="_Fall 2009 Military Macys Home Orders to E AND E 2 25 2_CCD SteinMart blanket &amp; throw 131113" xfId="3074" xr:uid="{00000000-0005-0000-0000-000030010000}"/>
    <cellStyle name="_Fall 2009 Military Macys Home Orders to E AND E 2 25 2_CCD SteinMart blanket &amp; throw 131113_CCD SteinMart blanket  throw 20140218 (2)" xfId="3075" xr:uid="{00000000-0005-0000-0000-000031010000}"/>
    <cellStyle name="_Fall 2009 Military Macys Home Orders to E AND E 2 25 2_CCD SteinMart blanket &amp; throw 131113_CCD SteinMart micro light reader's wrap 20140318" xfId="3076" xr:uid="{00000000-0005-0000-0000-000032010000}"/>
    <cellStyle name="_Fall 2009 Military Macys Home Orders to E AND E 2 25 2_CCD SteinMart blanket &amp; throw 131113_CCD SteinMart throw 20140327" xfId="3077" xr:uid="{00000000-0005-0000-0000-000033010000}"/>
    <cellStyle name="_Fall 2009 Military Macys Home Orders to E AND E 2 25 2_CCD SteinMart blanket &amp; throw 20140116" xfId="3078" xr:uid="{00000000-0005-0000-0000-000034010000}"/>
    <cellStyle name="_Fall 2009 Military Macys Home Orders to E AND E 2 25 2_CCD SteinMart blanket &amp; throw 20140116_CCD SteinMart blanket  throw 20140218 (2)" xfId="3079" xr:uid="{00000000-0005-0000-0000-000035010000}"/>
    <cellStyle name="_Fall 2009 Military Macys Home Orders to E AND E 2 25 2_CCD SteinMart blanket &amp; throw 20140116_CCD SteinMart micro light reader's wrap 20140318" xfId="3080" xr:uid="{00000000-0005-0000-0000-000036010000}"/>
    <cellStyle name="_Fall 2009 Military Macys Home Orders to E AND E 2 25 2_CCD SteinMart blanket &amp; throw 20140116_CCD SteinMart throw 20140327" xfId="3081" xr:uid="{00000000-0005-0000-0000-000037010000}"/>
    <cellStyle name="_Fall 2009 Military Macys Home Orders to E AND E 2 25_7th Ave marketfollow111011--H--111012" xfId="2507" xr:uid="{00000000-0005-0000-0000-000038010000}"/>
    <cellStyle name="_Fall 2009 Military Macys Home Orders to E AND E 2 25_BL microtec throw CCD 20130109 by Freda" xfId="209" xr:uid="{00000000-0005-0000-0000-000039010000}"/>
    <cellStyle name="_Fall 2009 Military Macys Home Orders to E AND E 2 25_Burlington Comforter 12pc Set Paige CCD--UPDATED BY 6-20" xfId="210" xr:uid="{00000000-0005-0000-0000-00003A010000}"/>
    <cellStyle name="_Fall 2009 Military Macys Home Orders to E AND E 2 25_CCD SteinMart blanket  throw 20140116 (2)" xfId="3082" xr:uid="{00000000-0005-0000-0000-00003B010000}"/>
    <cellStyle name="_Fall 2009 Military Macys Home Orders to E AND E 2 25_CCD-Dillard's 140709" xfId="211" xr:uid="{00000000-0005-0000-0000-00003C010000}"/>
    <cellStyle name="_Fall 2009 Military Macys Home Orders to E AND E 2 25_CCD-Dillard's 140722 upd140724" xfId="212" xr:uid="{00000000-0005-0000-0000-00003D010000}"/>
    <cellStyle name="_Fall 2009 Military Macys Home Orders to E AND E 2 25_CCD-HSN 09" xfId="213" xr:uid="{00000000-0005-0000-0000-00003E010000}"/>
    <cellStyle name="_Fall 2009 Military Macys Home Orders to E AND E 2 25_CCD-HSN 09_CCD SteinMart blanket  throw 20140116 (2)" xfId="3083" xr:uid="{00000000-0005-0000-0000-00003F010000}"/>
    <cellStyle name="_Fall 2009 Military Macys Home Orders to E AND E 2 25_CCD-HSN 092812" xfId="214" xr:uid="{00000000-0005-0000-0000-000040010000}"/>
    <cellStyle name="_Fall 2009 Military Macys Home Orders to E AND E 2 25_CCD-HSN 092812_CCD SteinMart blanket  throw 20140116 (2)" xfId="3084" xr:uid="{00000000-0005-0000-0000-000041010000}"/>
    <cellStyle name="_Fall 2009 Military Macys Home Orders to E AND E 2 25_CCD-HSN 130128" xfId="215" xr:uid="{00000000-0005-0000-0000-000042010000}"/>
    <cellStyle name="_Fall 2009 Military Macys Home Orders to E AND E 2 25_CCD-poolstock long fur throw-011113" xfId="2508" xr:uid="{00000000-0005-0000-0000-000043010000}"/>
    <cellStyle name="_Fall 2009 Military Macys Home Orders to E AND E 2 25_CCD-poolstock micro velour blanket  throw-130808" xfId="2509" xr:uid="{00000000-0005-0000-0000-000044010000}"/>
    <cellStyle name="_Fall 2009 Military Macys Home Orders to E AND E 2 25_CCD-WM blanket  throw-131029" xfId="216" xr:uid="{00000000-0005-0000-0000-000045010000}"/>
    <cellStyle name="_Fall 2009 Military Macys Home Orders to E AND E 2 25_CCD-WM blanket  throw-131029_WM Angel wrap updated on 20141117" xfId="217" xr:uid="{00000000-0005-0000-0000-000046010000}"/>
    <cellStyle name="_Fall 2009 Military Macys Home Orders to E AND E 2 25_CCD-WM holiday-130205" xfId="218" xr:uid="{00000000-0005-0000-0000-000047010000}"/>
    <cellStyle name="_Fall 2009 Military Macys Home Orders to E AND E 2 25_CCD-WM holiday-130205_WM Angel wrap updated on 20141117" xfId="219" xr:uid="{00000000-0005-0000-0000-000048010000}"/>
    <cellStyle name="_Fall 2009 Military Macys Home Orders to E AND E 2 25_CCD-WM TRAVEL THROW-130822" xfId="220" xr:uid="{00000000-0005-0000-0000-000049010000}"/>
    <cellStyle name="_Fall 2009 Military Macys Home Orders to E AND E 2 25_CCD-WM TRAVEL THROW-130822_WM Angel wrap updated on 20141117" xfId="221" xr:uid="{00000000-0005-0000-0000-00004A010000}"/>
    <cellStyle name="_Fall 2009 Military Macys Home Orders to E AND E 2 25_Cellular Blanket prices- Faze3" xfId="222" xr:uid="{00000000-0005-0000-0000-00004B010000}"/>
    <cellStyle name="_Fall 2009 Military Macys Home Orders to E AND E 2 25_Cellular Blanket prices- Faze3 2" xfId="223" xr:uid="{00000000-0005-0000-0000-00004C010000}"/>
    <cellStyle name="_Fall 2009 Military Macys Home Orders to E AND E 2 25_Cellular Blanket prices- Faze3_CCD SteinMart blanket  throw 20140116 (2)" xfId="3085" xr:uid="{00000000-0005-0000-0000-00004D010000}"/>
    <cellStyle name="_Fall 2009 Military Macys Home Orders to E AND E 2 25_Cellular Blanket prices- Faze3_CCD-WM TRAVEL THROW-130822" xfId="224" xr:uid="{00000000-0005-0000-0000-00004E010000}"/>
    <cellStyle name="_Fall 2009 Military Macys Home Orders to E AND E 2 25_Cellular Blanket prices- Faze3_CCD-WM TRAVEL THROW-130822_Copy of WM 2014 Angel wrap 20140220 uncomplete" xfId="225" xr:uid="{00000000-0005-0000-0000-00004F010000}"/>
    <cellStyle name="_Fall 2009 Military Macys Home Orders to E AND E 2 25_Cellular Blanket prices- Faze3_CCD-WM TRAVEL THROW-130822_WM 2014 black friday seasonal unfilled suggestion 20131209" xfId="226" xr:uid="{00000000-0005-0000-0000-000050010000}"/>
    <cellStyle name="_Fall 2009 Military Macys Home Orders to E AND E 2 25_Cellular Blanket prices- Faze3_NY market Mar SP 2013 throw blanket prices" xfId="2510" xr:uid="{00000000-0005-0000-0000-000051010000}"/>
    <cellStyle name="_Fall 2009 Military Macys Home Orders to E AND E 2 25_Cellular Blanket prices- Faze3_WM BHG throw Fall 2014  20131223----131228change ctn size" xfId="227" xr:uid="{00000000-0005-0000-0000-000052010000}"/>
    <cellStyle name="_Fall 2009 Military Macys Home Orders to E AND E 2 25_Dillard's Blanket &amp; Throw 121001 updated 130221" xfId="228" xr:uid="{00000000-0005-0000-0000-000053010000}"/>
    <cellStyle name="_Fall 2009 Military Macys Home Orders to E AND E 2 25_Dillard's microfiber quitled throw 20140709" xfId="229" xr:uid="{00000000-0005-0000-0000-000054010000}"/>
    <cellStyle name="_Fall 2009 Military Macys Home Orders to E AND E 2 25_Dillard's Millennial Throw Commit 130501 updated 131015" xfId="230" xr:uid="{00000000-0005-0000-0000-000055010000}"/>
    <cellStyle name="_Fall 2009 Military Macys Home Orders to E AND E 2 25_Dillard's printed mink throw and pillow 140722 revised141008" xfId="231" xr:uid="{00000000-0005-0000-0000-000056010000}"/>
    <cellStyle name="_Fall 2009 Military Macys Home Orders to E AND E 2 25_Dillard's Throw 130118 updated 130430" xfId="232" xr:uid="{00000000-0005-0000-0000-000057010000}"/>
    <cellStyle name="_Fall 2009 Military Macys Home Orders to E AND E 2 25_Dillards throw and blanket quote sheet 20141210 upd150106" xfId="233" xr:uid="{00000000-0005-0000-0000-000058010000}"/>
    <cellStyle name="_Fall 2009 Military Macys Home Orders to E AND E 2 25_Dillards throw and blanket quote sheet 20141210 upd150107 upd150115 upd150127" xfId="234" xr:uid="{00000000-0005-0000-0000-000059010000}"/>
    <cellStyle name="_Fall 2009 Military Macys Home Orders to E AND E 2 25_Dillards throw and blanket quote sheet 20141210 upd150107 upd150115 upd150127 upd 0212 upd0226" xfId="235" xr:uid="{00000000-0005-0000-0000-00005A010000}"/>
    <cellStyle name="_Fall 2009 Military Macys Home Orders to E AND E 2 25_Ecommerce Menu - BBBST 08.27.12" xfId="2511" xr:uid="{00000000-0005-0000-0000-00005B010000}"/>
    <cellStyle name="_Fall 2009 Military Macys Home Orders to E AND E 2 25_HSN Blanket &amp; Throw 121003 updated 130114" xfId="236" xr:uid="{00000000-0005-0000-0000-00005C010000}"/>
    <cellStyle name="_Fall 2009 Military Macys Home Orders to E AND E 2 25_HSN Blanket &amp; Throw 130205 updated 130305" xfId="237" xr:uid="{00000000-0005-0000-0000-00005D010000}"/>
    <cellStyle name="_Fall 2009 Military Macys Home Orders to E AND E 2 25_JCP berber mattress pad 0120012--H--0125012may" xfId="2512" xr:uid="{00000000-0005-0000-0000-00005E010000}"/>
    <cellStyle name="_Fall 2009 Military Macys Home Orders to E AND E 2 25_JCP Display comforter 0119012--H--0120012" xfId="238" xr:uid="{00000000-0005-0000-0000-00005F010000}"/>
    <cellStyle name="_Fall 2009 Military Macys Home Orders to E AND E 2 25_JCP softspun printed throw 0227012--H--0229012" xfId="239" xr:uid="{00000000-0005-0000-0000-000060010000}"/>
    <cellStyle name="_Fall 2009 Military Macys Home Orders to E AND E 2 25_Kohl's mink berber comforter mini set 0320012--H--0402012May" xfId="240" xr:uid="{00000000-0005-0000-0000-000061010000}"/>
    <cellStyle name="_Fall 2009 Military Macys Home Orders to E AND E 2 25_LID" xfId="241" xr:uid="{00000000-0005-0000-0000-000062010000}"/>
    <cellStyle name="_Fall 2009 Military Macys Home Orders to E AND E 2 25_Line Plan Fall 2012 FINAL" xfId="2084" xr:uid="{00000000-0005-0000-0000-000063010000}"/>
    <cellStyle name="_Fall 2009 Military Macys Home Orders to E AND E 2 25_Macy's 3 in 1 throw 2013 Update 1119012--H--1120012" xfId="2513" xr:uid="{00000000-0005-0000-0000-000064010000}"/>
    <cellStyle name="_Fall 2009 Military Macys Home Orders to E AND E 2 25_MC121112-THW-MF" xfId="2514" xr:uid="{00000000-0005-0000-0000-000065010000}"/>
    <cellStyle name="_Fall 2009 Military Macys Home Orders to E AND E 2 25_NY market Mar SP 2013 throw blanket prices" xfId="2515" xr:uid="{00000000-0005-0000-0000-000066010000}"/>
    <cellStyle name="_Fall 2009 Military Macys Home Orders to E AND E 2 25_Poolstock New Poly Knit Blanket 121114.xls" xfId="242" xr:uid="{00000000-0005-0000-0000-000067010000}"/>
    <cellStyle name="_Fall 2009 Military Macys Home Orders to E AND E 2 25_Poolstock Non-heated Blanket &amp; Sheet Set Commit" xfId="2516" xr:uid="{00000000-0005-0000-0000-000068010000}"/>
    <cellStyle name="_Fall 2009 Military Macys Home Orders to E AND E 2 25_Quote Sheet" xfId="243" xr:uid="{00000000-0005-0000-0000-000069010000}"/>
    <cellStyle name="_Fall 2009 Military Macys Home Orders to E AND E 2 25_Sears Cozy Spun reverse to berber down alt comforter  Commit 02032012" xfId="244" xr:uid="{00000000-0005-0000-0000-00006A010000}"/>
    <cellStyle name="_Fall 2009 Military Macys Home Orders to E AND E 2 25_Sears Cozy Spun reverse to berber down alt comforter  Commit 02032012-H" xfId="245" xr:uid="{00000000-0005-0000-0000-00006B010000}"/>
    <cellStyle name="_Fall 2009 Military Macys Home Orders to E AND E 2 25_Sears mattress pad 0307012--H--0328012 3M,antibacterial" xfId="246" xr:uid="{00000000-0005-0000-0000-00006C010000}"/>
    <cellStyle name="_Fall 2009 Military Macys Home Orders to E AND E 2 25_TM Mink Berber Down Alt Throw Commit 130228" xfId="2517" xr:uid="{00000000-0005-0000-0000-00006D010000}"/>
    <cellStyle name="_Fall 2009 Military Macys Home Orders to E AND E 2 25_Tuesday down alt blanekt111018--H--111019" xfId="247" xr:uid="{00000000-0005-0000-0000-00006E010000}"/>
    <cellStyle name="_Fall 2009 Military Macys Home Orders to E AND E 2 25_Tuesday Morning down alt throw 130207 updated 130220" xfId="2518" xr:uid="{00000000-0005-0000-0000-00006F010000}"/>
    <cellStyle name="_Fall 2009 Military Macys Home Orders to E AND E 2 25_Tuesday Morning meeting110608--H--110611jill THW" xfId="248" xr:uid="{00000000-0005-0000-0000-000070010000}"/>
    <cellStyle name="_Fall 2009 Military Macys Home Orders to E AND E 2 25_Tuesday Morning meeting11520--H--110525" xfId="249" xr:uid="{00000000-0005-0000-0000-000071010000}"/>
    <cellStyle name="_Fall 2009 Military Macys Home Orders to E AND E 2 25_Tuesday morning pillowcoverpad110816--H--0111012" xfId="250" xr:uid="{00000000-0005-0000-0000-000072010000}"/>
    <cellStyle name="_Fall 2009 Military Macys Home Orders to E AND E 2 25_Tuesday morning pillowcoverpad110816--H--111025" xfId="251" xr:uid="{00000000-0005-0000-0000-000073010000}"/>
    <cellStyle name="_Fall 2009 Military Macys Home Orders to E AND E 2 25_WM 2013 Holiday throw 02252013 upd 0227 upd 0317 upd 0325" xfId="252" xr:uid="{00000000-0005-0000-0000-000074010000}"/>
    <cellStyle name="_Fall 2009 Military Macys Home Orders to E AND E 2 25_WM 2013 Lawn blanket updated 11082012 xls (3)" xfId="253" xr:uid="{00000000-0005-0000-0000-000075010000}"/>
    <cellStyle name="_Fall 2009 Military Macys Home Orders to E AND E 2 25_WM 2014 angel wrap 20140220 upd0601" xfId="254" xr:uid="{00000000-0005-0000-0000-000076010000}"/>
    <cellStyle name="_Fall 2009 Military Macys Home Orders to E AND E 2 25_WM 2014 Lawn blanket 20130904" xfId="255" xr:uid="{00000000-0005-0000-0000-000077010000}"/>
    <cellStyle name="_Fall 2009 Military Macys Home Orders to E AND E 2 25_WM Angel wrap updated on 20141117" xfId="256" xr:uid="{00000000-0005-0000-0000-000078010000}"/>
    <cellStyle name="_Fall 2009 Military Macys Home Orders to E AND E 2 25_WM angle Wrap commitment-05232012-updated 07172012" xfId="257" xr:uid="{00000000-0005-0000-0000-000079010000}"/>
    <cellStyle name="_Fashion Bedding Fall 2012" xfId="258" xr:uid="{00000000-0005-0000-0000-00007A010000}"/>
    <cellStyle name="_Fashion Bedding Fall 2012 2" xfId="259" xr:uid="{00000000-0005-0000-0000-00007B010000}"/>
    <cellStyle name="_Forecast evaluation Be smith HB naturals window" xfId="2519" xr:uid="{00000000-0005-0000-0000-00007C010000}"/>
    <cellStyle name="_Forecast evaluation Firenze Fall 2011" xfId="2520" xr:uid="{00000000-0005-0000-0000-00007D010000}"/>
    <cellStyle name="_Forecast evaluation Jeston window" xfId="2521" xr:uid="{00000000-0005-0000-0000-00007E010000}"/>
    <cellStyle name="_Forecast evaluation Makeover M pad Fall 2011" xfId="2522" xr:uid="{00000000-0005-0000-0000-00007F010000}"/>
    <cellStyle name="_Forecast evaluation Marseille Spring 2012" xfId="2523" xr:uid="{00000000-0005-0000-0000-000080010000}"/>
    <cellStyle name="_Forecast evaluation RA window" xfId="2524" xr:uid="{00000000-0005-0000-0000-000081010000}"/>
    <cellStyle name="_Furniture Division Item List Macola# and UPC#" xfId="260" xr:uid="{00000000-0005-0000-0000-000082010000}"/>
    <cellStyle name="_Furniture Division Item List Macola# and UPC# 2" xfId="2085" xr:uid="{00000000-0005-0000-0000-000083010000}"/>
    <cellStyle name="_Furniture Division Item List Macola# and UPC#_CCD SteinMart blanket  throw 20140116 (2)" xfId="3086" xr:uid="{00000000-0005-0000-0000-000084010000}"/>
    <cellStyle name="_Furniture Division Item List Macola# and UPC#_JLA Accents 4-2013 - Michelle 2 Price" xfId="2086" xr:uid="{00000000-0005-0000-0000-000085010000}"/>
    <cellStyle name="_HD KD Sofas 07142010" xfId="2087" xr:uid="{00000000-0005-0000-0000-000086010000}"/>
    <cellStyle name="_HD KD Sofas 07142010_2011 HP Pricing for 2010 items" xfId="2088" xr:uid="{00000000-0005-0000-0000-000087010000}"/>
    <cellStyle name="_HD KD Sofas 07142010_2012 HP Old chair quote_4 4 2012-updated 4.4" xfId="2089" xr:uid="{00000000-0005-0000-0000-000088010000}"/>
    <cellStyle name="_HD KD Sofas 07142010_JLA Accents 10-2012  FNL to Sku _ Top Art (2)" xfId="2090" xr:uid="{00000000-0005-0000-0000-000089010000}"/>
    <cellStyle name="_HD KD Sofas 07142010_JLA Accents 4-2013 - Michelle 2 Price" xfId="2091" xr:uid="{00000000-0005-0000-0000-00008A010000}"/>
    <cellStyle name="_HD KD Sofas 07142010_Line Plan Fall 2012 FINAL" xfId="2092" xr:uid="{00000000-0005-0000-0000-00008B010000}"/>
    <cellStyle name="_HD KD Sofas 07142010_OLD ITEM" xfId="2093" xr:uid="{00000000-0005-0000-0000-00008C010000}"/>
    <cellStyle name="_HD KD Sofas 07142010_Total quote sheet for 201304 HP chairs" xfId="2094" xr:uid="{00000000-0005-0000-0000-00008D010000}"/>
    <cellStyle name="_HD KD Sofas 07142010_Total quote sheet for 201304 HP samples _updated on 3-25-2013 (3)" xfId="2095" xr:uid="{00000000-0005-0000-0000-00008E010000}"/>
    <cellStyle name="_HD KD Sofas 07142010_Total quote sheet for 201304 HP samples _updated on 3-26-2013 (2)" xfId="2096" xr:uid="{00000000-0005-0000-0000-00008F010000}"/>
    <cellStyle name="_HD KD Sofas 07142010_Total quote sheet for 201304 HP samples 3-15-2013" xfId="2097" xr:uid="{00000000-0005-0000-0000-000090010000}"/>
    <cellStyle name="_HD KD Sofas 07142010_Total quote sheet for 201304 HP samples 3-18-2013" xfId="2098" xr:uid="{00000000-0005-0000-0000-000091010000}"/>
    <cellStyle name="_HD KD Sofas 07142010_Updated Chair warehouse program - JCP" xfId="2099" xr:uid="{00000000-0005-0000-0000-000092010000}"/>
    <cellStyle name="_HP Accent Chairs Pricing 101014" xfId="261" xr:uid="{00000000-0005-0000-0000-000093010000}"/>
    <cellStyle name="_HP Accent Chairs Pricing 101014_2011 HP Pricing for 2010 items" xfId="2100" xr:uid="{00000000-0005-0000-0000-000094010000}"/>
    <cellStyle name="_HP Accent Chairs Pricing 101014_2012 HP Old chair quote_4 4 2012-updated 4.4" xfId="2101" xr:uid="{00000000-0005-0000-0000-000095010000}"/>
    <cellStyle name="_HP Accent Chairs Pricing 101014_CMF" xfId="262" xr:uid="{00000000-0005-0000-0000-000096010000}"/>
    <cellStyle name="_HP Accent Chairs Pricing 101014_CO110517-THW-SD(MT)" xfId="263" xr:uid="{00000000-0005-0000-0000-000097010000}"/>
    <cellStyle name="_HP Accent Chairs Pricing 101014_Ecommerce Inventory 120215 updated (2)" xfId="2102" xr:uid="{00000000-0005-0000-0000-000098010000}"/>
    <cellStyle name="_HP Accent Chairs Pricing 101014_JC110517-BLK-FL" xfId="264" xr:uid="{00000000-0005-0000-0000-000099010000}"/>
    <cellStyle name="_HP Accent Chairs Pricing 101014_JC110517-BLK-FM" xfId="265" xr:uid="{00000000-0005-0000-0000-00009A010000}"/>
    <cellStyle name="_HP Accent Chairs Pricing 101014_JC110517-BLK-MF" xfId="266" xr:uid="{00000000-0005-0000-0000-00009B010000}"/>
    <cellStyle name="_HP Accent Chairs Pricing 101014_JC110517-CMF-MT" xfId="267" xr:uid="{00000000-0005-0000-0000-00009C010000}"/>
    <cellStyle name="_HP Accent Chairs Pricing 101014_JC110517-THW-Berber" xfId="268" xr:uid="{00000000-0005-0000-0000-00009D010000}"/>
    <cellStyle name="_HP Accent Chairs Pricing 101014_JC110517-THW-EC" xfId="269" xr:uid="{00000000-0005-0000-0000-00009E010000}"/>
    <cellStyle name="_HP Accent Chairs Pricing 101014_JC110517-THW-Mink" xfId="270" xr:uid="{00000000-0005-0000-0000-00009F010000}"/>
    <cellStyle name="_HP Accent Chairs Pricing 101014_JC110517-THW-PV" xfId="271" xr:uid="{00000000-0005-0000-0000-0000A0010000}"/>
    <cellStyle name="_HP Accent Chairs Pricing 101014_JC110517-THW-WC" xfId="272" xr:uid="{00000000-0005-0000-0000-0000A1010000}"/>
    <cellStyle name="_HP Accent Chairs Pricing 101014_JCP Blanket-Throw Turnover Meeting JLA Quotes 10-20-2011" xfId="273" xr:uid="{00000000-0005-0000-0000-0000A2010000}"/>
    <cellStyle name="_HP Accent Chairs Pricing 101014_JCP market follow110930----111102add new" xfId="274" xr:uid="{00000000-0005-0000-0000-0000A3010000}"/>
    <cellStyle name="_HP Accent Chairs Pricing 101014_JCP market follow110930----111102add new_Pooled inventory 3M moisture pad 0417012" xfId="2525" xr:uid="{00000000-0005-0000-0000-0000A4010000}"/>
    <cellStyle name="_HP Accent Chairs Pricing 101014_JCP market follow110930----111102add new_Pooled inventory 3M moisture pad 0417012_Poolstock Fall 12 basic bedding commitment 120502--CCD" xfId="2526" xr:uid="{00000000-0005-0000-0000-0000A5010000}"/>
    <cellStyle name="_HP Accent Chairs Pricing 101014_JCP market follow110930----cmf111102" xfId="275" xr:uid="{00000000-0005-0000-0000-0000A6010000}"/>
    <cellStyle name="_HP Accent Chairs Pricing 101014_JLA Accents 10-2012  FNL to Sku _ Top Art (2)" xfId="2103" xr:uid="{00000000-0005-0000-0000-0000A7010000}"/>
    <cellStyle name="_HP Accent Chairs Pricing 101014_JLA Accents 4-2013 - Michelle 2 Price" xfId="2104" xr:uid="{00000000-0005-0000-0000-0000A8010000}"/>
    <cellStyle name="_HP Accent Chairs Pricing 101014_JLA100929-FEBED-FL" xfId="276" xr:uid="{00000000-0005-0000-0000-0000A9010000}"/>
    <cellStyle name="_HP Accent Chairs Pricing 101014_KM110517-BLK-MF" xfId="277" xr:uid="{00000000-0005-0000-0000-0000AA010000}"/>
    <cellStyle name="_HP Accent Chairs Pricing 101014_KM110517-CMF-JY07" xfId="278" xr:uid="{00000000-0005-0000-0000-0000AB010000}"/>
    <cellStyle name="_HP Accent Chairs Pricing 101014_KM110517-CMF-MF(print)" xfId="279" xr:uid="{00000000-0005-0000-0000-0000AC010000}"/>
    <cellStyle name="_HP Accent Chairs Pricing 101014_KM110517-CMFSET-MF(3pcs set)" xfId="280" xr:uid="{00000000-0005-0000-0000-0000AD010000}"/>
    <cellStyle name="_HP Accent Chairs Pricing 101014_KM110728-CMF-MF" xfId="281" xr:uid="{00000000-0005-0000-0000-0000AE010000}"/>
    <cellStyle name="_HP Accent Chairs Pricing 101014_KM110930-CMF-MF" xfId="282" xr:uid="{00000000-0005-0000-0000-0000AF010000}"/>
    <cellStyle name="_HP Accent Chairs Pricing 101014_KM110930-CMF-MF#2" xfId="283" xr:uid="{00000000-0005-0000-0000-0000B0010000}"/>
    <cellStyle name="_HP Accent Chairs Pricing 101014_KM110930-CMF-MFD" xfId="284" xr:uid="{00000000-0005-0000-0000-0000B1010000}"/>
    <cellStyle name="_HP Accent Chairs Pricing 101014_KM110930-CMF-Rashel" xfId="285" xr:uid="{00000000-0005-0000-0000-0000B2010000}"/>
    <cellStyle name="_HP Accent Chairs Pricing 101014_Kmart market followup-comforter110930--H--111014revise" xfId="286" xr:uid="{00000000-0005-0000-0000-0000B3010000}"/>
    <cellStyle name="_HP Accent Chairs Pricing 101014_kmart throw111013--H--111015" xfId="287" xr:uid="{00000000-0005-0000-0000-0000B4010000}"/>
    <cellStyle name="_HP Accent Chairs Pricing 101014_Line Plan Fall 2012 FINAL" xfId="2105" xr:uid="{00000000-0005-0000-0000-0000B5010000}"/>
    <cellStyle name="_HP Accent Chairs Pricing 101014_OLD ITEM" xfId="2106" xr:uid="{00000000-0005-0000-0000-0000B6010000}"/>
    <cellStyle name="_HP Accent Chairs Pricing 101014_sears throw111013--H--111015" xfId="288" xr:uid="{00000000-0005-0000-0000-0000B7010000}"/>
    <cellStyle name="_HP Accent Chairs Pricing 101014_Sheet1" xfId="289" xr:uid="{00000000-0005-0000-0000-0000B8010000}"/>
    <cellStyle name="_HP Accent Chairs Pricing 101014_Sheet5" xfId="290" xr:uid="{00000000-0005-0000-0000-0000B9010000}"/>
    <cellStyle name="_HP Accent Chairs Pricing 101014_SR110517-THW-ER" xfId="291" xr:uid="{00000000-0005-0000-0000-0000BA010000}"/>
    <cellStyle name="_HP Accent Chairs Pricing 101014_SR110517-THW-FLA(MT)" xfId="292" xr:uid="{00000000-0005-0000-0000-0000BB010000}"/>
    <cellStyle name="_HP Accent Chairs Pricing 101014_SR110517-THW-MF(MT)" xfId="293" xr:uid="{00000000-0005-0000-0000-0000BC010000}"/>
    <cellStyle name="_HP Accent Chairs Pricing 101014_Total quote sheet for 201304 HP chairs" xfId="2107" xr:uid="{00000000-0005-0000-0000-0000BD010000}"/>
    <cellStyle name="_HP Accent Chairs Pricing 101014_Total quote sheet for 201304 HP samples _updated on 3-25-2013 (3)" xfId="2108" xr:uid="{00000000-0005-0000-0000-0000BE010000}"/>
    <cellStyle name="_HP Accent Chairs Pricing 101014_Total quote sheet for 201304 HP samples _updated on 3-26-2013 (2)" xfId="2109" xr:uid="{00000000-0005-0000-0000-0000BF010000}"/>
    <cellStyle name="_HP Accent Chairs Pricing 101014_Total quote sheet for 201304 HP samples 3-15-2013" xfId="2110" xr:uid="{00000000-0005-0000-0000-0000C0010000}"/>
    <cellStyle name="_HP Accent Chairs Pricing 101014_Total quote sheet for 201304 HP samples 3-18-2013" xfId="2111" xr:uid="{00000000-0005-0000-0000-0000C1010000}"/>
    <cellStyle name="_HP Accent Chairs Pricing 101014_Tuesday morning pillowcoverpad110805" xfId="294" xr:uid="{00000000-0005-0000-0000-0000C2010000}"/>
    <cellStyle name="_HP Accent Chairs Pricing 101014_Tuesday morning pillowcoverpad110805---CCD110815" xfId="295" xr:uid="{00000000-0005-0000-0000-0000C3010000}"/>
    <cellStyle name="_HP Accent Chairs Pricing 101014_Tuesday morning pillowcoverpad110816--CCD--111223" xfId="296" xr:uid="{00000000-0005-0000-0000-0000C4010000}"/>
    <cellStyle name="_HP Accent Chairs Pricing 101014_Tuesday morning pillowcoverpad110816--H--0111012" xfId="297" xr:uid="{00000000-0005-0000-0000-0000C5010000}"/>
    <cellStyle name="_HP Accent Chairs Pricing 101014_Tuesday morning pillowcoverpad110816--H--111025" xfId="298" xr:uid="{00000000-0005-0000-0000-0000C6010000}"/>
    <cellStyle name="_HP Accent Chairs Pricing 101014_Tuesday morning pillowcoverpad--CCD111025" xfId="299" xr:uid="{00000000-0005-0000-0000-0000C7010000}"/>
    <cellStyle name="_HP Accent Chairs Pricing 101014_Updated Chair warehouse program - JCP" xfId="2112" xr:uid="{00000000-0005-0000-0000-0000C8010000}"/>
    <cellStyle name="_HP Accent Chairs Pricing 101014_副本JCP wash microfiber BLK110516--CCD--110722" xfId="300" xr:uid="{00000000-0005-0000-0000-0000C9010000}"/>
    <cellStyle name="_HP Quota from kaifa 1 Mar  2010 (2)" xfId="301" xr:uid="{00000000-0005-0000-0000-0000CA010000}"/>
    <cellStyle name="_HP Quota from kaifa 1 Mar  2010 (2) 2" xfId="2113" xr:uid="{00000000-0005-0000-0000-0000CB010000}"/>
    <cellStyle name="_HP Quota from kaifa 1 Mar  2010 (2)_JLA Accents 4-2013 - Michelle 2 Price" xfId="2114" xr:uid="{00000000-0005-0000-0000-0000CC010000}"/>
    <cellStyle name="_HP quota sheet from kaifa 2011-2-24" xfId="2115" xr:uid="{00000000-0005-0000-0000-0000CD010000}"/>
    <cellStyle name="_HP quota sheet from kaifa 2011-2-24_JLA Accents 4-2013 - Michelle 2 Price" xfId="2116" xr:uid="{00000000-0005-0000-0000-0000CE010000}"/>
    <cellStyle name="_HP sample quotation100212" xfId="302" xr:uid="{00000000-0005-0000-0000-0000CF010000}"/>
    <cellStyle name="_HP sample quotation100212 2" xfId="2117" xr:uid="{00000000-0005-0000-0000-0000D0010000}"/>
    <cellStyle name="_HP sample quotation100212_JLA Accents 4-2013 - Michelle 2 Price" xfId="2118" xr:uid="{00000000-0005-0000-0000-0000D1010000}"/>
    <cellStyle name="_HSN Blanket  Throw  90106 complete" xfId="303" xr:uid="{00000000-0005-0000-0000-0000D2010000}"/>
    <cellStyle name="_HSN Blanket  Throw  90106 complete 2" xfId="304" xr:uid="{00000000-0005-0000-0000-0000D3010000}"/>
    <cellStyle name="_HSN Blanket  Throw  90106 complete_CCD SteinMart blanket  throw 20140116 (2)" xfId="3087" xr:uid="{00000000-0005-0000-0000-0000D4010000}"/>
    <cellStyle name="_HSN Blanket  Throw  90106 complete_CCD-WM blanket  throw-131029" xfId="305" xr:uid="{00000000-0005-0000-0000-0000D5010000}"/>
    <cellStyle name="_HSN Blanket  Throw  90106 complete_CCD-WM blanket  throw-131029_Copy of WM 2014 Angel wrap 20140220 uncomplete" xfId="306" xr:uid="{00000000-0005-0000-0000-0000D6010000}"/>
    <cellStyle name="_HSN Blanket  Throw  90106 complete_CCD-WM blanket  throw-131029_WM 2014 black friday seasonal unfilled suggestion 20131209" xfId="307" xr:uid="{00000000-0005-0000-0000-0000D7010000}"/>
    <cellStyle name="_HSN Blanket  Throw  90106 complete_CCD-WM holiday-130205" xfId="308" xr:uid="{00000000-0005-0000-0000-0000D8010000}"/>
    <cellStyle name="_HSN Blanket  Throw  90106 complete_CCD-WM holiday-130205_Copy of WM 2014 Angel wrap 20140220 uncomplete" xfId="309" xr:uid="{00000000-0005-0000-0000-0000D9010000}"/>
    <cellStyle name="_HSN Blanket  Throw  90106 complete_CCD-WM holiday-130205_WM 2014 angel wrap 20140220 upd0601" xfId="310" xr:uid="{00000000-0005-0000-0000-0000DA010000}"/>
    <cellStyle name="_HSN Blanket  Throw  90106 complete_CCD-WM holiday-130205_WM 2014 black friday seasonal unfilled suggestion 20131209" xfId="311" xr:uid="{00000000-0005-0000-0000-0000DB010000}"/>
    <cellStyle name="_HSN Blanket  Throw  90106 complete_CCD-WM holiday-130205_WM Angel wrap updated on 20141117" xfId="312" xr:uid="{00000000-0005-0000-0000-0000DC010000}"/>
    <cellStyle name="_HSN Blanket  Throw  90106 complete_CCD-WM TRAVEL THROW-130822" xfId="313" xr:uid="{00000000-0005-0000-0000-0000DD010000}"/>
    <cellStyle name="_HSN Blanket  Throw  90106 complete_CCD-WM TRAVEL THROW-130822_Copy of WM 2014 Angel wrap 20140220 uncomplete" xfId="314" xr:uid="{00000000-0005-0000-0000-0000DE010000}"/>
    <cellStyle name="_HSN Blanket  Throw  90106 complete_CCD-WM TRAVEL THROW-130822_WM 2014 black friday seasonal unfilled suggestion 20131209" xfId="315" xr:uid="{00000000-0005-0000-0000-0000DF010000}"/>
    <cellStyle name="_HSN Blanket  Throw  90106 complete_JLA Accents 4-2013 - Michelle 2 Price" xfId="2119" xr:uid="{00000000-0005-0000-0000-0000E0010000}"/>
    <cellStyle name="_HSN Blanket  Throw  90106 complete_NY market Mar SP 2013 throw blanket prices" xfId="2527" xr:uid="{00000000-0005-0000-0000-0000E1010000}"/>
    <cellStyle name="_HSN Blanket &amp; Throw 100819" xfId="316" xr:uid="{00000000-0005-0000-0000-0000E2010000}"/>
    <cellStyle name="_HSN Blanket &amp; Throw 100819_CCD SteinMart blanket  throw 20140116 (2)" xfId="3088" xr:uid="{00000000-0005-0000-0000-0000E3010000}"/>
    <cellStyle name="_HSN Blanket &amp; Throw 100819_WM 2014 travel throw 08222013" xfId="317" xr:uid="{00000000-0005-0000-0000-0000E4010000}"/>
    <cellStyle name="_HSN Blanket &amp; Throw 100819_WM 2014 travel throw 08222013_Copy of WM 2014 Angel wrap 20140220 uncomplete" xfId="318" xr:uid="{00000000-0005-0000-0000-0000E5010000}"/>
    <cellStyle name="_HSN Blanket &amp; Throw 100819_WM 2014 travel throw 08222013_WM 2014 black friday seasonal unfilled suggestion 20131209" xfId="319" xr:uid="{00000000-0005-0000-0000-0000E6010000}"/>
    <cellStyle name="_HSN Blanket &amp; Throw 100819_WM BHG throw Fall 2014  20131223----131228change ctn size" xfId="320" xr:uid="{00000000-0005-0000-0000-0000E7010000}"/>
    <cellStyle name="_HSN Blanket &amp; Throw 101020" xfId="321" xr:uid="{00000000-0005-0000-0000-0000E8010000}"/>
    <cellStyle name="_HSN Blanket &amp; Throw 101020_CCD SteinMart blanket  throw 20140116 (2)" xfId="3089" xr:uid="{00000000-0005-0000-0000-0000E9010000}"/>
    <cellStyle name="_HSN Blanket &amp; Throw 101020_WM 2014 travel throw 08222013" xfId="322" xr:uid="{00000000-0005-0000-0000-0000EA010000}"/>
    <cellStyle name="_HSN Blanket &amp; Throw 101020_WM 2014 travel throw 08222013_Copy of WM 2014 Angel wrap 20140220 uncomplete" xfId="323" xr:uid="{00000000-0005-0000-0000-0000EB010000}"/>
    <cellStyle name="_HSN Blanket &amp; Throw 101020_WM 2014 travel throw 08222013_WM 2014 black friday seasonal unfilled suggestion 20131209" xfId="324" xr:uid="{00000000-0005-0000-0000-0000EC010000}"/>
    <cellStyle name="_HSN Blanket &amp; Throw 101020_WM BHG throw Fall 2014  20131223----131228change ctn size" xfId="325" xr:uid="{00000000-0005-0000-0000-0000ED010000}"/>
    <cellStyle name="_HSN Blanket &amp; Throw 110117" xfId="326" xr:uid="{00000000-0005-0000-0000-0000EE010000}"/>
    <cellStyle name="_HSN Blanket &amp; Throw 110117_CCD SteinMart blanket  throw 20140116 (2)" xfId="3090" xr:uid="{00000000-0005-0000-0000-0000EF010000}"/>
    <cellStyle name="_HSN Blanket &amp; Throw 110117_WM 2014 travel throw 08222013" xfId="327" xr:uid="{00000000-0005-0000-0000-0000F0010000}"/>
    <cellStyle name="_HSN Blanket &amp; Throw 110117_WM 2014 travel throw 08222013_Copy of WM 2014 Angel wrap 20140220 uncomplete" xfId="328" xr:uid="{00000000-0005-0000-0000-0000F1010000}"/>
    <cellStyle name="_HSN Blanket &amp; Throw 110117_WM 2014 travel throw 08222013_WM 2014 black friday seasonal unfilled suggestion 20131209" xfId="329" xr:uid="{00000000-0005-0000-0000-0000F2010000}"/>
    <cellStyle name="_HSN Blanket &amp; Throw 110117_WM BHG throw Fall 2014  20131223----131228change ctn size" xfId="330" xr:uid="{00000000-0005-0000-0000-0000F3010000}"/>
    <cellStyle name="_HSN Blanket &amp; Throw 110214" xfId="331" xr:uid="{00000000-0005-0000-0000-0000F4010000}"/>
    <cellStyle name="_HSN Blanket &amp; Throw 110214_CCD SteinMart blanket  throw 20140116 (2)" xfId="3091" xr:uid="{00000000-0005-0000-0000-0000F5010000}"/>
    <cellStyle name="_HSN Blanket &amp; Throw 110214_WM BHG throw Fall 2014  20131223----131228change ctn size" xfId="332" xr:uid="{00000000-0005-0000-0000-0000F6010000}"/>
    <cellStyle name="_HSN Blanket &amp; Throw 110322" xfId="333" xr:uid="{00000000-0005-0000-0000-0000F7010000}"/>
    <cellStyle name="_HSN Blanket &amp; Throw 110322_CCD SteinMart blanket  throw 20140116 (2)" xfId="3092" xr:uid="{00000000-0005-0000-0000-0000F8010000}"/>
    <cellStyle name="_HSN Blanket &amp; Throw 110322_WM BHG throw Fall 2014  20131223----131228change ctn size" xfId="334" xr:uid="{00000000-0005-0000-0000-0000F9010000}"/>
    <cellStyle name="_HSN Blanket &amp; Throw 110323" xfId="335" xr:uid="{00000000-0005-0000-0000-0000FA010000}"/>
    <cellStyle name="_HSN Blanket &amp; Throw 110323_CCD SteinMart blanket  throw 20140116 (2)" xfId="3093" xr:uid="{00000000-0005-0000-0000-0000FB010000}"/>
    <cellStyle name="_HSN Blanket &amp; Throw 110323_WM BHG throw Fall 2014  20131223----131228change ctn size" xfId="336" xr:uid="{00000000-0005-0000-0000-0000FC010000}"/>
    <cellStyle name="_HSN Blanket &amp; Throw 120124" xfId="337" xr:uid="{00000000-0005-0000-0000-0000FD010000}"/>
    <cellStyle name="_HSN Blanket &amp; Throw 120124_CCD SteinMart blanket  throw 20140116 (2)" xfId="3094" xr:uid="{00000000-0005-0000-0000-0000FE010000}"/>
    <cellStyle name="_HSN Blanket &amp; Throw 120125 updated 120314" xfId="338" xr:uid="{00000000-0005-0000-0000-0000FF010000}"/>
    <cellStyle name="_HSN Blanket &amp; Throw 130205" xfId="339" xr:uid="{00000000-0005-0000-0000-000000020000}"/>
    <cellStyle name="_HSN Thermal Blanket 100929" xfId="340" xr:uid="{00000000-0005-0000-0000-000001020000}"/>
    <cellStyle name="_HSN Thermal Blanket 100929_CCD SteinMart blanket  throw 20140116 (2)" xfId="3095" xr:uid="{00000000-0005-0000-0000-000002020000}"/>
    <cellStyle name="_HSN Thermal Blanket 100929_WM 2014 travel throw 08222013" xfId="341" xr:uid="{00000000-0005-0000-0000-000003020000}"/>
    <cellStyle name="_HSN Thermal Blanket 100929_WM 2014 travel throw 08222013_Copy of WM 2014 Angel wrap 20140220 uncomplete" xfId="342" xr:uid="{00000000-0005-0000-0000-000004020000}"/>
    <cellStyle name="_HSN Thermal Blanket 100929_WM 2014 travel throw 08222013_WM 2014 black friday seasonal unfilled suggestion 20131209" xfId="343" xr:uid="{00000000-0005-0000-0000-000005020000}"/>
    <cellStyle name="_HSN Thermal Blanket 100929_WM BHG throw Fall 2014  20131223----131228change ctn size" xfId="344" xr:uid="{00000000-0005-0000-0000-000006020000}"/>
    <cellStyle name="_HSN Thermal Blanket 100930" xfId="345" xr:uid="{00000000-0005-0000-0000-000007020000}"/>
    <cellStyle name="_HSN Thermal Blanket 100930_CCD SteinMart blanket  throw 20140116 (2)" xfId="3096" xr:uid="{00000000-0005-0000-0000-000008020000}"/>
    <cellStyle name="_HSN Thermal Blanket 100930_WM 2014 travel throw 08222013" xfId="346" xr:uid="{00000000-0005-0000-0000-000009020000}"/>
    <cellStyle name="_HSN Thermal Blanket 100930_WM 2014 travel throw 08222013_Copy of WM 2014 Angel wrap 20140220 uncomplete" xfId="347" xr:uid="{00000000-0005-0000-0000-00000A020000}"/>
    <cellStyle name="_HSN Thermal Blanket 100930_WM 2014 travel throw 08222013_WM 2014 black friday seasonal unfilled suggestion 20131209" xfId="348" xr:uid="{00000000-0005-0000-0000-00000B020000}"/>
    <cellStyle name="_HSN Thermal Blanket 100930_WM BHG throw Fall 2014  20131223----131228change ctn size" xfId="349" xr:uid="{00000000-0005-0000-0000-00000C020000}"/>
    <cellStyle name="_JCP chair" xfId="2120" xr:uid="{00000000-0005-0000-0000-00000D020000}"/>
    <cellStyle name="_JCP Merideth chair and ottoman commitment 8 13 2012" xfId="2121" xr:uid="{00000000-0005-0000-0000-00000E020000}"/>
    <cellStyle name="_jcpcat data other" xfId="2528" xr:uid="{00000000-0005-0000-0000-00000F020000}"/>
    <cellStyle name="_jcpcat data other 2" xfId="2529" xr:uid="{00000000-0005-0000-0000-000010020000}"/>
    <cellStyle name="_JLA-090613A pillow and throw (2)" xfId="350" xr:uid="{00000000-0005-0000-0000-000011020000}"/>
    <cellStyle name="_JLA-090613A pillow and throw (2) 2" xfId="2122" xr:uid="{00000000-0005-0000-0000-000012020000}"/>
    <cellStyle name="_JLA-090613A pillow and throw (2)_JLA Accents 4-2013 - Michelle 2 Price" xfId="2123" xr:uid="{00000000-0005-0000-0000-000013020000}"/>
    <cellStyle name="_JLA-090613A pillow and throw (2)_RTG tufted armless chair July 06 09" xfId="351" xr:uid="{00000000-0005-0000-0000-000014020000}"/>
    <cellStyle name="_JLA-090613A pillow and throw (2)_RTG tufted armless chair July 06 09 2" xfId="2124" xr:uid="{00000000-0005-0000-0000-000015020000}"/>
    <cellStyle name="_JLA-090613A pillow and throw (2)_RTG tufted armless chair July 06 09_JLA Accents 4-2013 - Michelle 2 Price" xfId="2125" xr:uid="{00000000-0005-0000-0000-000016020000}"/>
    <cellStyle name="_JLA-090617A pillow and throw (2)" xfId="352" xr:uid="{00000000-0005-0000-0000-000017020000}"/>
    <cellStyle name="_JLA-090617A pillow and throw (2) 2" xfId="2126" xr:uid="{00000000-0005-0000-0000-000018020000}"/>
    <cellStyle name="_JLA-090617A pillow and throw (2)_JLA Accents 4-2013 - Michelle 2 Price" xfId="2127" xr:uid="{00000000-0005-0000-0000-000019020000}"/>
    <cellStyle name="_JLA-090617A pillow and throw (2)_RTG tufted armless chair July 06 09" xfId="353" xr:uid="{00000000-0005-0000-0000-00001A020000}"/>
    <cellStyle name="_JLA-090617A pillow and throw (2)_RTG tufted armless chair July 06 09 2" xfId="2128" xr:uid="{00000000-0005-0000-0000-00001B020000}"/>
    <cellStyle name="_JLA-090617A pillow and throw (2)_RTG tufted armless chair July 06 09_JLA Accents 4-2013 - Michelle 2 Price" xfId="2129" xr:uid="{00000000-0005-0000-0000-00001C020000}"/>
    <cellStyle name="_liquid cotton receipts" xfId="2130" xr:uid="{00000000-0005-0000-0000-00001D020000}"/>
    <cellStyle name="_Madison Park" xfId="354" xr:uid="{00000000-0005-0000-0000-00001E020000}"/>
    <cellStyle name="_Mar 09 Market Week Blanket &amp; Throw Non-Electric" xfId="355" xr:uid="{00000000-0005-0000-0000-00001F020000}"/>
    <cellStyle name="_Mar 09 Market Week Blanket &amp; Throw Non-Electric 2" xfId="2131" xr:uid="{00000000-0005-0000-0000-000020020000}"/>
    <cellStyle name="_Mar 09 Market Week Blanket &amp; Throw Non-Electric_JLA Accents 4-2013 - Michelle 2 Price" xfId="2132" xr:uid="{00000000-0005-0000-0000-000021020000}"/>
    <cellStyle name="_Mar 09 Market Week Blanket &amp; Throw Non-Electric_RTG tufted armless chair July 06 09" xfId="356" xr:uid="{00000000-0005-0000-0000-000022020000}"/>
    <cellStyle name="_Mar 09 Market Week Blanket &amp; Throw Non-Electric_RTG tufted armless chair July 06 09 2" xfId="2133" xr:uid="{00000000-0005-0000-0000-000023020000}"/>
    <cellStyle name="_Mar 09 Market Week Blanket &amp; Throw Non-Electric_RTG tufted armless chair July 06 09_JLA Accents 4-2013 - Michelle 2 Price" xfId="2134" xr:uid="{00000000-0005-0000-0000-000024020000}"/>
    <cellStyle name="_OMS SS - VENDOR, CC Fleece Blanket " xfId="357" xr:uid="{00000000-0005-0000-0000-000025020000}"/>
    <cellStyle name="_OMS SS - VENDOR, CC Fleece Blanket  2" xfId="358" xr:uid="{00000000-0005-0000-0000-000026020000}"/>
    <cellStyle name="_OMS SS - VENDOR, CC Fleece Blanket _BL microtec throw CCD 20130109 by Freda" xfId="359" xr:uid="{00000000-0005-0000-0000-000027020000}"/>
    <cellStyle name="_OMS SS - VENDOR, CC Fleece Blanket _CCD SteinMart blanket  throw 20140116 (2)" xfId="3097" xr:uid="{00000000-0005-0000-0000-000028020000}"/>
    <cellStyle name="_OMS SS - VENDOR, CC Fleece Blanket _CCD-Dillard's 140709" xfId="360" xr:uid="{00000000-0005-0000-0000-000029020000}"/>
    <cellStyle name="_OMS SS - VENDOR, CC Fleece Blanket _CCD-Dillard's 140722 upd140724" xfId="361" xr:uid="{00000000-0005-0000-0000-00002A020000}"/>
    <cellStyle name="_OMS SS - VENDOR, CC Fleece Blanket _CCD-HSN 09" xfId="362" xr:uid="{00000000-0005-0000-0000-00002B020000}"/>
    <cellStyle name="_OMS SS - VENDOR, CC Fleece Blanket _CCD-HSN 09_CCD SteinMart blanket  throw 20140116 (2)" xfId="3098" xr:uid="{00000000-0005-0000-0000-00002C020000}"/>
    <cellStyle name="_OMS SS - VENDOR, CC Fleece Blanket _CCD-HSN 092812" xfId="363" xr:uid="{00000000-0005-0000-0000-00002D020000}"/>
    <cellStyle name="_OMS SS - VENDOR, CC Fleece Blanket _CCD-HSN 092812_CCD SteinMart blanket  throw 20140116 (2)" xfId="3099" xr:uid="{00000000-0005-0000-0000-00002E020000}"/>
    <cellStyle name="_OMS SS - VENDOR, CC Fleece Blanket _CCD-HSN 130128" xfId="364" xr:uid="{00000000-0005-0000-0000-00002F020000}"/>
    <cellStyle name="_OMS SS - VENDOR, CC Fleece Blanket _Dillard's microfiber quitled throw 20140709" xfId="365" xr:uid="{00000000-0005-0000-0000-000030020000}"/>
    <cellStyle name="_OMS SS - VENDOR, CC Fleece Blanket _Dillard's Millennial Throw Commit 130501 updated 131015" xfId="366" xr:uid="{00000000-0005-0000-0000-000031020000}"/>
    <cellStyle name="_OMS SS - VENDOR, CC Fleece Blanket _Dillard's printed mink throw and pillow 140722 revised141008" xfId="367" xr:uid="{00000000-0005-0000-0000-000032020000}"/>
    <cellStyle name="_OMS SS - VENDOR, CC Fleece Blanket _Dillards throw and blanket quote sheet 20141210 upd150106" xfId="368" xr:uid="{00000000-0005-0000-0000-000033020000}"/>
    <cellStyle name="_OMS SS - VENDOR, CC Fleece Blanket _Dillards throw and blanket quote sheet 20141210 upd150107 upd150115 upd150127" xfId="369" xr:uid="{00000000-0005-0000-0000-000034020000}"/>
    <cellStyle name="_OMS SS - VENDOR, CC Fleece Blanket _Dillards throw and blanket quote sheet 20141210 upd150107 upd150115 upd150127 upd 0212 upd0226" xfId="370" xr:uid="{00000000-0005-0000-0000-000035020000}"/>
    <cellStyle name="_OMS SS - VENDOR, CC Fleece Blanket _HSN Blanket &amp; Throw 121003 updated 130114" xfId="371" xr:uid="{00000000-0005-0000-0000-000036020000}"/>
    <cellStyle name="_OMS SS - VENDOR, CC Fleece Blanket _HSN Blanket &amp; Throw 130205 updated 130305" xfId="372" xr:uid="{00000000-0005-0000-0000-000037020000}"/>
    <cellStyle name="_OMS SS - VENDOR, CC Fleece Blanket _LID" xfId="373" xr:uid="{00000000-0005-0000-0000-000038020000}"/>
    <cellStyle name="_OMS SS - VENDOR, CC Fleece Blanket _Macy's 3 in 1 throw 2013 Update 1119012--H--1120012" xfId="2530" xr:uid="{00000000-0005-0000-0000-000039020000}"/>
    <cellStyle name="_OMS SS - VENDOR, CC Fleece Blanket _Poolstock Non-heated Blanket &amp; Sheet Set Commit" xfId="2531" xr:uid="{00000000-0005-0000-0000-00003A020000}"/>
    <cellStyle name="_OMS SS - VENDOR, CC Fleece Blanket _Sears Cozy Spun reverse to berber down alt comforter  Commit 02032012" xfId="374" xr:uid="{00000000-0005-0000-0000-00003B020000}"/>
    <cellStyle name="_OMS SS - VENDOR, CC Fleece Blanket _Sears Cozy Spun reverse to berber down alt comforter  Commit 02032012-H" xfId="375" xr:uid="{00000000-0005-0000-0000-00003C020000}"/>
    <cellStyle name="_OMS SS - VENDOR, CC Fleece Blanket _WM angle Wrap commitment-05232012-updated 07172012" xfId="376" xr:uid="{00000000-0005-0000-0000-00003D020000}"/>
    <cellStyle name="_Poolstock Plush Sheet Set Commit 110930" xfId="377" xr:uid="{00000000-0005-0000-0000-00003E020000}"/>
    <cellStyle name="_Poolstock Plush Sheet Set Commit 110930_CCD SteinMart blanket  throw 20140116 (2)" xfId="3100" xr:uid="{00000000-0005-0000-0000-00003F020000}"/>
    <cellStyle name="_Qty kept in Hayward until Aug 29-Rev" xfId="2532" xr:uid="{00000000-0005-0000-0000-000040020000}"/>
    <cellStyle name="_Qty kept in Hayward until Aug 29-Rev_projection" xfId="2533" xr:uid="{00000000-0005-0000-0000-000041020000}"/>
    <cellStyle name="_Qty kept in Hayward until Aug 29-Rev_projection_email trail" xfId="2534" xr:uid="{00000000-0005-0000-0000-000042020000}"/>
    <cellStyle name="_Quota of HP samples--kaifa--20100907" xfId="378" xr:uid="{00000000-0005-0000-0000-000043020000}"/>
    <cellStyle name="_Quota of HP samples--kaifa--20100907 2" xfId="2135" xr:uid="{00000000-0005-0000-0000-000044020000}"/>
    <cellStyle name="_Quota of HP samples--kaifa--20100907_JLA Accents 4-2013 - Michelle 2 Price" xfId="2136" xr:uid="{00000000-0005-0000-0000-000045020000}"/>
    <cellStyle name="_Quota of HP samples--kaifa--20100929rvd" xfId="379" xr:uid="{00000000-0005-0000-0000-000046020000}"/>
    <cellStyle name="_Quota of HP samples--kaifa--20100929rvd 2" xfId="2137" xr:uid="{00000000-0005-0000-0000-000047020000}"/>
    <cellStyle name="_Quota of HP samples--kaifa--20100929rvd_JLA Accents 4-2013 - Michelle 2 Price" xfId="2138" xr:uid="{00000000-0005-0000-0000-000048020000}"/>
    <cellStyle name="_QUOTATION FOR HIGH POINT SAMPLES-JINZHENG-20100907" xfId="380" xr:uid="{00000000-0005-0000-0000-000049020000}"/>
    <cellStyle name="_QUOTATION FOR HIGH POINT SAMPLES-JINZHENG-20100907 2" xfId="2139" xr:uid="{00000000-0005-0000-0000-00004A020000}"/>
    <cellStyle name="_QUOTATION FOR HIGH POINT SAMPLES-JINZHENG-20100907_JLA Accents 4-2013 - Michelle 2 Price" xfId="2140" xr:uid="{00000000-0005-0000-0000-00004B020000}"/>
    <cellStyle name="_Quotation of HP samples--YOUBANG-20100907" xfId="381" xr:uid="{00000000-0005-0000-0000-00004C020000}"/>
    <cellStyle name="_Quotation of HP samples--YOUBANG-20100907 (2)" xfId="382" xr:uid="{00000000-0005-0000-0000-00004D020000}"/>
    <cellStyle name="_Quotation of HP samples--YOUBANG-20100907 (2) 2" xfId="2141" xr:uid="{00000000-0005-0000-0000-00004E020000}"/>
    <cellStyle name="_Quotation of HP samples--YOUBANG-20100907 (2)_JLA Accents 4-2013 - Michelle 2 Price" xfId="2142" xr:uid="{00000000-0005-0000-0000-00004F020000}"/>
    <cellStyle name="_Quotation of HP samples--YOUBANG-20100907 2" xfId="2143" xr:uid="{00000000-0005-0000-0000-000050020000}"/>
    <cellStyle name="_Quotation of HP samples--YOUBANG-20100907 3" xfId="2144" xr:uid="{00000000-0005-0000-0000-000051020000}"/>
    <cellStyle name="_Quotation of HP samples--YOUBANG-20100907 4" xfId="2145" xr:uid="{00000000-0005-0000-0000-000052020000}"/>
    <cellStyle name="_Quotation of HP samples--YOUBANG-20100907_JLA Accents 4-2013 - Michelle 2 Price" xfId="2146" xr:uid="{00000000-0005-0000-0000-000053020000}"/>
    <cellStyle name="_Quotation sheet of HP samples- Jincheng-20100907" xfId="383" xr:uid="{00000000-0005-0000-0000-000054020000}"/>
    <cellStyle name="_Quotation sheet of HP samples- Jincheng-20100907 (3)" xfId="384" xr:uid="{00000000-0005-0000-0000-000055020000}"/>
    <cellStyle name="_Quotation sheet of HP samples- Jincheng-20100907 (3) 2" xfId="2147" xr:uid="{00000000-0005-0000-0000-000056020000}"/>
    <cellStyle name="_Quotation sheet of HP samples- Jincheng-20100907 (3)_JLA Accents 4-2013 - Michelle 2 Price" xfId="2148" xr:uid="{00000000-0005-0000-0000-000057020000}"/>
    <cellStyle name="_Quotation sheet of HP samples- Jincheng-20100907 2" xfId="2149" xr:uid="{00000000-0005-0000-0000-000058020000}"/>
    <cellStyle name="_Quotation sheet of HP samples- Jincheng-20100907 3" xfId="2150" xr:uid="{00000000-0005-0000-0000-000059020000}"/>
    <cellStyle name="_Quotation sheet of HP samples- Jincheng-20100907 4" xfId="2151" xr:uid="{00000000-0005-0000-0000-00005A020000}"/>
    <cellStyle name="_Quotation sheet of HP samples- Jincheng-20100907_JLA Accents 4-2013 - Michelle 2 Price" xfId="2152" xr:uid="{00000000-0005-0000-0000-00005B020000}"/>
    <cellStyle name="_Report" xfId="385" xr:uid="{00000000-0005-0000-0000-00005C020000}"/>
    <cellStyle name="_report_divison of labour" xfId="386" xr:uid="{00000000-0005-0000-0000-00005D020000}"/>
    <cellStyle name="_Robert Allen Projections with Units  Dollars 4 21 09 (3)" xfId="2535" xr:uid="{00000000-0005-0000-0000-00005E020000}"/>
    <cellStyle name="_Robert Allen Projections with Units  Dollars 4 21 09 (3)_email trail" xfId="2536" xr:uid="{00000000-0005-0000-0000-00005F020000}"/>
    <cellStyle name="_Robert Allen Projections with Units  Dollars 4 21 09 (3)_weekly sales .com" xfId="2537" xr:uid="{00000000-0005-0000-0000-000060020000}"/>
    <cellStyle name="_rollout plan for Vera Wang" xfId="387" xr:uid="{00000000-0005-0000-0000-000061020000}"/>
    <cellStyle name="_Sam's BR Photo Recap-Blanket &amp; Throw" xfId="2538" xr:uid="{00000000-0005-0000-0000-000062020000}"/>
    <cellStyle name="_SC-100119 sunset 20pc set" xfId="2539" xr:uid="{00000000-0005-0000-0000-000063020000}"/>
    <cellStyle name="_SC-100328 Tradewinds  20件套" xfId="2540" xr:uid="{00000000-0005-0000-0000-000064020000}"/>
    <cellStyle name="_Sep11 Market Week Blanket  Throw" xfId="2153" xr:uid="{00000000-0005-0000-0000-000065020000}"/>
    <cellStyle name="_Sep11 Market Week Blanket &amp; Throw" xfId="388" xr:uid="{00000000-0005-0000-0000-000066020000}"/>
    <cellStyle name="_Sep11 Market Week Blanket &amp; Throw - Fashion &amp; Gift" xfId="389" xr:uid="{00000000-0005-0000-0000-000067020000}"/>
    <cellStyle name="_Sep11 Market Week Blanket &amp; Throw - Fashion &amp; Gift_CCD SteinMart blanket  throw 20140116 (2)" xfId="3101" xr:uid="{00000000-0005-0000-0000-000068020000}"/>
    <cellStyle name="_Sep11 Market Week Blanket &amp; Throw - Travel Blanket" xfId="390" xr:uid="{00000000-0005-0000-0000-000069020000}"/>
    <cellStyle name="_Sep11 Market Week Blanket &amp; Throw - Travel Blanket_CCD SteinMart blanket  throw 20140116 (2)" xfId="3102" xr:uid="{00000000-0005-0000-0000-00006A020000}"/>
    <cellStyle name="_Sep11 Market Week Blanket &amp; Throw_CCD SteinMart blanket  throw 20140116 (2)" xfId="3103" xr:uid="{00000000-0005-0000-0000-00006B020000}"/>
    <cellStyle name="_SF91026 6151 6154recliner LH-250RK-F chair" xfId="391" xr:uid="{00000000-0005-0000-0000-00006C020000}"/>
    <cellStyle name="_SF91026 6151 6154recliner LH-250RK-F chair (2)" xfId="392" xr:uid="{00000000-0005-0000-0000-00006D020000}"/>
    <cellStyle name="_SF91026 6151 6154recliner LH-250RK-F chair (2) 2" xfId="2154" xr:uid="{00000000-0005-0000-0000-00006E020000}"/>
    <cellStyle name="_SF91026 6151 6154recliner LH-250RK-F chair (2)_JLA Accents 4-2013 - Michelle 2 Price" xfId="2155" xr:uid="{00000000-0005-0000-0000-00006F020000}"/>
    <cellStyle name="_SF91026 6151 6154recliner LH-250RK-F chair 2" xfId="2156" xr:uid="{00000000-0005-0000-0000-000070020000}"/>
    <cellStyle name="_SF91026 6151 6154recliner LH-250RK-F chair 3" xfId="2157" xr:uid="{00000000-0005-0000-0000-000071020000}"/>
    <cellStyle name="_SF91026 6151 6154recliner LH-250RK-F chair 4" xfId="2158" xr:uid="{00000000-0005-0000-0000-000072020000}"/>
    <cellStyle name="_SF91026 6151 6154recliner LH-250RK-F chair_JLA Accents 4-2013 - Michelle 2 Price" xfId="2159" xr:uid="{00000000-0005-0000-0000-000073020000}"/>
    <cellStyle name="_SF91102  manhantten copenhagen recliner LH-250RK-F chair" xfId="393" xr:uid="{00000000-0005-0000-0000-000074020000}"/>
    <cellStyle name="_SF91102  manhantten copenhagen recliner LH-250RK-F chair 2" xfId="2160" xr:uid="{00000000-0005-0000-0000-000075020000}"/>
    <cellStyle name="_SF91102  manhantten copenhagen recliner LH-250RK-F chair_JLA Accents 4-2013 - Michelle 2 Price" xfId="2161" xr:uid="{00000000-0005-0000-0000-000076020000}"/>
    <cellStyle name="_SF91120 armless chair KF0026chair 1999R-KD Chaise " xfId="394" xr:uid="{00000000-0005-0000-0000-000077020000}"/>
    <cellStyle name="_SF91120 armless chair KF0026chair 1999R-KD Chaise  2" xfId="2162" xr:uid="{00000000-0005-0000-0000-000078020000}"/>
    <cellStyle name="_SF91120 armless chair KF0026chair 1999R-KD Chaise _JLA Accents 4-2013 - Michelle 2 Price" xfId="2163" xr:uid="{00000000-0005-0000-0000-000079020000}"/>
    <cellStyle name="_Sheet1" xfId="395" xr:uid="{00000000-0005-0000-0000-00007A020000}"/>
    <cellStyle name="_Sheet1_1" xfId="2541" xr:uid="{00000000-0005-0000-0000-00007B020000}"/>
    <cellStyle name="_Sheet1_1_projection" xfId="2542" xr:uid="{00000000-0005-0000-0000-00007C020000}"/>
    <cellStyle name="_Sheet1_1_projection_email trail" xfId="2543" xr:uid="{00000000-0005-0000-0000-00007D020000}"/>
    <cellStyle name="_Shopko chairs 090413" xfId="396" xr:uid="{00000000-0005-0000-0000-00007E020000}"/>
    <cellStyle name="_Shopko chairs 090413 2" xfId="2164" xr:uid="{00000000-0005-0000-0000-00007F020000}"/>
    <cellStyle name="_Shopko chairs 090413_JLA Accents 4-2013 - Michelle 2 Price" xfId="2165" xr:uid="{00000000-0005-0000-0000-000080020000}"/>
    <cellStyle name="_Shopko chairs 090413_RTG tufted armless chair July 06 09" xfId="397" xr:uid="{00000000-0005-0000-0000-000081020000}"/>
    <cellStyle name="_Shopko chairs 090413_RTG tufted armless chair July 06 09 2" xfId="2166" xr:uid="{00000000-0005-0000-0000-000082020000}"/>
    <cellStyle name="_Shopko chairs 090413_RTG tufted armless chair July 06 09_JLA Accents 4-2013 - Michelle 2 Price" xfId="2167" xr:uid="{00000000-0005-0000-0000-000083020000}"/>
    <cellStyle name="_Sofa Mart Morris chair quotation 2010-4-9 (2)" xfId="398" xr:uid="{00000000-0005-0000-0000-000084020000}"/>
    <cellStyle name="_Sofa Mart Morris chair quotation 2010-4-9 (2) 2" xfId="2168" xr:uid="{00000000-0005-0000-0000-000085020000}"/>
    <cellStyle name="_Sofa Mart Morris chair quotation 2010-4-9 (2)_JLA Accents 4-2013 - Michelle 2 Price" xfId="2169" xr:uid="{00000000-0005-0000-0000-000086020000}"/>
    <cellStyle name="_Sofa Mart-Accent Chair SKU" xfId="399" xr:uid="{00000000-0005-0000-0000-000087020000}"/>
    <cellStyle name="_Sofa Mart-Accent Chair SKU_Accent Chair warehouse item list 110121" xfId="2170" xr:uid="{00000000-0005-0000-0000-000088020000}"/>
    <cellStyle name="_Sofa Mart-Accent Chair SKU_Accent Chair warehouse item list 110121_2011 HP Pricing for 2010 items" xfId="2171" xr:uid="{00000000-0005-0000-0000-000089020000}"/>
    <cellStyle name="_Sofa Mart-Accent Chair SKU_Accent Chair warehouse item list 110121_2012 HP Old chair quote_4 4 2012-updated 4.4" xfId="2172" xr:uid="{00000000-0005-0000-0000-00008A020000}"/>
    <cellStyle name="_Sofa Mart-Accent Chair SKU_Accent Chair warehouse item list 110121_JLA Accents 10-2012  FNL to Sku _ Top Art (2)" xfId="2173" xr:uid="{00000000-0005-0000-0000-00008B020000}"/>
    <cellStyle name="_Sofa Mart-Accent Chair SKU_Accent Chair warehouse item list 110121_JLA Accents 4-2013 - Michelle 2 Price" xfId="2174" xr:uid="{00000000-0005-0000-0000-00008C020000}"/>
    <cellStyle name="_Sofa Mart-Accent Chair SKU_Accent Chair warehouse item list 110121_Line Plan Fall 2012 FINAL" xfId="2175" xr:uid="{00000000-0005-0000-0000-00008D020000}"/>
    <cellStyle name="_Sofa Mart-Accent Chair SKU_Accent Chair warehouse item list 110121_OLD ITEM" xfId="2176" xr:uid="{00000000-0005-0000-0000-00008E020000}"/>
    <cellStyle name="_Sofa Mart-Accent Chair SKU_Accent Chair warehouse item list 110121_Total quote sheet for 201304 HP chairs" xfId="2177" xr:uid="{00000000-0005-0000-0000-00008F020000}"/>
    <cellStyle name="_Sofa Mart-Accent Chair SKU_Accent Chair warehouse item list 110121_Total quote sheet for 201304 HP samples _updated on 3-25-2013 (3)" xfId="2178" xr:uid="{00000000-0005-0000-0000-000090020000}"/>
    <cellStyle name="_Sofa Mart-Accent Chair SKU_Accent Chair warehouse item list 110121_Total quote sheet for 201304 HP samples _updated on 3-26-2013 (2)" xfId="2179" xr:uid="{00000000-0005-0000-0000-000091020000}"/>
    <cellStyle name="_Sofa Mart-Accent Chair SKU_Accent Chair warehouse item list 110121_Total quote sheet for 201304 HP samples 3-15-2013" xfId="2180" xr:uid="{00000000-0005-0000-0000-000092020000}"/>
    <cellStyle name="_Sofa Mart-Accent Chair SKU_Accent Chair warehouse item list 110121_Total quote sheet for 201304 HP samples 3-18-2013" xfId="2181" xr:uid="{00000000-0005-0000-0000-000093020000}"/>
    <cellStyle name="_Sofa Mart-Accent Chair SKU_Accent Chair warehouse item list 110121_Updated Chair warehouse program - JCP" xfId="2182" xr:uid="{00000000-0005-0000-0000-000094020000}"/>
    <cellStyle name="_Sofa Mart-Accent Chair SKU_Price increase chairs - DB 1-20-11" xfId="2183" xr:uid="{00000000-0005-0000-0000-000095020000}"/>
    <cellStyle name="_Sofa Mart-Accent Chair SKU_USWW order and expense summary 1013" xfId="400" xr:uid="{00000000-0005-0000-0000-000096020000}"/>
    <cellStyle name="_Sofa Mart-Accent Chair SKU_USWW order and expense summary 1013_2011 HP Pricing for 2010 items" xfId="2184" xr:uid="{00000000-0005-0000-0000-000097020000}"/>
    <cellStyle name="_Sofa Mart-Accent Chair SKU_USWW order and expense summary 1013_2012 HP Old chair quote_4 4 2012-updated 4.4" xfId="2185" xr:uid="{00000000-0005-0000-0000-000098020000}"/>
    <cellStyle name="_Sofa Mart-Accent Chair SKU_USWW order and expense summary 1013_CMF" xfId="401" xr:uid="{00000000-0005-0000-0000-000099020000}"/>
    <cellStyle name="_Sofa Mart-Accent Chair SKU_USWW order and expense summary 1013_CO110517-THW-SD(MT)" xfId="402" xr:uid="{00000000-0005-0000-0000-00009A020000}"/>
    <cellStyle name="_Sofa Mart-Accent Chair SKU_USWW order and expense summary 1013_Ecommerce Inventory 120215 updated (2)" xfId="2186" xr:uid="{00000000-0005-0000-0000-00009B020000}"/>
    <cellStyle name="_Sofa Mart-Accent Chair SKU_USWW order and expense summary 1013_Haverty frames quotation - Youbang in stock 2011-08-30" xfId="2187" xr:uid="{00000000-0005-0000-0000-00009C020000}"/>
    <cellStyle name="_Sofa Mart-Accent Chair SKU_USWW order and expense summary 1013_HP10 Quotation from Youbang (4)" xfId="2188" xr:uid="{00000000-0005-0000-0000-00009D020000}"/>
    <cellStyle name="_Sofa Mart-Accent Chair SKU_USWW order and expense summary 1013_JC110517-BLK-FL" xfId="403" xr:uid="{00000000-0005-0000-0000-00009E020000}"/>
    <cellStyle name="_Sofa Mart-Accent Chair SKU_USWW order and expense summary 1013_JC110517-BLK-FM" xfId="404" xr:uid="{00000000-0005-0000-0000-00009F020000}"/>
    <cellStyle name="_Sofa Mart-Accent Chair SKU_USWW order and expense summary 1013_JC110517-BLK-MF" xfId="405" xr:uid="{00000000-0005-0000-0000-0000A0020000}"/>
    <cellStyle name="_Sofa Mart-Accent Chair SKU_USWW order and expense summary 1013_JC110517-CMF-MT" xfId="406" xr:uid="{00000000-0005-0000-0000-0000A1020000}"/>
    <cellStyle name="_Sofa Mart-Accent Chair SKU_USWW order and expense summary 1013_JC110517-THW-Berber" xfId="407" xr:uid="{00000000-0005-0000-0000-0000A2020000}"/>
    <cellStyle name="_Sofa Mart-Accent Chair SKU_USWW order and expense summary 1013_JC110517-THW-EC" xfId="408" xr:uid="{00000000-0005-0000-0000-0000A3020000}"/>
    <cellStyle name="_Sofa Mart-Accent Chair SKU_USWW order and expense summary 1013_JC110517-THW-Mink" xfId="409" xr:uid="{00000000-0005-0000-0000-0000A4020000}"/>
    <cellStyle name="_Sofa Mart-Accent Chair SKU_USWW order and expense summary 1013_JC110517-THW-PV" xfId="410" xr:uid="{00000000-0005-0000-0000-0000A5020000}"/>
    <cellStyle name="_Sofa Mart-Accent Chair SKU_USWW order and expense summary 1013_JC110517-THW-WC" xfId="411" xr:uid="{00000000-0005-0000-0000-0000A6020000}"/>
    <cellStyle name="_Sofa Mart-Accent Chair SKU_USWW order and expense summary 1013_JCP Blanket-Throw Turnover Meeting JLA Quotes 10-20-2011" xfId="412" xr:uid="{00000000-0005-0000-0000-0000A7020000}"/>
    <cellStyle name="_Sofa Mart-Accent Chair SKU_USWW order and expense summary 1013_JCP market follow110930----111102add new" xfId="413" xr:uid="{00000000-0005-0000-0000-0000A8020000}"/>
    <cellStyle name="_Sofa Mart-Accent Chair SKU_USWW order and expense summary 1013_JCP market follow110930----111102add new_Pooled inventory 3M moisture pad 0417012" xfId="2544" xr:uid="{00000000-0005-0000-0000-0000A9020000}"/>
    <cellStyle name="_Sofa Mart-Accent Chair SKU_USWW order and expense summary 1013_JCP market follow110930----111102add new_Pooled inventory 3M moisture pad 0417012_Poolstock Fall 12 basic bedding commitment 120502--CCD" xfId="2545" xr:uid="{00000000-0005-0000-0000-0000AA020000}"/>
    <cellStyle name="_Sofa Mart-Accent Chair SKU_USWW order and expense summary 1013_JCP market follow110930----cmf111102" xfId="414" xr:uid="{00000000-0005-0000-0000-0000AB020000}"/>
    <cellStyle name="_Sofa Mart-Accent Chair SKU_USWW order and expense summary 1013_JLA Accents 10-2012  FNL to Sku _ Top Art (2)" xfId="2189" xr:uid="{00000000-0005-0000-0000-0000AC020000}"/>
    <cellStyle name="_Sofa Mart-Accent Chair SKU_USWW order and expense summary 1013_JLA Accents 4-2013 - Michelle 2 Price" xfId="2190" xr:uid="{00000000-0005-0000-0000-0000AD020000}"/>
    <cellStyle name="_Sofa Mart-Accent Chair SKU_USWW order and expense summary 1013_JLA100929-FEBED-FL" xfId="415" xr:uid="{00000000-0005-0000-0000-0000AE020000}"/>
    <cellStyle name="_Sofa Mart-Accent Chair SKU_USWW order and expense summary 1013_KM110517-BLK-MF" xfId="416" xr:uid="{00000000-0005-0000-0000-0000AF020000}"/>
    <cellStyle name="_Sofa Mart-Accent Chair SKU_USWW order and expense summary 1013_KM110517-CMF-JY07" xfId="417" xr:uid="{00000000-0005-0000-0000-0000B0020000}"/>
    <cellStyle name="_Sofa Mart-Accent Chair SKU_USWW order and expense summary 1013_KM110517-CMF-MF(print)" xfId="418" xr:uid="{00000000-0005-0000-0000-0000B1020000}"/>
    <cellStyle name="_Sofa Mart-Accent Chair SKU_USWW order and expense summary 1013_KM110517-CMFSET-MF(3pcs set)" xfId="419" xr:uid="{00000000-0005-0000-0000-0000B2020000}"/>
    <cellStyle name="_Sofa Mart-Accent Chair SKU_USWW order and expense summary 1013_KM110728-CMF-MF" xfId="420" xr:uid="{00000000-0005-0000-0000-0000B3020000}"/>
    <cellStyle name="_Sofa Mart-Accent Chair SKU_USWW order and expense summary 1013_KM110930-CMF-MF" xfId="421" xr:uid="{00000000-0005-0000-0000-0000B4020000}"/>
    <cellStyle name="_Sofa Mart-Accent Chair SKU_USWW order and expense summary 1013_KM110930-CMF-MF#2" xfId="422" xr:uid="{00000000-0005-0000-0000-0000B5020000}"/>
    <cellStyle name="_Sofa Mart-Accent Chair SKU_USWW order and expense summary 1013_KM110930-CMF-MFD" xfId="423" xr:uid="{00000000-0005-0000-0000-0000B6020000}"/>
    <cellStyle name="_Sofa Mart-Accent Chair SKU_USWW order and expense summary 1013_KM110930-CMF-Rashel" xfId="424" xr:uid="{00000000-0005-0000-0000-0000B7020000}"/>
    <cellStyle name="_Sofa Mart-Accent Chair SKU_USWW order and expense summary 1013_Kmart market followup-comforter110930--H--111014revise" xfId="425" xr:uid="{00000000-0005-0000-0000-0000B8020000}"/>
    <cellStyle name="_Sofa Mart-Accent Chair SKU_USWW order and expense summary 1013_kmart throw111013--H--111015" xfId="426" xr:uid="{00000000-0005-0000-0000-0000B9020000}"/>
    <cellStyle name="_Sofa Mart-Accent Chair SKU_USWW order and expense summary 1013_Line Plan Fall 2012 FINAL" xfId="2191" xr:uid="{00000000-0005-0000-0000-0000BA020000}"/>
    <cellStyle name="_Sofa Mart-Accent Chair SKU_USWW order and expense summary 1013_OLD ITEM" xfId="2192" xr:uid="{00000000-0005-0000-0000-0000BB020000}"/>
    <cellStyle name="_Sofa Mart-Accent Chair SKU_USWW order and expense summary 1013_sears throw111013--H--111015" xfId="427" xr:uid="{00000000-0005-0000-0000-0000BC020000}"/>
    <cellStyle name="_Sofa Mart-Accent Chair SKU_USWW order and expense summary 1013_Sheet1" xfId="428" xr:uid="{00000000-0005-0000-0000-0000BD020000}"/>
    <cellStyle name="_Sofa Mart-Accent Chair SKU_USWW order and expense summary 1013_Sheet5" xfId="429" xr:uid="{00000000-0005-0000-0000-0000BE020000}"/>
    <cellStyle name="_Sofa Mart-Accent Chair SKU_USWW order and expense summary 1013_SR110517-THW-ER" xfId="430" xr:uid="{00000000-0005-0000-0000-0000BF020000}"/>
    <cellStyle name="_Sofa Mart-Accent Chair SKU_USWW order and expense summary 1013_SR110517-THW-FLA(MT)" xfId="431" xr:uid="{00000000-0005-0000-0000-0000C0020000}"/>
    <cellStyle name="_Sofa Mart-Accent Chair SKU_USWW order and expense summary 1013_SR110517-THW-MF(MT)" xfId="432" xr:uid="{00000000-0005-0000-0000-0000C1020000}"/>
    <cellStyle name="_Sofa Mart-Accent Chair SKU_USWW order and expense summary 1013_Total quote sheet for 201304 HP chairs" xfId="2193" xr:uid="{00000000-0005-0000-0000-0000C2020000}"/>
    <cellStyle name="_Sofa Mart-Accent Chair SKU_USWW order and expense summary 1013_Total quote sheet for 201304 HP samples _updated on 3-25-2013 (3)" xfId="2194" xr:uid="{00000000-0005-0000-0000-0000C3020000}"/>
    <cellStyle name="_Sofa Mart-Accent Chair SKU_USWW order and expense summary 1013_Total quote sheet for 201304 HP samples _updated on 3-26-2013 (2)" xfId="2195" xr:uid="{00000000-0005-0000-0000-0000C4020000}"/>
    <cellStyle name="_Sofa Mart-Accent Chair SKU_USWW order and expense summary 1013_Total quote sheet for 201304 HP samples 3-15-2013" xfId="2196" xr:uid="{00000000-0005-0000-0000-0000C5020000}"/>
    <cellStyle name="_Sofa Mart-Accent Chair SKU_USWW order and expense summary 1013_Total quote sheet for 201304 HP samples 3-18-2013" xfId="2197" xr:uid="{00000000-0005-0000-0000-0000C6020000}"/>
    <cellStyle name="_Sofa Mart-Accent Chair SKU_USWW order and expense summary 1013_Tuesday morning pillowcoverpad110805" xfId="433" xr:uid="{00000000-0005-0000-0000-0000C7020000}"/>
    <cellStyle name="_Sofa Mart-Accent Chair SKU_USWW order and expense summary 1013_Tuesday morning pillowcoverpad110805---CCD110815" xfId="434" xr:uid="{00000000-0005-0000-0000-0000C8020000}"/>
    <cellStyle name="_Sofa Mart-Accent Chair SKU_USWW order and expense summary 1013_Tuesday morning pillowcoverpad110816--CCD--111223" xfId="435" xr:uid="{00000000-0005-0000-0000-0000C9020000}"/>
    <cellStyle name="_Sofa Mart-Accent Chair SKU_USWW order and expense summary 1013_Tuesday morning pillowcoverpad110816--H--0111012" xfId="436" xr:uid="{00000000-0005-0000-0000-0000CA020000}"/>
    <cellStyle name="_Sofa Mart-Accent Chair SKU_USWW order and expense summary 1013_Tuesday morning pillowcoverpad110816--H--111025" xfId="437" xr:uid="{00000000-0005-0000-0000-0000CB020000}"/>
    <cellStyle name="_Sofa Mart-Accent Chair SKU_USWW order and expense summary 1013_Tuesday morning pillowcoverpad--CCD111025" xfId="438" xr:uid="{00000000-0005-0000-0000-0000CC020000}"/>
    <cellStyle name="_Sofa Mart-Accent Chair SKU_USWW order and expense summary 1013_Updated Chair warehouse program - JCP" xfId="2198" xr:uid="{00000000-0005-0000-0000-0000CD020000}"/>
    <cellStyle name="_Sofa Mart-Accent Chair SKU_USWW order and expense summary 1013_副本JCP wash microfiber BLK110516--CCD--110722" xfId="439" xr:uid="{00000000-0005-0000-0000-0000CE020000}"/>
    <cellStyle name="_Sofa Mart-Accent Chair SKU_副本Accent Chair warehouse item list" xfId="2199" xr:uid="{00000000-0005-0000-0000-0000CF020000}"/>
    <cellStyle name="_Sofa Mart-Accent Chair SKU_副本Accent Chair warehouse item list_Chairs" xfId="2200" xr:uid="{00000000-0005-0000-0000-0000D0020000}"/>
    <cellStyle name="_Sofa Mart-Accent Chair SKU_副本Accent Chair warehouse item list_Ecommerce Inventory 120215 updated (2)" xfId="2201" xr:uid="{00000000-0005-0000-0000-0000D1020000}"/>
    <cellStyle name="_Spr NYM BBB Bath Accessory Quote  - Heather updated 033111 xls" xfId="2202" xr:uid="{00000000-0005-0000-0000-0000D2020000}"/>
    <cellStyle name="_SteinMart Blanket &amp; Throw 100811" xfId="440" xr:uid="{00000000-0005-0000-0000-0000D3020000}"/>
    <cellStyle name="_SteinMart Blanket &amp; Throw 100811_CCD SteinMart blanket  throw 20140116 (2)" xfId="3104" xr:uid="{00000000-0005-0000-0000-0000D4020000}"/>
    <cellStyle name="_SteinMart Blanket &amp; Throw 100811_WM 2014 travel throw 08222013" xfId="441" xr:uid="{00000000-0005-0000-0000-0000D5020000}"/>
    <cellStyle name="_SteinMart Blanket &amp; Throw 100811_WM 2014 travel throw 08222013_Copy of WM 2014 Angel wrap 20140220 uncomplete" xfId="442" xr:uid="{00000000-0005-0000-0000-0000D6020000}"/>
    <cellStyle name="_SteinMart Blanket &amp; Throw 100811_WM 2014 travel throw 08222013_WM 2014 black friday seasonal unfilled suggestion 20131209" xfId="443" xr:uid="{00000000-0005-0000-0000-0000D7020000}"/>
    <cellStyle name="_SteinMart Blanket &amp; Throw 100811_WM BHG throw Fall 2014  20131223----131228change ctn size" xfId="444" xr:uid="{00000000-0005-0000-0000-0000D8020000}"/>
    <cellStyle name="_Tempo" xfId="2546" xr:uid="{00000000-0005-0000-0000-0000D9020000}"/>
    <cellStyle name="_TW Home Quotation 2011-2-25 Builtwell" xfId="2203" xr:uid="{00000000-0005-0000-0000-0000DA020000}"/>
    <cellStyle name="_TW Home Quotation 2011-2-25 Builtwell (2)" xfId="2204" xr:uid="{00000000-0005-0000-0000-0000DB020000}"/>
    <cellStyle name="_TW Home Quotation 2011-2-25 Builtwell_JLA Accents 4-2013 - Michelle 2 Price" xfId="2205" xr:uid="{00000000-0005-0000-0000-0000DC020000}"/>
    <cellStyle name="_TW Home Quotation -builwell-High Point1 (2)" xfId="445" xr:uid="{00000000-0005-0000-0000-0000DD020000}"/>
    <cellStyle name="_TW Home Quotation -builwell-High Point1 (2) 2" xfId="2206" xr:uid="{00000000-0005-0000-0000-0000DE020000}"/>
    <cellStyle name="_TW Home Quotation -builwell-High Point1 (2)_JLA Accents 4-2013 - Michelle 2 Price" xfId="2207" xr:uid="{00000000-0005-0000-0000-0000DF020000}"/>
    <cellStyle name="_TW Home Quotation -builwell-High Point2010-9-14" xfId="446" xr:uid="{00000000-0005-0000-0000-0000E0020000}"/>
    <cellStyle name="_TW Home Quotation -builwell-High Point2010-9-14 2" xfId="2208" xr:uid="{00000000-0005-0000-0000-0000E1020000}"/>
    <cellStyle name="_TW Home Quotation -builwell-High Point2010-9-14_JLA Accents 4-2013 - Michelle 2 Price" xfId="2209" xr:uid="{00000000-0005-0000-0000-0000E2020000}"/>
    <cellStyle name="_TW Home Quotation -builwell-High Point2010-9-23RVD (2)" xfId="447" xr:uid="{00000000-0005-0000-0000-0000E3020000}"/>
    <cellStyle name="_TW Home Quotation -builwell-High Point2010-9-23RVD (2) 2" xfId="2210" xr:uid="{00000000-0005-0000-0000-0000E4020000}"/>
    <cellStyle name="_TW Home Quotation -builwell-High Point2010-9-23RVD (2)_JLA Accents 4-2013 - Michelle 2 Price" xfId="2211" xr:uid="{00000000-0005-0000-0000-0000E5020000}"/>
    <cellStyle name="_TW Home Quotation -builwell-High Point2010-9-29RVD" xfId="448" xr:uid="{00000000-0005-0000-0000-0000E6020000}"/>
    <cellStyle name="_TW Home Quotation -builwell-High Point2010-9-29RVD 2" xfId="2212" xr:uid="{00000000-0005-0000-0000-0000E7020000}"/>
    <cellStyle name="_TW Home Quotation -builwell-High Point2010-9-29RVD_JLA Accents 4-2013 - Michelle 2 Price" xfId="2213" xr:uid="{00000000-0005-0000-0000-0000E8020000}"/>
    <cellStyle name="_TW Home Quotation -builwell-High Point2010-9-30RVD" xfId="449" xr:uid="{00000000-0005-0000-0000-0000E9020000}"/>
    <cellStyle name="_TW Home Quotation -builwell-High Point2010-9-30RVD 2" xfId="2214" xr:uid="{00000000-0005-0000-0000-0000EA020000}"/>
    <cellStyle name="_TW Home Quotation -builwell-High Point2010-9-30RVD_JLA Accents 4-2013 - Michelle 2 Price" xfId="2215" xr:uid="{00000000-0005-0000-0000-0000EB020000}"/>
    <cellStyle name="_TW Home Quotation -builwell-High Point2010-9-9RVD" xfId="450" xr:uid="{00000000-0005-0000-0000-0000EC020000}"/>
    <cellStyle name="_TW Home Quotation -builwell-High Point2010-9-9RVD 2" xfId="2216" xr:uid="{00000000-0005-0000-0000-0000ED020000}"/>
    <cellStyle name="_TW Home Quotation -builwell-High Point2010-9-9RVD_JLA Accents 4-2013 - Michelle 2 Price" xfId="2217" xr:uid="{00000000-0005-0000-0000-0000EE020000}"/>
    <cellStyle name="_TW Home Quotation of HP sample-CHUANYANG-2010-9-7" xfId="451" xr:uid="{00000000-0005-0000-0000-0000EF020000}"/>
    <cellStyle name="_TW Home Quotation of HP sample-CHUANYANG-2010-9-7-" xfId="452" xr:uid="{00000000-0005-0000-0000-0000F0020000}"/>
    <cellStyle name="_TW Home Quotation of HP sample-CHUANYANG-2010-9-7 2" xfId="2218" xr:uid="{00000000-0005-0000-0000-0000F1020000}"/>
    <cellStyle name="_TW Home Quotation of HP sample-CHUANYANG-2010-9-7- 2" xfId="2219" xr:uid="{00000000-0005-0000-0000-0000F2020000}"/>
    <cellStyle name="_TW Home Quotation of HP sample-CHUANYANG-2010-9-7 3" xfId="2220" xr:uid="{00000000-0005-0000-0000-0000F3020000}"/>
    <cellStyle name="_TW Home Quotation of HP sample-CHUANYANG-2010-9-7- 3" xfId="2221" xr:uid="{00000000-0005-0000-0000-0000F4020000}"/>
    <cellStyle name="_TW Home Quotation of HP sample-CHUANYANG-2010-9-7 4" xfId="2222" xr:uid="{00000000-0005-0000-0000-0000F5020000}"/>
    <cellStyle name="_TW Home Quotation of HP sample-CHUANYANG-2010-9-7- 4" xfId="2223" xr:uid="{00000000-0005-0000-0000-0000F6020000}"/>
    <cellStyle name="_TW Home Quotation of HP sample-CHUANYANG-2010-9-7_JLA Accents 4-2013 - Michelle 2 Price" xfId="2224" xr:uid="{00000000-0005-0000-0000-0000F7020000}"/>
    <cellStyle name="_TW Home Quotation of HP sample-CHUANYANG-2010-9-7-_JLA Accents 4-2013 - Michelle 2 Price" xfId="2225" xr:uid="{00000000-0005-0000-0000-0000F8020000}"/>
    <cellStyle name="_TW Home Quotation sheet-KAIFAI 2012-2-20" xfId="2226" xr:uid="{00000000-0005-0000-0000-0000F9020000}"/>
    <cellStyle name="_TW Home Quotation sheet-KAIFAI 2012-2-20_JLA Accents 4-2013 - Michelle 2 Price" xfId="2227" xr:uid="{00000000-0005-0000-0000-0000FA020000}"/>
    <cellStyle name="_TW_Home_Quotation_sheet of HP samples-chairone-20100907" xfId="453" xr:uid="{00000000-0005-0000-0000-0000FB020000}"/>
    <cellStyle name="_TW_Home_Quotation_sheet of HP samples-chairone-20100907 (3)" xfId="454" xr:uid="{00000000-0005-0000-0000-0000FC020000}"/>
    <cellStyle name="_TW_Home_Quotation_sheet of HP samples-chairone-20100907 (3) 2" xfId="2228" xr:uid="{00000000-0005-0000-0000-0000FD020000}"/>
    <cellStyle name="_TW_Home_Quotation_sheet of HP samples-chairone-20100907 (3)_JLA Accents 4-2013 - Michelle 2 Price" xfId="2229" xr:uid="{00000000-0005-0000-0000-0000FE020000}"/>
    <cellStyle name="_TW_Home_Quotation_sheet of HP samples-chairone-20100907 2" xfId="2230" xr:uid="{00000000-0005-0000-0000-0000FF020000}"/>
    <cellStyle name="_TW_Home_Quotation_sheet of HP samples-chairone-20100907 3" xfId="2231" xr:uid="{00000000-0005-0000-0000-000000030000}"/>
    <cellStyle name="_TW_Home_Quotation_sheet of HP samples-chairone-20100907 4" xfId="2232" xr:uid="{00000000-0005-0000-0000-000001030000}"/>
    <cellStyle name="_TW_Home_Quotation_sheet of HP samples-chairone-20100907_JLA Accents 4-2013 - Michelle 2 Price" xfId="2233" xr:uid="{00000000-0005-0000-0000-000002030000}"/>
    <cellStyle name="_USWW order and expense summary 0907" xfId="455" xr:uid="{00000000-0005-0000-0000-000003030000}"/>
    <cellStyle name="_USWW order and expense summary 0907 2" xfId="2234" xr:uid="{00000000-0005-0000-0000-000004030000}"/>
    <cellStyle name="_USWW order and expense summary 0907_JLA Accents 4-2013 - Michelle 2 Price" xfId="2235" xr:uid="{00000000-0005-0000-0000-000005030000}"/>
    <cellStyle name="_USWW order and expense summary 1013" xfId="456" xr:uid="{00000000-0005-0000-0000-000006030000}"/>
    <cellStyle name="_USWW order and expense summary 1013 2" xfId="2236" xr:uid="{00000000-0005-0000-0000-000007030000}"/>
    <cellStyle name="_USWW order and expense summary 1013_JLA Accents 4-2013 - Michelle 2 Price" xfId="2237" xr:uid="{00000000-0005-0000-0000-000008030000}"/>
    <cellStyle name="_Warehouse program Aug 11 09" xfId="457" xr:uid="{00000000-0005-0000-0000-000009030000}"/>
    <cellStyle name="_Warehouse program Aug 11 09_2011 HP Pricing for 2010 items" xfId="2238" xr:uid="{00000000-0005-0000-0000-00000A030000}"/>
    <cellStyle name="_Warehouse program Aug 11 09_2012 HP Old chair quote_4 4 2012-updated 4.4" xfId="2239" xr:uid="{00000000-0005-0000-0000-00000B030000}"/>
    <cellStyle name="_Warehouse program Aug 11 09_CMF" xfId="458" xr:uid="{00000000-0005-0000-0000-00000C030000}"/>
    <cellStyle name="_Warehouse program Aug 11 09_CO110517-THW-SD(MT)" xfId="459" xr:uid="{00000000-0005-0000-0000-00000D030000}"/>
    <cellStyle name="_Warehouse program Aug 11 09_Ecommerce Inventory 120215 updated (2)" xfId="2240" xr:uid="{00000000-0005-0000-0000-00000E030000}"/>
    <cellStyle name="_Warehouse program Aug 11 09_JC110517-BLK-FL" xfId="460" xr:uid="{00000000-0005-0000-0000-00000F030000}"/>
    <cellStyle name="_Warehouse program Aug 11 09_JC110517-BLK-FM" xfId="461" xr:uid="{00000000-0005-0000-0000-000010030000}"/>
    <cellStyle name="_Warehouse program Aug 11 09_JC110517-BLK-MF" xfId="462" xr:uid="{00000000-0005-0000-0000-000011030000}"/>
    <cellStyle name="_Warehouse program Aug 11 09_JC110517-CMF-MT" xfId="463" xr:uid="{00000000-0005-0000-0000-000012030000}"/>
    <cellStyle name="_Warehouse program Aug 11 09_JC110517-THW-Berber" xfId="464" xr:uid="{00000000-0005-0000-0000-000013030000}"/>
    <cellStyle name="_Warehouse program Aug 11 09_JC110517-THW-EC" xfId="465" xr:uid="{00000000-0005-0000-0000-000014030000}"/>
    <cellStyle name="_Warehouse program Aug 11 09_JC110517-THW-Mink" xfId="466" xr:uid="{00000000-0005-0000-0000-000015030000}"/>
    <cellStyle name="_Warehouse program Aug 11 09_JC110517-THW-PV" xfId="467" xr:uid="{00000000-0005-0000-0000-000016030000}"/>
    <cellStyle name="_Warehouse program Aug 11 09_JC110517-THW-WC" xfId="468" xr:uid="{00000000-0005-0000-0000-000017030000}"/>
    <cellStyle name="_Warehouse program Aug 11 09_JCP Blanket-Throw Turnover Meeting JLA Quotes 10-20-2011" xfId="469" xr:uid="{00000000-0005-0000-0000-000018030000}"/>
    <cellStyle name="_Warehouse program Aug 11 09_JCP market follow110930----111102add new" xfId="470" xr:uid="{00000000-0005-0000-0000-000019030000}"/>
    <cellStyle name="_Warehouse program Aug 11 09_JCP market follow110930----111102add new_Pooled inventory 3M moisture pad 0417012" xfId="2547" xr:uid="{00000000-0005-0000-0000-00001A030000}"/>
    <cellStyle name="_Warehouse program Aug 11 09_JCP market follow110930----111102add new_Pooled inventory 3M moisture pad 0417012_Poolstock Fall 12 basic bedding commitment 120502--CCD" xfId="2548" xr:uid="{00000000-0005-0000-0000-00001B030000}"/>
    <cellStyle name="_Warehouse program Aug 11 09_JCP market follow110930----cmf111102" xfId="471" xr:uid="{00000000-0005-0000-0000-00001C030000}"/>
    <cellStyle name="_Warehouse program Aug 11 09_JLA Accents 10-2012  FNL to Sku _ Top Art (2)" xfId="2241" xr:uid="{00000000-0005-0000-0000-00001D030000}"/>
    <cellStyle name="_Warehouse program Aug 11 09_JLA Accents 4-2013 - Michelle 2 Price" xfId="2242" xr:uid="{00000000-0005-0000-0000-00001E030000}"/>
    <cellStyle name="_Warehouse program Aug 11 09_JLA100929-FEBED-FL" xfId="472" xr:uid="{00000000-0005-0000-0000-00001F030000}"/>
    <cellStyle name="_Warehouse program Aug 11 09_KM110517-BLK-MF" xfId="473" xr:uid="{00000000-0005-0000-0000-000020030000}"/>
    <cellStyle name="_Warehouse program Aug 11 09_KM110517-CMF-JY07" xfId="474" xr:uid="{00000000-0005-0000-0000-000021030000}"/>
    <cellStyle name="_Warehouse program Aug 11 09_KM110517-CMF-MF(print)" xfId="475" xr:uid="{00000000-0005-0000-0000-000022030000}"/>
    <cellStyle name="_Warehouse program Aug 11 09_KM110517-CMFSET-MF(3pcs set)" xfId="476" xr:uid="{00000000-0005-0000-0000-000023030000}"/>
    <cellStyle name="_Warehouse program Aug 11 09_KM110728-CMF-MF" xfId="477" xr:uid="{00000000-0005-0000-0000-000024030000}"/>
    <cellStyle name="_Warehouse program Aug 11 09_KM110930-CMF-MF" xfId="478" xr:uid="{00000000-0005-0000-0000-000025030000}"/>
    <cellStyle name="_Warehouse program Aug 11 09_KM110930-CMF-MF#2" xfId="479" xr:uid="{00000000-0005-0000-0000-000026030000}"/>
    <cellStyle name="_Warehouse program Aug 11 09_KM110930-CMF-MFD" xfId="480" xr:uid="{00000000-0005-0000-0000-000027030000}"/>
    <cellStyle name="_Warehouse program Aug 11 09_KM110930-CMF-Rashel" xfId="481" xr:uid="{00000000-0005-0000-0000-000028030000}"/>
    <cellStyle name="_Warehouse program Aug 11 09_Kmart market followup-comforter110930--H--111014revise" xfId="482" xr:uid="{00000000-0005-0000-0000-000029030000}"/>
    <cellStyle name="_Warehouse program Aug 11 09_kmart throw111013--H--111015" xfId="483" xr:uid="{00000000-0005-0000-0000-00002A030000}"/>
    <cellStyle name="_Warehouse program Aug 11 09_Line Plan Fall 2012 FINAL" xfId="2243" xr:uid="{00000000-0005-0000-0000-00002B030000}"/>
    <cellStyle name="_Warehouse program Aug 11 09_OLD ITEM" xfId="2244" xr:uid="{00000000-0005-0000-0000-00002C030000}"/>
    <cellStyle name="_Warehouse program Aug 11 09_sears throw111013--H--111015" xfId="484" xr:uid="{00000000-0005-0000-0000-00002D030000}"/>
    <cellStyle name="_Warehouse program Aug 11 09_Sheet1" xfId="485" xr:uid="{00000000-0005-0000-0000-00002E030000}"/>
    <cellStyle name="_Warehouse program Aug 11 09_Sheet5" xfId="486" xr:uid="{00000000-0005-0000-0000-00002F030000}"/>
    <cellStyle name="_Warehouse program Aug 11 09_SR110517-THW-ER" xfId="487" xr:uid="{00000000-0005-0000-0000-000030030000}"/>
    <cellStyle name="_Warehouse program Aug 11 09_SR110517-THW-FLA(MT)" xfId="488" xr:uid="{00000000-0005-0000-0000-000031030000}"/>
    <cellStyle name="_Warehouse program Aug 11 09_SR110517-THW-MF(MT)" xfId="489" xr:uid="{00000000-0005-0000-0000-000032030000}"/>
    <cellStyle name="_Warehouse program Aug 11 09_Total quote sheet for 201304 HP chairs" xfId="2245" xr:uid="{00000000-0005-0000-0000-000033030000}"/>
    <cellStyle name="_Warehouse program Aug 11 09_Total quote sheet for 201304 HP samples _updated on 3-25-2013 (3)" xfId="2246" xr:uid="{00000000-0005-0000-0000-000034030000}"/>
    <cellStyle name="_Warehouse program Aug 11 09_Total quote sheet for 201304 HP samples _updated on 3-26-2013 (2)" xfId="2247" xr:uid="{00000000-0005-0000-0000-000035030000}"/>
    <cellStyle name="_Warehouse program Aug 11 09_Total quote sheet for 201304 HP samples 3-15-2013" xfId="2248" xr:uid="{00000000-0005-0000-0000-000036030000}"/>
    <cellStyle name="_Warehouse program Aug 11 09_Total quote sheet for 201304 HP samples 3-18-2013" xfId="2249" xr:uid="{00000000-0005-0000-0000-000037030000}"/>
    <cellStyle name="_Warehouse program Aug 11 09_Tuesday morning pillowcoverpad110805" xfId="490" xr:uid="{00000000-0005-0000-0000-000038030000}"/>
    <cellStyle name="_Warehouse program Aug 11 09_Tuesday morning pillowcoverpad110805---CCD110815" xfId="491" xr:uid="{00000000-0005-0000-0000-000039030000}"/>
    <cellStyle name="_Warehouse program Aug 11 09_Tuesday morning pillowcoverpad110816--CCD--111223" xfId="492" xr:uid="{00000000-0005-0000-0000-00003A030000}"/>
    <cellStyle name="_Warehouse program Aug 11 09_Tuesday morning pillowcoverpad110816--H--0111012" xfId="493" xr:uid="{00000000-0005-0000-0000-00003B030000}"/>
    <cellStyle name="_Warehouse program Aug 11 09_Tuesday morning pillowcoverpad110816--H--111025" xfId="494" xr:uid="{00000000-0005-0000-0000-00003C030000}"/>
    <cellStyle name="_Warehouse program Aug 11 09_Tuesday morning pillowcoverpad--CCD111025" xfId="495" xr:uid="{00000000-0005-0000-0000-00003D030000}"/>
    <cellStyle name="_Warehouse program Aug 11 09_Updated Chair warehouse program - JCP" xfId="2250" xr:uid="{00000000-0005-0000-0000-00003E030000}"/>
    <cellStyle name="_Warehouse program Aug 11 09_副本JCP wash microfiber BLK110516--CCD--110722" xfId="496" xr:uid="{00000000-0005-0000-0000-00003F030000}"/>
    <cellStyle name="_West end  tradewind dune" xfId="2549" xr:uid="{00000000-0005-0000-0000-000040030000}"/>
    <cellStyle name="_West End-010120B Estate A-5 Matteo  12pcs  Bedding Set" xfId="497" xr:uid="{00000000-0005-0000-0000-000041030000}"/>
    <cellStyle name="_West End-010205C Metro A-2(Interlude)  12pcs  Bedding Set" xfId="498" xr:uid="{00000000-0005-0000-0000-000042030000}"/>
    <cellStyle name="_West End-100112A Metro B(Highgate)" xfId="499" xr:uid="{00000000-0005-0000-0000-000043030000}"/>
    <cellStyle name="_WM seasonal fleece  sheets price 91230" xfId="500" xr:uid="{00000000-0005-0000-0000-000044030000}"/>
    <cellStyle name="_WM seasonal fleece  sheets price 91230 2" xfId="501" xr:uid="{00000000-0005-0000-0000-000045030000}"/>
    <cellStyle name="_WM seasonal fleece  sheets price 91230_CCD-WM blanket  throw-131029" xfId="502" xr:uid="{00000000-0005-0000-0000-000046030000}"/>
    <cellStyle name="_WM seasonal fleece  sheets price 91230_CCD-WM blanket  throw-131029_Copy of WM 2014 Angel wrap 20140220 uncomplete" xfId="503" xr:uid="{00000000-0005-0000-0000-000047030000}"/>
    <cellStyle name="_WM seasonal fleece  sheets price 91230_CCD-WM blanket  throw-131029_WM 2014 black friday seasonal unfilled suggestion 20131209" xfId="504" xr:uid="{00000000-0005-0000-0000-000048030000}"/>
    <cellStyle name="_WM seasonal fleece  sheets price 91230_CCD-WM holiday-130205" xfId="505" xr:uid="{00000000-0005-0000-0000-000049030000}"/>
    <cellStyle name="_WM seasonal fleece  sheets price 91230_CCD-WM holiday-130205_Copy of WM 2014 Angel wrap 20140220 uncomplete" xfId="506" xr:uid="{00000000-0005-0000-0000-00004A030000}"/>
    <cellStyle name="_WM seasonal fleece  sheets price 91230_CCD-WM holiday-130205_WM 2014 angel wrap 20140220 upd0601" xfId="507" xr:uid="{00000000-0005-0000-0000-00004B030000}"/>
    <cellStyle name="_WM seasonal fleece  sheets price 91230_CCD-WM holiday-130205_WM 2014 black friday seasonal unfilled suggestion 20131209" xfId="508" xr:uid="{00000000-0005-0000-0000-00004C030000}"/>
    <cellStyle name="_WM seasonal fleece  sheets price 91230_CCD-WM holiday-130205_WM Angel wrap updated on 20141117" xfId="509" xr:uid="{00000000-0005-0000-0000-00004D030000}"/>
    <cellStyle name="_WM seasonal fleece sheets price updated 100224" xfId="510" xr:uid="{00000000-0005-0000-0000-00004E030000}"/>
    <cellStyle name="_WM seasonal fleece sheets price updated 100224 2" xfId="511" xr:uid="{00000000-0005-0000-0000-00004F030000}"/>
    <cellStyle name="_WM seasonal fleece sheets price updated 100224_CCD-WM blanket  throw-131029" xfId="512" xr:uid="{00000000-0005-0000-0000-000050030000}"/>
    <cellStyle name="_WM seasonal fleece sheets price updated 100224_CCD-WM blanket  throw-131029_Copy of WM 2014 Angel wrap 20140220 uncomplete" xfId="513" xr:uid="{00000000-0005-0000-0000-000051030000}"/>
    <cellStyle name="_WM seasonal fleece sheets price updated 100224_CCD-WM blanket  throw-131029_WM 2014 black friday seasonal unfilled suggestion 20131209" xfId="514" xr:uid="{00000000-0005-0000-0000-000052030000}"/>
    <cellStyle name="_WM seasonal fleece sheets price updated 100224_CCD-WM holiday-130205" xfId="515" xr:uid="{00000000-0005-0000-0000-000053030000}"/>
    <cellStyle name="_WM seasonal fleece sheets price updated 100224_CCD-WM holiday-130205_Copy of WM 2014 Angel wrap 20140220 uncomplete" xfId="516" xr:uid="{00000000-0005-0000-0000-000054030000}"/>
    <cellStyle name="_WM seasonal fleece sheets price updated 100224_CCD-WM holiday-130205_WM 2014 angel wrap 20140220 upd0601" xfId="517" xr:uid="{00000000-0005-0000-0000-000055030000}"/>
    <cellStyle name="_WM seasonal fleece sheets price updated 100224_CCD-WM holiday-130205_WM 2014 black friday seasonal unfilled suggestion 20131209" xfId="518" xr:uid="{00000000-0005-0000-0000-000056030000}"/>
    <cellStyle name="_WM seasonal fleece sheets price updated 100224_CCD-WM holiday-130205_WM Angel wrap updated on 20141117" xfId="519" xr:uid="{00000000-0005-0000-0000-000057030000}"/>
    <cellStyle name="_WMCADI Blanket  Throw 90210" xfId="520" xr:uid="{00000000-0005-0000-0000-000058030000}"/>
    <cellStyle name="_WMCADI Blanket  Throw 90210 2" xfId="521" xr:uid="{00000000-0005-0000-0000-000059030000}"/>
    <cellStyle name="_WMCADI Blanket  Throw 90210_CCD SteinMart blanket  throw 20140116 (2)" xfId="3105" xr:uid="{00000000-0005-0000-0000-00005A030000}"/>
    <cellStyle name="_WMCADI Blanket  Throw 90210_CCD-WM blanket  throw-131029" xfId="522" xr:uid="{00000000-0005-0000-0000-00005B030000}"/>
    <cellStyle name="_WMCADI Blanket  Throw 90210_CCD-WM blanket  throw-131029_Copy of WM 2014 Angel wrap 20140220 uncomplete" xfId="523" xr:uid="{00000000-0005-0000-0000-00005C030000}"/>
    <cellStyle name="_WMCADI Blanket  Throw 90210_CCD-WM blanket  throw-131029_WM 2014 black friday seasonal unfilled suggestion 20131209" xfId="524" xr:uid="{00000000-0005-0000-0000-00005D030000}"/>
    <cellStyle name="_WMCADI Blanket  Throw 90210_CCD-WM holiday-130205" xfId="525" xr:uid="{00000000-0005-0000-0000-00005E030000}"/>
    <cellStyle name="_WMCADI Blanket  Throw 90210_CCD-WM holiday-130205_Copy of WM 2014 Angel wrap 20140220 uncomplete" xfId="526" xr:uid="{00000000-0005-0000-0000-00005F030000}"/>
    <cellStyle name="_WMCADI Blanket  Throw 90210_CCD-WM holiday-130205_WM 2014 angel wrap 20140220 upd0601" xfId="527" xr:uid="{00000000-0005-0000-0000-000060030000}"/>
    <cellStyle name="_WMCADI Blanket  Throw 90210_CCD-WM holiday-130205_WM 2014 black friday seasonal unfilled suggestion 20131209" xfId="528" xr:uid="{00000000-0005-0000-0000-000061030000}"/>
    <cellStyle name="_WMCADI Blanket  Throw 90210_CCD-WM holiday-130205_WM Angel wrap updated on 20141117" xfId="529" xr:uid="{00000000-0005-0000-0000-000062030000}"/>
    <cellStyle name="_WMCADI Blanket  Throw 90210_CCD-WM TRAVEL THROW-130822" xfId="530" xr:uid="{00000000-0005-0000-0000-000063030000}"/>
    <cellStyle name="_WMCADI Blanket  Throw 90210_CCD-WM TRAVEL THROW-130822_Copy of WM 2014 Angel wrap 20140220 uncomplete" xfId="531" xr:uid="{00000000-0005-0000-0000-000064030000}"/>
    <cellStyle name="_WMCADI Blanket  Throw 90210_CCD-WM TRAVEL THROW-130822_WM 2014 black friday seasonal unfilled suggestion 20131209" xfId="532" xr:uid="{00000000-0005-0000-0000-000065030000}"/>
    <cellStyle name="_WMCADI Blanket  Throw 90210_JLA Accents 4-2013 - Michelle 2 Price" xfId="2251" xr:uid="{00000000-0005-0000-0000-000066030000}"/>
    <cellStyle name="_WMCADI Blanket  Throw 90210_NY market Mar SP 2013 throw blanket prices" xfId="2550" xr:uid="{00000000-0005-0000-0000-000067030000}"/>
    <cellStyle name="_WMCADI Blanket &amp; Throw 90210" xfId="533" xr:uid="{00000000-0005-0000-0000-000068030000}"/>
    <cellStyle name="_WMCADI Blanket &amp; Throw 90210 2" xfId="534" xr:uid="{00000000-0005-0000-0000-000069030000}"/>
    <cellStyle name="_WMCADI Blanket &amp; Throw 90210_CCD SteinMart blanket  throw 20140116 (2)" xfId="3106" xr:uid="{00000000-0005-0000-0000-00006A030000}"/>
    <cellStyle name="_WMCADI Blanket &amp; Throw 90210_CCD-WM blanket  throw-131029" xfId="535" xr:uid="{00000000-0005-0000-0000-00006B030000}"/>
    <cellStyle name="_WMCADI Blanket &amp; Throw 90210_CCD-WM blanket  throw-131029_Copy of WM 2014 Angel wrap 20140220 uncomplete" xfId="536" xr:uid="{00000000-0005-0000-0000-00006C030000}"/>
    <cellStyle name="_WMCADI Blanket &amp; Throw 90210_CCD-WM blanket  throw-131029_WM 2014 black friday seasonal unfilled suggestion 20131209" xfId="537" xr:uid="{00000000-0005-0000-0000-00006D030000}"/>
    <cellStyle name="_WMCADI Blanket &amp; Throw 90210_CCD-WM holiday-130205" xfId="538" xr:uid="{00000000-0005-0000-0000-00006E030000}"/>
    <cellStyle name="_WMCADI Blanket &amp; Throw 90210_CCD-WM holiday-130205_Copy of WM 2014 Angel wrap 20140220 uncomplete" xfId="539" xr:uid="{00000000-0005-0000-0000-00006F030000}"/>
    <cellStyle name="_WMCADI Blanket &amp; Throw 90210_CCD-WM holiday-130205_WM 2014 angel wrap 20140220 upd0601" xfId="540" xr:uid="{00000000-0005-0000-0000-000070030000}"/>
    <cellStyle name="_WMCADI Blanket &amp; Throw 90210_CCD-WM holiday-130205_WM 2014 black friday seasonal unfilled suggestion 20131209" xfId="541" xr:uid="{00000000-0005-0000-0000-000071030000}"/>
    <cellStyle name="_WMCADI Blanket &amp; Throw 90210_CCD-WM holiday-130205_WM Angel wrap updated on 20141117" xfId="542" xr:uid="{00000000-0005-0000-0000-000072030000}"/>
    <cellStyle name="_WMCADI Blanket &amp; Throw 90210_CCD-WM TRAVEL THROW-130822" xfId="543" xr:uid="{00000000-0005-0000-0000-000073030000}"/>
    <cellStyle name="_WMCADI Blanket &amp; Throw 90210_CCD-WM TRAVEL THROW-130822_Copy of WM 2014 Angel wrap 20140220 uncomplete" xfId="544" xr:uid="{00000000-0005-0000-0000-000074030000}"/>
    <cellStyle name="_WMCADI Blanket &amp; Throw 90210_CCD-WM TRAVEL THROW-130822_WM 2014 black friday seasonal unfilled suggestion 20131209" xfId="545" xr:uid="{00000000-0005-0000-0000-000075030000}"/>
    <cellStyle name="_WMCADI Blanket &amp; Throw 90210_JLA Accents 4-2013 - Michelle 2 Price" xfId="2252" xr:uid="{00000000-0005-0000-0000-000076030000}"/>
    <cellStyle name="_WMCADI Blanket &amp; Throw 90210_NY market Mar SP 2013 throw blanket prices" xfId="2551" xr:uid="{00000000-0005-0000-0000-000077030000}"/>
    <cellStyle name="_WMCADI Blanket &amp; Throw 90327" xfId="546" xr:uid="{00000000-0005-0000-0000-000078030000}"/>
    <cellStyle name="_WMCADI Blanket &amp; Throw 90327 2" xfId="547" xr:uid="{00000000-0005-0000-0000-000079030000}"/>
    <cellStyle name="_WMCADI Blanket &amp; Throw 90327_CCD-WM blanket  throw-131029" xfId="548" xr:uid="{00000000-0005-0000-0000-00007A030000}"/>
    <cellStyle name="_WMCADI Blanket &amp; Throw 90327_CCD-WM blanket  throw-131029_Copy of WM 2014 Angel wrap 20140220 uncomplete" xfId="549" xr:uid="{00000000-0005-0000-0000-00007B030000}"/>
    <cellStyle name="_WMCADI Blanket &amp; Throw 90327_CCD-WM blanket  throw-131029_WM 2014 black friday seasonal unfilled suggestion 20131209" xfId="550" xr:uid="{00000000-0005-0000-0000-00007C030000}"/>
    <cellStyle name="_WMCADI Blanket &amp; Throw 90327_CCD-WM holiday-130205" xfId="551" xr:uid="{00000000-0005-0000-0000-00007D030000}"/>
    <cellStyle name="_WMCADI Blanket &amp; Throw 90327_CCD-WM holiday-130205_Copy of WM 2014 Angel wrap 20140220 uncomplete" xfId="552" xr:uid="{00000000-0005-0000-0000-00007E030000}"/>
    <cellStyle name="_WMCADI Blanket &amp; Throw 90327_CCD-WM holiday-130205_WM 2014 angel wrap 20140220 upd0601" xfId="553" xr:uid="{00000000-0005-0000-0000-00007F030000}"/>
    <cellStyle name="_WMCADI Blanket &amp; Throw 90327_CCD-WM holiday-130205_WM 2014 black friday seasonal unfilled suggestion 20131209" xfId="554" xr:uid="{00000000-0005-0000-0000-000080030000}"/>
    <cellStyle name="_WMCADI Blanket &amp; Throw 90327_CCD-WM holiday-130205_WM Angel wrap updated on 20141117" xfId="555" xr:uid="{00000000-0005-0000-0000-000081030000}"/>
    <cellStyle name="_WOD" xfId="556" xr:uid="{00000000-0005-0000-0000-000082030000}"/>
    <cellStyle name="_wrappad.xls06082009" xfId="2552" xr:uid="{00000000-0005-0000-0000-000083030000}"/>
    <cellStyle name="_wrappad.xls06082009 2" xfId="2553" xr:uid="{00000000-0005-0000-0000-000084030000}"/>
    <cellStyle name="_副本BB-100111 Fusion and Eden CCD 100112(2)" xfId="557" xr:uid="{00000000-0005-0000-0000-000085030000}"/>
    <cellStyle name="_副本CCD-HSN 2011 4 25" xfId="558" xr:uid="{00000000-0005-0000-0000-000086030000}"/>
    <cellStyle name="_副本CCD-HSN 2011 4 25_CCD SteinMart blanket  throw 20140116 (2)" xfId="3107" xr:uid="{00000000-0005-0000-0000-000087030000}"/>
    <cellStyle name="_副本Robert Allen-Bath shower curtain quote sheet-90904" xfId="559" xr:uid="{00000000-0005-0000-0000-000088030000}"/>
    <cellStyle name="_副本Robert Allen-Bath shower curtain quote sheet-90904 2" xfId="2253" xr:uid="{00000000-0005-0000-0000-000089030000}"/>
    <cellStyle name="20% - Accent1 2" xfId="560" xr:uid="{00000000-0005-0000-0000-00008A030000}"/>
    <cellStyle name="20% - Accent1 2 2" xfId="561" xr:uid="{00000000-0005-0000-0000-00008B030000}"/>
    <cellStyle name="20% - Accent1 2_CCD SteinMart blanket  throw 20140116 (2)" xfId="3108" xr:uid="{00000000-0005-0000-0000-00008C030000}"/>
    <cellStyle name="20% - Accent1 3" xfId="562" xr:uid="{00000000-0005-0000-0000-00008D030000}"/>
    <cellStyle name="20% - Accent1 4" xfId="2254" xr:uid="{00000000-0005-0000-0000-00008E030000}"/>
    <cellStyle name="20% - Accent2 2" xfId="563" xr:uid="{00000000-0005-0000-0000-00008F030000}"/>
    <cellStyle name="20% - Accent2 2 2" xfId="564" xr:uid="{00000000-0005-0000-0000-000090030000}"/>
    <cellStyle name="20% - Accent2 2_CCD SteinMart blanket  throw 20140116 (2)" xfId="3109" xr:uid="{00000000-0005-0000-0000-000091030000}"/>
    <cellStyle name="20% - Accent2 3" xfId="565" xr:uid="{00000000-0005-0000-0000-000092030000}"/>
    <cellStyle name="20% - Accent2 4" xfId="2255" xr:uid="{00000000-0005-0000-0000-000093030000}"/>
    <cellStyle name="20% - Accent3 2" xfId="566" xr:uid="{00000000-0005-0000-0000-000094030000}"/>
    <cellStyle name="20% - Accent3 2 2" xfId="567" xr:uid="{00000000-0005-0000-0000-000095030000}"/>
    <cellStyle name="20% - Accent3 2_CCD SteinMart blanket  throw 20140116 (2)" xfId="3110" xr:uid="{00000000-0005-0000-0000-000096030000}"/>
    <cellStyle name="20% - Accent3 3" xfId="568" xr:uid="{00000000-0005-0000-0000-000097030000}"/>
    <cellStyle name="20% - Accent3 4" xfId="2256" xr:uid="{00000000-0005-0000-0000-000098030000}"/>
    <cellStyle name="20% - Accent4 2" xfId="569" xr:uid="{00000000-0005-0000-0000-000099030000}"/>
    <cellStyle name="20% - Accent4 2 2" xfId="570" xr:uid="{00000000-0005-0000-0000-00009A030000}"/>
    <cellStyle name="20% - Accent4 2_CCD SteinMart blanket  throw 20140116 (2)" xfId="3111" xr:uid="{00000000-0005-0000-0000-00009B030000}"/>
    <cellStyle name="20% - Accent4 3" xfId="571" xr:uid="{00000000-0005-0000-0000-00009C030000}"/>
    <cellStyle name="20% - Accent4 4" xfId="2257" xr:uid="{00000000-0005-0000-0000-00009D030000}"/>
    <cellStyle name="20% - Accent5 2" xfId="572" xr:uid="{00000000-0005-0000-0000-00009E030000}"/>
    <cellStyle name="20% - Accent5 2 2" xfId="573" xr:uid="{00000000-0005-0000-0000-00009F030000}"/>
    <cellStyle name="20% - Accent5 2_CCD SteinMart blanket  throw 20140116 (2)" xfId="3112" xr:uid="{00000000-0005-0000-0000-0000A0030000}"/>
    <cellStyle name="20% - Accent5 3" xfId="574" xr:uid="{00000000-0005-0000-0000-0000A1030000}"/>
    <cellStyle name="20% - Accent5 4" xfId="2258" xr:uid="{00000000-0005-0000-0000-0000A2030000}"/>
    <cellStyle name="20% - Accent6 2" xfId="575" xr:uid="{00000000-0005-0000-0000-0000A3030000}"/>
    <cellStyle name="20% - Accent6 2 2" xfId="576" xr:uid="{00000000-0005-0000-0000-0000A4030000}"/>
    <cellStyle name="20% - Accent6 2_CCD SteinMart blanket  throw 20140116 (2)" xfId="3113" xr:uid="{00000000-0005-0000-0000-0000A5030000}"/>
    <cellStyle name="20% - Accent6 3" xfId="577" xr:uid="{00000000-0005-0000-0000-0000A6030000}"/>
    <cellStyle name="20% - Accent6 4" xfId="2259" xr:uid="{00000000-0005-0000-0000-0000A7030000}"/>
    <cellStyle name="20% - 强调文字颜色 1" xfId="2554" xr:uid="{00000000-0005-0000-0000-0000A8030000}"/>
    <cellStyle name="20% - 强调文字颜色 1 2" xfId="578" xr:uid="{00000000-0005-0000-0000-0000A9030000}"/>
    <cellStyle name="20% - 强调文字颜色 1 2 2" xfId="579" xr:uid="{00000000-0005-0000-0000-0000AA030000}"/>
    <cellStyle name="20% - 强调文字颜色 1 2 2 2" xfId="2555" xr:uid="{00000000-0005-0000-0000-0000AB030000}"/>
    <cellStyle name="20% - 强调文字颜色 1 2 3" xfId="580" xr:uid="{00000000-0005-0000-0000-0000AC030000}"/>
    <cellStyle name="20% - 强调文字颜色 1 3" xfId="581" xr:uid="{00000000-0005-0000-0000-0000AD030000}"/>
    <cellStyle name="20% - 强调文字颜色 1 3 2" xfId="2556" xr:uid="{00000000-0005-0000-0000-0000AE030000}"/>
    <cellStyle name="20% - 强调文字颜色 1 3 2 2" xfId="2557" xr:uid="{00000000-0005-0000-0000-0000AF030000}"/>
    <cellStyle name="20% - 强调文字颜色 1 3 3" xfId="2558" xr:uid="{00000000-0005-0000-0000-0000B0030000}"/>
    <cellStyle name="20% - 强调文字颜色 1 4" xfId="582" xr:uid="{00000000-0005-0000-0000-0000B1030000}"/>
    <cellStyle name="20% - 强调文字颜色 1 5" xfId="2559" xr:uid="{00000000-0005-0000-0000-0000B2030000}"/>
    <cellStyle name="20% - 强调文字颜色 2" xfId="2560" xr:uid="{00000000-0005-0000-0000-0000B3030000}"/>
    <cellStyle name="20% - 强调文字颜色 2 2" xfId="583" xr:uid="{00000000-0005-0000-0000-0000B4030000}"/>
    <cellStyle name="20% - 强调文字颜色 2 2 2" xfId="584" xr:uid="{00000000-0005-0000-0000-0000B5030000}"/>
    <cellStyle name="20% - 强调文字颜色 2 2 2 2" xfId="2561" xr:uid="{00000000-0005-0000-0000-0000B6030000}"/>
    <cellStyle name="20% - 强调文字颜色 2 2 3" xfId="585" xr:uid="{00000000-0005-0000-0000-0000B7030000}"/>
    <cellStyle name="20% - 强调文字颜色 2 3" xfId="586" xr:uid="{00000000-0005-0000-0000-0000B8030000}"/>
    <cellStyle name="20% - 强调文字颜色 2 3 2" xfId="2562" xr:uid="{00000000-0005-0000-0000-0000B9030000}"/>
    <cellStyle name="20% - 强调文字颜色 2 3 2 2" xfId="2563" xr:uid="{00000000-0005-0000-0000-0000BA030000}"/>
    <cellStyle name="20% - 强调文字颜色 2 3 3" xfId="2564" xr:uid="{00000000-0005-0000-0000-0000BB030000}"/>
    <cellStyle name="20% - 强调文字颜色 2 4" xfId="587" xr:uid="{00000000-0005-0000-0000-0000BC030000}"/>
    <cellStyle name="20% - 强调文字颜色 2 5" xfId="2565" xr:uid="{00000000-0005-0000-0000-0000BD030000}"/>
    <cellStyle name="20% - 强调文字颜色 3" xfId="2566" xr:uid="{00000000-0005-0000-0000-0000BE030000}"/>
    <cellStyle name="20% - 强调文字颜色 3 2" xfId="588" xr:uid="{00000000-0005-0000-0000-0000BF030000}"/>
    <cellStyle name="20% - 强调文字颜色 3 2 2" xfId="589" xr:uid="{00000000-0005-0000-0000-0000C0030000}"/>
    <cellStyle name="20% - 强调文字颜色 3 2 2 2" xfId="2567" xr:uid="{00000000-0005-0000-0000-0000C1030000}"/>
    <cellStyle name="20% - 强调文字颜色 3 2 3" xfId="590" xr:uid="{00000000-0005-0000-0000-0000C2030000}"/>
    <cellStyle name="20% - 强调文字颜色 3 3" xfId="591" xr:uid="{00000000-0005-0000-0000-0000C3030000}"/>
    <cellStyle name="20% - 强调文字颜色 3 3 2" xfId="2568" xr:uid="{00000000-0005-0000-0000-0000C4030000}"/>
    <cellStyle name="20% - 强调文字颜色 3 3 2 2" xfId="2569" xr:uid="{00000000-0005-0000-0000-0000C5030000}"/>
    <cellStyle name="20% - 强调文字颜色 3 3 3" xfId="2570" xr:uid="{00000000-0005-0000-0000-0000C6030000}"/>
    <cellStyle name="20% - 强调文字颜色 3 4" xfId="592" xr:uid="{00000000-0005-0000-0000-0000C7030000}"/>
    <cellStyle name="20% - 强调文字颜色 3 5" xfId="2571" xr:uid="{00000000-0005-0000-0000-0000C8030000}"/>
    <cellStyle name="20% - 强调文字颜色 4" xfId="2572" xr:uid="{00000000-0005-0000-0000-0000C9030000}"/>
    <cellStyle name="20% - 强调文字颜色 4 2" xfId="593" xr:uid="{00000000-0005-0000-0000-0000CA030000}"/>
    <cellStyle name="20% - 强调文字颜色 4 2 2" xfId="594" xr:uid="{00000000-0005-0000-0000-0000CB030000}"/>
    <cellStyle name="20% - 强调文字颜色 4 2 2 2" xfId="2573" xr:uid="{00000000-0005-0000-0000-0000CC030000}"/>
    <cellStyle name="20% - 强调文字颜色 4 2 3" xfId="595" xr:uid="{00000000-0005-0000-0000-0000CD030000}"/>
    <cellStyle name="20% - 强调文字颜色 4 3" xfId="596" xr:uid="{00000000-0005-0000-0000-0000CE030000}"/>
    <cellStyle name="20% - 强调文字颜色 4 3 2" xfId="2574" xr:uid="{00000000-0005-0000-0000-0000CF030000}"/>
    <cellStyle name="20% - 强调文字颜色 4 3 2 2" xfId="2575" xr:uid="{00000000-0005-0000-0000-0000D0030000}"/>
    <cellStyle name="20% - 强调文字颜色 4 3 3" xfId="2576" xr:uid="{00000000-0005-0000-0000-0000D1030000}"/>
    <cellStyle name="20% - 强调文字颜色 4 4" xfId="597" xr:uid="{00000000-0005-0000-0000-0000D2030000}"/>
    <cellStyle name="20% - 强调文字颜色 4 5" xfId="2577" xr:uid="{00000000-0005-0000-0000-0000D3030000}"/>
    <cellStyle name="20% - 强调文字颜色 5" xfId="2578" xr:uid="{00000000-0005-0000-0000-0000D4030000}"/>
    <cellStyle name="20% - 强调文字颜色 5 2" xfId="598" xr:uid="{00000000-0005-0000-0000-0000D5030000}"/>
    <cellStyle name="20% - 强调文字颜色 5 2 2" xfId="599" xr:uid="{00000000-0005-0000-0000-0000D6030000}"/>
    <cellStyle name="20% - 强调文字颜色 5 2 2 2" xfId="2579" xr:uid="{00000000-0005-0000-0000-0000D7030000}"/>
    <cellStyle name="20% - 强调文字颜色 5 2 3" xfId="600" xr:uid="{00000000-0005-0000-0000-0000D8030000}"/>
    <cellStyle name="20% - 强调文字颜色 5 3" xfId="601" xr:uid="{00000000-0005-0000-0000-0000D9030000}"/>
    <cellStyle name="20% - 强调文字颜色 5 3 2" xfId="2580" xr:uid="{00000000-0005-0000-0000-0000DA030000}"/>
    <cellStyle name="20% - 强调文字颜色 5 3 2 2" xfId="2581" xr:uid="{00000000-0005-0000-0000-0000DB030000}"/>
    <cellStyle name="20% - 强调文字颜色 5 3 3" xfId="2582" xr:uid="{00000000-0005-0000-0000-0000DC030000}"/>
    <cellStyle name="20% - 强调文字颜色 5 4" xfId="602" xr:uid="{00000000-0005-0000-0000-0000DD030000}"/>
    <cellStyle name="20% - 强调文字颜色 5 5" xfId="2583" xr:uid="{00000000-0005-0000-0000-0000DE030000}"/>
    <cellStyle name="20% - 强调文字颜色 6" xfId="2584" xr:uid="{00000000-0005-0000-0000-0000DF030000}"/>
    <cellStyle name="20% - 强调文字颜色 6 2" xfId="603" xr:uid="{00000000-0005-0000-0000-0000E0030000}"/>
    <cellStyle name="20% - 强调文字颜色 6 2 2" xfId="604" xr:uid="{00000000-0005-0000-0000-0000E1030000}"/>
    <cellStyle name="20% - 强调文字颜色 6 2 2 2" xfId="2585" xr:uid="{00000000-0005-0000-0000-0000E2030000}"/>
    <cellStyle name="20% - 强调文字颜色 6 2 3" xfId="605" xr:uid="{00000000-0005-0000-0000-0000E3030000}"/>
    <cellStyle name="20% - 强调文字颜色 6 3" xfId="606" xr:uid="{00000000-0005-0000-0000-0000E4030000}"/>
    <cellStyle name="20% - 强调文字颜色 6 3 2" xfId="2586" xr:uid="{00000000-0005-0000-0000-0000E5030000}"/>
    <cellStyle name="20% - 强调文字颜色 6 3 2 2" xfId="2587" xr:uid="{00000000-0005-0000-0000-0000E6030000}"/>
    <cellStyle name="20% - 强调文字颜色 6 3 3" xfId="2588" xr:uid="{00000000-0005-0000-0000-0000E7030000}"/>
    <cellStyle name="20% - 强调文字颜色 6 4" xfId="607" xr:uid="{00000000-0005-0000-0000-0000E8030000}"/>
    <cellStyle name="20% - 强调文字颜色 6 5" xfId="2589" xr:uid="{00000000-0005-0000-0000-0000E9030000}"/>
    <cellStyle name="40% - Accent1 2" xfId="608" xr:uid="{00000000-0005-0000-0000-0000EA030000}"/>
    <cellStyle name="40% - Accent1 2 2" xfId="609" xr:uid="{00000000-0005-0000-0000-0000EB030000}"/>
    <cellStyle name="40% - Accent1 2_CCD SteinMart blanket  throw 20140116 (2)" xfId="3114" xr:uid="{00000000-0005-0000-0000-0000EC030000}"/>
    <cellStyle name="40% - Accent1 3" xfId="610" xr:uid="{00000000-0005-0000-0000-0000ED030000}"/>
    <cellStyle name="40% - Accent1 4" xfId="2260" xr:uid="{00000000-0005-0000-0000-0000EE030000}"/>
    <cellStyle name="40% - Accent2 2" xfId="611" xr:uid="{00000000-0005-0000-0000-0000EF030000}"/>
    <cellStyle name="40% - Accent2 2 2" xfId="612" xr:uid="{00000000-0005-0000-0000-0000F0030000}"/>
    <cellStyle name="40% - Accent2 2_CCD SteinMart blanket  throw 20140116 (2)" xfId="3115" xr:uid="{00000000-0005-0000-0000-0000F1030000}"/>
    <cellStyle name="40% - Accent2 3" xfId="613" xr:uid="{00000000-0005-0000-0000-0000F2030000}"/>
    <cellStyle name="40% - Accent2 4" xfId="2261" xr:uid="{00000000-0005-0000-0000-0000F3030000}"/>
    <cellStyle name="40% - Accent3 2" xfId="614" xr:uid="{00000000-0005-0000-0000-0000F4030000}"/>
    <cellStyle name="40% - Accent3 2 2" xfId="615" xr:uid="{00000000-0005-0000-0000-0000F5030000}"/>
    <cellStyle name="40% - Accent3 2_CCD SteinMart blanket  throw 20140116 (2)" xfId="3116" xr:uid="{00000000-0005-0000-0000-0000F6030000}"/>
    <cellStyle name="40% - Accent3 3" xfId="616" xr:uid="{00000000-0005-0000-0000-0000F7030000}"/>
    <cellStyle name="40% - Accent3 4" xfId="2262" xr:uid="{00000000-0005-0000-0000-0000F8030000}"/>
    <cellStyle name="40% - Accent4 2" xfId="617" xr:uid="{00000000-0005-0000-0000-0000F9030000}"/>
    <cellStyle name="40% - Accent4 2 2" xfId="618" xr:uid="{00000000-0005-0000-0000-0000FA030000}"/>
    <cellStyle name="40% - Accent4 2_CCD SteinMart blanket  throw 20140116 (2)" xfId="3117" xr:uid="{00000000-0005-0000-0000-0000FB030000}"/>
    <cellStyle name="40% - Accent4 3" xfId="619" xr:uid="{00000000-0005-0000-0000-0000FC030000}"/>
    <cellStyle name="40% - Accent4 4" xfId="2263" xr:uid="{00000000-0005-0000-0000-0000FD030000}"/>
    <cellStyle name="40% - Accent5 2" xfId="620" xr:uid="{00000000-0005-0000-0000-0000FE030000}"/>
    <cellStyle name="40% - Accent5 2 2" xfId="621" xr:uid="{00000000-0005-0000-0000-0000FF030000}"/>
    <cellStyle name="40% - Accent5 2_CCD SteinMart blanket  throw 20140116 (2)" xfId="3118" xr:uid="{00000000-0005-0000-0000-000000040000}"/>
    <cellStyle name="40% - Accent5 3" xfId="622" xr:uid="{00000000-0005-0000-0000-000001040000}"/>
    <cellStyle name="40% - Accent5 4" xfId="2264" xr:uid="{00000000-0005-0000-0000-000002040000}"/>
    <cellStyle name="40% - Accent6 2" xfId="623" xr:uid="{00000000-0005-0000-0000-000003040000}"/>
    <cellStyle name="40% - Accent6 2 2" xfId="624" xr:uid="{00000000-0005-0000-0000-000004040000}"/>
    <cellStyle name="40% - Accent6 2_CCD SteinMart blanket  throw 20140116 (2)" xfId="3119" xr:uid="{00000000-0005-0000-0000-000005040000}"/>
    <cellStyle name="40% - Accent6 3" xfId="625" xr:uid="{00000000-0005-0000-0000-000006040000}"/>
    <cellStyle name="40% - Accent6 4" xfId="2265" xr:uid="{00000000-0005-0000-0000-000007040000}"/>
    <cellStyle name="40% - 强调文字颜色 1" xfId="2590" xr:uid="{00000000-0005-0000-0000-000008040000}"/>
    <cellStyle name="40% - 强调文字颜色 1 2" xfId="626" xr:uid="{00000000-0005-0000-0000-000009040000}"/>
    <cellStyle name="40% - 强调文字颜色 1 2 2" xfId="627" xr:uid="{00000000-0005-0000-0000-00000A040000}"/>
    <cellStyle name="40% - 强调文字颜色 1 2 2 2" xfId="2591" xr:uid="{00000000-0005-0000-0000-00000B040000}"/>
    <cellStyle name="40% - 强调文字颜色 1 2 3" xfId="628" xr:uid="{00000000-0005-0000-0000-00000C040000}"/>
    <cellStyle name="40% - 强调文字颜色 1 3" xfId="629" xr:uid="{00000000-0005-0000-0000-00000D040000}"/>
    <cellStyle name="40% - 强调文字颜色 1 3 2" xfId="2592" xr:uid="{00000000-0005-0000-0000-00000E040000}"/>
    <cellStyle name="40% - 强调文字颜色 1 3 2 2" xfId="2593" xr:uid="{00000000-0005-0000-0000-00000F040000}"/>
    <cellStyle name="40% - 强调文字颜色 1 3 3" xfId="2594" xr:uid="{00000000-0005-0000-0000-000010040000}"/>
    <cellStyle name="40% - 强调文字颜色 1 4" xfId="630" xr:uid="{00000000-0005-0000-0000-000011040000}"/>
    <cellStyle name="40% - 强调文字颜色 1 5" xfId="2595" xr:uid="{00000000-0005-0000-0000-000012040000}"/>
    <cellStyle name="40% - 强调文字颜色 2" xfId="2596" xr:uid="{00000000-0005-0000-0000-000013040000}"/>
    <cellStyle name="40% - 强调文字颜色 2 2" xfId="631" xr:uid="{00000000-0005-0000-0000-000014040000}"/>
    <cellStyle name="40% - 强调文字颜色 2 2 2" xfId="632" xr:uid="{00000000-0005-0000-0000-000015040000}"/>
    <cellStyle name="40% - 强调文字颜色 2 2 2 2" xfId="2597" xr:uid="{00000000-0005-0000-0000-000016040000}"/>
    <cellStyle name="40% - 强调文字颜色 2 2 3" xfId="633" xr:uid="{00000000-0005-0000-0000-000017040000}"/>
    <cellStyle name="40% - 强调文字颜色 2 3" xfId="634" xr:uid="{00000000-0005-0000-0000-000018040000}"/>
    <cellStyle name="40% - 强调文字颜色 2 3 2" xfId="2598" xr:uid="{00000000-0005-0000-0000-000019040000}"/>
    <cellStyle name="40% - 强调文字颜色 2 3 2 2" xfId="2599" xr:uid="{00000000-0005-0000-0000-00001A040000}"/>
    <cellStyle name="40% - 强调文字颜色 2 3 3" xfId="2600" xr:uid="{00000000-0005-0000-0000-00001B040000}"/>
    <cellStyle name="40% - 强调文字颜色 2 4" xfId="635" xr:uid="{00000000-0005-0000-0000-00001C040000}"/>
    <cellStyle name="40% - 强调文字颜色 2 5" xfId="2601" xr:uid="{00000000-0005-0000-0000-00001D040000}"/>
    <cellStyle name="40% - 强调文字颜色 3" xfId="2602" xr:uid="{00000000-0005-0000-0000-00001E040000}"/>
    <cellStyle name="40% - 强调文字颜色 3 2" xfId="636" xr:uid="{00000000-0005-0000-0000-00001F040000}"/>
    <cellStyle name="40% - 强调文字颜色 3 2 2" xfId="637" xr:uid="{00000000-0005-0000-0000-000020040000}"/>
    <cellStyle name="40% - 强调文字颜色 3 2 2 2" xfId="2603" xr:uid="{00000000-0005-0000-0000-000021040000}"/>
    <cellStyle name="40% - 强调文字颜色 3 2 3" xfId="638" xr:uid="{00000000-0005-0000-0000-000022040000}"/>
    <cellStyle name="40% - 强调文字颜色 3 3" xfId="639" xr:uid="{00000000-0005-0000-0000-000023040000}"/>
    <cellStyle name="40% - 强调文字颜色 3 3 2" xfId="2604" xr:uid="{00000000-0005-0000-0000-000024040000}"/>
    <cellStyle name="40% - 强调文字颜色 3 3 2 2" xfId="2605" xr:uid="{00000000-0005-0000-0000-000025040000}"/>
    <cellStyle name="40% - 强调文字颜色 3 3 3" xfId="2606" xr:uid="{00000000-0005-0000-0000-000026040000}"/>
    <cellStyle name="40% - 强调文字颜色 3 4" xfId="640" xr:uid="{00000000-0005-0000-0000-000027040000}"/>
    <cellStyle name="40% - 强调文字颜色 3 5" xfId="2607" xr:uid="{00000000-0005-0000-0000-000028040000}"/>
    <cellStyle name="40% - 强调文字颜色 4" xfId="2608" xr:uid="{00000000-0005-0000-0000-000029040000}"/>
    <cellStyle name="40% - 强调文字颜色 4 2" xfId="641" xr:uid="{00000000-0005-0000-0000-00002A040000}"/>
    <cellStyle name="40% - 强调文字颜色 4 2 2" xfId="642" xr:uid="{00000000-0005-0000-0000-00002B040000}"/>
    <cellStyle name="40% - 强调文字颜色 4 2 2 2" xfId="2609" xr:uid="{00000000-0005-0000-0000-00002C040000}"/>
    <cellStyle name="40% - 强调文字颜色 4 2 3" xfId="643" xr:uid="{00000000-0005-0000-0000-00002D040000}"/>
    <cellStyle name="40% - 强调文字颜色 4 3" xfId="644" xr:uid="{00000000-0005-0000-0000-00002E040000}"/>
    <cellStyle name="40% - 强调文字颜色 4 3 2" xfId="2610" xr:uid="{00000000-0005-0000-0000-00002F040000}"/>
    <cellStyle name="40% - 强调文字颜色 4 3 2 2" xfId="2611" xr:uid="{00000000-0005-0000-0000-000030040000}"/>
    <cellStyle name="40% - 强调文字颜色 4 3 3" xfId="2612" xr:uid="{00000000-0005-0000-0000-000031040000}"/>
    <cellStyle name="40% - 强调文字颜色 4 4" xfId="645" xr:uid="{00000000-0005-0000-0000-000032040000}"/>
    <cellStyle name="40% - 强调文字颜色 4 5" xfId="2613" xr:uid="{00000000-0005-0000-0000-000033040000}"/>
    <cellStyle name="40% - 强调文字颜色 5" xfId="2614" xr:uid="{00000000-0005-0000-0000-000034040000}"/>
    <cellStyle name="40% - 强调文字颜色 5 2" xfId="646" xr:uid="{00000000-0005-0000-0000-000035040000}"/>
    <cellStyle name="40% - 强调文字颜色 5 2 2" xfId="647" xr:uid="{00000000-0005-0000-0000-000036040000}"/>
    <cellStyle name="40% - 强调文字颜色 5 2 2 2" xfId="2615" xr:uid="{00000000-0005-0000-0000-000037040000}"/>
    <cellStyle name="40% - 强调文字颜色 5 2 3" xfId="648" xr:uid="{00000000-0005-0000-0000-000038040000}"/>
    <cellStyle name="40% - 强调文字颜色 5 3" xfId="649" xr:uid="{00000000-0005-0000-0000-000039040000}"/>
    <cellStyle name="40% - 强调文字颜色 5 3 2" xfId="2616" xr:uid="{00000000-0005-0000-0000-00003A040000}"/>
    <cellStyle name="40% - 强调文字颜色 5 3 2 2" xfId="2617" xr:uid="{00000000-0005-0000-0000-00003B040000}"/>
    <cellStyle name="40% - 强调文字颜色 5 3 3" xfId="2618" xr:uid="{00000000-0005-0000-0000-00003C040000}"/>
    <cellStyle name="40% - 强调文字颜色 5 4" xfId="650" xr:uid="{00000000-0005-0000-0000-00003D040000}"/>
    <cellStyle name="40% - 强调文字颜色 5 5" xfId="2619" xr:uid="{00000000-0005-0000-0000-00003E040000}"/>
    <cellStyle name="40% - 强调文字颜色 6" xfId="2620" xr:uid="{00000000-0005-0000-0000-00003F040000}"/>
    <cellStyle name="40% - 强调文字颜色 6 2" xfId="651" xr:uid="{00000000-0005-0000-0000-000040040000}"/>
    <cellStyle name="40% - 强调文字颜色 6 2 2" xfId="652" xr:uid="{00000000-0005-0000-0000-000041040000}"/>
    <cellStyle name="40% - 强调文字颜色 6 2 2 2" xfId="2621" xr:uid="{00000000-0005-0000-0000-000042040000}"/>
    <cellStyle name="40% - 强调文字颜色 6 2 3" xfId="653" xr:uid="{00000000-0005-0000-0000-000043040000}"/>
    <cellStyle name="40% - 强调文字颜色 6 3" xfId="654" xr:uid="{00000000-0005-0000-0000-000044040000}"/>
    <cellStyle name="40% - 强调文字颜色 6 3 2" xfId="2622" xr:uid="{00000000-0005-0000-0000-000045040000}"/>
    <cellStyle name="40% - 强调文字颜色 6 3 2 2" xfId="2623" xr:uid="{00000000-0005-0000-0000-000046040000}"/>
    <cellStyle name="40% - 强调文字颜色 6 3 3" xfId="2624" xr:uid="{00000000-0005-0000-0000-000047040000}"/>
    <cellStyle name="40% - 强调文字颜色 6 4" xfId="655" xr:uid="{00000000-0005-0000-0000-000048040000}"/>
    <cellStyle name="40% - 强调文字颜色 6 5" xfId="2625" xr:uid="{00000000-0005-0000-0000-000049040000}"/>
    <cellStyle name="60% - Accent1 2" xfId="656" xr:uid="{00000000-0005-0000-0000-00004A040000}"/>
    <cellStyle name="60% - Accent1 3" xfId="657" xr:uid="{00000000-0005-0000-0000-00004B040000}"/>
    <cellStyle name="60% - Accent1 4" xfId="2266" xr:uid="{00000000-0005-0000-0000-00004C040000}"/>
    <cellStyle name="60% - Accent2 2" xfId="658" xr:uid="{00000000-0005-0000-0000-00004D040000}"/>
    <cellStyle name="60% - Accent2 3" xfId="659" xr:uid="{00000000-0005-0000-0000-00004E040000}"/>
    <cellStyle name="60% - Accent2 4" xfId="2267" xr:uid="{00000000-0005-0000-0000-00004F040000}"/>
    <cellStyle name="60% - Accent3 2" xfId="660" xr:uid="{00000000-0005-0000-0000-000050040000}"/>
    <cellStyle name="60% - Accent3 3" xfId="661" xr:uid="{00000000-0005-0000-0000-000051040000}"/>
    <cellStyle name="60% - Accent3 4" xfId="2268" xr:uid="{00000000-0005-0000-0000-000052040000}"/>
    <cellStyle name="60% - Accent4 2" xfId="662" xr:uid="{00000000-0005-0000-0000-000053040000}"/>
    <cellStyle name="60% - Accent4 3" xfId="663" xr:uid="{00000000-0005-0000-0000-000054040000}"/>
    <cellStyle name="60% - Accent4 4" xfId="2269" xr:uid="{00000000-0005-0000-0000-000055040000}"/>
    <cellStyle name="60% - Accent5 2" xfId="664" xr:uid="{00000000-0005-0000-0000-000056040000}"/>
    <cellStyle name="60% - Accent5 3" xfId="665" xr:uid="{00000000-0005-0000-0000-000057040000}"/>
    <cellStyle name="60% - Accent5 4" xfId="2270" xr:uid="{00000000-0005-0000-0000-000058040000}"/>
    <cellStyle name="60% - Accent6 2" xfId="666" xr:uid="{00000000-0005-0000-0000-000059040000}"/>
    <cellStyle name="60% - Accent6 3" xfId="667" xr:uid="{00000000-0005-0000-0000-00005A040000}"/>
    <cellStyle name="60% - Accent6 4" xfId="2271" xr:uid="{00000000-0005-0000-0000-00005B040000}"/>
    <cellStyle name="60% - 强调文字颜色 1" xfId="2626" xr:uid="{00000000-0005-0000-0000-00005C040000}"/>
    <cellStyle name="60% - 强调文字颜色 1 2" xfId="668" xr:uid="{00000000-0005-0000-0000-00005D040000}"/>
    <cellStyle name="60% - 强调文字颜色 1 2 2" xfId="669" xr:uid="{00000000-0005-0000-0000-00005E040000}"/>
    <cellStyle name="60% - 强调文字颜色 1 2 2 2" xfId="2627" xr:uid="{00000000-0005-0000-0000-00005F040000}"/>
    <cellStyle name="60% - 强调文字颜色 1 2 3" xfId="670" xr:uid="{00000000-0005-0000-0000-000060040000}"/>
    <cellStyle name="60% - 强调文字颜色 1 3" xfId="671" xr:uid="{00000000-0005-0000-0000-000061040000}"/>
    <cellStyle name="60% - 强调文字颜色 1 3 2" xfId="2628" xr:uid="{00000000-0005-0000-0000-000062040000}"/>
    <cellStyle name="60% - 强调文字颜色 1 3 2 2" xfId="2629" xr:uid="{00000000-0005-0000-0000-000063040000}"/>
    <cellStyle name="60% - 强调文字颜色 1 3 3" xfId="2630" xr:uid="{00000000-0005-0000-0000-000064040000}"/>
    <cellStyle name="60% - 强调文字颜色 1 4" xfId="672" xr:uid="{00000000-0005-0000-0000-000065040000}"/>
    <cellStyle name="60% - 强调文字颜色 1 5" xfId="2631" xr:uid="{00000000-0005-0000-0000-000066040000}"/>
    <cellStyle name="60% - 强调文字颜色 2" xfId="2632" xr:uid="{00000000-0005-0000-0000-000067040000}"/>
    <cellStyle name="60% - 强调文字颜色 2 2" xfId="673" xr:uid="{00000000-0005-0000-0000-000068040000}"/>
    <cellStyle name="60% - 强调文字颜色 2 2 2" xfId="674" xr:uid="{00000000-0005-0000-0000-000069040000}"/>
    <cellStyle name="60% - 强调文字颜色 2 2 2 2" xfId="2633" xr:uid="{00000000-0005-0000-0000-00006A040000}"/>
    <cellStyle name="60% - 强调文字颜色 2 2 3" xfId="675" xr:uid="{00000000-0005-0000-0000-00006B040000}"/>
    <cellStyle name="60% - 强调文字颜色 2 3" xfId="676" xr:uid="{00000000-0005-0000-0000-00006C040000}"/>
    <cellStyle name="60% - 强调文字颜色 2 3 2" xfId="2634" xr:uid="{00000000-0005-0000-0000-00006D040000}"/>
    <cellStyle name="60% - 强调文字颜色 2 3 2 2" xfId="2635" xr:uid="{00000000-0005-0000-0000-00006E040000}"/>
    <cellStyle name="60% - 强调文字颜色 2 3 3" xfId="2636" xr:uid="{00000000-0005-0000-0000-00006F040000}"/>
    <cellStyle name="60% - 强调文字颜色 2 4" xfId="677" xr:uid="{00000000-0005-0000-0000-000070040000}"/>
    <cellStyle name="60% - 强调文字颜色 2 5" xfId="2637" xr:uid="{00000000-0005-0000-0000-000071040000}"/>
    <cellStyle name="60% - 强调文字颜色 3" xfId="2638" xr:uid="{00000000-0005-0000-0000-000072040000}"/>
    <cellStyle name="60% - 强调文字颜色 3 2" xfId="678" xr:uid="{00000000-0005-0000-0000-000073040000}"/>
    <cellStyle name="60% - 强调文字颜色 3 2 2" xfId="679" xr:uid="{00000000-0005-0000-0000-000074040000}"/>
    <cellStyle name="60% - 强调文字颜色 3 2 2 2" xfId="2639" xr:uid="{00000000-0005-0000-0000-000075040000}"/>
    <cellStyle name="60% - 强调文字颜色 3 2 3" xfId="680" xr:uid="{00000000-0005-0000-0000-000076040000}"/>
    <cellStyle name="60% - 强调文字颜色 3 3" xfId="681" xr:uid="{00000000-0005-0000-0000-000077040000}"/>
    <cellStyle name="60% - 强调文字颜色 3 3 2" xfId="2640" xr:uid="{00000000-0005-0000-0000-000078040000}"/>
    <cellStyle name="60% - 强调文字颜色 3 3 2 2" xfId="2641" xr:uid="{00000000-0005-0000-0000-000079040000}"/>
    <cellStyle name="60% - 强调文字颜色 3 3 3" xfId="2642" xr:uid="{00000000-0005-0000-0000-00007A040000}"/>
    <cellStyle name="60% - 强调文字颜色 3 4" xfId="682" xr:uid="{00000000-0005-0000-0000-00007B040000}"/>
    <cellStyle name="60% - 强调文字颜色 3 5" xfId="2643" xr:uid="{00000000-0005-0000-0000-00007C040000}"/>
    <cellStyle name="60% - 强调文字颜色 4" xfId="2644" xr:uid="{00000000-0005-0000-0000-00007D040000}"/>
    <cellStyle name="60% - 强调文字颜色 4 2" xfId="683" xr:uid="{00000000-0005-0000-0000-00007E040000}"/>
    <cellStyle name="60% - 强调文字颜色 4 2 2" xfId="684" xr:uid="{00000000-0005-0000-0000-00007F040000}"/>
    <cellStyle name="60% - 强调文字颜色 4 2 2 2" xfId="2645" xr:uid="{00000000-0005-0000-0000-000080040000}"/>
    <cellStyle name="60% - 强调文字颜色 4 2 3" xfId="685" xr:uid="{00000000-0005-0000-0000-000081040000}"/>
    <cellStyle name="60% - 强调文字颜色 4 3" xfId="686" xr:uid="{00000000-0005-0000-0000-000082040000}"/>
    <cellStyle name="60% - 强调文字颜色 4 3 2" xfId="2646" xr:uid="{00000000-0005-0000-0000-000083040000}"/>
    <cellStyle name="60% - 强调文字颜色 4 3 2 2" xfId="2647" xr:uid="{00000000-0005-0000-0000-000084040000}"/>
    <cellStyle name="60% - 强调文字颜色 4 3 3" xfId="2648" xr:uid="{00000000-0005-0000-0000-000085040000}"/>
    <cellStyle name="60% - 强调文字颜色 4 4" xfId="687" xr:uid="{00000000-0005-0000-0000-000086040000}"/>
    <cellStyle name="60% - 强调文字颜色 4 5" xfId="2649" xr:uid="{00000000-0005-0000-0000-000087040000}"/>
    <cellStyle name="60% - 强调文字颜色 5" xfId="2650" xr:uid="{00000000-0005-0000-0000-000088040000}"/>
    <cellStyle name="60% - 强调文字颜色 5 2" xfId="688" xr:uid="{00000000-0005-0000-0000-000089040000}"/>
    <cellStyle name="60% - 强调文字颜色 5 2 2" xfId="689" xr:uid="{00000000-0005-0000-0000-00008A040000}"/>
    <cellStyle name="60% - 强调文字颜色 5 2 2 2" xfId="2651" xr:uid="{00000000-0005-0000-0000-00008B040000}"/>
    <cellStyle name="60% - 强调文字颜色 5 2 3" xfId="690" xr:uid="{00000000-0005-0000-0000-00008C040000}"/>
    <cellStyle name="60% - 强调文字颜色 5 3" xfId="691" xr:uid="{00000000-0005-0000-0000-00008D040000}"/>
    <cellStyle name="60% - 强调文字颜色 5 3 2" xfId="2652" xr:uid="{00000000-0005-0000-0000-00008E040000}"/>
    <cellStyle name="60% - 强调文字颜色 5 3 2 2" xfId="2653" xr:uid="{00000000-0005-0000-0000-00008F040000}"/>
    <cellStyle name="60% - 强调文字颜色 5 3 3" xfId="2654" xr:uid="{00000000-0005-0000-0000-000090040000}"/>
    <cellStyle name="60% - 强调文字颜色 5 4" xfId="692" xr:uid="{00000000-0005-0000-0000-000091040000}"/>
    <cellStyle name="60% - 强调文字颜色 5 5" xfId="2655" xr:uid="{00000000-0005-0000-0000-000092040000}"/>
    <cellStyle name="60% - 强调文字颜色 6" xfId="2656" xr:uid="{00000000-0005-0000-0000-000093040000}"/>
    <cellStyle name="60% - 强调文字颜色 6 2" xfId="693" xr:uid="{00000000-0005-0000-0000-000094040000}"/>
    <cellStyle name="60% - 强调文字颜色 6 2 2" xfId="694" xr:uid="{00000000-0005-0000-0000-000095040000}"/>
    <cellStyle name="60% - 强调文字颜色 6 2 2 2" xfId="2657" xr:uid="{00000000-0005-0000-0000-000096040000}"/>
    <cellStyle name="60% - 强调文字颜色 6 2 3" xfId="695" xr:uid="{00000000-0005-0000-0000-000097040000}"/>
    <cellStyle name="60% - 强调文字颜色 6 3" xfId="696" xr:uid="{00000000-0005-0000-0000-000098040000}"/>
    <cellStyle name="60% - 强调文字颜色 6 3 2" xfId="2658" xr:uid="{00000000-0005-0000-0000-000099040000}"/>
    <cellStyle name="60% - 强调文字颜色 6 3 2 2" xfId="2659" xr:uid="{00000000-0005-0000-0000-00009A040000}"/>
    <cellStyle name="60% - 强调文字颜色 6 3 3" xfId="2660" xr:uid="{00000000-0005-0000-0000-00009B040000}"/>
    <cellStyle name="60% - 强调文字颜色 6 4" xfId="697" xr:uid="{00000000-0005-0000-0000-00009C040000}"/>
    <cellStyle name="60% - 强调文字颜色 6 5" xfId="2661" xr:uid="{00000000-0005-0000-0000-00009D040000}"/>
    <cellStyle name="Accent1 2" xfId="698" xr:uid="{00000000-0005-0000-0000-00009E040000}"/>
    <cellStyle name="Accent1 3" xfId="699" xr:uid="{00000000-0005-0000-0000-00009F040000}"/>
    <cellStyle name="Accent1 4" xfId="2272" xr:uid="{00000000-0005-0000-0000-0000A0040000}"/>
    <cellStyle name="Accent2 2" xfId="700" xr:uid="{00000000-0005-0000-0000-0000A1040000}"/>
    <cellStyle name="Accent2 3" xfId="701" xr:uid="{00000000-0005-0000-0000-0000A2040000}"/>
    <cellStyle name="Accent2 4" xfId="2273" xr:uid="{00000000-0005-0000-0000-0000A3040000}"/>
    <cellStyle name="Accent3 2" xfId="702" xr:uid="{00000000-0005-0000-0000-0000A4040000}"/>
    <cellStyle name="Accent3 3" xfId="703" xr:uid="{00000000-0005-0000-0000-0000A5040000}"/>
    <cellStyle name="Accent3 4" xfId="2274" xr:uid="{00000000-0005-0000-0000-0000A6040000}"/>
    <cellStyle name="Accent4 2" xfId="704" xr:uid="{00000000-0005-0000-0000-0000A7040000}"/>
    <cellStyle name="Accent4 3" xfId="705" xr:uid="{00000000-0005-0000-0000-0000A8040000}"/>
    <cellStyle name="Accent4 4" xfId="2275" xr:uid="{00000000-0005-0000-0000-0000A9040000}"/>
    <cellStyle name="Accent5 2" xfId="706" xr:uid="{00000000-0005-0000-0000-0000AA040000}"/>
    <cellStyle name="Accent5 3" xfId="707" xr:uid="{00000000-0005-0000-0000-0000AB040000}"/>
    <cellStyle name="Accent5 4" xfId="2276" xr:uid="{00000000-0005-0000-0000-0000AC040000}"/>
    <cellStyle name="Accent6 2" xfId="708" xr:uid="{00000000-0005-0000-0000-0000AD040000}"/>
    <cellStyle name="Accent6 3" xfId="709" xr:uid="{00000000-0005-0000-0000-0000AE040000}"/>
    <cellStyle name="Accent6 4" xfId="2277" xr:uid="{00000000-0005-0000-0000-0000AF040000}"/>
    <cellStyle name="Bad 2" xfId="710" xr:uid="{00000000-0005-0000-0000-0000B0040000}"/>
    <cellStyle name="Bad 3" xfId="711" xr:uid="{00000000-0005-0000-0000-0000B1040000}"/>
    <cellStyle name="Bad 4" xfId="2278" xr:uid="{00000000-0005-0000-0000-0000B2040000}"/>
    <cellStyle name="Calculation 2" xfId="712" xr:uid="{00000000-0005-0000-0000-0000B3040000}"/>
    <cellStyle name="Calculation 3" xfId="713" xr:uid="{00000000-0005-0000-0000-0000B4040000}"/>
    <cellStyle name="Calculation 4" xfId="2279" xr:uid="{00000000-0005-0000-0000-0000B5040000}"/>
    <cellStyle name="Cancel" xfId="2662" xr:uid="{00000000-0005-0000-0000-0000B6040000}"/>
    <cellStyle name="Check Cell 2" xfId="714" xr:uid="{00000000-0005-0000-0000-0000B7040000}"/>
    <cellStyle name="Check Cell 3" xfId="715" xr:uid="{00000000-0005-0000-0000-0000B8040000}"/>
    <cellStyle name="Check Cell 4" xfId="2280" xr:uid="{00000000-0005-0000-0000-0000B9040000}"/>
    <cellStyle name="ColLevel_0" xfId="3120" xr:uid="{00000000-0005-0000-0000-0000BA040000}"/>
    <cellStyle name="Comma 10" xfId="716" xr:uid="{00000000-0005-0000-0000-0000BB040000}"/>
    <cellStyle name="Comma 10 2" xfId="717" xr:uid="{00000000-0005-0000-0000-0000BC040000}"/>
    <cellStyle name="Comma 2" xfId="718" xr:uid="{00000000-0005-0000-0000-0000BD040000}"/>
    <cellStyle name="Comma 2 2" xfId="719" xr:uid="{00000000-0005-0000-0000-0000BE040000}"/>
    <cellStyle name="Comma 2 2 2" xfId="720" xr:uid="{00000000-0005-0000-0000-0000BF040000}"/>
    <cellStyle name="Comma 2 2 3" xfId="721" xr:uid="{00000000-0005-0000-0000-0000C0040000}"/>
    <cellStyle name="Comma 2 2 4" xfId="2282" xr:uid="{00000000-0005-0000-0000-0000C1040000}"/>
    <cellStyle name="Comma 2 3" xfId="722" xr:uid="{00000000-0005-0000-0000-0000C2040000}"/>
    <cellStyle name="Comma 2 3 2" xfId="723" xr:uid="{00000000-0005-0000-0000-0000C3040000}"/>
    <cellStyle name="Comma 2 3 3" xfId="724" xr:uid="{00000000-0005-0000-0000-0000C4040000}"/>
    <cellStyle name="Comma 2 3 4" xfId="2283" xr:uid="{00000000-0005-0000-0000-0000C5040000}"/>
    <cellStyle name="Comma 2 4" xfId="725" xr:uid="{00000000-0005-0000-0000-0000C6040000}"/>
    <cellStyle name="Comma 2 5" xfId="726" xr:uid="{00000000-0005-0000-0000-0000C7040000}"/>
    <cellStyle name="Comma 2 6" xfId="2281" xr:uid="{00000000-0005-0000-0000-0000C8040000}"/>
    <cellStyle name="Comma 3" xfId="727" xr:uid="{00000000-0005-0000-0000-0000C9040000}"/>
    <cellStyle name="Comma 3 2" xfId="728" xr:uid="{00000000-0005-0000-0000-0000CA040000}"/>
    <cellStyle name="Comma 3 2 2" xfId="729" xr:uid="{00000000-0005-0000-0000-0000CB040000}"/>
    <cellStyle name="Comma 3 2 3" xfId="730" xr:uid="{00000000-0005-0000-0000-0000CC040000}"/>
    <cellStyle name="Comma 3 2 4" xfId="2285" xr:uid="{00000000-0005-0000-0000-0000CD040000}"/>
    <cellStyle name="Comma 3 3" xfId="731" xr:uid="{00000000-0005-0000-0000-0000CE040000}"/>
    <cellStyle name="Comma 3 4" xfId="732" xr:uid="{00000000-0005-0000-0000-0000CF040000}"/>
    <cellStyle name="Comma 3 5" xfId="2284" xr:uid="{00000000-0005-0000-0000-0000D0040000}"/>
    <cellStyle name="Comma 4" xfId="733" xr:uid="{00000000-0005-0000-0000-0000D1040000}"/>
    <cellStyle name="Comma 4 2" xfId="734" xr:uid="{00000000-0005-0000-0000-0000D2040000}"/>
    <cellStyle name="Comma 4 3" xfId="735" xr:uid="{00000000-0005-0000-0000-0000D3040000}"/>
    <cellStyle name="Comma 4 4" xfId="2286" xr:uid="{00000000-0005-0000-0000-0000D4040000}"/>
    <cellStyle name="Comma 5" xfId="736" xr:uid="{00000000-0005-0000-0000-0000D5040000}"/>
    <cellStyle name="Comma 5 2" xfId="737" xr:uid="{00000000-0005-0000-0000-0000D6040000}"/>
    <cellStyle name="Comma 5 3" xfId="738" xr:uid="{00000000-0005-0000-0000-0000D7040000}"/>
    <cellStyle name="Comma 5 4" xfId="2287" xr:uid="{00000000-0005-0000-0000-0000D8040000}"/>
    <cellStyle name="Comma 6" xfId="739" xr:uid="{00000000-0005-0000-0000-0000D9040000}"/>
    <cellStyle name="Comma 7" xfId="740" xr:uid="{00000000-0005-0000-0000-0000DA040000}"/>
    <cellStyle name="Currency 2" xfId="741" xr:uid="{00000000-0005-0000-0000-0000DB040000}"/>
    <cellStyle name="Currency 2 2" xfId="742" xr:uid="{00000000-0005-0000-0000-0000DC040000}"/>
    <cellStyle name="Currency 2 3" xfId="743" xr:uid="{00000000-0005-0000-0000-0000DD040000}"/>
    <cellStyle name="Currency 2 4" xfId="744" xr:uid="{00000000-0005-0000-0000-0000DE040000}"/>
    <cellStyle name="Currency 2 4 2" xfId="2288" xr:uid="{00000000-0005-0000-0000-0000DF040000}"/>
    <cellStyle name="Currency 2 5" xfId="2289" xr:uid="{00000000-0005-0000-0000-0000E0040000}"/>
    <cellStyle name="Currency 2 6" xfId="2046" xr:uid="{00000000-0005-0000-0000-0000E1040000}"/>
    <cellStyle name="Currency 2 7" xfId="2043" xr:uid="{00000000-0005-0000-0000-0000E2040000}"/>
    <cellStyle name="Currency 2_WM BHG 2014 comforter set quote sheet 122313" xfId="745" xr:uid="{00000000-0005-0000-0000-0000E3040000}"/>
    <cellStyle name="Currency 21" xfId="746" xr:uid="{00000000-0005-0000-0000-0000E4040000}"/>
    <cellStyle name="Currency 3" xfId="747" xr:uid="{00000000-0005-0000-0000-0000E5040000}"/>
    <cellStyle name="Currency 4" xfId="748" xr:uid="{00000000-0005-0000-0000-0000E6040000}"/>
    <cellStyle name="Currency 4 2" xfId="749" xr:uid="{00000000-0005-0000-0000-0000E7040000}"/>
    <cellStyle name="Currency 4 2 2" xfId="2290" xr:uid="{00000000-0005-0000-0000-0000E8040000}"/>
    <cellStyle name="Currency 4 3" xfId="750" xr:uid="{00000000-0005-0000-0000-0000E9040000}"/>
    <cellStyle name="Currency 4 4" xfId="2042" xr:uid="{00000000-0005-0000-0000-0000EA040000}"/>
    <cellStyle name="Currency 5" xfId="751" xr:uid="{00000000-0005-0000-0000-0000EB040000}"/>
    <cellStyle name="Currency 6" xfId="752" xr:uid="{00000000-0005-0000-0000-0000EC040000}"/>
    <cellStyle name="Currency 6 2" xfId="2291" xr:uid="{00000000-0005-0000-0000-0000ED040000}"/>
    <cellStyle name="Currency 7" xfId="753" xr:uid="{00000000-0005-0000-0000-0000EE040000}"/>
    <cellStyle name="Currency 7 2" xfId="2292" xr:uid="{00000000-0005-0000-0000-0000EF040000}"/>
    <cellStyle name="Currency 8" xfId="2293" xr:uid="{00000000-0005-0000-0000-0000F0040000}"/>
    <cellStyle name="Currency 9" xfId="3455" xr:uid="{00000000-0005-0000-0000-0000F1040000}"/>
    <cellStyle name="Explanatory Text 2" xfId="754" xr:uid="{00000000-0005-0000-0000-0000F2040000}"/>
    <cellStyle name="Explanatory Text 3" xfId="755" xr:uid="{00000000-0005-0000-0000-0000F3040000}"/>
    <cellStyle name="Explanatory Text 4" xfId="2294" xr:uid="{00000000-0005-0000-0000-0000F4040000}"/>
    <cellStyle name="Good 2" xfId="756" xr:uid="{00000000-0005-0000-0000-0000F5040000}"/>
    <cellStyle name="Good 3" xfId="757" xr:uid="{00000000-0005-0000-0000-0000F6040000}"/>
    <cellStyle name="Good 4" xfId="2295" xr:uid="{00000000-0005-0000-0000-0000F7040000}"/>
    <cellStyle name="Grey" xfId="2663" xr:uid="{00000000-0005-0000-0000-0000F8040000}"/>
    <cellStyle name="Header" xfId="758" xr:uid="{00000000-0005-0000-0000-0000F9040000}"/>
    <cellStyle name="Heading 1 2" xfId="759" xr:uid="{00000000-0005-0000-0000-0000FA040000}"/>
    <cellStyle name="Heading 1 3" xfId="760" xr:uid="{00000000-0005-0000-0000-0000FB040000}"/>
    <cellStyle name="Heading 1 4" xfId="2296" xr:uid="{00000000-0005-0000-0000-0000FC040000}"/>
    <cellStyle name="Heading 2 2" xfId="761" xr:uid="{00000000-0005-0000-0000-0000FD040000}"/>
    <cellStyle name="Heading 2 3" xfId="762" xr:uid="{00000000-0005-0000-0000-0000FE040000}"/>
    <cellStyle name="Heading 2 4" xfId="2297" xr:uid="{00000000-0005-0000-0000-0000FF040000}"/>
    <cellStyle name="Heading 3 2" xfId="763" xr:uid="{00000000-0005-0000-0000-000000050000}"/>
    <cellStyle name="Heading 3 3" xfId="764" xr:uid="{00000000-0005-0000-0000-000001050000}"/>
    <cellStyle name="Heading 3 4" xfId="2298" xr:uid="{00000000-0005-0000-0000-000002050000}"/>
    <cellStyle name="Heading 4 2" xfId="765" xr:uid="{00000000-0005-0000-0000-000003050000}"/>
    <cellStyle name="Heading 4 3" xfId="766" xr:uid="{00000000-0005-0000-0000-000004050000}"/>
    <cellStyle name="Heading 4 4" xfId="2299" xr:uid="{00000000-0005-0000-0000-000005050000}"/>
    <cellStyle name="Hyperlink 2" xfId="767" xr:uid="{00000000-0005-0000-0000-000006050000}"/>
    <cellStyle name="Input [yellow]" xfId="2664" xr:uid="{00000000-0005-0000-0000-000007050000}"/>
    <cellStyle name="Input 2" xfId="768" xr:uid="{00000000-0005-0000-0000-000008050000}"/>
    <cellStyle name="Input 3" xfId="769" xr:uid="{00000000-0005-0000-0000-000009050000}"/>
    <cellStyle name="Input 4" xfId="2300" xr:uid="{00000000-0005-0000-0000-00000A050000}"/>
    <cellStyle name="Input 5" xfId="2665" xr:uid="{00000000-0005-0000-0000-00000B050000}"/>
    <cellStyle name="Input 6" xfId="2666" xr:uid="{00000000-0005-0000-0000-00000C050000}"/>
    <cellStyle name="Linked Cell 2" xfId="770" xr:uid="{00000000-0005-0000-0000-00000D050000}"/>
    <cellStyle name="Linked Cell 3" xfId="771" xr:uid="{00000000-0005-0000-0000-00000E050000}"/>
    <cellStyle name="Linked Cell 4" xfId="2301" xr:uid="{00000000-0005-0000-0000-00000F050000}"/>
    <cellStyle name="Neutral 2" xfId="772" xr:uid="{00000000-0005-0000-0000-000010050000}"/>
    <cellStyle name="Neutral 3" xfId="773" xr:uid="{00000000-0005-0000-0000-000011050000}"/>
    <cellStyle name="Neutral 4" xfId="2302" xr:uid="{00000000-0005-0000-0000-000012050000}"/>
    <cellStyle name="no dec" xfId="2667" xr:uid="{00000000-0005-0000-0000-000013050000}"/>
    <cellStyle name="nonIncludedStores" xfId="774" xr:uid="{00000000-0005-0000-0000-000014050000}"/>
    <cellStyle name="Normal - Style1" xfId="2668" xr:uid="{00000000-0005-0000-0000-000015050000}"/>
    <cellStyle name="Normal 1" xfId="4" xr:uid="{00000000-0005-0000-0000-000016050000}"/>
    <cellStyle name="Normal 1 2" xfId="13" xr:uid="{00000000-0005-0000-0000-000017050000}"/>
    <cellStyle name="Normal 1 2 4" xfId="775" xr:uid="{00000000-0005-0000-0000-000018050000}"/>
    <cellStyle name="Normal 1 2 4 2" xfId="776" xr:uid="{00000000-0005-0000-0000-000019050000}"/>
    <cellStyle name="Normal 1 3" xfId="777" xr:uid="{00000000-0005-0000-0000-00001A050000}"/>
    <cellStyle name="Normal 1 3 2" xfId="778" xr:uid="{00000000-0005-0000-0000-00001B050000}"/>
    <cellStyle name="Normal 1 4" xfId="779" xr:uid="{00000000-0005-0000-0000-00001C050000}"/>
    <cellStyle name="Normal 10" xfId="780" xr:uid="{00000000-0005-0000-0000-00001D050000}"/>
    <cellStyle name="Normal 10 10" xfId="781" xr:uid="{00000000-0005-0000-0000-00001E050000}"/>
    <cellStyle name="Normal 10 10 2" xfId="782" xr:uid="{00000000-0005-0000-0000-00001F050000}"/>
    <cellStyle name="Normal 10 10_CCD SteinMart blanket  throw 20140116 (2)" xfId="3121" xr:uid="{00000000-0005-0000-0000-000020050000}"/>
    <cellStyle name="Normal 10 11" xfId="783" xr:uid="{00000000-0005-0000-0000-000021050000}"/>
    <cellStyle name="Normal 10 11 2" xfId="784" xr:uid="{00000000-0005-0000-0000-000022050000}"/>
    <cellStyle name="Normal 10 11_CCD SteinMart blanket  throw 20140116 (2)" xfId="3122" xr:uid="{00000000-0005-0000-0000-000023050000}"/>
    <cellStyle name="Normal 10 12" xfId="785" xr:uid="{00000000-0005-0000-0000-000024050000}"/>
    <cellStyle name="Normal 10 12 2" xfId="786" xr:uid="{00000000-0005-0000-0000-000025050000}"/>
    <cellStyle name="Normal 10 12_CCD SteinMart blanket  throw 20140116 (2)" xfId="3123" xr:uid="{00000000-0005-0000-0000-000026050000}"/>
    <cellStyle name="Normal 10 13" xfId="787" xr:uid="{00000000-0005-0000-0000-000027050000}"/>
    <cellStyle name="Normal 10 13 2" xfId="788" xr:uid="{00000000-0005-0000-0000-000028050000}"/>
    <cellStyle name="Normal 10 13_CCD SteinMart blanket  throw 20140116 (2)" xfId="3124" xr:uid="{00000000-0005-0000-0000-000029050000}"/>
    <cellStyle name="Normal 10 14" xfId="789" xr:uid="{00000000-0005-0000-0000-00002A050000}"/>
    <cellStyle name="Normal 10 14 2" xfId="790" xr:uid="{00000000-0005-0000-0000-00002B050000}"/>
    <cellStyle name="Normal 10 14_CCD SteinMart blanket  throw 20140116 (2)" xfId="3125" xr:uid="{00000000-0005-0000-0000-00002C050000}"/>
    <cellStyle name="Normal 10 15" xfId="791" xr:uid="{00000000-0005-0000-0000-00002D050000}"/>
    <cellStyle name="Normal 10 15 2" xfId="792" xr:uid="{00000000-0005-0000-0000-00002E050000}"/>
    <cellStyle name="Normal 10 15_CCD SteinMart blanket  throw 20140116 (2)" xfId="3126" xr:uid="{00000000-0005-0000-0000-00002F050000}"/>
    <cellStyle name="Normal 10 16" xfId="793" xr:uid="{00000000-0005-0000-0000-000030050000}"/>
    <cellStyle name="Normal 10 16 2" xfId="794" xr:uid="{00000000-0005-0000-0000-000031050000}"/>
    <cellStyle name="Normal 10 16_CCD SteinMart blanket  throw 20140116 (2)" xfId="3127" xr:uid="{00000000-0005-0000-0000-000032050000}"/>
    <cellStyle name="Normal 10 17" xfId="795" xr:uid="{00000000-0005-0000-0000-000033050000}"/>
    <cellStyle name="Normal 10 17 2" xfId="796" xr:uid="{00000000-0005-0000-0000-000034050000}"/>
    <cellStyle name="Normal 10 17_CCD SteinMart blanket  throw 20140116 (2)" xfId="3128" xr:uid="{00000000-0005-0000-0000-000035050000}"/>
    <cellStyle name="Normal 10 18" xfId="797" xr:uid="{00000000-0005-0000-0000-000036050000}"/>
    <cellStyle name="Normal 10 18 2" xfId="798" xr:uid="{00000000-0005-0000-0000-000037050000}"/>
    <cellStyle name="Normal 10 18_CCD SteinMart blanket  throw 20140116 (2)" xfId="3129" xr:uid="{00000000-0005-0000-0000-000038050000}"/>
    <cellStyle name="Normal 10 19" xfId="2669" xr:uid="{00000000-0005-0000-0000-000039050000}"/>
    <cellStyle name="Normal 10 2" xfId="799" xr:uid="{00000000-0005-0000-0000-00003A050000}"/>
    <cellStyle name="Normal 10 2 2" xfId="800" xr:uid="{00000000-0005-0000-0000-00003B050000}"/>
    <cellStyle name="Normal 10 2_CCD SteinMart blanket  throw 20140116 (2)" xfId="3130" xr:uid="{00000000-0005-0000-0000-00003C050000}"/>
    <cellStyle name="Normal 10 3" xfId="801" xr:uid="{00000000-0005-0000-0000-00003D050000}"/>
    <cellStyle name="Normal 10 3 2" xfId="802" xr:uid="{00000000-0005-0000-0000-00003E050000}"/>
    <cellStyle name="Normal 10 3_CCD SteinMart blanket  throw 20140116 (2)" xfId="3131" xr:uid="{00000000-0005-0000-0000-00003F050000}"/>
    <cellStyle name="Normal 10 4" xfId="803" xr:uid="{00000000-0005-0000-0000-000040050000}"/>
    <cellStyle name="Normal 10 4 2" xfId="804" xr:uid="{00000000-0005-0000-0000-000041050000}"/>
    <cellStyle name="Normal 10 4_CCD SteinMart blanket  throw 20140116 (2)" xfId="3132" xr:uid="{00000000-0005-0000-0000-000042050000}"/>
    <cellStyle name="Normal 10 5" xfId="805" xr:uid="{00000000-0005-0000-0000-000043050000}"/>
    <cellStyle name="Normal 10 5 2" xfId="806" xr:uid="{00000000-0005-0000-0000-000044050000}"/>
    <cellStyle name="Normal 10 5_CCD SteinMart blanket  throw 20140116 (2)" xfId="3133" xr:uid="{00000000-0005-0000-0000-000045050000}"/>
    <cellStyle name="Normal 10 6" xfId="807" xr:uid="{00000000-0005-0000-0000-000046050000}"/>
    <cellStyle name="Normal 10 6 2" xfId="808" xr:uid="{00000000-0005-0000-0000-000047050000}"/>
    <cellStyle name="Normal 10 6_CCD SteinMart blanket  throw 20140116 (2)" xfId="3134" xr:uid="{00000000-0005-0000-0000-000048050000}"/>
    <cellStyle name="Normal 10 7" xfId="809" xr:uid="{00000000-0005-0000-0000-000049050000}"/>
    <cellStyle name="Normal 10 7 2" xfId="810" xr:uid="{00000000-0005-0000-0000-00004A050000}"/>
    <cellStyle name="Normal 10 7_CCD SteinMart blanket  throw 20140116 (2)" xfId="3135" xr:uid="{00000000-0005-0000-0000-00004B050000}"/>
    <cellStyle name="Normal 10 8" xfId="811" xr:uid="{00000000-0005-0000-0000-00004C050000}"/>
    <cellStyle name="Normal 10 8 2" xfId="812" xr:uid="{00000000-0005-0000-0000-00004D050000}"/>
    <cellStyle name="Normal 10 8_CCD SteinMart blanket  throw 20140116 (2)" xfId="3136" xr:uid="{00000000-0005-0000-0000-00004E050000}"/>
    <cellStyle name="Normal 10 9" xfId="813" xr:uid="{00000000-0005-0000-0000-00004F050000}"/>
    <cellStyle name="Normal 10 9 2" xfId="814" xr:uid="{00000000-0005-0000-0000-000050050000}"/>
    <cellStyle name="Normal 10 9_CCD SteinMart blanket  throw 20140116 (2)" xfId="3137" xr:uid="{00000000-0005-0000-0000-000051050000}"/>
    <cellStyle name="Normal 10_CCD SteinMart blanket  throw 20140116 (2)" xfId="3138" xr:uid="{00000000-0005-0000-0000-000052050000}"/>
    <cellStyle name="Normal 11" xfId="815" xr:uid="{00000000-0005-0000-0000-000053050000}"/>
    <cellStyle name="Normal 11 10" xfId="816" xr:uid="{00000000-0005-0000-0000-000054050000}"/>
    <cellStyle name="Normal 11 10 2" xfId="817" xr:uid="{00000000-0005-0000-0000-000055050000}"/>
    <cellStyle name="Normal 11 10_CCD SteinMart blanket  throw 20140116 (2)" xfId="3139" xr:uid="{00000000-0005-0000-0000-000056050000}"/>
    <cellStyle name="Normal 11 11" xfId="818" xr:uid="{00000000-0005-0000-0000-000057050000}"/>
    <cellStyle name="Normal 11 11 2" xfId="819" xr:uid="{00000000-0005-0000-0000-000058050000}"/>
    <cellStyle name="Normal 11 11_CCD SteinMart blanket  throw 20140116 (2)" xfId="3140" xr:uid="{00000000-0005-0000-0000-000059050000}"/>
    <cellStyle name="Normal 11 12" xfId="820" xr:uid="{00000000-0005-0000-0000-00005A050000}"/>
    <cellStyle name="Normal 11 12 2" xfId="821" xr:uid="{00000000-0005-0000-0000-00005B050000}"/>
    <cellStyle name="Normal 11 12_CCD SteinMart blanket  throw 20140116 (2)" xfId="3141" xr:uid="{00000000-0005-0000-0000-00005C050000}"/>
    <cellStyle name="Normal 11 13" xfId="822" xr:uid="{00000000-0005-0000-0000-00005D050000}"/>
    <cellStyle name="Normal 11 13 2" xfId="823" xr:uid="{00000000-0005-0000-0000-00005E050000}"/>
    <cellStyle name="Normal 11 13_CCD SteinMart blanket  throw 20140116 (2)" xfId="3142" xr:uid="{00000000-0005-0000-0000-00005F050000}"/>
    <cellStyle name="Normal 11 14" xfId="824" xr:uid="{00000000-0005-0000-0000-000060050000}"/>
    <cellStyle name="Normal 11 14 2" xfId="825" xr:uid="{00000000-0005-0000-0000-000061050000}"/>
    <cellStyle name="Normal 11 14_CCD SteinMart blanket  throw 20140116 (2)" xfId="3143" xr:uid="{00000000-0005-0000-0000-000062050000}"/>
    <cellStyle name="Normal 11 15" xfId="826" xr:uid="{00000000-0005-0000-0000-000063050000}"/>
    <cellStyle name="Normal 11 15 2" xfId="827" xr:uid="{00000000-0005-0000-0000-000064050000}"/>
    <cellStyle name="Normal 11 15_CCD SteinMart blanket  throw 20140116 (2)" xfId="3144" xr:uid="{00000000-0005-0000-0000-000065050000}"/>
    <cellStyle name="Normal 11 16" xfId="828" xr:uid="{00000000-0005-0000-0000-000066050000}"/>
    <cellStyle name="Normal 11 16 2" xfId="829" xr:uid="{00000000-0005-0000-0000-000067050000}"/>
    <cellStyle name="Normal 11 16_CCD SteinMart blanket  throw 20140116 (2)" xfId="3145" xr:uid="{00000000-0005-0000-0000-000068050000}"/>
    <cellStyle name="Normal 11 17" xfId="830" xr:uid="{00000000-0005-0000-0000-000069050000}"/>
    <cellStyle name="Normal 11 17 2" xfId="831" xr:uid="{00000000-0005-0000-0000-00006A050000}"/>
    <cellStyle name="Normal 11 17_CCD SteinMart blanket  throw 20140116 (2)" xfId="3146" xr:uid="{00000000-0005-0000-0000-00006B050000}"/>
    <cellStyle name="Normal 11 18" xfId="832" xr:uid="{00000000-0005-0000-0000-00006C050000}"/>
    <cellStyle name="Normal 11 18 2" xfId="833" xr:uid="{00000000-0005-0000-0000-00006D050000}"/>
    <cellStyle name="Normal 11 18_CCD SteinMart blanket  throw 20140116 (2)" xfId="3147" xr:uid="{00000000-0005-0000-0000-00006E050000}"/>
    <cellStyle name="Normal 11 2" xfId="834" xr:uid="{00000000-0005-0000-0000-00006F050000}"/>
    <cellStyle name="Normal 11 2 2" xfId="835" xr:uid="{00000000-0005-0000-0000-000070050000}"/>
    <cellStyle name="Normal 11 2_CCD SteinMart blanket  throw 20140116 (2)" xfId="3148" xr:uid="{00000000-0005-0000-0000-000071050000}"/>
    <cellStyle name="Normal 11 3" xfId="836" xr:uid="{00000000-0005-0000-0000-000072050000}"/>
    <cellStyle name="Normal 11 3 2" xfId="837" xr:uid="{00000000-0005-0000-0000-000073050000}"/>
    <cellStyle name="Normal 11 3_CCD SteinMart blanket  throw 20140116 (2)" xfId="3149" xr:uid="{00000000-0005-0000-0000-000074050000}"/>
    <cellStyle name="Normal 11 4" xfId="838" xr:uid="{00000000-0005-0000-0000-000075050000}"/>
    <cellStyle name="Normal 11 4 2" xfId="839" xr:uid="{00000000-0005-0000-0000-000076050000}"/>
    <cellStyle name="Normal 11 4_CCD SteinMart blanket  throw 20140116 (2)" xfId="3150" xr:uid="{00000000-0005-0000-0000-000077050000}"/>
    <cellStyle name="Normal 11 5" xfId="840" xr:uid="{00000000-0005-0000-0000-000078050000}"/>
    <cellStyle name="Normal 11 5 2" xfId="841" xr:uid="{00000000-0005-0000-0000-000079050000}"/>
    <cellStyle name="Normal 11 5_CCD SteinMart blanket  throw 20140116 (2)" xfId="3151" xr:uid="{00000000-0005-0000-0000-00007A050000}"/>
    <cellStyle name="Normal 11 6" xfId="842" xr:uid="{00000000-0005-0000-0000-00007B050000}"/>
    <cellStyle name="Normal 11 6 2" xfId="843" xr:uid="{00000000-0005-0000-0000-00007C050000}"/>
    <cellStyle name="Normal 11 6_CCD SteinMart blanket  throw 20140116 (2)" xfId="3152" xr:uid="{00000000-0005-0000-0000-00007D050000}"/>
    <cellStyle name="Normal 11 7" xfId="844" xr:uid="{00000000-0005-0000-0000-00007E050000}"/>
    <cellStyle name="Normal 11 7 2" xfId="845" xr:uid="{00000000-0005-0000-0000-00007F050000}"/>
    <cellStyle name="Normal 11 7_CCD SteinMart blanket  throw 20140116 (2)" xfId="3153" xr:uid="{00000000-0005-0000-0000-000080050000}"/>
    <cellStyle name="Normal 11 8" xfId="846" xr:uid="{00000000-0005-0000-0000-000081050000}"/>
    <cellStyle name="Normal 11 8 2" xfId="847" xr:uid="{00000000-0005-0000-0000-000082050000}"/>
    <cellStyle name="Normal 11 8_CCD SteinMart blanket  throw 20140116 (2)" xfId="3154" xr:uid="{00000000-0005-0000-0000-000083050000}"/>
    <cellStyle name="Normal 11 9" xfId="848" xr:uid="{00000000-0005-0000-0000-000084050000}"/>
    <cellStyle name="Normal 11 9 2" xfId="849" xr:uid="{00000000-0005-0000-0000-000085050000}"/>
    <cellStyle name="Normal 11 9_CCD SteinMart blanket  throw 20140116 (2)" xfId="3155" xr:uid="{00000000-0005-0000-0000-000086050000}"/>
    <cellStyle name="Normal 11_CCD SteinMart blanket  throw 20140116 (2)" xfId="3156" xr:uid="{00000000-0005-0000-0000-000087050000}"/>
    <cellStyle name="Normal 12" xfId="850" xr:uid="{00000000-0005-0000-0000-000088050000}"/>
    <cellStyle name="Normal 12 2" xfId="851" xr:uid="{00000000-0005-0000-0000-000089050000}"/>
    <cellStyle name="Normal 13" xfId="852" xr:uid="{00000000-0005-0000-0000-00008A050000}"/>
    <cellStyle name="Normal 13 10" xfId="853" xr:uid="{00000000-0005-0000-0000-00008B050000}"/>
    <cellStyle name="Normal 13 10 2" xfId="854" xr:uid="{00000000-0005-0000-0000-00008C050000}"/>
    <cellStyle name="Normal 13 10_CCD SteinMart blanket  throw 20140116 (2)" xfId="3157" xr:uid="{00000000-0005-0000-0000-00008D050000}"/>
    <cellStyle name="Normal 13 11" xfId="855" xr:uid="{00000000-0005-0000-0000-00008E050000}"/>
    <cellStyle name="Normal 13 11 2" xfId="856" xr:uid="{00000000-0005-0000-0000-00008F050000}"/>
    <cellStyle name="Normal 13 11_CCD SteinMart blanket  throw 20140116 (2)" xfId="3158" xr:uid="{00000000-0005-0000-0000-000090050000}"/>
    <cellStyle name="Normal 13 12" xfId="857" xr:uid="{00000000-0005-0000-0000-000091050000}"/>
    <cellStyle name="Normal 13 12 2" xfId="858" xr:uid="{00000000-0005-0000-0000-000092050000}"/>
    <cellStyle name="Normal 13 12_CCD SteinMart blanket  throw 20140116 (2)" xfId="3159" xr:uid="{00000000-0005-0000-0000-000093050000}"/>
    <cellStyle name="Normal 13 13" xfId="859" xr:uid="{00000000-0005-0000-0000-000094050000}"/>
    <cellStyle name="Normal 13 13 2" xfId="860" xr:uid="{00000000-0005-0000-0000-000095050000}"/>
    <cellStyle name="Normal 13 13_CCD SteinMart blanket  throw 20140116 (2)" xfId="3160" xr:uid="{00000000-0005-0000-0000-000096050000}"/>
    <cellStyle name="Normal 13 14" xfId="861" xr:uid="{00000000-0005-0000-0000-000097050000}"/>
    <cellStyle name="Normal 13 14 2" xfId="862" xr:uid="{00000000-0005-0000-0000-000098050000}"/>
    <cellStyle name="Normal 13 14_CCD SteinMart blanket  throw 20140116 (2)" xfId="3161" xr:uid="{00000000-0005-0000-0000-000099050000}"/>
    <cellStyle name="Normal 13 15" xfId="863" xr:uid="{00000000-0005-0000-0000-00009A050000}"/>
    <cellStyle name="Normal 13 15 2" xfId="864" xr:uid="{00000000-0005-0000-0000-00009B050000}"/>
    <cellStyle name="Normal 13 15_CCD SteinMart blanket  throw 20140116 (2)" xfId="3162" xr:uid="{00000000-0005-0000-0000-00009C050000}"/>
    <cellStyle name="Normal 13 16" xfId="865" xr:uid="{00000000-0005-0000-0000-00009D050000}"/>
    <cellStyle name="Normal 13 16 2" xfId="866" xr:uid="{00000000-0005-0000-0000-00009E050000}"/>
    <cellStyle name="Normal 13 16_CCD SteinMart blanket  throw 20140116 (2)" xfId="3163" xr:uid="{00000000-0005-0000-0000-00009F050000}"/>
    <cellStyle name="Normal 13 17" xfId="867" xr:uid="{00000000-0005-0000-0000-0000A0050000}"/>
    <cellStyle name="Normal 13 17 2" xfId="868" xr:uid="{00000000-0005-0000-0000-0000A1050000}"/>
    <cellStyle name="Normal 13 17_CCD SteinMart blanket  throw 20140116 (2)" xfId="3164" xr:uid="{00000000-0005-0000-0000-0000A2050000}"/>
    <cellStyle name="Normal 13 18" xfId="869" xr:uid="{00000000-0005-0000-0000-0000A3050000}"/>
    <cellStyle name="Normal 13 18 2" xfId="870" xr:uid="{00000000-0005-0000-0000-0000A4050000}"/>
    <cellStyle name="Normal 13 18_CCD SteinMart blanket  throw 20140116 (2)" xfId="3165" xr:uid="{00000000-0005-0000-0000-0000A5050000}"/>
    <cellStyle name="Normal 13 2" xfId="871" xr:uid="{00000000-0005-0000-0000-0000A6050000}"/>
    <cellStyle name="Normal 13 2 2" xfId="872" xr:uid="{00000000-0005-0000-0000-0000A7050000}"/>
    <cellStyle name="Normal 13 2_CCD SteinMart blanket  throw 20140116 (2)" xfId="3166" xr:uid="{00000000-0005-0000-0000-0000A8050000}"/>
    <cellStyle name="Normal 13 21" xfId="873" xr:uid="{00000000-0005-0000-0000-0000A9050000}"/>
    <cellStyle name="Normal 13 21 2" xfId="874" xr:uid="{00000000-0005-0000-0000-0000AA050000}"/>
    <cellStyle name="Normal 13 21_CCD SteinMart blanket  throw 20140116 (2)" xfId="3167" xr:uid="{00000000-0005-0000-0000-0000AB050000}"/>
    <cellStyle name="Normal 13 22" xfId="875" xr:uid="{00000000-0005-0000-0000-0000AC050000}"/>
    <cellStyle name="Normal 13 22 2" xfId="876" xr:uid="{00000000-0005-0000-0000-0000AD050000}"/>
    <cellStyle name="Normal 13 22_CCD SteinMart blanket  throw 20140116 (2)" xfId="3168" xr:uid="{00000000-0005-0000-0000-0000AE050000}"/>
    <cellStyle name="Normal 13 23" xfId="877" xr:uid="{00000000-0005-0000-0000-0000AF050000}"/>
    <cellStyle name="Normal 13 23 2" xfId="878" xr:uid="{00000000-0005-0000-0000-0000B0050000}"/>
    <cellStyle name="Normal 13 23_CCD SteinMart blanket  throw 20140116 (2)" xfId="3169" xr:uid="{00000000-0005-0000-0000-0000B1050000}"/>
    <cellStyle name="Normal 13 3" xfId="879" xr:uid="{00000000-0005-0000-0000-0000B2050000}"/>
    <cellStyle name="Normal 13 3 2" xfId="880" xr:uid="{00000000-0005-0000-0000-0000B3050000}"/>
    <cellStyle name="Normal 13 3_CCD SteinMart blanket  throw 20140116 (2)" xfId="3170" xr:uid="{00000000-0005-0000-0000-0000B4050000}"/>
    <cellStyle name="Normal 13 33" xfId="881" xr:uid="{00000000-0005-0000-0000-0000B5050000}"/>
    <cellStyle name="Normal 13 33 2" xfId="882" xr:uid="{00000000-0005-0000-0000-0000B6050000}"/>
    <cellStyle name="Normal 13 33_CCD SteinMart blanket  throw 20140116 (2)" xfId="3171" xr:uid="{00000000-0005-0000-0000-0000B7050000}"/>
    <cellStyle name="Normal 13 34" xfId="883" xr:uid="{00000000-0005-0000-0000-0000B8050000}"/>
    <cellStyle name="Normal 13 34 2" xfId="884" xr:uid="{00000000-0005-0000-0000-0000B9050000}"/>
    <cellStyle name="Normal 13 34_CCD SteinMart blanket  throw 20140116 (2)" xfId="3172" xr:uid="{00000000-0005-0000-0000-0000BA050000}"/>
    <cellStyle name="Normal 13 4" xfId="885" xr:uid="{00000000-0005-0000-0000-0000BB050000}"/>
    <cellStyle name="Normal 13 4 2" xfId="886" xr:uid="{00000000-0005-0000-0000-0000BC050000}"/>
    <cellStyle name="Normal 13 4_CCD SteinMart blanket  throw 20140116 (2)" xfId="3173" xr:uid="{00000000-0005-0000-0000-0000BD050000}"/>
    <cellStyle name="Normal 13 5" xfId="887" xr:uid="{00000000-0005-0000-0000-0000BE050000}"/>
    <cellStyle name="Normal 13 5 2" xfId="888" xr:uid="{00000000-0005-0000-0000-0000BF050000}"/>
    <cellStyle name="Normal 13 5_CCD SteinMart blanket  throw 20140116 (2)" xfId="3174" xr:uid="{00000000-0005-0000-0000-0000C0050000}"/>
    <cellStyle name="Normal 13 6" xfId="889" xr:uid="{00000000-0005-0000-0000-0000C1050000}"/>
    <cellStyle name="Normal 13 6 2" xfId="890" xr:uid="{00000000-0005-0000-0000-0000C2050000}"/>
    <cellStyle name="Normal 13 6_CCD SteinMart blanket  throw 20140116 (2)" xfId="3175" xr:uid="{00000000-0005-0000-0000-0000C3050000}"/>
    <cellStyle name="Normal 13 7" xfId="891" xr:uid="{00000000-0005-0000-0000-0000C4050000}"/>
    <cellStyle name="Normal 13 7 2" xfId="892" xr:uid="{00000000-0005-0000-0000-0000C5050000}"/>
    <cellStyle name="Normal 13 7_CCD SteinMart blanket  throw 20140116 (2)" xfId="3176" xr:uid="{00000000-0005-0000-0000-0000C6050000}"/>
    <cellStyle name="Normal 13 8" xfId="893" xr:uid="{00000000-0005-0000-0000-0000C7050000}"/>
    <cellStyle name="Normal 13 8 2" xfId="894" xr:uid="{00000000-0005-0000-0000-0000C8050000}"/>
    <cellStyle name="Normal 13 8_CCD SteinMart blanket  throw 20140116 (2)" xfId="3177" xr:uid="{00000000-0005-0000-0000-0000C9050000}"/>
    <cellStyle name="Normal 13 9" xfId="895" xr:uid="{00000000-0005-0000-0000-0000CA050000}"/>
    <cellStyle name="Normal 13 9 2" xfId="896" xr:uid="{00000000-0005-0000-0000-0000CB050000}"/>
    <cellStyle name="Normal 13 9_CCD SteinMart blanket  throw 20140116 (2)" xfId="3178" xr:uid="{00000000-0005-0000-0000-0000CC050000}"/>
    <cellStyle name="Normal 13_CCD SteinMart blanket  throw 20140116 (2)" xfId="3179" xr:uid="{00000000-0005-0000-0000-0000CD050000}"/>
    <cellStyle name="Normal 14" xfId="897" xr:uid="{00000000-0005-0000-0000-0000CE050000}"/>
    <cellStyle name="Normal 14 10" xfId="898" xr:uid="{00000000-0005-0000-0000-0000CF050000}"/>
    <cellStyle name="Normal 14 10 2" xfId="899" xr:uid="{00000000-0005-0000-0000-0000D0050000}"/>
    <cellStyle name="Normal 14 10_CCD SteinMart blanket  throw 20140116 (2)" xfId="3180" xr:uid="{00000000-0005-0000-0000-0000D1050000}"/>
    <cellStyle name="Normal 14 11" xfId="900" xr:uid="{00000000-0005-0000-0000-0000D2050000}"/>
    <cellStyle name="Normal 14 11 2" xfId="901" xr:uid="{00000000-0005-0000-0000-0000D3050000}"/>
    <cellStyle name="Normal 14 11_CCD SteinMart blanket  throw 20140116 (2)" xfId="3181" xr:uid="{00000000-0005-0000-0000-0000D4050000}"/>
    <cellStyle name="Normal 14 12" xfId="902" xr:uid="{00000000-0005-0000-0000-0000D5050000}"/>
    <cellStyle name="Normal 14 12 2" xfId="903" xr:uid="{00000000-0005-0000-0000-0000D6050000}"/>
    <cellStyle name="Normal 14 12_CCD SteinMart blanket  throw 20140116 (2)" xfId="3182" xr:uid="{00000000-0005-0000-0000-0000D7050000}"/>
    <cellStyle name="Normal 14 13" xfId="904" xr:uid="{00000000-0005-0000-0000-0000D8050000}"/>
    <cellStyle name="Normal 14 13 2" xfId="905" xr:uid="{00000000-0005-0000-0000-0000D9050000}"/>
    <cellStyle name="Normal 14 13_CCD SteinMart blanket  throw 20140116 (2)" xfId="3183" xr:uid="{00000000-0005-0000-0000-0000DA050000}"/>
    <cellStyle name="Normal 14 14" xfId="906" xr:uid="{00000000-0005-0000-0000-0000DB050000}"/>
    <cellStyle name="Normal 14 14 2" xfId="907" xr:uid="{00000000-0005-0000-0000-0000DC050000}"/>
    <cellStyle name="Normal 14 14_CCD SteinMart blanket  throw 20140116 (2)" xfId="3184" xr:uid="{00000000-0005-0000-0000-0000DD050000}"/>
    <cellStyle name="Normal 14 15" xfId="908" xr:uid="{00000000-0005-0000-0000-0000DE050000}"/>
    <cellStyle name="Normal 14 15 2" xfId="909" xr:uid="{00000000-0005-0000-0000-0000DF050000}"/>
    <cellStyle name="Normal 14 15_CCD SteinMart blanket  throw 20140116 (2)" xfId="3185" xr:uid="{00000000-0005-0000-0000-0000E0050000}"/>
    <cellStyle name="Normal 14 16" xfId="910" xr:uid="{00000000-0005-0000-0000-0000E1050000}"/>
    <cellStyle name="Normal 14 16 2" xfId="911" xr:uid="{00000000-0005-0000-0000-0000E2050000}"/>
    <cellStyle name="Normal 14 16_CCD SteinMart blanket  throw 20140116 (2)" xfId="3186" xr:uid="{00000000-0005-0000-0000-0000E3050000}"/>
    <cellStyle name="Normal 14 17" xfId="912" xr:uid="{00000000-0005-0000-0000-0000E4050000}"/>
    <cellStyle name="Normal 14 17 2" xfId="913" xr:uid="{00000000-0005-0000-0000-0000E5050000}"/>
    <cellStyle name="Normal 14 17_CCD SteinMart blanket  throw 20140116 (2)" xfId="3187" xr:uid="{00000000-0005-0000-0000-0000E6050000}"/>
    <cellStyle name="Normal 14 18" xfId="914" xr:uid="{00000000-0005-0000-0000-0000E7050000}"/>
    <cellStyle name="Normal 14 18 2" xfId="915" xr:uid="{00000000-0005-0000-0000-0000E8050000}"/>
    <cellStyle name="Normal 14 18_CCD SteinMart blanket  throw 20140116 (2)" xfId="3188" xr:uid="{00000000-0005-0000-0000-0000E9050000}"/>
    <cellStyle name="Normal 14 2" xfId="916" xr:uid="{00000000-0005-0000-0000-0000EA050000}"/>
    <cellStyle name="Normal 14 2 2" xfId="917" xr:uid="{00000000-0005-0000-0000-0000EB050000}"/>
    <cellStyle name="Normal 14 2_CCD SteinMart blanket  throw 20140116 (2)" xfId="3189" xr:uid="{00000000-0005-0000-0000-0000EC050000}"/>
    <cellStyle name="Normal 14 3" xfId="918" xr:uid="{00000000-0005-0000-0000-0000ED050000}"/>
    <cellStyle name="Normal 14 3 2" xfId="919" xr:uid="{00000000-0005-0000-0000-0000EE050000}"/>
    <cellStyle name="Normal 14 3_CCD SteinMart blanket  throw 20140116 (2)" xfId="3190" xr:uid="{00000000-0005-0000-0000-0000EF050000}"/>
    <cellStyle name="Normal 14 4" xfId="920" xr:uid="{00000000-0005-0000-0000-0000F0050000}"/>
    <cellStyle name="Normal 14 4 2" xfId="921" xr:uid="{00000000-0005-0000-0000-0000F1050000}"/>
    <cellStyle name="Normal 14 4_CCD SteinMart blanket  throw 20140116 (2)" xfId="3191" xr:uid="{00000000-0005-0000-0000-0000F2050000}"/>
    <cellStyle name="Normal 14 5" xfId="922" xr:uid="{00000000-0005-0000-0000-0000F3050000}"/>
    <cellStyle name="Normal 14 5 2" xfId="923" xr:uid="{00000000-0005-0000-0000-0000F4050000}"/>
    <cellStyle name="Normal 14 5_CCD SteinMart blanket  throw 20140116 (2)" xfId="3192" xr:uid="{00000000-0005-0000-0000-0000F5050000}"/>
    <cellStyle name="Normal 14 6" xfId="924" xr:uid="{00000000-0005-0000-0000-0000F6050000}"/>
    <cellStyle name="Normal 14 6 2" xfId="925" xr:uid="{00000000-0005-0000-0000-0000F7050000}"/>
    <cellStyle name="Normal 14 6_CCD SteinMart blanket  throw 20140116 (2)" xfId="3193" xr:uid="{00000000-0005-0000-0000-0000F8050000}"/>
    <cellStyle name="Normal 14 7" xfId="926" xr:uid="{00000000-0005-0000-0000-0000F9050000}"/>
    <cellStyle name="Normal 14 7 2" xfId="927" xr:uid="{00000000-0005-0000-0000-0000FA050000}"/>
    <cellStyle name="Normal 14 7_CCD SteinMart blanket  throw 20140116 (2)" xfId="3194" xr:uid="{00000000-0005-0000-0000-0000FB050000}"/>
    <cellStyle name="Normal 14 8" xfId="928" xr:uid="{00000000-0005-0000-0000-0000FC050000}"/>
    <cellStyle name="Normal 14 8 2" xfId="929" xr:uid="{00000000-0005-0000-0000-0000FD050000}"/>
    <cellStyle name="Normal 14 8_CCD SteinMart blanket  throw 20140116 (2)" xfId="3195" xr:uid="{00000000-0005-0000-0000-0000FE050000}"/>
    <cellStyle name="Normal 14 9" xfId="930" xr:uid="{00000000-0005-0000-0000-0000FF050000}"/>
    <cellStyle name="Normal 14 9 2" xfId="931" xr:uid="{00000000-0005-0000-0000-000000060000}"/>
    <cellStyle name="Normal 14 9_CCD SteinMart blanket  throw 20140116 (2)" xfId="3196" xr:uid="{00000000-0005-0000-0000-000001060000}"/>
    <cellStyle name="Normal 14_CCD SteinMart blanket  throw 20140116 (2)" xfId="3197" xr:uid="{00000000-0005-0000-0000-000002060000}"/>
    <cellStyle name="Normal 15" xfId="932" xr:uid="{00000000-0005-0000-0000-000003060000}"/>
    <cellStyle name="Normal 16" xfId="933" xr:uid="{00000000-0005-0000-0000-000004060000}"/>
    <cellStyle name="Normal 17" xfId="934" xr:uid="{00000000-0005-0000-0000-000005060000}"/>
    <cellStyle name="Normal 18" xfId="935" xr:uid="{00000000-0005-0000-0000-000006060000}"/>
    <cellStyle name="Normal 19" xfId="936" xr:uid="{00000000-0005-0000-0000-000007060000}"/>
    <cellStyle name="Normal 19 2" xfId="937" xr:uid="{00000000-0005-0000-0000-000008060000}"/>
    <cellStyle name="Normal 19_BBB RA Anatole commitment 110310 updated 121106" xfId="938" xr:uid="{00000000-0005-0000-0000-000009060000}"/>
    <cellStyle name="Normal 2" xfId="3" xr:uid="{00000000-0005-0000-0000-00000A060000}"/>
    <cellStyle name="Normal 2 10" xfId="939" xr:uid="{00000000-0005-0000-0000-00000B060000}"/>
    <cellStyle name="Normal 2 11" xfId="940" xr:uid="{00000000-0005-0000-0000-00000C060000}"/>
    <cellStyle name="Normal 2 12" xfId="941" xr:uid="{00000000-0005-0000-0000-00000D060000}"/>
    <cellStyle name="Normal 2 13" xfId="942" xr:uid="{00000000-0005-0000-0000-00000E060000}"/>
    <cellStyle name="Normal 2 14" xfId="943" xr:uid="{00000000-0005-0000-0000-00000F060000}"/>
    <cellStyle name="Normal 2 15" xfId="944" xr:uid="{00000000-0005-0000-0000-000010060000}"/>
    <cellStyle name="Normal 2 16" xfId="945" xr:uid="{00000000-0005-0000-0000-000011060000}"/>
    <cellStyle name="Normal 2 17" xfId="946" xr:uid="{00000000-0005-0000-0000-000012060000}"/>
    <cellStyle name="Normal 2 18" xfId="947" xr:uid="{00000000-0005-0000-0000-000013060000}"/>
    <cellStyle name="Normal 2 18 2" xfId="948" xr:uid="{00000000-0005-0000-0000-000014060000}"/>
    <cellStyle name="Normal 2 19" xfId="949" xr:uid="{00000000-0005-0000-0000-000015060000}"/>
    <cellStyle name="Normal 2 19 2" xfId="950" xr:uid="{00000000-0005-0000-0000-000016060000}"/>
    <cellStyle name="Normal 2 19_CCD SteinMart blanket  throw 20140116 (2)" xfId="3198" xr:uid="{00000000-0005-0000-0000-000017060000}"/>
    <cellStyle name="Normal 2 2" xfId="951" xr:uid="{00000000-0005-0000-0000-000018060000}"/>
    <cellStyle name="Normal 2 2 10" xfId="952" xr:uid="{00000000-0005-0000-0000-000019060000}"/>
    <cellStyle name="Normal 2 2 10 2" xfId="953" xr:uid="{00000000-0005-0000-0000-00001A060000}"/>
    <cellStyle name="Normal 2 2 10_CCD SteinMart blanket  throw 20140116 (2)" xfId="3199" xr:uid="{00000000-0005-0000-0000-00001B060000}"/>
    <cellStyle name="Normal 2 2 11" xfId="954" xr:uid="{00000000-0005-0000-0000-00001C060000}"/>
    <cellStyle name="Normal 2 2 11 2" xfId="955" xr:uid="{00000000-0005-0000-0000-00001D060000}"/>
    <cellStyle name="Normal 2 2 11_CCD SteinMart blanket  throw 20140116 (2)" xfId="3200" xr:uid="{00000000-0005-0000-0000-00001E060000}"/>
    <cellStyle name="Normal 2 2 12" xfId="956" xr:uid="{00000000-0005-0000-0000-00001F060000}"/>
    <cellStyle name="Normal 2 2 12 2" xfId="957" xr:uid="{00000000-0005-0000-0000-000020060000}"/>
    <cellStyle name="Normal 2 2 12_CCD SteinMart blanket  throw 20140116 (2)" xfId="3201" xr:uid="{00000000-0005-0000-0000-000021060000}"/>
    <cellStyle name="Normal 2 2 13" xfId="958" xr:uid="{00000000-0005-0000-0000-000022060000}"/>
    <cellStyle name="Normal 2 2 13 2" xfId="959" xr:uid="{00000000-0005-0000-0000-000023060000}"/>
    <cellStyle name="Normal 2 2 13_CCD SteinMart blanket  throw 20140116 (2)" xfId="3202" xr:uid="{00000000-0005-0000-0000-000024060000}"/>
    <cellStyle name="Normal 2 2 14" xfId="960" xr:uid="{00000000-0005-0000-0000-000025060000}"/>
    <cellStyle name="Normal 2 2 14 2" xfId="2454" xr:uid="{00000000-0005-0000-0000-000026060000}"/>
    <cellStyle name="Normal 2 2 15" xfId="2303" xr:uid="{00000000-0005-0000-0000-000027060000}"/>
    <cellStyle name="Normal 2 2 2" xfId="961" xr:uid="{00000000-0005-0000-0000-000028060000}"/>
    <cellStyle name="Normal 2 2 2 2" xfId="962" xr:uid="{00000000-0005-0000-0000-000029060000}"/>
    <cellStyle name="Normal 2 2 2 3" xfId="963" xr:uid="{00000000-0005-0000-0000-00002A060000}"/>
    <cellStyle name="Normal 2 2 2_CCD SteinMart blanket  throw 20140116 (2)" xfId="3203" xr:uid="{00000000-0005-0000-0000-00002B060000}"/>
    <cellStyle name="Normal 2 2 3" xfId="964" xr:uid="{00000000-0005-0000-0000-00002C060000}"/>
    <cellStyle name="Normal 2 2 3 2" xfId="965" xr:uid="{00000000-0005-0000-0000-00002D060000}"/>
    <cellStyle name="Normal 2 2 3_CCD SteinMart blanket  throw 20140116 (2)" xfId="3204" xr:uid="{00000000-0005-0000-0000-00002E060000}"/>
    <cellStyle name="Normal 2 2 4" xfId="966" xr:uid="{00000000-0005-0000-0000-00002F060000}"/>
    <cellStyle name="Normal 2 2 4 2" xfId="967" xr:uid="{00000000-0005-0000-0000-000030060000}"/>
    <cellStyle name="Normal 2 2 4_CCD SteinMart blanket  throw 20140116 (2)" xfId="3205" xr:uid="{00000000-0005-0000-0000-000031060000}"/>
    <cellStyle name="Normal 2 2 5" xfId="968" xr:uid="{00000000-0005-0000-0000-000032060000}"/>
    <cellStyle name="Normal 2 2 5 2" xfId="969" xr:uid="{00000000-0005-0000-0000-000033060000}"/>
    <cellStyle name="Normal 2 2 5_CCD SteinMart blanket  throw 20140116 (2)" xfId="3206" xr:uid="{00000000-0005-0000-0000-000034060000}"/>
    <cellStyle name="Normal 2 2 6" xfId="970" xr:uid="{00000000-0005-0000-0000-000035060000}"/>
    <cellStyle name="Normal 2 2 6 2" xfId="971" xr:uid="{00000000-0005-0000-0000-000036060000}"/>
    <cellStyle name="Normal 2 2 6_CCD SteinMart blanket  throw 20140116 (2)" xfId="3207" xr:uid="{00000000-0005-0000-0000-000037060000}"/>
    <cellStyle name="Normal 2 2 7" xfId="972" xr:uid="{00000000-0005-0000-0000-000038060000}"/>
    <cellStyle name="Normal 2 2 7 2" xfId="973" xr:uid="{00000000-0005-0000-0000-000039060000}"/>
    <cellStyle name="Normal 2 2 7_CCD SteinMart blanket  throw 20140116 (2)" xfId="3208" xr:uid="{00000000-0005-0000-0000-00003A060000}"/>
    <cellStyle name="Normal 2 2 8" xfId="974" xr:uid="{00000000-0005-0000-0000-00003B060000}"/>
    <cellStyle name="Normal 2 2 8 2" xfId="975" xr:uid="{00000000-0005-0000-0000-00003C060000}"/>
    <cellStyle name="Normal 2 2 8_CCD SteinMart blanket  throw 20140116 (2)" xfId="3209" xr:uid="{00000000-0005-0000-0000-00003D060000}"/>
    <cellStyle name="Normal 2 2 9" xfId="976" xr:uid="{00000000-0005-0000-0000-00003E060000}"/>
    <cellStyle name="Normal 2 2 9 2" xfId="977" xr:uid="{00000000-0005-0000-0000-00003F060000}"/>
    <cellStyle name="Normal 2 2 9_CCD SteinMart blanket  throw 20140116 (2)" xfId="3210" xr:uid="{00000000-0005-0000-0000-000040060000}"/>
    <cellStyle name="Normal 2 2_BBB RA Anatole commitment 110310 updated 121106" xfId="978" xr:uid="{00000000-0005-0000-0000-000041060000}"/>
    <cellStyle name="Normal 2 20" xfId="979" xr:uid="{00000000-0005-0000-0000-000042060000}"/>
    <cellStyle name="Normal 2 20 2" xfId="980" xr:uid="{00000000-0005-0000-0000-000043060000}"/>
    <cellStyle name="Normal 2 20_CCD SteinMart blanket  throw 20140116 (2)" xfId="3211" xr:uid="{00000000-0005-0000-0000-000044060000}"/>
    <cellStyle name="Normal 2 21" xfId="981" xr:uid="{00000000-0005-0000-0000-000045060000}"/>
    <cellStyle name="Normal 2 21 2" xfId="982" xr:uid="{00000000-0005-0000-0000-000046060000}"/>
    <cellStyle name="Normal 2 21_CCD SteinMart blanket  throw 20140116 (2)" xfId="3212" xr:uid="{00000000-0005-0000-0000-000047060000}"/>
    <cellStyle name="Normal 2 22" xfId="983" xr:uid="{00000000-0005-0000-0000-000048060000}"/>
    <cellStyle name="Normal 2 22 2" xfId="984" xr:uid="{00000000-0005-0000-0000-000049060000}"/>
    <cellStyle name="Normal 2 22_CCD SteinMart blanket  throw 20140116 (2)" xfId="3213" xr:uid="{00000000-0005-0000-0000-00004A060000}"/>
    <cellStyle name="Normal 2 23" xfId="985" xr:uid="{00000000-0005-0000-0000-00004B060000}"/>
    <cellStyle name="Normal 2 23 2" xfId="986" xr:uid="{00000000-0005-0000-0000-00004C060000}"/>
    <cellStyle name="Normal 2 23_CCD SteinMart blanket  throw 20140116 (2)" xfId="3214" xr:uid="{00000000-0005-0000-0000-00004D060000}"/>
    <cellStyle name="Normal 2 24" xfId="987" xr:uid="{00000000-0005-0000-0000-00004E060000}"/>
    <cellStyle name="Normal 2 24 2" xfId="988" xr:uid="{00000000-0005-0000-0000-00004F060000}"/>
    <cellStyle name="Normal 2 24_CCD SteinMart blanket  throw 20140116 (2)" xfId="3215" xr:uid="{00000000-0005-0000-0000-000050060000}"/>
    <cellStyle name="Normal 2 25" xfId="989" xr:uid="{00000000-0005-0000-0000-000051060000}"/>
    <cellStyle name="Normal 2 25 2" xfId="990" xr:uid="{00000000-0005-0000-0000-000052060000}"/>
    <cellStyle name="Normal 2 25_CCD SteinMart blanket  throw 20140116 (2)" xfId="3216" xr:uid="{00000000-0005-0000-0000-000053060000}"/>
    <cellStyle name="Normal 2 26" xfId="991" xr:uid="{00000000-0005-0000-0000-000054060000}"/>
    <cellStyle name="Normal 2 26 2" xfId="992" xr:uid="{00000000-0005-0000-0000-000055060000}"/>
    <cellStyle name="Normal 2 26_CCD SteinMart blanket  throw 20140116 (2)" xfId="3217" xr:uid="{00000000-0005-0000-0000-000056060000}"/>
    <cellStyle name="Normal 2 27" xfId="993" xr:uid="{00000000-0005-0000-0000-000057060000}"/>
    <cellStyle name="Normal 2 27 2" xfId="994" xr:uid="{00000000-0005-0000-0000-000058060000}"/>
    <cellStyle name="Normal 2 27_CCD SteinMart blanket  throw 20140116 (2)" xfId="3218" xr:uid="{00000000-0005-0000-0000-000059060000}"/>
    <cellStyle name="Normal 2 28" xfId="995" xr:uid="{00000000-0005-0000-0000-00005A060000}"/>
    <cellStyle name="Normal 2 28 2" xfId="996" xr:uid="{00000000-0005-0000-0000-00005B060000}"/>
    <cellStyle name="Normal 2 28_CCD SteinMart blanket  throw 20140116 (2)" xfId="3219" xr:uid="{00000000-0005-0000-0000-00005C060000}"/>
    <cellStyle name="Normal 2 29" xfId="997" xr:uid="{00000000-0005-0000-0000-00005D060000}"/>
    <cellStyle name="Normal 2 29 2" xfId="998" xr:uid="{00000000-0005-0000-0000-00005E060000}"/>
    <cellStyle name="Normal 2 29_CCD SteinMart blanket  throw 20140116 (2)" xfId="3220" xr:uid="{00000000-0005-0000-0000-00005F060000}"/>
    <cellStyle name="Normal 2 3" xfId="999" xr:uid="{00000000-0005-0000-0000-000060060000}"/>
    <cellStyle name="Normal 2 3 10" xfId="1000" xr:uid="{00000000-0005-0000-0000-000061060000}"/>
    <cellStyle name="Normal 2 3 10 2" xfId="1001" xr:uid="{00000000-0005-0000-0000-000062060000}"/>
    <cellStyle name="Normal 2 3 10_CCD SteinMart blanket  throw 20140116 (2)" xfId="3221" xr:uid="{00000000-0005-0000-0000-000063060000}"/>
    <cellStyle name="Normal 2 3 11" xfId="1002" xr:uid="{00000000-0005-0000-0000-000064060000}"/>
    <cellStyle name="Normal 2 3 11 2" xfId="1003" xr:uid="{00000000-0005-0000-0000-000065060000}"/>
    <cellStyle name="Normal 2 3 11_CCD SteinMart blanket  throw 20140116 (2)" xfId="3222" xr:uid="{00000000-0005-0000-0000-000066060000}"/>
    <cellStyle name="Normal 2 3 12" xfId="1004" xr:uid="{00000000-0005-0000-0000-000067060000}"/>
    <cellStyle name="Normal 2 3 12 2" xfId="1005" xr:uid="{00000000-0005-0000-0000-000068060000}"/>
    <cellStyle name="Normal 2 3 12_CCD SteinMart blanket  throw 20140116 (2)" xfId="3223" xr:uid="{00000000-0005-0000-0000-000069060000}"/>
    <cellStyle name="Normal 2 3 13" xfId="1006" xr:uid="{00000000-0005-0000-0000-00006A060000}"/>
    <cellStyle name="Normal 2 3 13 2" xfId="1007" xr:uid="{00000000-0005-0000-0000-00006B060000}"/>
    <cellStyle name="Normal 2 3 13_CCD SteinMart blanket  throw 20140116 (2)" xfId="3224" xr:uid="{00000000-0005-0000-0000-00006C060000}"/>
    <cellStyle name="Normal 2 3 14" xfId="1008" xr:uid="{00000000-0005-0000-0000-00006D060000}"/>
    <cellStyle name="Normal 2 3 2" xfId="1009" xr:uid="{00000000-0005-0000-0000-00006E060000}"/>
    <cellStyle name="Normal 2 3 2 2" xfId="1010" xr:uid="{00000000-0005-0000-0000-00006F060000}"/>
    <cellStyle name="Normal 2 3 2_CCD SteinMart blanket  throw 20140116 (2)" xfId="3225" xr:uid="{00000000-0005-0000-0000-000070060000}"/>
    <cellStyle name="Normal 2 3 3" xfId="1011" xr:uid="{00000000-0005-0000-0000-000071060000}"/>
    <cellStyle name="Normal 2 3 3 2" xfId="1012" xr:uid="{00000000-0005-0000-0000-000072060000}"/>
    <cellStyle name="Normal 2 3 3_CCD SteinMart blanket  throw 20140116 (2)" xfId="3226" xr:uid="{00000000-0005-0000-0000-000073060000}"/>
    <cellStyle name="Normal 2 3 4" xfId="1013" xr:uid="{00000000-0005-0000-0000-000074060000}"/>
    <cellStyle name="Normal 2 3 4 2" xfId="1014" xr:uid="{00000000-0005-0000-0000-000075060000}"/>
    <cellStyle name="Normal 2 3 4_CCD SteinMart blanket  throw 20140116 (2)" xfId="3227" xr:uid="{00000000-0005-0000-0000-000076060000}"/>
    <cellStyle name="Normal 2 3 5" xfId="1015" xr:uid="{00000000-0005-0000-0000-000077060000}"/>
    <cellStyle name="Normal 2 3 5 2" xfId="1016" xr:uid="{00000000-0005-0000-0000-000078060000}"/>
    <cellStyle name="Normal 2 3 5_CCD SteinMart blanket  throw 20140116 (2)" xfId="3228" xr:uid="{00000000-0005-0000-0000-000079060000}"/>
    <cellStyle name="Normal 2 3 6" xfId="1017" xr:uid="{00000000-0005-0000-0000-00007A060000}"/>
    <cellStyle name="Normal 2 3 6 2" xfId="1018" xr:uid="{00000000-0005-0000-0000-00007B060000}"/>
    <cellStyle name="Normal 2 3 6_CCD SteinMart blanket  throw 20140116 (2)" xfId="3229" xr:uid="{00000000-0005-0000-0000-00007C060000}"/>
    <cellStyle name="Normal 2 3 7" xfId="1019" xr:uid="{00000000-0005-0000-0000-00007D060000}"/>
    <cellStyle name="Normal 2 3 7 2" xfId="1020" xr:uid="{00000000-0005-0000-0000-00007E060000}"/>
    <cellStyle name="Normal 2 3 7_CCD SteinMart blanket  throw 20140116 (2)" xfId="3230" xr:uid="{00000000-0005-0000-0000-00007F060000}"/>
    <cellStyle name="Normal 2 3 8" xfId="1021" xr:uid="{00000000-0005-0000-0000-000080060000}"/>
    <cellStyle name="Normal 2 3 8 2" xfId="1022" xr:uid="{00000000-0005-0000-0000-000081060000}"/>
    <cellStyle name="Normal 2 3 8_CCD SteinMart blanket  throw 20140116 (2)" xfId="3231" xr:uid="{00000000-0005-0000-0000-000082060000}"/>
    <cellStyle name="Normal 2 3 9" xfId="1023" xr:uid="{00000000-0005-0000-0000-000083060000}"/>
    <cellStyle name="Normal 2 3 9 2" xfId="1024" xr:uid="{00000000-0005-0000-0000-000084060000}"/>
    <cellStyle name="Normal 2 3 9_CCD SteinMart blanket  throw 20140116 (2)" xfId="3232" xr:uid="{00000000-0005-0000-0000-000085060000}"/>
    <cellStyle name="Normal 2 3_BBB RA Anatole commitment 110310 updated 121106" xfId="1025" xr:uid="{00000000-0005-0000-0000-000086060000}"/>
    <cellStyle name="Normal 2 30" xfId="1026" xr:uid="{00000000-0005-0000-0000-000087060000}"/>
    <cellStyle name="Normal 2 30 2" xfId="1027" xr:uid="{00000000-0005-0000-0000-000088060000}"/>
    <cellStyle name="Normal 2 30_CCD SteinMart blanket  throw 20140116 (2)" xfId="3233" xr:uid="{00000000-0005-0000-0000-000089060000}"/>
    <cellStyle name="Normal 2 31" xfId="1028" xr:uid="{00000000-0005-0000-0000-00008A060000}"/>
    <cellStyle name="Normal 2 31 2" xfId="2304" xr:uid="{00000000-0005-0000-0000-00008B060000}"/>
    <cellStyle name="Normal 2 31 3" xfId="2670" xr:uid="{00000000-0005-0000-0000-00008C060000}"/>
    <cellStyle name="Normal 2 32" xfId="1029" xr:uid="{00000000-0005-0000-0000-00008D060000}"/>
    <cellStyle name="Normal 2 32 2" xfId="2305" xr:uid="{00000000-0005-0000-0000-00008E060000}"/>
    <cellStyle name="Normal 2 33" xfId="1030" xr:uid="{00000000-0005-0000-0000-00008F060000}"/>
    <cellStyle name="Normal 2 33 2" xfId="2306" xr:uid="{00000000-0005-0000-0000-000090060000}"/>
    <cellStyle name="Normal 2 34" xfId="1031" xr:uid="{00000000-0005-0000-0000-000091060000}"/>
    <cellStyle name="Normal 2 34 2" xfId="2307" xr:uid="{00000000-0005-0000-0000-000092060000}"/>
    <cellStyle name="Normal 2 4" xfId="1032" xr:uid="{00000000-0005-0000-0000-000093060000}"/>
    <cellStyle name="Normal 2 4 10" xfId="1033" xr:uid="{00000000-0005-0000-0000-000094060000}"/>
    <cellStyle name="Normal 2 4 11" xfId="1034" xr:uid="{00000000-0005-0000-0000-000095060000}"/>
    <cellStyle name="Normal 2 4 12" xfId="1035" xr:uid="{00000000-0005-0000-0000-000096060000}"/>
    <cellStyle name="Normal 2 4 13" xfId="1036" xr:uid="{00000000-0005-0000-0000-000097060000}"/>
    <cellStyle name="Normal 2 4 14" xfId="1037" xr:uid="{00000000-0005-0000-0000-000098060000}"/>
    <cellStyle name="Normal 2 4 2" xfId="1038" xr:uid="{00000000-0005-0000-0000-000099060000}"/>
    <cellStyle name="Normal 2 4 2 10" xfId="1039" xr:uid="{00000000-0005-0000-0000-00009A060000}"/>
    <cellStyle name="Normal 2 4 2 10 2" xfId="1040" xr:uid="{00000000-0005-0000-0000-00009B060000}"/>
    <cellStyle name="Normal 2 4 2 10 2 2" xfId="2671" xr:uid="{00000000-0005-0000-0000-00009C060000}"/>
    <cellStyle name="Normal 2 4 2 10_CCD SteinMart blanket  throw 20140116 (2)" xfId="3234" xr:uid="{00000000-0005-0000-0000-00009D060000}"/>
    <cellStyle name="Normal 2 4 2 11" xfId="1041" xr:uid="{00000000-0005-0000-0000-00009E060000}"/>
    <cellStyle name="Normal 2 4 2 11 2" xfId="1042" xr:uid="{00000000-0005-0000-0000-00009F060000}"/>
    <cellStyle name="Normal 2 4 2 11_CCD SteinMart blanket  throw 20140116 (2)" xfId="3235" xr:uid="{00000000-0005-0000-0000-0000A0060000}"/>
    <cellStyle name="Normal 2 4 2 12" xfId="1043" xr:uid="{00000000-0005-0000-0000-0000A1060000}"/>
    <cellStyle name="Normal 2 4 2 12 2" xfId="1044" xr:uid="{00000000-0005-0000-0000-0000A2060000}"/>
    <cellStyle name="Normal 2 4 2 12_CCD SteinMart blanket  throw 20140116 (2)" xfId="3236" xr:uid="{00000000-0005-0000-0000-0000A3060000}"/>
    <cellStyle name="Normal 2 4 2 13" xfId="1045" xr:uid="{00000000-0005-0000-0000-0000A4060000}"/>
    <cellStyle name="Normal 2 4 2 13 2" xfId="1046" xr:uid="{00000000-0005-0000-0000-0000A5060000}"/>
    <cellStyle name="Normal 2 4 2 13_CCD SteinMart blanket  throw 20140116 (2)" xfId="3237" xr:uid="{00000000-0005-0000-0000-0000A6060000}"/>
    <cellStyle name="Normal 2 4 2 14" xfId="2672" xr:uid="{00000000-0005-0000-0000-0000A7060000}"/>
    <cellStyle name="Normal 2 4 2 2" xfId="1047" xr:uid="{00000000-0005-0000-0000-0000A8060000}"/>
    <cellStyle name="Normal 2 4 2 2 2" xfId="1048" xr:uid="{00000000-0005-0000-0000-0000A9060000}"/>
    <cellStyle name="Normal 2 4 2 2_CCD SteinMart blanket  throw 20140116 (2)" xfId="3238" xr:uid="{00000000-0005-0000-0000-0000AA060000}"/>
    <cellStyle name="Normal 2 4 2 3" xfId="1049" xr:uid="{00000000-0005-0000-0000-0000AB060000}"/>
    <cellStyle name="Normal 2 4 2 3 2" xfId="1050" xr:uid="{00000000-0005-0000-0000-0000AC060000}"/>
    <cellStyle name="Normal 2 4 2 3_CCD SteinMart blanket  throw 20140116 (2)" xfId="3239" xr:uid="{00000000-0005-0000-0000-0000AD060000}"/>
    <cellStyle name="Normal 2 4 2 4" xfId="1051" xr:uid="{00000000-0005-0000-0000-0000AE060000}"/>
    <cellStyle name="Normal 2 4 2 4 2" xfId="1052" xr:uid="{00000000-0005-0000-0000-0000AF060000}"/>
    <cellStyle name="Normal 2 4 2 4_CCD SteinMart blanket  throw 20140116 (2)" xfId="3240" xr:uid="{00000000-0005-0000-0000-0000B0060000}"/>
    <cellStyle name="Normal 2 4 2 5" xfId="1053" xr:uid="{00000000-0005-0000-0000-0000B1060000}"/>
    <cellStyle name="Normal 2 4 2 5 2" xfId="1054" xr:uid="{00000000-0005-0000-0000-0000B2060000}"/>
    <cellStyle name="Normal 2 4 2 5_CCD SteinMart blanket  throw 20140116 (2)" xfId="3241" xr:uid="{00000000-0005-0000-0000-0000B3060000}"/>
    <cellStyle name="Normal 2 4 2 6" xfId="1055" xr:uid="{00000000-0005-0000-0000-0000B4060000}"/>
    <cellStyle name="Normal 2 4 2 6 2" xfId="1056" xr:uid="{00000000-0005-0000-0000-0000B5060000}"/>
    <cellStyle name="Normal 2 4 2 6_CCD SteinMart blanket  throw 20140116 (2)" xfId="3242" xr:uid="{00000000-0005-0000-0000-0000B6060000}"/>
    <cellStyle name="Normal 2 4 2 7" xfId="1057" xr:uid="{00000000-0005-0000-0000-0000B7060000}"/>
    <cellStyle name="Normal 2 4 2 7 2" xfId="1058" xr:uid="{00000000-0005-0000-0000-0000B8060000}"/>
    <cellStyle name="Normal 2 4 2 7_CCD SteinMart blanket  throw 20140116 (2)" xfId="3243" xr:uid="{00000000-0005-0000-0000-0000B9060000}"/>
    <cellStyle name="Normal 2 4 2 8" xfId="1059" xr:uid="{00000000-0005-0000-0000-0000BA060000}"/>
    <cellStyle name="Normal 2 4 2 8 2" xfId="1060" xr:uid="{00000000-0005-0000-0000-0000BB060000}"/>
    <cellStyle name="Normal 2 4 2 8_CCD SteinMart blanket  throw 20140116 (2)" xfId="3244" xr:uid="{00000000-0005-0000-0000-0000BC060000}"/>
    <cellStyle name="Normal 2 4 2 9" xfId="1061" xr:uid="{00000000-0005-0000-0000-0000BD060000}"/>
    <cellStyle name="Normal 2 4 2 9 2" xfId="1062" xr:uid="{00000000-0005-0000-0000-0000BE060000}"/>
    <cellStyle name="Normal 2 4 2 9_CCD SteinMart blanket  throw 20140116 (2)" xfId="3245" xr:uid="{00000000-0005-0000-0000-0000BF060000}"/>
    <cellStyle name="Normal 2 4 2_CCD SteinMart blanket  throw 20140116 (2)" xfId="3246" xr:uid="{00000000-0005-0000-0000-0000C0060000}"/>
    <cellStyle name="Normal 2 4 3" xfId="1063" xr:uid="{00000000-0005-0000-0000-0000C1060000}"/>
    <cellStyle name="Normal 2 4 4" xfId="1064" xr:uid="{00000000-0005-0000-0000-0000C2060000}"/>
    <cellStyle name="Normal 2 4 5" xfId="1065" xr:uid="{00000000-0005-0000-0000-0000C3060000}"/>
    <cellStyle name="Normal 2 4 6" xfId="1066" xr:uid="{00000000-0005-0000-0000-0000C4060000}"/>
    <cellStyle name="Normal 2 4 7" xfId="1067" xr:uid="{00000000-0005-0000-0000-0000C5060000}"/>
    <cellStyle name="Normal 2 4 8" xfId="1068" xr:uid="{00000000-0005-0000-0000-0000C6060000}"/>
    <cellStyle name="Normal 2 4 9" xfId="1069" xr:uid="{00000000-0005-0000-0000-0000C7060000}"/>
    <cellStyle name="Normal 2 4_BBB RA Anatole commitment 110310 updated 121106" xfId="1070" xr:uid="{00000000-0005-0000-0000-0000C8060000}"/>
    <cellStyle name="Normal 2 5" xfId="1071" xr:uid="{00000000-0005-0000-0000-0000C9060000}"/>
    <cellStyle name="Normal 2 6" xfId="1072" xr:uid="{00000000-0005-0000-0000-0000CA060000}"/>
    <cellStyle name="Normal 2 7" xfId="1073" xr:uid="{00000000-0005-0000-0000-0000CB060000}"/>
    <cellStyle name="Normal 2 8" xfId="1074" xr:uid="{00000000-0005-0000-0000-0000CC060000}"/>
    <cellStyle name="Normal 2 9" xfId="1075" xr:uid="{00000000-0005-0000-0000-0000CD060000}"/>
    <cellStyle name="Normal 2_12.19WM-131219A BHG Ruched(Delancey) comforter mini set" xfId="1076" xr:uid="{00000000-0005-0000-0000-0000CE060000}"/>
    <cellStyle name="Normal 20" xfId="1077" xr:uid="{00000000-0005-0000-0000-0000CF060000}"/>
    <cellStyle name="Normal 20 2" xfId="1078" xr:uid="{00000000-0005-0000-0000-0000D0060000}"/>
    <cellStyle name="Normal 20_BBB RA Anatole commitment 110310 updated 121106" xfId="1079" xr:uid="{00000000-0005-0000-0000-0000D1060000}"/>
    <cellStyle name="Normal 21" xfId="1080" xr:uid="{00000000-0005-0000-0000-0000D2060000}"/>
    <cellStyle name="Normal 22" xfId="1081" xr:uid="{00000000-0005-0000-0000-0000D3060000}"/>
    <cellStyle name="Normal 23" xfId="1082" xr:uid="{00000000-0005-0000-0000-0000D4060000}"/>
    <cellStyle name="Normal 24" xfId="1083" xr:uid="{00000000-0005-0000-0000-0000D5060000}"/>
    <cellStyle name="Normal 25" xfId="1084" xr:uid="{00000000-0005-0000-0000-0000D6060000}"/>
    <cellStyle name="Normal 26" xfId="1085" xr:uid="{00000000-0005-0000-0000-0000D7060000}"/>
    <cellStyle name="Normal 26 18" xfId="1086" xr:uid="{00000000-0005-0000-0000-0000D8060000}"/>
    <cellStyle name="Normal 26_CCD SteinMart blanket  throw 20140116 (2)" xfId="3247" xr:uid="{00000000-0005-0000-0000-0000D9060000}"/>
    <cellStyle name="Normal 27" xfId="5" xr:uid="{00000000-0005-0000-0000-0000DA060000}"/>
    <cellStyle name="Normal 27 2" xfId="1087" xr:uid="{00000000-0005-0000-0000-0000DB060000}"/>
    <cellStyle name="Normal 27 2 2" xfId="1088" xr:uid="{00000000-0005-0000-0000-0000DC060000}"/>
    <cellStyle name="Normal 27 3" xfId="1089" xr:uid="{00000000-0005-0000-0000-0000DD060000}"/>
    <cellStyle name="Normal 27 4" xfId="1090" xr:uid="{00000000-0005-0000-0000-0000DE060000}"/>
    <cellStyle name="Normal 27 5" xfId="2308" xr:uid="{00000000-0005-0000-0000-0000DF060000}"/>
    <cellStyle name="Normal 27 6" xfId="2456" xr:uid="{00000000-0005-0000-0000-0000E0060000}"/>
    <cellStyle name="Normal 28" xfId="1091" xr:uid="{00000000-0005-0000-0000-0000E1060000}"/>
    <cellStyle name="Normal 28 2" xfId="1092" xr:uid="{00000000-0005-0000-0000-0000E2060000}"/>
    <cellStyle name="Normal 28 4" xfId="1093" xr:uid="{00000000-0005-0000-0000-0000E3060000}"/>
    <cellStyle name="Normal 28 6" xfId="1094" xr:uid="{00000000-0005-0000-0000-0000E4060000}"/>
    <cellStyle name="Normal 29" xfId="1095" xr:uid="{00000000-0005-0000-0000-0000E5060000}"/>
    <cellStyle name="Normal 29 2" xfId="2309" xr:uid="{00000000-0005-0000-0000-0000E6060000}"/>
    <cellStyle name="Normal 3" xfId="12" xr:uid="{00000000-0005-0000-0000-0000E7060000}"/>
    <cellStyle name="Normal 3 10" xfId="1096" xr:uid="{00000000-0005-0000-0000-0000E8060000}"/>
    <cellStyle name="Normal 3 11" xfId="1097" xr:uid="{00000000-0005-0000-0000-0000E9060000}"/>
    <cellStyle name="Normal 3 12" xfId="1098" xr:uid="{00000000-0005-0000-0000-0000EA060000}"/>
    <cellStyle name="Normal 3 12 2" xfId="1099" xr:uid="{00000000-0005-0000-0000-0000EB060000}"/>
    <cellStyle name="Normal 3 12_CCD SteinMart blanket  throw 20140116 (2)" xfId="3248" xr:uid="{00000000-0005-0000-0000-0000EC060000}"/>
    <cellStyle name="Normal 3 13" xfId="1100" xr:uid="{00000000-0005-0000-0000-0000ED060000}"/>
    <cellStyle name="Normal 3 13 2" xfId="1101" xr:uid="{00000000-0005-0000-0000-0000EE060000}"/>
    <cellStyle name="Normal 3 13_CCD SteinMart blanket  throw 20140116 (2)" xfId="3249" xr:uid="{00000000-0005-0000-0000-0000EF060000}"/>
    <cellStyle name="Normal 3 14" xfId="1102" xr:uid="{00000000-0005-0000-0000-0000F0060000}"/>
    <cellStyle name="Normal 3 14 2" xfId="1103" xr:uid="{00000000-0005-0000-0000-0000F1060000}"/>
    <cellStyle name="Normal 3 14_CCD SteinMart blanket  throw 20140116 (2)" xfId="3250" xr:uid="{00000000-0005-0000-0000-0000F2060000}"/>
    <cellStyle name="Normal 3 15" xfId="1104" xr:uid="{00000000-0005-0000-0000-0000F3060000}"/>
    <cellStyle name="Normal 3 15 2" xfId="1105" xr:uid="{00000000-0005-0000-0000-0000F4060000}"/>
    <cellStyle name="Normal 3 15_CCD SteinMart blanket  throw 20140116 (2)" xfId="3251" xr:uid="{00000000-0005-0000-0000-0000F5060000}"/>
    <cellStyle name="Normal 3 16" xfId="1106" xr:uid="{00000000-0005-0000-0000-0000F6060000}"/>
    <cellStyle name="Normal 3 16 2" xfId="1107" xr:uid="{00000000-0005-0000-0000-0000F7060000}"/>
    <cellStyle name="Normal 3 16_CCD SteinMart blanket  throw 20140116 (2)" xfId="3252" xr:uid="{00000000-0005-0000-0000-0000F8060000}"/>
    <cellStyle name="Normal 3 17" xfId="1108" xr:uid="{00000000-0005-0000-0000-0000F9060000}"/>
    <cellStyle name="Normal 3 17 2" xfId="1109" xr:uid="{00000000-0005-0000-0000-0000FA060000}"/>
    <cellStyle name="Normal 3 17_CCD SteinMart blanket  throw 20140116 (2)" xfId="3253" xr:uid="{00000000-0005-0000-0000-0000FB060000}"/>
    <cellStyle name="Normal 3 18" xfId="1110" xr:uid="{00000000-0005-0000-0000-0000FC060000}"/>
    <cellStyle name="Normal 3 18 2" xfId="1111" xr:uid="{00000000-0005-0000-0000-0000FD060000}"/>
    <cellStyle name="Normal 3 18_CCD SteinMart blanket  throw 20140116 (2)" xfId="3254" xr:uid="{00000000-0005-0000-0000-0000FE060000}"/>
    <cellStyle name="Normal 3 19" xfId="1112" xr:uid="{00000000-0005-0000-0000-0000FF060000}"/>
    <cellStyle name="Normal 3 19 2" xfId="1113" xr:uid="{00000000-0005-0000-0000-000000070000}"/>
    <cellStyle name="Normal 3 19_CCD SteinMart blanket  throw 20140116 (2)" xfId="3255" xr:uid="{00000000-0005-0000-0000-000001070000}"/>
    <cellStyle name="Normal 3 2" xfId="1114" xr:uid="{00000000-0005-0000-0000-000002070000}"/>
    <cellStyle name="Normal 3 2 10" xfId="1115" xr:uid="{00000000-0005-0000-0000-000003070000}"/>
    <cellStyle name="Normal 3 2 10 2" xfId="1116" xr:uid="{00000000-0005-0000-0000-000004070000}"/>
    <cellStyle name="Normal 3 2 10_CCD SteinMart blanket  throw 20140116 (2)" xfId="3256" xr:uid="{00000000-0005-0000-0000-000005070000}"/>
    <cellStyle name="Normal 3 2 11" xfId="1117" xr:uid="{00000000-0005-0000-0000-000006070000}"/>
    <cellStyle name="Normal 3 2 11 2" xfId="1118" xr:uid="{00000000-0005-0000-0000-000007070000}"/>
    <cellStyle name="Normal 3 2 11_CCD SteinMart blanket  throw 20140116 (2)" xfId="3257" xr:uid="{00000000-0005-0000-0000-000008070000}"/>
    <cellStyle name="Normal 3 2 12" xfId="1119" xr:uid="{00000000-0005-0000-0000-000009070000}"/>
    <cellStyle name="Normal 3 2 12 2" xfId="1120" xr:uid="{00000000-0005-0000-0000-00000A070000}"/>
    <cellStyle name="Normal 3 2 12_CCD SteinMart blanket  throw 20140116 (2)" xfId="3258" xr:uid="{00000000-0005-0000-0000-00000B070000}"/>
    <cellStyle name="Normal 3 2 13" xfId="1121" xr:uid="{00000000-0005-0000-0000-00000C070000}"/>
    <cellStyle name="Normal 3 2 13 2" xfId="1122" xr:uid="{00000000-0005-0000-0000-00000D070000}"/>
    <cellStyle name="Normal 3 2 13_CCD SteinMart blanket  throw 20140116 (2)" xfId="3259" xr:uid="{00000000-0005-0000-0000-00000E070000}"/>
    <cellStyle name="Normal 3 2 14" xfId="1123" xr:uid="{00000000-0005-0000-0000-00000F070000}"/>
    <cellStyle name="Normal 3 2 15" xfId="3461" xr:uid="{00000000-0005-0000-0000-000010070000}"/>
    <cellStyle name="Normal 3 2 2" xfId="1124" xr:uid="{00000000-0005-0000-0000-000011070000}"/>
    <cellStyle name="Normal 3 2 2 2" xfId="1125" xr:uid="{00000000-0005-0000-0000-000012070000}"/>
    <cellStyle name="Normal 3 2 2 3" xfId="2047" xr:uid="{00000000-0005-0000-0000-000013070000}"/>
    <cellStyle name="Normal 3 2 2_CCD SteinMart blanket  throw 20140116 (2)" xfId="3260" xr:uid="{00000000-0005-0000-0000-000014070000}"/>
    <cellStyle name="Normal 3 2 3" xfId="1126" xr:uid="{00000000-0005-0000-0000-000015070000}"/>
    <cellStyle name="Normal 3 2 3 2" xfId="1127" xr:uid="{00000000-0005-0000-0000-000016070000}"/>
    <cellStyle name="Normal 3 2 3_CCD SteinMart blanket  throw 20140116 (2)" xfId="3261" xr:uid="{00000000-0005-0000-0000-000017070000}"/>
    <cellStyle name="Normal 3 2 4" xfId="1128" xr:uid="{00000000-0005-0000-0000-000018070000}"/>
    <cellStyle name="Normal 3 2 4 2" xfId="1129" xr:uid="{00000000-0005-0000-0000-000019070000}"/>
    <cellStyle name="Normal 3 2 4_CCD SteinMart blanket  throw 20140116 (2)" xfId="3262" xr:uid="{00000000-0005-0000-0000-00001A070000}"/>
    <cellStyle name="Normal 3 2 5" xfId="1130" xr:uid="{00000000-0005-0000-0000-00001B070000}"/>
    <cellStyle name="Normal 3 2 5 2" xfId="1131" xr:uid="{00000000-0005-0000-0000-00001C070000}"/>
    <cellStyle name="Normal 3 2 5_CCD SteinMart blanket  throw 20140116 (2)" xfId="3263" xr:uid="{00000000-0005-0000-0000-00001D070000}"/>
    <cellStyle name="Normal 3 2 6" xfId="1132" xr:uid="{00000000-0005-0000-0000-00001E070000}"/>
    <cellStyle name="Normal 3 2 6 2" xfId="1133" xr:uid="{00000000-0005-0000-0000-00001F070000}"/>
    <cellStyle name="Normal 3 2 6_CCD SteinMart blanket  throw 20140116 (2)" xfId="3264" xr:uid="{00000000-0005-0000-0000-000020070000}"/>
    <cellStyle name="Normal 3 2 7" xfId="1134" xr:uid="{00000000-0005-0000-0000-000021070000}"/>
    <cellStyle name="Normal 3 2 7 2" xfId="1135" xr:uid="{00000000-0005-0000-0000-000022070000}"/>
    <cellStyle name="Normal 3 2 7_CCD SteinMart blanket  throw 20140116 (2)" xfId="3265" xr:uid="{00000000-0005-0000-0000-000023070000}"/>
    <cellStyle name="Normal 3 2 8" xfId="1136" xr:uid="{00000000-0005-0000-0000-000024070000}"/>
    <cellStyle name="Normal 3 2 8 2" xfId="1137" xr:uid="{00000000-0005-0000-0000-000025070000}"/>
    <cellStyle name="Normal 3 2 8_CCD SteinMart blanket  throw 20140116 (2)" xfId="3266" xr:uid="{00000000-0005-0000-0000-000026070000}"/>
    <cellStyle name="Normal 3 2 9" xfId="1138" xr:uid="{00000000-0005-0000-0000-000027070000}"/>
    <cellStyle name="Normal 3 2 9 2" xfId="1139" xr:uid="{00000000-0005-0000-0000-000028070000}"/>
    <cellStyle name="Normal 3 2 9_CCD SteinMart blanket  throw 20140116 (2)" xfId="3267" xr:uid="{00000000-0005-0000-0000-000029070000}"/>
    <cellStyle name="Normal 3 2_BBB RA Anatole commitment 110310 updated 121106" xfId="1140" xr:uid="{00000000-0005-0000-0000-00002A070000}"/>
    <cellStyle name="Normal 3 20" xfId="1141" xr:uid="{00000000-0005-0000-0000-00002B070000}"/>
    <cellStyle name="Normal 3 20 2" xfId="1142" xr:uid="{00000000-0005-0000-0000-00002C070000}"/>
    <cellStyle name="Normal 3 20_CCD SteinMart blanket  throw 20140116 (2)" xfId="3268" xr:uid="{00000000-0005-0000-0000-00002D070000}"/>
    <cellStyle name="Normal 3 21" xfId="1143" xr:uid="{00000000-0005-0000-0000-00002E070000}"/>
    <cellStyle name="Normal 3 21 2" xfId="1144" xr:uid="{00000000-0005-0000-0000-00002F070000}"/>
    <cellStyle name="Normal 3 21_CCD SteinMart blanket  throw 20140116 (2)" xfId="3269" xr:uid="{00000000-0005-0000-0000-000030070000}"/>
    <cellStyle name="Normal 3 22" xfId="1145" xr:uid="{00000000-0005-0000-0000-000031070000}"/>
    <cellStyle name="Normal 3 22 2" xfId="1146" xr:uid="{00000000-0005-0000-0000-000032070000}"/>
    <cellStyle name="Normal 3 22_CCD SteinMart blanket  throw 20140116 (2)" xfId="3270" xr:uid="{00000000-0005-0000-0000-000033070000}"/>
    <cellStyle name="Normal 3 23" xfId="1147" xr:uid="{00000000-0005-0000-0000-000034070000}"/>
    <cellStyle name="Normal 3 23 2" xfId="1148" xr:uid="{00000000-0005-0000-0000-000035070000}"/>
    <cellStyle name="Normal 3 23_CCD SteinMart blanket  throw 20140116 (2)" xfId="3271" xr:uid="{00000000-0005-0000-0000-000036070000}"/>
    <cellStyle name="Normal 3 24" xfId="1149" xr:uid="{00000000-0005-0000-0000-000037070000}"/>
    <cellStyle name="Normal 3 25" xfId="1150" xr:uid="{00000000-0005-0000-0000-000038070000}"/>
    <cellStyle name="Normal 3 26" xfId="1151" xr:uid="{00000000-0005-0000-0000-000039070000}"/>
    <cellStyle name="Normal 3 26 2" xfId="2310" xr:uid="{00000000-0005-0000-0000-00003A070000}"/>
    <cellStyle name="Normal 3 27" xfId="1152" xr:uid="{00000000-0005-0000-0000-00003B070000}"/>
    <cellStyle name="Normal 3 27 2" xfId="2311" xr:uid="{00000000-0005-0000-0000-00003C070000}"/>
    <cellStyle name="Normal 3 28" xfId="1153" xr:uid="{00000000-0005-0000-0000-00003D070000}"/>
    <cellStyle name="Normal 3 28 2" xfId="2312" xr:uid="{00000000-0005-0000-0000-00003E070000}"/>
    <cellStyle name="Normal 3 29" xfId="2458" xr:uid="{00000000-0005-0000-0000-00003F070000}"/>
    <cellStyle name="Normal 3 3" xfId="1154" xr:uid="{00000000-0005-0000-0000-000040070000}"/>
    <cellStyle name="Normal 3 3 10" xfId="1155" xr:uid="{00000000-0005-0000-0000-000041070000}"/>
    <cellStyle name="Normal 3 3 10 2" xfId="1156" xr:uid="{00000000-0005-0000-0000-000042070000}"/>
    <cellStyle name="Normal 3 3 10_CCD SteinMart blanket  throw 20140116 (2)" xfId="3272" xr:uid="{00000000-0005-0000-0000-000043070000}"/>
    <cellStyle name="Normal 3 3 11" xfId="1157" xr:uid="{00000000-0005-0000-0000-000044070000}"/>
    <cellStyle name="Normal 3 3 11 2" xfId="1158" xr:uid="{00000000-0005-0000-0000-000045070000}"/>
    <cellStyle name="Normal 3 3 11_CCD SteinMart blanket  throw 20140116 (2)" xfId="3273" xr:uid="{00000000-0005-0000-0000-000046070000}"/>
    <cellStyle name="Normal 3 3 12" xfId="1159" xr:uid="{00000000-0005-0000-0000-000047070000}"/>
    <cellStyle name="Normal 3 3 12 2" xfId="1160" xr:uid="{00000000-0005-0000-0000-000048070000}"/>
    <cellStyle name="Normal 3 3 12_CCD SteinMart blanket  throw 20140116 (2)" xfId="3274" xr:uid="{00000000-0005-0000-0000-000049070000}"/>
    <cellStyle name="Normal 3 3 13" xfId="1161" xr:uid="{00000000-0005-0000-0000-00004A070000}"/>
    <cellStyle name="Normal 3 3 13 2" xfId="1162" xr:uid="{00000000-0005-0000-0000-00004B070000}"/>
    <cellStyle name="Normal 3 3 13_CCD SteinMart blanket  throw 20140116 (2)" xfId="3275" xr:uid="{00000000-0005-0000-0000-00004C070000}"/>
    <cellStyle name="Normal 3 3 2" xfId="1163" xr:uid="{00000000-0005-0000-0000-00004D070000}"/>
    <cellStyle name="Normal 3 3 2 2" xfId="1164" xr:uid="{00000000-0005-0000-0000-00004E070000}"/>
    <cellStyle name="Normal 3 3 2_CCD SteinMart blanket  throw 20140116 (2)" xfId="3276" xr:uid="{00000000-0005-0000-0000-00004F070000}"/>
    <cellStyle name="Normal 3 3 3" xfId="1165" xr:uid="{00000000-0005-0000-0000-000050070000}"/>
    <cellStyle name="Normal 3 3 3 2" xfId="1166" xr:uid="{00000000-0005-0000-0000-000051070000}"/>
    <cellStyle name="Normal 3 3 3_CCD SteinMart blanket  throw 20140116 (2)" xfId="3277" xr:uid="{00000000-0005-0000-0000-000052070000}"/>
    <cellStyle name="Normal 3 3 4" xfId="1167" xr:uid="{00000000-0005-0000-0000-000053070000}"/>
    <cellStyle name="Normal 3 3 4 2" xfId="1168" xr:uid="{00000000-0005-0000-0000-000054070000}"/>
    <cellStyle name="Normal 3 3 4_CCD SteinMart blanket  throw 20140116 (2)" xfId="3278" xr:uid="{00000000-0005-0000-0000-000055070000}"/>
    <cellStyle name="Normal 3 3 5" xfId="1169" xr:uid="{00000000-0005-0000-0000-000056070000}"/>
    <cellStyle name="Normal 3 3 5 2" xfId="1170" xr:uid="{00000000-0005-0000-0000-000057070000}"/>
    <cellStyle name="Normal 3 3 5_CCD SteinMart blanket  throw 20140116 (2)" xfId="3279" xr:uid="{00000000-0005-0000-0000-000058070000}"/>
    <cellStyle name="Normal 3 3 6" xfId="1171" xr:uid="{00000000-0005-0000-0000-000059070000}"/>
    <cellStyle name="Normal 3 3 6 2" xfId="1172" xr:uid="{00000000-0005-0000-0000-00005A070000}"/>
    <cellStyle name="Normal 3 3 6_CCD SteinMart blanket  throw 20140116 (2)" xfId="3280" xr:uid="{00000000-0005-0000-0000-00005B070000}"/>
    <cellStyle name="Normal 3 3 7" xfId="1173" xr:uid="{00000000-0005-0000-0000-00005C070000}"/>
    <cellStyle name="Normal 3 3 7 2" xfId="1174" xr:uid="{00000000-0005-0000-0000-00005D070000}"/>
    <cellStyle name="Normal 3 3 7_CCD SteinMart blanket  throw 20140116 (2)" xfId="3281" xr:uid="{00000000-0005-0000-0000-00005E070000}"/>
    <cellStyle name="Normal 3 3 8" xfId="1175" xr:uid="{00000000-0005-0000-0000-00005F070000}"/>
    <cellStyle name="Normal 3 3 8 2" xfId="1176" xr:uid="{00000000-0005-0000-0000-000060070000}"/>
    <cellStyle name="Normal 3 3 8_CCD SteinMart blanket  throw 20140116 (2)" xfId="3282" xr:uid="{00000000-0005-0000-0000-000061070000}"/>
    <cellStyle name="Normal 3 3 9" xfId="1177" xr:uid="{00000000-0005-0000-0000-000062070000}"/>
    <cellStyle name="Normal 3 3 9 2" xfId="1178" xr:uid="{00000000-0005-0000-0000-000063070000}"/>
    <cellStyle name="Normal 3 3 9_CCD SteinMart blanket  throw 20140116 (2)" xfId="3283" xr:uid="{00000000-0005-0000-0000-000064070000}"/>
    <cellStyle name="Normal 3 3_BBB RA Anatole commitment 110310 updated 121106" xfId="1179" xr:uid="{00000000-0005-0000-0000-000065070000}"/>
    <cellStyle name="Normal 3 4" xfId="1180" xr:uid="{00000000-0005-0000-0000-000066070000}"/>
    <cellStyle name="Normal 3 4 10" xfId="1181" xr:uid="{00000000-0005-0000-0000-000067070000}"/>
    <cellStyle name="Normal 3 4 10 2" xfId="1182" xr:uid="{00000000-0005-0000-0000-000068070000}"/>
    <cellStyle name="Normal 3 4 10_CCD SteinMart blanket  throw 20140116 (2)" xfId="3284" xr:uid="{00000000-0005-0000-0000-000069070000}"/>
    <cellStyle name="Normal 3 4 11" xfId="1183" xr:uid="{00000000-0005-0000-0000-00006A070000}"/>
    <cellStyle name="Normal 3 4 11 2" xfId="1184" xr:uid="{00000000-0005-0000-0000-00006B070000}"/>
    <cellStyle name="Normal 3 4 11_CCD SteinMart blanket  throw 20140116 (2)" xfId="3285" xr:uid="{00000000-0005-0000-0000-00006C070000}"/>
    <cellStyle name="Normal 3 4 12" xfId="1185" xr:uid="{00000000-0005-0000-0000-00006D070000}"/>
    <cellStyle name="Normal 3 4 12 2" xfId="1186" xr:uid="{00000000-0005-0000-0000-00006E070000}"/>
    <cellStyle name="Normal 3 4 12_CCD SteinMart blanket  throw 20140116 (2)" xfId="3286" xr:uid="{00000000-0005-0000-0000-00006F070000}"/>
    <cellStyle name="Normal 3 4 13" xfId="1187" xr:uid="{00000000-0005-0000-0000-000070070000}"/>
    <cellStyle name="Normal 3 4 13 2" xfId="1188" xr:uid="{00000000-0005-0000-0000-000071070000}"/>
    <cellStyle name="Normal 3 4 13_CCD SteinMart blanket  throw 20140116 (2)" xfId="3287" xr:uid="{00000000-0005-0000-0000-000072070000}"/>
    <cellStyle name="Normal 3 4 2" xfId="1189" xr:uid="{00000000-0005-0000-0000-000073070000}"/>
    <cellStyle name="Normal 3 4 2 2" xfId="1190" xr:uid="{00000000-0005-0000-0000-000074070000}"/>
    <cellStyle name="Normal 3 4 2_CCD SteinMart blanket  throw 20140116 (2)" xfId="3288" xr:uid="{00000000-0005-0000-0000-000075070000}"/>
    <cellStyle name="Normal 3 4 3" xfId="1191" xr:uid="{00000000-0005-0000-0000-000076070000}"/>
    <cellStyle name="Normal 3 4 3 2" xfId="1192" xr:uid="{00000000-0005-0000-0000-000077070000}"/>
    <cellStyle name="Normal 3 4 3_CCD SteinMart blanket  throw 20140116 (2)" xfId="3289" xr:uid="{00000000-0005-0000-0000-000078070000}"/>
    <cellStyle name="Normal 3 4 4" xfId="1193" xr:uid="{00000000-0005-0000-0000-000079070000}"/>
    <cellStyle name="Normal 3 4 4 2" xfId="1194" xr:uid="{00000000-0005-0000-0000-00007A070000}"/>
    <cellStyle name="Normal 3 4 4_CCD SteinMart blanket  throw 20140116 (2)" xfId="3290" xr:uid="{00000000-0005-0000-0000-00007B070000}"/>
    <cellStyle name="Normal 3 4 5" xfId="1195" xr:uid="{00000000-0005-0000-0000-00007C070000}"/>
    <cellStyle name="Normal 3 4 5 2" xfId="1196" xr:uid="{00000000-0005-0000-0000-00007D070000}"/>
    <cellStyle name="Normal 3 4 5_CCD SteinMart blanket  throw 20140116 (2)" xfId="3291" xr:uid="{00000000-0005-0000-0000-00007E070000}"/>
    <cellStyle name="Normal 3 4 6" xfId="1197" xr:uid="{00000000-0005-0000-0000-00007F070000}"/>
    <cellStyle name="Normal 3 4 6 2" xfId="1198" xr:uid="{00000000-0005-0000-0000-000080070000}"/>
    <cellStyle name="Normal 3 4 6_CCD SteinMart blanket  throw 20140116 (2)" xfId="3292" xr:uid="{00000000-0005-0000-0000-000081070000}"/>
    <cellStyle name="Normal 3 4 7" xfId="1199" xr:uid="{00000000-0005-0000-0000-000082070000}"/>
    <cellStyle name="Normal 3 4 7 2" xfId="1200" xr:uid="{00000000-0005-0000-0000-000083070000}"/>
    <cellStyle name="Normal 3 4 7_CCD SteinMart blanket  throw 20140116 (2)" xfId="3293" xr:uid="{00000000-0005-0000-0000-000084070000}"/>
    <cellStyle name="Normal 3 4 8" xfId="1201" xr:uid="{00000000-0005-0000-0000-000085070000}"/>
    <cellStyle name="Normal 3 4 8 2" xfId="1202" xr:uid="{00000000-0005-0000-0000-000086070000}"/>
    <cellStyle name="Normal 3 4 8_CCD SteinMart blanket  throw 20140116 (2)" xfId="3294" xr:uid="{00000000-0005-0000-0000-000087070000}"/>
    <cellStyle name="Normal 3 4 9" xfId="1203" xr:uid="{00000000-0005-0000-0000-000088070000}"/>
    <cellStyle name="Normal 3 4 9 2" xfId="1204" xr:uid="{00000000-0005-0000-0000-000089070000}"/>
    <cellStyle name="Normal 3 4 9_CCD SteinMart blanket  throw 20140116 (2)" xfId="3295" xr:uid="{00000000-0005-0000-0000-00008A070000}"/>
    <cellStyle name="Normal 3 4_BBB RA Anatole commitment 110310 updated 121106" xfId="1205" xr:uid="{00000000-0005-0000-0000-00008B070000}"/>
    <cellStyle name="Normal 3 5" xfId="1206" xr:uid="{00000000-0005-0000-0000-00008C070000}"/>
    <cellStyle name="Normal 3 5 10" xfId="1207" xr:uid="{00000000-0005-0000-0000-00008D070000}"/>
    <cellStyle name="Normal 3 5 10 2" xfId="1208" xr:uid="{00000000-0005-0000-0000-00008E070000}"/>
    <cellStyle name="Normal 3 5 10_CCD SteinMart blanket  throw 20140116 (2)" xfId="3296" xr:uid="{00000000-0005-0000-0000-00008F070000}"/>
    <cellStyle name="Normal 3 5 11" xfId="1209" xr:uid="{00000000-0005-0000-0000-000090070000}"/>
    <cellStyle name="Normal 3 5 11 2" xfId="1210" xr:uid="{00000000-0005-0000-0000-000091070000}"/>
    <cellStyle name="Normal 3 5 11_CCD SteinMart blanket  throw 20140116 (2)" xfId="3297" xr:uid="{00000000-0005-0000-0000-000092070000}"/>
    <cellStyle name="Normal 3 5 12" xfId="1211" xr:uid="{00000000-0005-0000-0000-000093070000}"/>
    <cellStyle name="Normal 3 5 12 2" xfId="1212" xr:uid="{00000000-0005-0000-0000-000094070000}"/>
    <cellStyle name="Normal 3 5 12_CCD SteinMart blanket  throw 20140116 (2)" xfId="3298" xr:uid="{00000000-0005-0000-0000-000095070000}"/>
    <cellStyle name="Normal 3 5 13" xfId="1213" xr:uid="{00000000-0005-0000-0000-000096070000}"/>
    <cellStyle name="Normal 3 5 13 2" xfId="1214" xr:uid="{00000000-0005-0000-0000-000097070000}"/>
    <cellStyle name="Normal 3 5 13_CCD SteinMart blanket  throw 20140116 (2)" xfId="3299" xr:uid="{00000000-0005-0000-0000-000098070000}"/>
    <cellStyle name="Normal 3 5 2" xfId="1215" xr:uid="{00000000-0005-0000-0000-000099070000}"/>
    <cellStyle name="Normal 3 5 2 2" xfId="1216" xr:uid="{00000000-0005-0000-0000-00009A070000}"/>
    <cellStyle name="Normal 3 5 2_CCD SteinMart blanket  throw 20140116 (2)" xfId="3300" xr:uid="{00000000-0005-0000-0000-00009B070000}"/>
    <cellStyle name="Normal 3 5 3" xfId="1217" xr:uid="{00000000-0005-0000-0000-00009C070000}"/>
    <cellStyle name="Normal 3 5 3 2" xfId="1218" xr:uid="{00000000-0005-0000-0000-00009D070000}"/>
    <cellStyle name="Normal 3 5 3_CCD SteinMart blanket  throw 20140116 (2)" xfId="3301" xr:uid="{00000000-0005-0000-0000-00009E070000}"/>
    <cellStyle name="Normal 3 5 4" xfId="1219" xr:uid="{00000000-0005-0000-0000-00009F070000}"/>
    <cellStyle name="Normal 3 5 4 2" xfId="1220" xr:uid="{00000000-0005-0000-0000-0000A0070000}"/>
    <cellStyle name="Normal 3 5 4_CCD SteinMart blanket  throw 20140116 (2)" xfId="3302" xr:uid="{00000000-0005-0000-0000-0000A1070000}"/>
    <cellStyle name="Normal 3 5 5" xfId="1221" xr:uid="{00000000-0005-0000-0000-0000A2070000}"/>
    <cellStyle name="Normal 3 5 5 2" xfId="1222" xr:uid="{00000000-0005-0000-0000-0000A3070000}"/>
    <cellStyle name="Normal 3 5 5_CCD SteinMart blanket  throw 20140116 (2)" xfId="3303" xr:uid="{00000000-0005-0000-0000-0000A4070000}"/>
    <cellStyle name="Normal 3 5 6" xfId="1223" xr:uid="{00000000-0005-0000-0000-0000A5070000}"/>
    <cellStyle name="Normal 3 5 6 2" xfId="1224" xr:uid="{00000000-0005-0000-0000-0000A6070000}"/>
    <cellStyle name="Normal 3 5 6_CCD SteinMart blanket  throw 20140116 (2)" xfId="3304" xr:uid="{00000000-0005-0000-0000-0000A7070000}"/>
    <cellStyle name="Normal 3 5 7" xfId="1225" xr:uid="{00000000-0005-0000-0000-0000A8070000}"/>
    <cellStyle name="Normal 3 5 7 2" xfId="1226" xr:uid="{00000000-0005-0000-0000-0000A9070000}"/>
    <cellStyle name="Normal 3 5 7_CCD SteinMart blanket  throw 20140116 (2)" xfId="3305" xr:uid="{00000000-0005-0000-0000-0000AA070000}"/>
    <cellStyle name="Normal 3 5 8" xfId="1227" xr:uid="{00000000-0005-0000-0000-0000AB070000}"/>
    <cellStyle name="Normal 3 5 8 2" xfId="1228" xr:uid="{00000000-0005-0000-0000-0000AC070000}"/>
    <cellStyle name="Normal 3 5 8_CCD SteinMart blanket  throw 20140116 (2)" xfId="3306" xr:uid="{00000000-0005-0000-0000-0000AD070000}"/>
    <cellStyle name="Normal 3 5 9" xfId="1229" xr:uid="{00000000-0005-0000-0000-0000AE070000}"/>
    <cellStyle name="Normal 3 5 9 2" xfId="1230" xr:uid="{00000000-0005-0000-0000-0000AF070000}"/>
    <cellStyle name="Normal 3 5 9_CCD SteinMart blanket  throw 20140116 (2)" xfId="3307" xr:uid="{00000000-0005-0000-0000-0000B0070000}"/>
    <cellStyle name="Normal 3 5_BBB RA Anatole commitment 110310 updated 121106" xfId="1231" xr:uid="{00000000-0005-0000-0000-0000B1070000}"/>
    <cellStyle name="Normal 3 6" xfId="1232" xr:uid="{00000000-0005-0000-0000-0000B2070000}"/>
    <cellStyle name="Normal 3 6 10" xfId="1233" xr:uid="{00000000-0005-0000-0000-0000B3070000}"/>
    <cellStyle name="Normal 3 6 10 2" xfId="1234" xr:uid="{00000000-0005-0000-0000-0000B4070000}"/>
    <cellStyle name="Normal 3 6 10_CCD SteinMart blanket  throw 20140116 (2)" xfId="3308" xr:uid="{00000000-0005-0000-0000-0000B5070000}"/>
    <cellStyle name="Normal 3 6 11" xfId="1235" xr:uid="{00000000-0005-0000-0000-0000B6070000}"/>
    <cellStyle name="Normal 3 6 11 2" xfId="1236" xr:uid="{00000000-0005-0000-0000-0000B7070000}"/>
    <cellStyle name="Normal 3 6 11_CCD SteinMart blanket  throw 20140116 (2)" xfId="3309" xr:uid="{00000000-0005-0000-0000-0000B8070000}"/>
    <cellStyle name="Normal 3 6 12" xfId="1237" xr:uid="{00000000-0005-0000-0000-0000B9070000}"/>
    <cellStyle name="Normal 3 6 12 2" xfId="1238" xr:uid="{00000000-0005-0000-0000-0000BA070000}"/>
    <cellStyle name="Normal 3 6 12_CCD SteinMart blanket  throw 20140116 (2)" xfId="3310" xr:uid="{00000000-0005-0000-0000-0000BB070000}"/>
    <cellStyle name="Normal 3 6 13" xfId="1239" xr:uid="{00000000-0005-0000-0000-0000BC070000}"/>
    <cellStyle name="Normal 3 6 13 2" xfId="1240" xr:uid="{00000000-0005-0000-0000-0000BD070000}"/>
    <cellStyle name="Normal 3 6 13_CCD SteinMart blanket  throw 20140116 (2)" xfId="3311" xr:uid="{00000000-0005-0000-0000-0000BE070000}"/>
    <cellStyle name="Normal 3 6 2" xfId="1241" xr:uid="{00000000-0005-0000-0000-0000BF070000}"/>
    <cellStyle name="Normal 3 6 2 2" xfId="1242" xr:uid="{00000000-0005-0000-0000-0000C0070000}"/>
    <cellStyle name="Normal 3 6 2_CCD SteinMart blanket  throw 20140116 (2)" xfId="3312" xr:uid="{00000000-0005-0000-0000-0000C1070000}"/>
    <cellStyle name="Normal 3 6 3" xfId="1243" xr:uid="{00000000-0005-0000-0000-0000C2070000}"/>
    <cellStyle name="Normal 3 6 3 2" xfId="1244" xr:uid="{00000000-0005-0000-0000-0000C3070000}"/>
    <cellStyle name="Normal 3 6 3_CCD SteinMart blanket  throw 20140116 (2)" xfId="3313" xr:uid="{00000000-0005-0000-0000-0000C4070000}"/>
    <cellStyle name="Normal 3 6 4" xfId="1245" xr:uid="{00000000-0005-0000-0000-0000C5070000}"/>
    <cellStyle name="Normal 3 6 4 2" xfId="1246" xr:uid="{00000000-0005-0000-0000-0000C6070000}"/>
    <cellStyle name="Normal 3 6 4_CCD SteinMart blanket  throw 20140116 (2)" xfId="3314" xr:uid="{00000000-0005-0000-0000-0000C7070000}"/>
    <cellStyle name="Normal 3 6 5" xfId="1247" xr:uid="{00000000-0005-0000-0000-0000C8070000}"/>
    <cellStyle name="Normal 3 6 5 2" xfId="1248" xr:uid="{00000000-0005-0000-0000-0000C9070000}"/>
    <cellStyle name="Normal 3 6 5_CCD SteinMart blanket  throw 20140116 (2)" xfId="3315" xr:uid="{00000000-0005-0000-0000-0000CA070000}"/>
    <cellStyle name="Normal 3 6 6" xfId="1249" xr:uid="{00000000-0005-0000-0000-0000CB070000}"/>
    <cellStyle name="Normal 3 6 6 2" xfId="1250" xr:uid="{00000000-0005-0000-0000-0000CC070000}"/>
    <cellStyle name="Normal 3 6 6_CCD SteinMart blanket  throw 20140116 (2)" xfId="3316" xr:uid="{00000000-0005-0000-0000-0000CD070000}"/>
    <cellStyle name="Normal 3 6 7" xfId="1251" xr:uid="{00000000-0005-0000-0000-0000CE070000}"/>
    <cellStyle name="Normal 3 6 7 2" xfId="1252" xr:uid="{00000000-0005-0000-0000-0000CF070000}"/>
    <cellStyle name="Normal 3 6 7_CCD SteinMart blanket  throw 20140116 (2)" xfId="3317" xr:uid="{00000000-0005-0000-0000-0000D0070000}"/>
    <cellStyle name="Normal 3 6 8" xfId="1253" xr:uid="{00000000-0005-0000-0000-0000D1070000}"/>
    <cellStyle name="Normal 3 6 8 2" xfId="1254" xr:uid="{00000000-0005-0000-0000-0000D2070000}"/>
    <cellStyle name="Normal 3 6 8_CCD SteinMart blanket  throw 20140116 (2)" xfId="3318" xr:uid="{00000000-0005-0000-0000-0000D3070000}"/>
    <cellStyle name="Normal 3 6 9" xfId="1255" xr:uid="{00000000-0005-0000-0000-0000D4070000}"/>
    <cellStyle name="Normal 3 6 9 2" xfId="1256" xr:uid="{00000000-0005-0000-0000-0000D5070000}"/>
    <cellStyle name="Normal 3 6 9_CCD SteinMart blanket  throw 20140116 (2)" xfId="3319" xr:uid="{00000000-0005-0000-0000-0000D6070000}"/>
    <cellStyle name="Normal 3 6_BBB RA Anatole commitment 110310 updated 121106" xfId="1257" xr:uid="{00000000-0005-0000-0000-0000D7070000}"/>
    <cellStyle name="Normal 3 7" xfId="1258" xr:uid="{00000000-0005-0000-0000-0000D8070000}"/>
    <cellStyle name="Normal 3 7 10" xfId="1259" xr:uid="{00000000-0005-0000-0000-0000D9070000}"/>
    <cellStyle name="Normal 3 7 10 2" xfId="1260" xr:uid="{00000000-0005-0000-0000-0000DA070000}"/>
    <cellStyle name="Normal 3 7 10_CCD SteinMart blanket  throw 20140116 (2)" xfId="3320" xr:uid="{00000000-0005-0000-0000-0000DB070000}"/>
    <cellStyle name="Normal 3 7 11" xfId="1261" xr:uid="{00000000-0005-0000-0000-0000DC070000}"/>
    <cellStyle name="Normal 3 7 11 2" xfId="1262" xr:uid="{00000000-0005-0000-0000-0000DD070000}"/>
    <cellStyle name="Normal 3 7 11_CCD SteinMart blanket  throw 20140116 (2)" xfId="3321" xr:uid="{00000000-0005-0000-0000-0000DE070000}"/>
    <cellStyle name="Normal 3 7 12" xfId="1263" xr:uid="{00000000-0005-0000-0000-0000DF070000}"/>
    <cellStyle name="Normal 3 7 12 2" xfId="1264" xr:uid="{00000000-0005-0000-0000-0000E0070000}"/>
    <cellStyle name="Normal 3 7 12_CCD SteinMart blanket  throw 20140116 (2)" xfId="3322" xr:uid="{00000000-0005-0000-0000-0000E1070000}"/>
    <cellStyle name="Normal 3 7 13" xfId="1265" xr:uid="{00000000-0005-0000-0000-0000E2070000}"/>
    <cellStyle name="Normal 3 7 13 2" xfId="1266" xr:uid="{00000000-0005-0000-0000-0000E3070000}"/>
    <cellStyle name="Normal 3 7 13_CCD SteinMart blanket  throw 20140116 (2)" xfId="3323" xr:uid="{00000000-0005-0000-0000-0000E4070000}"/>
    <cellStyle name="Normal 3 7 2" xfId="1267" xr:uid="{00000000-0005-0000-0000-0000E5070000}"/>
    <cellStyle name="Normal 3 7 2 2" xfId="1268" xr:uid="{00000000-0005-0000-0000-0000E6070000}"/>
    <cellStyle name="Normal 3 7 2_CCD SteinMart blanket  throw 20140116 (2)" xfId="3324" xr:uid="{00000000-0005-0000-0000-0000E7070000}"/>
    <cellStyle name="Normal 3 7 3" xfId="1269" xr:uid="{00000000-0005-0000-0000-0000E8070000}"/>
    <cellStyle name="Normal 3 7 3 2" xfId="1270" xr:uid="{00000000-0005-0000-0000-0000E9070000}"/>
    <cellStyle name="Normal 3 7 3_CCD SteinMart blanket  throw 20140116 (2)" xfId="3325" xr:uid="{00000000-0005-0000-0000-0000EA070000}"/>
    <cellStyle name="Normal 3 7 4" xfId="1271" xr:uid="{00000000-0005-0000-0000-0000EB070000}"/>
    <cellStyle name="Normal 3 7 4 2" xfId="1272" xr:uid="{00000000-0005-0000-0000-0000EC070000}"/>
    <cellStyle name="Normal 3 7 4_CCD SteinMart blanket  throw 20140116 (2)" xfId="3326" xr:uid="{00000000-0005-0000-0000-0000ED070000}"/>
    <cellStyle name="Normal 3 7 5" xfId="1273" xr:uid="{00000000-0005-0000-0000-0000EE070000}"/>
    <cellStyle name="Normal 3 7 5 2" xfId="1274" xr:uid="{00000000-0005-0000-0000-0000EF070000}"/>
    <cellStyle name="Normal 3 7 5_CCD SteinMart blanket  throw 20140116 (2)" xfId="3327" xr:uid="{00000000-0005-0000-0000-0000F0070000}"/>
    <cellStyle name="Normal 3 7 6" xfId="1275" xr:uid="{00000000-0005-0000-0000-0000F1070000}"/>
    <cellStyle name="Normal 3 7 6 2" xfId="1276" xr:uid="{00000000-0005-0000-0000-0000F2070000}"/>
    <cellStyle name="Normal 3 7 6_CCD SteinMart blanket  throw 20140116 (2)" xfId="3328" xr:uid="{00000000-0005-0000-0000-0000F3070000}"/>
    <cellStyle name="Normal 3 7 7" xfId="1277" xr:uid="{00000000-0005-0000-0000-0000F4070000}"/>
    <cellStyle name="Normal 3 7 7 2" xfId="1278" xr:uid="{00000000-0005-0000-0000-0000F5070000}"/>
    <cellStyle name="Normal 3 7 7_CCD SteinMart blanket  throw 20140116 (2)" xfId="3329" xr:uid="{00000000-0005-0000-0000-0000F6070000}"/>
    <cellStyle name="Normal 3 7 8" xfId="1279" xr:uid="{00000000-0005-0000-0000-0000F7070000}"/>
    <cellStyle name="Normal 3 7 8 2" xfId="1280" xr:uid="{00000000-0005-0000-0000-0000F8070000}"/>
    <cellStyle name="Normal 3 7 8_CCD SteinMart blanket  throw 20140116 (2)" xfId="3330" xr:uid="{00000000-0005-0000-0000-0000F9070000}"/>
    <cellStyle name="Normal 3 7 9" xfId="1281" xr:uid="{00000000-0005-0000-0000-0000FA070000}"/>
    <cellStyle name="Normal 3 7 9 2" xfId="1282" xr:uid="{00000000-0005-0000-0000-0000FB070000}"/>
    <cellStyle name="Normal 3 7 9_CCD SteinMart blanket  throw 20140116 (2)" xfId="3331" xr:uid="{00000000-0005-0000-0000-0000FC070000}"/>
    <cellStyle name="Normal 3 7_BBB RA Anatole commitment 110310 updated 121106" xfId="1283" xr:uid="{00000000-0005-0000-0000-0000FD070000}"/>
    <cellStyle name="Normal 3 8" xfId="1284" xr:uid="{00000000-0005-0000-0000-0000FE070000}"/>
    <cellStyle name="Normal 3 9" xfId="1285" xr:uid="{00000000-0005-0000-0000-0000FF070000}"/>
    <cellStyle name="Normal 3_7th Ave marketfollow111011--H--111012" xfId="2673" xr:uid="{00000000-0005-0000-0000-000000080000}"/>
    <cellStyle name="Normal 30" xfId="1286" xr:uid="{00000000-0005-0000-0000-000001080000}"/>
    <cellStyle name="Normal 30 2" xfId="2313" xr:uid="{00000000-0005-0000-0000-000002080000}"/>
    <cellStyle name="Normal 31" xfId="1287" xr:uid="{00000000-0005-0000-0000-000003080000}"/>
    <cellStyle name="Normal 31 2" xfId="2314" xr:uid="{00000000-0005-0000-0000-000004080000}"/>
    <cellStyle name="Normal 31 3" xfId="1288" xr:uid="{00000000-0005-0000-0000-000005080000}"/>
    <cellStyle name="Normal 31 4" xfId="2460" xr:uid="{00000000-0005-0000-0000-000006080000}"/>
    <cellStyle name="Normal 32" xfId="2315" xr:uid="{00000000-0005-0000-0000-000007080000}"/>
    <cellStyle name="Normal 32 2" xfId="2674" xr:uid="{00000000-0005-0000-0000-000008080000}"/>
    <cellStyle name="Normal 33" xfId="2039" xr:uid="{00000000-0005-0000-0000-000009080000}"/>
    <cellStyle name="Normal 33 2" xfId="2316" xr:uid="{00000000-0005-0000-0000-00000A080000}"/>
    <cellStyle name="Normal 34" xfId="2317" xr:uid="{00000000-0005-0000-0000-00000B080000}"/>
    <cellStyle name="Normal 348" xfId="1289" xr:uid="{00000000-0005-0000-0000-00000C080000}"/>
    <cellStyle name="Normal 349" xfId="1290" xr:uid="{00000000-0005-0000-0000-00000D080000}"/>
    <cellStyle name="Normal 35" xfId="2318" xr:uid="{00000000-0005-0000-0000-00000E080000}"/>
    <cellStyle name="Normal 36" xfId="2319" xr:uid="{00000000-0005-0000-0000-00000F080000}"/>
    <cellStyle name="Normal 37" xfId="2453" xr:uid="{00000000-0005-0000-0000-000010080000}"/>
    <cellStyle name="Normal 38" xfId="2455" xr:uid="{00000000-0005-0000-0000-000011080000}"/>
    <cellStyle name="Normal 39" xfId="2461" xr:uid="{00000000-0005-0000-0000-000012080000}"/>
    <cellStyle name="Normal 4" xfId="15" xr:uid="{00000000-0005-0000-0000-000013080000}"/>
    <cellStyle name="Normal 4 10" xfId="1291" xr:uid="{00000000-0005-0000-0000-000014080000}"/>
    <cellStyle name="Normal 4 10 2" xfId="1292" xr:uid="{00000000-0005-0000-0000-000015080000}"/>
    <cellStyle name="Normal 4 10_CCD SteinMart blanket  throw 20140116 (2)" xfId="3332" xr:uid="{00000000-0005-0000-0000-000016080000}"/>
    <cellStyle name="Normal 4 11" xfId="1293" xr:uid="{00000000-0005-0000-0000-000017080000}"/>
    <cellStyle name="Normal 4 11 2" xfId="1294" xr:uid="{00000000-0005-0000-0000-000018080000}"/>
    <cellStyle name="Normal 4 11_CCD SteinMart blanket  throw 20140116 (2)" xfId="3333" xr:uid="{00000000-0005-0000-0000-000019080000}"/>
    <cellStyle name="Normal 4 12" xfId="1295" xr:uid="{00000000-0005-0000-0000-00001A080000}"/>
    <cellStyle name="Normal 4 12 2" xfId="1296" xr:uid="{00000000-0005-0000-0000-00001B080000}"/>
    <cellStyle name="Normal 4 12_CCD SteinMart blanket  throw 20140116 (2)" xfId="3334" xr:uid="{00000000-0005-0000-0000-00001C080000}"/>
    <cellStyle name="Normal 4 13" xfId="1297" xr:uid="{00000000-0005-0000-0000-00001D080000}"/>
    <cellStyle name="Normal 4 13 2" xfId="1298" xr:uid="{00000000-0005-0000-0000-00001E080000}"/>
    <cellStyle name="Normal 4 13_CCD SteinMart blanket  throw 20140116 (2)" xfId="3335" xr:uid="{00000000-0005-0000-0000-00001F080000}"/>
    <cellStyle name="Normal 4 14" xfId="1299" xr:uid="{00000000-0005-0000-0000-000020080000}"/>
    <cellStyle name="Normal 4 14 2" xfId="1300" xr:uid="{00000000-0005-0000-0000-000021080000}"/>
    <cellStyle name="Normal 4 14_CCD SteinMart blanket  throw 20140116 (2)" xfId="3336" xr:uid="{00000000-0005-0000-0000-000022080000}"/>
    <cellStyle name="Normal 4 15" xfId="1301" xr:uid="{00000000-0005-0000-0000-000023080000}"/>
    <cellStyle name="Normal 4 15 2" xfId="1302" xr:uid="{00000000-0005-0000-0000-000024080000}"/>
    <cellStyle name="Normal 4 15_CCD SteinMart blanket  throw 20140116 (2)" xfId="3337" xr:uid="{00000000-0005-0000-0000-000025080000}"/>
    <cellStyle name="Normal 4 16" xfId="1303" xr:uid="{00000000-0005-0000-0000-000026080000}"/>
    <cellStyle name="Normal 4 16 2" xfId="1304" xr:uid="{00000000-0005-0000-0000-000027080000}"/>
    <cellStyle name="Normal 4 16_CCD SteinMart blanket  throw 20140116 (2)" xfId="3338" xr:uid="{00000000-0005-0000-0000-000028080000}"/>
    <cellStyle name="Normal 4 17" xfId="1305" xr:uid="{00000000-0005-0000-0000-000029080000}"/>
    <cellStyle name="Normal 4 17 2" xfId="1306" xr:uid="{00000000-0005-0000-0000-00002A080000}"/>
    <cellStyle name="Normal 4 17_CCD SteinMart blanket  throw 20140116 (2)" xfId="3339" xr:uid="{00000000-0005-0000-0000-00002B080000}"/>
    <cellStyle name="Normal 4 18" xfId="1307" xr:uid="{00000000-0005-0000-0000-00002C080000}"/>
    <cellStyle name="Normal 4 18 2" xfId="1308" xr:uid="{00000000-0005-0000-0000-00002D080000}"/>
    <cellStyle name="Normal 4 18_CCD SteinMart blanket  throw 20140116 (2)" xfId="3340" xr:uid="{00000000-0005-0000-0000-00002E080000}"/>
    <cellStyle name="Normal 4 19" xfId="1309" xr:uid="{00000000-0005-0000-0000-00002F080000}"/>
    <cellStyle name="Normal 4 19 2" xfId="1310" xr:uid="{00000000-0005-0000-0000-000030080000}"/>
    <cellStyle name="Normal 4 19 3" xfId="2320" xr:uid="{00000000-0005-0000-0000-000031080000}"/>
    <cellStyle name="Normal 4 2" xfId="1311" xr:uid="{00000000-0005-0000-0000-000032080000}"/>
    <cellStyle name="Normal 4 2 2" xfId="1312" xr:uid="{00000000-0005-0000-0000-000033080000}"/>
    <cellStyle name="Normal 4 2 3" xfId="1313" xr:uid="{00000000-0005-0000-0000-000034080000}"/>
    <cellStyle name="Normal 4 2_CCD SteinMart blanket  throw 20140116 (2)" xfId="3341" xr:uid="{00000000-0005-0000-0000-000035080000}"/>
    <cellStyle name="Normal 4 20" xfId="1314" xr:uid="{00000000-0005-0000-0000-000036080000}"/>
    <cellStyle name="Normal 4 20 2" xfId="2321" xr:uid="{00000000-0005-0000-0000-000037080000}"/>
    <cellStyle name="Normal 4 21" xfId="1315" xr:uid="{00000000-0005-0000-0000-000038080000}"/>
    <cellStyle name="Normal 4 21 2" xfId="3453" xr:uid="{00000000-0005-0000-0000-000039080000}"/>
    <cellStyle name="Normal 4 21 2 2" xfId="3460" xr:uid="{00000000-0005-0000-0000-00003A080000}"/>
    <cellStyle name="Normal 4 3" xfId="1316" xr:uid="{00000000-0005-0000-0000-00003B080000}"/>
    <cellStyle name="Normal 4 3 2" xfId="1317" xr:uid="{00000000-0005-0000-0000-00003C080000}"/>
    <cellStyle name="Normal 4 3_CCD SteinMart blanket  throw 20140116 (2)" xfId="3342" xr:uid="{00000000-0005-0000-0000-00003D080000}"/>
    <cellStyle name="Normal 4 4" xfId="1318" xr:uid="{00000000-0005-0000-0000-00003E080000}"/>
    <cellStyle name="Normal 4 4 2" xfId="1319" xr:uid="{00000000-0005-0000-0000-00003F080000}"/>
    <cellStyle name="Normal 4 4_CCD SteinMart blanket  throw 20140116 (2)" xfId="3343" xr:uid="{00000000-0005-0000-0000-000040080000}"/>
    <cellStyle name="Normal 4 5" xfId="1320" xr:uid="{00000000-0005-0000-0000-000041080000}"/>
    <cellStyle name="Normal 4 5 2" xfId="1321" xr:uid="{00000000-0005-0000-0000-000042080000}"/>
    <cellStyle name="Normal 4 5_CCD SteinMart blanket  throw 20140116 (2)" xfId="3344" xr:uid="{00000000-0005-0000-0000-000043080000}"/>
    <cellStyle name="Normal 4 6" xfId="1322" xr:uid="{00000000-0005-0000-0000-000044080000}"/>
    <cellStyle name="Normal 4 6 2" xfId="1323" xr:uid="{00000000-0005-0000-0000-000045080000}"/>
    <cellStyle name="Normal 4 6_CCD SteinMart blanket  throw 20140116 (2)" xfId="3345" xr:uid="{00000000-0005-0000-0000-000046080000}"/>
    <cellStyle name="Normal 4 7" xfId="1324" xr:uid="{00000000-0005-0000-0000-000047080000}"/>
    <cellStyle name="Normal 4 7 2" xfId="1325" xr:uid="{00000000-0005-0000-0000-000048080000}"/>
    <cellStyle name="Normal 4 7_CCD SteinMart blanket  throw 20140116 (2)" xfId="3346" xr:uid="{00000000-0005-0000-0000-000049080000}"/>
    <cellStyle name="Normal 4 8" xfId="1326" xr:uid="{00000000-0005-0000-0000-00004A080000}"/>
    <cellStyle name="Normal 4 8 2" xfId="1327" xr:uid="{00000000-0005-0000-0000-00004B080000}"/>
    <cellStyle name="Normal 4 8_CCD SteinMart blanket  throw 20140116 (2)" xfId="3347" xr:uid="{00000000-0005-0000-0000-00004C080000}"/>
    <cellStyle name="Normal 4 9" xfId="1328" xr:uid="{00000000-0005-0000-0000-00004D080000}"/>
    <cellStyle name="Normal 4 9 2" xfId="1329" xr:uid="{00000000-0005-0000-0000-00004E080000}"/>
    <cellStyle name="Normal 4 9_CCD SteinMart blanket  throw 20140116 (2)" xfId="3348" xr:uid="{00000000-0005-0000-0000-00004F080000}"/>
    <cellStyle name="Normal 4_Beauty Rest Buy Sheet" xfId="2322" xr:uid="{00000000-0005-0000-0000-000050080000}"/>
    <cellStyle name="Normal 40" xfId="3035" xr:uid="{00000000-0005-0000-0000-000051080000}"/>
    <cellStyle name="Normal 41" xfId="1330" xr:uid="{00000000-0005-0000-0000-000052080000}"/>
    <cellStyle name="Normal 42" xfId="3037" xr:uid="{00000000-0005-0000-0000-000053080000}"/>
    <cellStyle name="Normal 43" xfId="3038" xr:uid="{00000000-0005-0000-0000-000054080000}"/>
    <cellStyle name="Normal 44" xfId="3039" xr:uid="{00000000-0005-0000-0000-000055080000}"/>
    <cellStyle name="Normal 45" xfId="3040" xr:uid="{00000000-0005-0000-0000-000056080000}"/>
    <cellStyle name="Normal 45 2" xfId="3041" xr:uid="{00000000-0005-0000-0000-000057080000}"/>
    <cellStyle name="Normal 46" xfId="1331" xr:uid="{00000000-0005-0000-0000-000058080000}"/>
    <cellStyle name="Normal 47" xfId="1332" xr:uid="{00000000-0005-0000-0000-000059080000}"/>
    <cellStyle name="Normal 48" xfId="1333" xr:uid="{00000000-0005-0000-0000-00005A080000}"/>
    <cellStyle name="Normal 49" xfId="3042" xr:uid="{00000000-0005-0000-0000-00005B080000}"/>
    <cellStyle name="Normal 49 2" xfId="1334" xr:uid="{00000000-0005-0000-0000-00005C080000}"/>
    <cellStyle name="Normal 49 3" xfId="1335" xr:uid="{00000000-0005-0000-0000-00005D080000}"/>
    <cellStyle name="Normal 5" xfId="1336" xr:uid="{00000000-0005-0000-0000-00005E080000}"/>
    <cellStyle name="Normal 5 10" xfId="1337" xr:uid="{00000000-0005-0000-0000-00005F080000}"/>
    <cellStyle name="Normal 5 10 2" xfId="1338" xr:uid="{00000000-0005-0000-0000-000060080000}"/>
    <cellStyle name="Normal 5 10_CCD SteinMart blanket  throw 20140116 (2)" xfId="3349" xr:uid="{00000000-0005-0000-0000-000061080000}"/>
    <cellStyle name="Normal 5 11" xfId="1339" xr:uid="{00000000-0005-0000-0000-000062080000}"/>
    <cellStyle name="Normal 5 11 2" xfId="1340" xr:uid="{00000000-0005-0000-0000-000063080000}"/>
    <cellStyle name="Normal 5 11_CCD SteinMart blanket  throw 20140116 (2)" xfId="3350" xr:uid="{00000000-0005-0000-0000-000064080000}"/>
    <cellStyle name="Normal 5 12" xfId="1341" xr:uid="{00000000-0005-0000-0000-000065080000}"/>
    <cellStyle name="Normal 5 12 2" xfId="1342" xr:uid="{00000000-0005-0000-0000-000066080000}"/>
    <cellStyle name="Normal 5 12_CCD SteinMart blanket  throw 20140116 (2)" xfId="3351" xr:uid="{00000000-0005-0000-0000-000067080000}"/>
    <cellStyle name="Normal 5 13" xfId="1343" xr:uid="{00000000-0005-0000-0000-000068080000}"/>
    <cellStyle name="Normal 5 13 2" xfId="1344" xr:uid="{00000000-0005-0000-0000-000069080000}"/>
    <cellStyle name="Normal 5 13_CCD SteinMart blanket  throw 20140116 (2)" xfId="3352" xr:uid="{00000000-0005-0000-0000-00006A080000}"/>
    <cellStyle name="Normal 5 14" xfId="1345" xr:uid="{00000000-0005-0000-0000-00006B080000}"/>
    <cellStyle name="Normal 5 14 2" xfId="1346" xr:uid="{00000000-0005-0000-0000-00006C080000}"/>
    <cellStyle name="Normal 5 14_CCD SteinMart blanket  throw 20140116 (2)" xfId="3353" xr:uid="{00000000-0005-0000-0000-00006D080000}"/>
    <cellStyle name="Normal 5 15" xfId="1347" xr:uid="{00000000-0005-0000-0000-00006E080000}"/>
    <cellStyle name="Normal 5 15 2" xfId="1348" xr:uid="{00000000-0005-0000-0000-00006F080000}"/>
    <cellStyle name="Normal 5 15_CCD SteinMart blanket  throw 20140116 (2)" xfId="3354" xr:uid="{00000000-0005-0000-0000-000070080000}"/>
    <cellStyle name="Normal 5 16" xfId="1349" xr:uid="{00000000-0005-0000-0000-000071080000}"/>
    <cellStyle name="Normal 5 16 2" xfId="1350" xr:uid="{00000000-0005-0000-0000-000072080000}"/>
    <cellStyle name="Normal 5 16_CCD SteinMart blanket  throw 20140116 (2)" xfId="3355" xr:uid="{00000000-0005-0000-0000-000073080000}"/>
    <cellStyle name="Normal 5 17" xfId="1351" xr:uid="{00000000-0005-0000-0000-000074080000}"/>
    <cellStyle name="Normal 5 17 2" xfId="1352" xr:uid="{00000000-0005-0000-0000-000075080000}"/>
    <cellStyle name="Normal 5 17_CCD SteinMart blanket  throw 20140116 (2)" xfId="3356" xr:uid="{00000000-0005-0000-0000-000076080000}"/>
    <cellStyle name="Normal 5 18" xfId="1353" xr:uid="{00000000-0005-0000-0000-000077080000}"/>
    <cellStyle name="Normal 5 18 2" xfId="1354" xr:uid="{00000000-0005-0000-0000-000078080000}"/>
    <cellStyle name="Normal 5 18_CCD SteinMart blanket  throw 20140116 (2)" xfId="3357" xr:uid="{00000000-0005-0000-0000-000079080000}"/>
    <cellStyle name="Normal 5 19" xfId="1355" xr:uid="{00000000-0005-0000-0000-00007A080000}"/>
    <cellStyle name="Normal 5 2" xfId="1356" xr:uid="{00000000-0005-0000-0000-00007B080000}"/>
    <cellStyle name="Normal 5 2 2" xfId="1357" xr:uid="{00000000-0005-0000-0000-00007C080000}"/>
    <cellStyle name="Normal 5 2_CCD SteinMart blanket  throw 20140116 (2)" xfId="3358" xr:uid="{00000000-0005-0000-0000-00007D080000}"/>
    <cellStyle name="Normal 5 20" xfId="1358" xr:uid="{00000000-0005-0000-0000-00007E080000}"/>
    <cellStyle name="Normal 5 3" xfId="1359" xr:uid="{00000000-0005-0000-0000-00007F080000}"/>
    <cellStyle name="Normal 5 3 2" xfId="1360" xr:uid="{00000000-0005-0000-0000-000080080000}"/>
    <cellStyle name="Normal 5 3_CCD SteinMart blanket  throw 20140116 (2)" xfId="3359" xr:uid="{00000000-0005-0000-0000-000081080000}"/>
    <cellStyle name="Normal 5 4" xfId="1361" xr:uid="{00000000-0005-0000-0000-000082080000}"/>
    <cellStyle name="Normal 5 4 2" xfId="1362" xr:uid="{00000000-0005-0000-0000-000083080000}"/>
    <cellStyle name="Normal 5 4_CCD SteinMart blanket  throw 20140116 (2)" xfId="3360" xr:uid="{00000000-0005-0000-0000-000084080000}"/>
    <cellStyle name="Normal 5 5" xfId="1363" xr:uid="{00000000-0005-0000-0000-000085080000}"/>
    <cellStyle name="Normal 5 5 2" xfId="1364" xr:uid="{00000000-0005-0000-0000-000086080000}"/>
    <cellStyle name="Normal 5 5_CCD SteinMart blanket  throw 20140116 (2)" xfId="3361" xr:uid="{00000000-0005-0000-0000-000087080000}"/>
    <cellStyle name="Normal 5 6" xfId="1365" xr:uid="{00000000-0005-0000-0000-000088080000}"/>
    <cellStyle name="Normal 5 6 2" xfId="1366" xr:uid="{00000000-0005-0000-0000-000089080000}"/>
    <cellStyle name="Normal 5 6_CCD SteinMart blanket  throw 20140116 (2)" xfId="3362" xr:uid="{00000000-0005-0000-0000-00008A080000}"/>
    <cellStyle name="Normal 5 7" xfId="1367" xr:uid="{00000000-0005-0000-0000-00008B080000}"/>
    <cellStyle name="Normal 5 7 2" xfId="1368" xr:uid="{00000000-0005-0000-0000-00008C080000}"/>
    <cellStyle name="Normal 5 7_CCD SteinMart blanket  throw 20140116 (2)" xfId="3363" xr:uid="{00000000-0005-0000-0000-00008D080000}"/>
    <cellStyle name="Normal 5 8" xfId="1369" xr:uid="{00000000-0005-0000-0000-00008E080000}"/>
    <cellStyle name="Normal 5 8 2" xfId="1370" xr:uid="{00000000-0005-0000-0000-00008F080000}"/>
    <cellStyle name="Normal 5 8_CCD SteinMart blanket  throw 20140116 (2)" xfId="3364" xr:uid="{00000000-0005-0000-0000-000090080000}"/>
    <cellStyle name="Normal 5 9" xfId="1371" xr:uid="{00000000-0005-0000-0000-000091080000}"/>
    <cellStyle name="Normal 5 9 2" xfId="1372" xr:uid="{00000000-0005-0000-0000-000092080000}"/>
    <cellStyle name="Normal 5 9_CCD SteinMart blanket  throw 20140116 (2)" xfId="3365" xr:uid="{00000000-0005-0000-0000-000093080000}"/>
    <cellStyle name="Normal 5_CCD SteinMart blanket  throw 20140116 (2)" xfId="3366" xr:uid="{00000000-0005-0000-0000-000094080000}"/>
    <cellStyle name="Normal 50" xfId="3454" xr:uid="{00000000-0005-0000-0000-000095080000}"/>
    <cellStyle name="Normal 50 2" xfId="1373" xr:uid="{00000000-0005-0000-0000-000096080000}"/>
    <cellStyle name="Normal 50 3" xfId="1374" xr:uid="{00000000-0005-0000-0000-000097080000}"/>
    <cellStyle name="Normal 51" xfId="3459" xr:uid="{00000000-0005-0000-0000-000098080000}"/>
    <cellStyle name="Normal 51 2" xfId="1375" xr:uid="{00000000-0005-0000-0000-000099080000}"/>
    <cellStyle name="Normal 51 3" xfId="1376" xr:uid="{00000000-0005-0000-0000-00009A080000}"/>
    <cellStyle name="Normal 52 2" xfId="1377" xr:uid="{00000000-0005-0000-0000-00009B080000}"/>
    <cellStyle name="Normal 52 3" xfId="1378" xr:uid="{00000000-0005-0000-0000-00009C080000}"/>
    <cellStyle name="Normal 53 2" xfId="1379" xr:uid="{00000000-0005-0000-0000-00009D080000}"/>
    <cellStyle name="Normal 53 3" xfId="1380" xr:uid="{00000000-0005-0000-0000-00009E080000}"/>
    <cellStyle name="Normal 54 2" xfId="1381" xr:uid="{00000000-0005-0000-0000-00009F080000}"/>
    <cellStyle name="Normal 54 3" xfId="1382" xr:uid="{00000000-0005-0000-0000-0000A0080000}"/>
    <cellStyle name="Normal 55 2" xfId="1383" xr:uid="{00000000-0005-0000-0000-0000A1080000}"/>
    <cellStyle name="Normal 55 3" xfId="1384" xr:uid="{00000000-0005-0000-0000-0000A2080000}"/>
    <cellStyle name="Normal 56 2" xfId="1385" xr:uid="{00000000-0005-0000-0000-0000A3080000}"/>
    <cellStyle name="Normal 56 3" xfId="1386" xr:uid="{00000000-0005-0000-0000-0000A4080000}"/>
    <cellStyle name="Normal 57 2" xfId="1387" xr:uid="{00000000-0005-0000-0000-0000A5080000}"/>
    <cellStyle name="Normal 57 3" xfId="1388" xr:uid="{00000000-0005-0000-0000-0000A6080000}"/>
    <cellStyle name="Normal 58 2" xfId="1389" xr:uid="{00000000-0005-0000-0000-0000A7080000}"/>
    <cellStyle name="Normal 58 3" xfId="1390" xr:uid="{00000000-0005-0000-0000-0000A8080000}"/>
    <cellStyle name="Normal 59 2" xfId="1391" xr:uid="{00000000-0005-0000-0000-0000A9080000}"/>
    <cellStyle name="Normal 59 3" xfId="1392" xr:uid="{00000000-0005-0000-0000-0000AA080000}"/>
    <cellStyle name="Normal 6" xfId="1393" xr:uid="{00000000-0005-0000-0000-0000AB080000}"/>
    <cellStyle name="Normal 6 2" xfId="2323" xr:uid="{00000000-0005-0000-0000-0000AC080000}"/>
    <cellStyle name="Normal 60 2" xfId="1394" xr:uid="{00000000-0005-0000-0000-0000AD080000}"/>
    <cellStyle name="Normal 60 3" xfId="1395" xr:uid="{00000000-0005-0000-0000-0000AE080000}"/>
    <cellStyle name="Normal 61 2" xfId="1396" xr:uid="{00000000-0005-0000-0000-0000AF080000}"/>
    <cellStyle name="Normal 61 3" xfId="1397" xr:uid="{00000000-0005-0000-0000-0000B0080000}"/>
    <cellStyle name="Normal 62 2" xfId="1398" xr:uid="{00000000-0005-0000-0000-0000B1080000}"/>
    <cellStyle name="Normal 62 3" xfId="1399" xr:uid="{00000000-0005-0000-0000-0000B2080000}"/>
    <cellStyle name="Normal 63 2" xfId="1400" xr:uid="{00000000-0005-0000-0000-0000B3080000}"/>
    <cellStyle name="Normal 63 3" xfId="1401" xr:uid="{00000000-0005-0000-0000-0000B4080000}"/>
    <cellStyle name="Normal 64 2" xfId="1402" xr:uid="{00000000-0005-0000-0000-0000B5080000}"/>
    <cellStyle name="Normal 64 3" xfId="1403" xr:uid="{00000000-0005-0000-0000-0000B6080000}"/>
    <cellStyle name="Normal 644" xfId="1404" xr:uid="{00000000-0005-0000-0000-0000B7080000}"/>
    <cellStyle name="Normal 645" xfId="1405" xr:uid="{00000000-0005-0000-0000-0000B8080000}"/>
    <cellStyle name="Normal 65 2" xfId="1406" xr:uid="{00000000-0005-0000-0000-0000B9080000}"/>
    <cellStyle name="Normal 65 3" xfId="1407" xr:uid="{00000000-0005-0000-0000-0000BA080000}"/>
    <cellStyle name="Normal 66 2" xfId="1408" xr:uid="{00000000-0005-0000-0000-0000BB080000}"/>
    <cellStyle name="Normal 66 3" xfId="1409" xr:uid="{00000000-0005-0000-0000-0000BC080000}"/>
    <cellStyle name="Normal 67 2" xfId="1410" xr:uid="{00000000-0005-0000-0000-0000BD080000}"/>
    <cellStyle name="Normal 67 3" xfId="1411" xr:uid="{00000000-0005-0000-0000-0000BE080000}"/>
    <cellStyle name="Normal 68 2" xfId="1412" xr:uid="{00000000-0005-0000-0000-0000BF080000}"/>
    <cellStyle name="Normal 68 3" xfId="1413" xr:uid="{00000000-0005-0000-0000-0000C0080000}"/>
    <cellStyle name="Normal 69 2" xfId="1414" xr:uid="{00000000-0005-0000-0000-0000C1080000}"/>
    <cellStyle name="Normal 69 3" xfId="1415" xr:uid="{00000000-0005-0000-0000-0000C2080000}"/>
    <cellStyle name="Normal 7" xfId="1416" xr:uid="{00000000-0005-0000-0000-0000C3080000}"/>
    <cellStyle name="Normal 7 10" xfId="1417" xr:uid="{00000000-0005-0000-0000-0000C4080000}"/>
    <cellStyle name="Normal 7 10 2" xfId="1418" xr:uid="{00000000-0005-0000-0000-0000C5080000}"/>
    <cellStyle name="Normal 7 10_CCD SteinMart blanket  throw 20140116 (2)" xfId="3367" xr:uid="{00000000-0005-0000-0000-0000C6080000}"/>
    <cellStyle name="Normal 7 11" xfId="1419" xr:uid="{00000000-0005-0000-0000-0000C7080000}"/>
    <cellStyle name="Normal 7 11 2" xfId="1420" xr:uid="{00000000-0005-0000-0000-0000C8080000}"/>
    <cellStyle name="Normal 7 11_CCD SteinMart blanket  throw 20140116 (2)" xfId="3368" xr:uid="{00000000-0005-0000-0000-0000C9080000}"/>
    <cellStyle name="Normal 7 12" xfId="1421" xr:uid="{00000000-0005-0000-0000-0000CA080000}"/>
    <cellStyle name="Normal 7 12 2" xfId="1422" xr:uid="{00000000-0005-0000-0000-0000CB080000}"/>
    <cellStyle name="Normal 7 12_CCD SteinMart blanket  throw 20140116 (2)" xfId="3369" xr:uid="{00000000-0005-0000-0000-0000CC080000}"/>
    <cellStyle name="Normal 7 13" xfId="1423" xr:uid="{00000000-0005-0000-0000-0000CD080000}"/>
    <cellStyle name="Normal 7 13 2" xfId="1424" xr:uid="{00000000-0005-0000-0000-0000CE080000}"/>
    <cellStyle name="Normal 7 13_CCD SteinMart blanket  throw 20140116 (2)" xfId="3370" xr:uid="{00000000-0005-0000-0000-0000CF080000}"/>
    <cellStyle name="Normal 7 14" xfId="1425" xr:uid="{00000000-0005-0000-0000-0000D0080000}"/>
    <cellStyle name="Normal 7 14 2" xfId="1426" xr:uid="{00000000-0005-0000-0000-0000D1080000}"/>
    <cellStyle name="Normal 7 14_CCD SteinMart blanket  throw 20140116 (2)" xfId="3371" xr:uid="{00000000-0005-0000-0000-0000D2080000}"/>
    <cellStyle name="Normal 7 15" xfId="1427" xr:uid="{00000000-0005-0000-0000-0000D3080000}"/>
    <cellStyle name="Normal 7 15 2" xfId="1428" xr:uid="{00000000-0005-0000-0000-0000D4080000}"/>
    <cellStyle name="Normal 7 15_CCD SteinMart blanket  throw 20140116 (2)" xfId="3372" xr:uid="{00000000-0005-0000-0000-0000D5080000}"/>
    <cellStyle name="Normal 7 16" xfId="1429" xr:uid="{00000000-0005-0000-0000-0000D6080000}"/>
    <cellStyle name="Normal 7 16 2" xfId="1430" xr:uid="{00000000-0005-0000-0000-0000D7080000}"/>
    <cellStyle name="Normal 7 16_CCD SteinMart blanket  throw 20140116 (2)" xfId="3373" xr:uid="{00000000-0005-0000-0000-0000D8080000}"/>
    <cellStyle name="Normal 7 17" xfId="1431" xr:uid="{00000000-0005-0000-0000-0000D9080000}"/>
    <cellStyle name="Normal 7 17 2" xfId="1432" xr:uid="{00000000-0005-0000-0000-0000DA080000}"/>
    <cellStyle name="Normal 7 17_CCD SteinMart blanket  throw 20140116 (2)" xfId="3374" xr:uid="{00000000-0005-0000-0000-0000DB080000}"/>
    <cellStyle name="Normal 7 18" xfId="1433" xr:uid="{00000000-0005-0000-0000-0000DC080000}"/>
    <cellStyle name="Normal 7 18 2" xfId="1434" xr:uid="{00000000-0005-0000-0000-0000DD080000}"/>
    <cellStyle name="Normal 7 18_CCD SteinMart blanket  throw 20140116 (2)" xfId="3375" xr:uid="{00000000-0005-0000-0000-0000DE080000}"/>
    <cellStyle name="Normal 7 2" xfId="1435" xr:uid="{00000000-0005-0000-0000-0000DF080000}"/>
    <cellStyle name="Normal 7 2 2" xfId="1436" xr:uid="{00000000-0005-0000-0000-0000E0080000}"/>
    <cellStyle name="Normal 7 2 3" xfId="2324" xr:uid="{00000000-0005-0000-0000-0000E1080000}"/>
    <cellStyle name="Normal 7 2_CCD SteinMart blanket  throw 20140116 (2)" xfId="3376" xr:uid="{00000000-0005-0000-0000-0000E2080000}"/>
    <cellStyle name="Normal 7 3" xfId="1437" xr:uid="{00000000-0005-0000-0000-0000E3080000}"/>
    <cellStyle name="Normal 7 3 2" xfId="1438" xr:uid="{00000000-0005-0000-0000-0000E4080000}"/>
    <cellStyle name="Normal 7 3_CCD SteinMart blanket  throw 20140116 (2)" xfId="3377" xr:uid="{00000000-0005-0000-0000-0000E5080000}"/>
    <cellStyle name="Normal 7 4" xfId="1439" xr:uid="{00000000-0005-0000-0000-0000E6080000}"/>
    <cellStyle name="Normal 7 4 2" xfId="1440" xr:uid="{00000000-0005-0000-0000-0000E7080000}"/>
    <cellStyle name="Normal 7 4_CCD SteinMart blanket  throw 20140116 (2)" xfId="3378" xr:uid="{00000000-0005-0000-0000-0000E8080000}"/>
    <cellStyle name="Normal 7 5" xfId="1441" xr:uid="{00000000-0005-0000-0000-0000E9080000}"/>
    <cellStyle name="Normal 7 5 2" xfId="1442" xr:uid="{00000000-0005-0000-0000-0000EA080000}"/>
    <cellStyle name="Normal 7 5_CCD SteinMart blanket  throw 20140116 (2)" xfId="3379" xr:uid="{00000000-0005-0000-0000-0000EB080000}"/>
    <cellStyle name="Normal 7 6" xfId="1443" xr:uid="{00000000-0005-0000-0000-0000EC080000}"/>
    <cellStyle name="Normal 7 6 2" xfId="1444" xr:uid="{00000000-0005-0000-0000-0000ED080000}"/>
    <cellStyle name="Normal 7 6_CCD SteinMart blanket  throw 20140116 (2)" xfId="3380" xr:uid="{00000000-0005-0000-0000-0000EE080000}"/>
    <cellStyle name="Normal 7 7" xfId="1445" xr:uid="{00000000-0005-0000-0000-0000EF080000}"/>
    <cellStyle name="Normal 7 7 2" xfId="1446" xr:uid="{00000000-0005-0000-0000-0000F0080000}"/>
    <cellStyle name="Normal 7 7_CCD SteinMart blanket  throw 20140116 (2)" xfId="3381" xr:uid="{00000000-0005-0000-0000-0000F1080000}"/>
    <cellStyle name="Normal 7 8" xfId="1447" xr:uid="{00000000-0005-0000-0000-0000F2080000}"/>
    <cellStyle name="Normal 7 8 2" xfId="1448" xr:uid="{00000000-0005-0000-0000-0000F3080000}"/>
    <cellStyle name="Normal 7 8_CCD SteinMart blanket  throw 20140116 (2)" xfId="3382" xr:uid="{00000000-0005-0000-0000-0000F4080000}"/>
    <cellStyle name="Normal 7 9" xfId="1449" xr:uid="{00000000-0005-0000-0000-0000F5080000}"/>
    <cellStyle name="Normal 7 9 2" xfId="1450" xr:uid="{00000000-0005-0000-0000-0000F6080000}"/>
    <cellStyle name="Normal 7 9_CCD SteinMart blanket  throw 20140116 (2)" xfId="3383" xr:uid="{00000000-0005-0000-0000-0000F7080000}"/>
    <cellStyle name="Normal 7_CCD SteinMart blanket  throw 20140116 (2)" xfId="3384" xr:uid="{00000000-0005-0000-0000-0000F8080000}"/>
    <cellStyle name="Normal 70 2" xfId="1451" xr:uid="{00000000-0005-0000-0000-0000F9080000}"/>
    <cellStyle name="Normal 70 3" xfId="1452" xr:uid="{00000000-0005-0000-0000-0000FA080000}"/>
    <cellStyle name="Normal 71 2" xfId="1453" xr:uid="{00000000-0005-0000-0000-0000FB080000}"/>
    <cellStyle name="Normal 71 3" xfId="1454" xr:uid="{00000000-0005-0000-0000-0000FC080000}"/>
    <cellStyle name="Normal 72 2" xfId="1455" xr:uid="{00000000-0005-0000-0000-0000FD080000}"/>
    <cellStyle name="Normal 72 3" xfId="1456" xr:uid="{00000000-0005-0000-0000-0000FE080000}"/>
    <cellStyle name="Normal 73 2" xfId="1457" xr:uid="{00000000-0005-0000-0000-0000FF080000}"/>
    <cellStyle name="Normal 73 3" xfId="1458" xr:uid="{00000000-0005-0000-0000-000000090000}"/>
    <cellStyle name="Normal 74 2" xfId="1459" xr:uid="{00000000-0005-0000-0000-000001090000}"/>
    <cellStyle name="Normal 74 3" xfId="1460" xr:uid="{00000000-0005-0000-0000-000002090000}"/>
    <cellStyle name="Normal 75 2" xfId="1461" xr:uid="{00000000-0005-0000-0000-000003090000}"/>
    <cellStyle name="Normal 75 3" xfId="1462" xr:uid="{00000000-0005-0000-0000-000004090000}"/>
    <cellStyle name="Normal 76 2" xfId="1463" xr:uid="{00000000-0005-0000-0000-000005090000}"/>
    <cellStyle name="Normal 76 3" xfId="1464" xr:uid="{00000000-0005-0000-0000-000006090000}"/>
    <cellStyle name="Normal 77 2" xfId="1465" xr:uid="{00000000-0005-0000-0000-000007090000}"/>
    <cellStyle name="Normal 77 3" xfId="1466" xr:uid="{00000000-0005-0000-0000-000008090000}"/>
    <cellStyle name="Normal 78 2" xfId="1467" xr:uid="{00000000-0005-0000-0000-000009090000}"/>
    <cellStyle name="Normal 78 3" xfId="1468" xr:uid="{00000000-0005-0000-0000-00000A090000}"/>
    <cellStyle name="Normal 79" xfId="1469" xr:uid="{00000000-0005-0000-0000-00000B090000}"/>
    <cellStyle name="Normal 79 2" xfId="1470" xr:uid="{00000000-0005-0000-0000-00000C090000}"/>
    <cellStyle name="Normal 79 2 2" xfId="1471" xr:uid="{00000000-0005-0000-0000-00000D090000}"/>
    <cellStyle name="Normal 79 2_CCD SteinMart blanket  throw 20140116 (2)" xfId="3385" xr:uid="{00000000-0005-0000-0000-00000E090000}"/>
    <cellStyle name="Normal 79 3" xfId="1472" xr:uid="{00000000-0005-0000-0000-00000F090000}"/>
    <cellStyle name="Normal 79 3 2" xfId="1473" xr:uid="{00000000-0005-0000-0000-000010090000}"/>
    <cellStyle name="Normal 79 3_CCD SteinMart blanket  throw 20140116 (2)" xfId="3386" xr:uid="{00000000-0005-0000-0000-000011090000}"/>
    <cellStyle name="Normal 79 4" xfId="1474" xr:uid="{00000000-0005-0000-0000-000012090000}"/>
    <cellStyle name="Normal 79_CCD SteinMart blanket  throw 20140116 (2)" xfId="3387" xr:uid="{00000000-0005-0000-0000-000013090000}"/>
    <cellStyle name="Normal 8" xfId="1475" xr:uid="{00000000-0005-0000-0000-000014090000}"/>
    <cellStyle name="Normal 8 2" xfId="1476" xr:uid="{00000000-0005-0000-0000-000015090000}"/>
    <cellStyle name="Normal 8 2 2" xfId="1477" xr:uid="{00000000-0005-0000-0000-000016090000}"/>
    <cellStyle name="Normal 8 2_CCD SteinMart blanket  throw 20140116 (2)" xfId="3388" xr:uid="{00000000-0005-0000-0000-000017090000}"/>
    <cellStyle name="Normal 8 3" xfId="1478" xr:uid="{00000000-0005-0000-0000-000018090000}"/>
    <cellStyle name="Normal 8 3 2" xfId="1479" xr:uid="{00000000-0005-0000-0000-000019090000}"/>
    <cellStyle name="Normal 8 3_CCD SteinMart blanket  throw 20140116 (2)" xfId="3389" xr:uid="{00000000-0005-0000-0000-00001A090000}"/>
    <cellStyle name="Normal 8 4" xfId="1480" xr:uid="{00000000-0005-0000-0000-00001B090000}"/>
    <cellStyle name="Normal 8 4 2" xfId="1481" xr:uid="{00000000-0005-0000-0000-00001C090000}"/>
    <cellStyle name="Normal 8 4_CCD SteinMart blanket  throw 20140116 (2)" xfId="3390" xr:uid="{00000000-0005-0000-0000-00001D090000}"/>
    <cellStyle name="Normal 8 5" xfId="1482" xr:uid="{00000000-0005-0000-0000-00001E090000}"/>
    <cellStyle name="Normal 8 5 2" xfId="1483" xr:uid="{00000000-0005-0000-0000-00001F090000}"/>
    <cellStyle name="Normal 8 5_CCD SteinMart blanket  throw 20140116 (2)" xfId="3391" xr:uid="{00000000-0005-0000-0000-000020090000}"/>
    <cellStyle name="Normal 8 6" xfId="1484" xr:uid="{00000000-0005-0000-0000-000021090000}"/>
    <cellStyle name="Normal 8_CCD SteinMart blanket  throw 20140116 (2)" xfId="3392" xr:uid="{00000000-0005-0000-0000-000022090000}"/>
    <cellStyle name="Normal 80" xfId="1485" xr:uid="{00000000-0005-0000-0000-000023090000}"/>
    <cellStyle name="Normal 80 2" xfId="1486" xr:uid="{00000000-0005-0000-0000-000024090000}"/>
    <cellStyle name="Normal 80 2 2" xfId="1487" xr:uid="{00000000-0005-0000-0000-000025090000}"/>
    <cellStyle name="Normal 80 2_CCD SteinMart blanket  throw 20140116 (2)" xfId="3393" xr:uid="{00000000-0005-0000-0000-000026090000}"/>
    <cellStyle name="Normal 80 3" xfId="1488" xr:uid="{00000000-0005-0000-0000-000027090000}"/>
    <cellStyle name="Normal 80 3 2" xfId="1489" xr:uid="{00000000-0005-0000-0000-000028090000}"/>
    <cellStyle name="Normal 80 3_CCD SteinMart blanket  throw 20140116 (2)" xfId="3394" xr:uid="{00000000-0005-0000-0000-000029090000}"/>
    <cellStyle name="Normal 80 4" xfId="1490" xr:uid="{00000000-0005-0000-0000-00002A090000}"/>
    <cellStyle name="Normal 80_CCD SteinMart blanket  throw 20140116 (2)" xfId="3395" xr:uid="{00000000-0005-0000-0000-00002B090000}"/>
    <cellStyle name="Normal 81" xfId="1491" xr:uid="{00000000-0005-0000-0000-00002C090000}"/>
    <cellStyle name="Normal 81 2" xfId="1492" xr:uid="{00000000-0005-0000-0000-00002D090000}"/>
    <cellStyle name="Normal 81 3" xfId="1493" xr:uid="{00000000-0005-0000-0000-00002E090000}"/>
    <cellStyle name="Normal 81_BBB RA Anatole commitment 110310 updated 121106" xfId="1494" xr:uid="{00000000-0005-0000-0000-00002F090000}"/>
    <cellStyle name="Normal 82" xfId="1495" xr:uid="{00000000-0005-0000-0000-000030090000}"/>
    <cellStyle name="Normal 82 2" xfId="1496" xr:uid="{00000000-0005-0000-0000-000031090000}"/>
    <cellStyle name="Normal 82 3" xfId="1497" xr:uid="{00000000-0005-0000-0000-000032090000}"/>
    <cellStyle name="Normal 82_BBB RA Anatole commitment 110310 updated 121106" xfId="1498" xr:uid="{00000000-0005-0000-0000-000033090000}"/>
    <cellStyle name="Normal 83" xfId="1499" xr:uid="{00000000-0005-0000-0000-000034090000}"/>
    <cellStyle name="Normal 83 2" xfId="1500" xr:uid="{00000000-0005-0000-0000-000035090000}"/>
    <cellStyle name="Normal 83 3" xfId="1501" xr:uid="{00000000-0005-0000-0000-000036090000}"/>
    <cellStyle name="Normal 83_BBB RA Anatole commitment 110310 updated 121106" xfId="1502" xr:uid="{00000000-0005-0000-0000-000037090000}"/>
    <cellStyle name="Normal 84" xfId="1503" xr:uid="{00000000-0005-0000-0000-000038090000}"/>
    <cellStyle name="Normal 84 2" xfId="1504" xr:uid="{00000000-0005-0000-0000-000039090000}"/>
    <cellStyle name="Normal 84 3" xfId="1505" xr:uid="{00000000-0005-0000-0000-00003A090000}"/>
    <cellStyle name="Normal 84_BBB RA Anatole commitment 110310 updated 121106" xfId="1506" xr:uid="{00000000-0005-0000-0000-00003B090000}"/>
    <cellStyle name="Normal 85" xfId="1507" xr:uid="{00000000-0005-0000-0000-00003C090000}"/>
    <cellStyle name="Normal 85 2" xfId="1508" xr:uid="{00000000-0005-0000-0000-00003D090000}"/>
    <cellStyle name="Normal 85 3" xfId="1509" xr:uid="{00000000-0005-0000-0000-00003E090000}"/>
    <cellStyle name="Normal 85_BBB RA Anatole commitment 110310 updated 121106" xfId="1510" xr:uid="{00000000-0005-0000-0000-00003F090000}"/>
    <cellStyle name="Normal 86" xfId="1511" xr:uid="{00000000-0005-0000-0000-000040090000}"/>
    <cellStyle name="Normal 86 2" xfId="1512" xr:uid="{00000000-0005-0000-0000-000041090000}"/>
    <cellStyle name="Normal 86 3" xfId="1513" xr:uid="{00000000-0005-0000-0000-000042090000}"/>
    <cellStyle name="Normal 86_BBB RA Anatole commitment 110310 updated 121106" xfId="1514" xr:uid="{00000000-0005-0000-0000-000043090000}"/>
    <cellStyle name="Normal 87" xfId="1515" xr:uid="{00000000-0005-0000-0000-000044090000}"/>
    <cellStyle name="Normal 87 2" xfId="1516" xr:uid="{00000000-0005-0000-0000-000045090000}"/>
    <cellStyle name="Normal 87 3" xfId="1517" xr:uid="{00000000-0005-0000-0000-000046090000}"/>
    <cellStyle name="Normal 87_BBB RA Anatole commitment 110310 updated 121106" xfId="1518" xr:uid="{00000000-0005-0000-0000-000047090000}"/>
    <cellStyle name="Normal 88" xfId="1519" xr:uid="{00000000-0005-0000-0000-000048090000}"/>
    <cellStyle name="Normal 88 2" xfId="1520" xr:uid="{00000000-0005-0000-0000-000049090000}"/>
    <cellStyle name="Normal 88 3" xfId="1521" xr:uid="{00000000-0005-0000-0000-00004A090000}"/>
    <cellStyle name="Normal 88_BBB RA Anatole commitment 110310 updated 121106" xfId="1522" xr:uid="{00000000-0005-0000-0000-00004B090000}"/>
    <cellStyle name="Normal 89" xfId="1523" xr:uid="{00000000-0005-0000-0000-00004C090000}"/>
    <cellStyle name="Normal 89 2" xfId="1524" xr:uid="{00000000-0005-0000-0000-00004D090000}"/>
    <cellStyle name="Normal 89 3" xfId="1525" xr:uid="{00000000-0005-0000-0000-00004E090000}"/>
    <cellStyle name="Normal 89_BBB RA Anatole commitment 110310 updated 121106" xfId="1526" xr:uid="{00000000-0005-0000-0000-00004F090000}"/>
    <cellStyle name="Normal 9" xfId="1527" xr:uid="{00000000-0005-0000-0000-000050090000}"/>
    <cellStyle name="Normal 9 2" xfId="1528" xr:uid="{00000000-0005-0000-0000-000051090000}"/>
    <cellStyle name="Normal 9 2 2" xfId="1529" xr:uid="{00000000-0005-0000-0000-000052090000}"/>
    <cellStyle name="Normal 9 2_CCD SteinMart blanket  throw 20140116 (2)" xfId="3396" xr:uid="{00000000-0005-0000-0000-000053090000}"/>
    <cellStyle name="Normal 9 3" xfId="1530" xr:uid="{00000000-0005-0000-0000-000054090000}"/>
    <cellStyle name="Normal 9 3 2" xfId="1531" xr:uid="{00000000-0005-0000-0000-000055090000}"/>
    <cellStyle name="Normal 9 3_CCD SteinMart blanket  throw 20140116 (2)" xfId="3397" xr:uid="{00000000-0005-0000-0000-000056090000}"/>
    <cellStyle name="Normal 9 4" xfId="1532" xr:uid="{00000000-0005-0000-0000-000057090000}"/>
    <cellStyle name="Normal 9 4 2" xfId="1533" xr:uid="{00000000-0005-0000-0000-000058090000}"/>
    <cellStyle name="Normal 9 4_CCD SteinMart blanket  throw 20140116 (2)" xfId="3398" xr:uid="{00000000-0005-0000-0000-000059090000}"/>
    <cellStyle name="Normal 9 5" xfId="1534" xr:uid="{00000000-0005-0000-0000-00005A090000}"/>
    <cellStyle name="Normal 9 5 2" xfId="1535" xr:uid="{00000000-0005-0000-0000-00005B090000}"/>
    <cellStyle name="Normal 9 5_CCD SteinMart blanket  throw 20140116 (2)" xfId="3399" xr:uid="{00000000-0005-0000-0000-00005C090000}"/>
    <cellStyle name="Normal 9 6" xfId="1536" xr:uid="{00000000-0005-0000-0000-00005D090000}"/>
    <cellStyle name="Normal 9_CCD SteinMart blanket  throw 20140116 (2)" xfId="3400" xr:uid="{00000000-0005-0000-0000-00005E090000}"/>
    <cellStyle name="Normal 90" xfId="1537" xr:uid="{00000000-0005-0000-0000-00005F090000}"/>
    <cellStyle name="Normal 90 2" xfId="1538" xr:uid="{00000000-0005-0000-0000-000060090000}"/>
    <cellStyle name="Normal 90 3" xfId="1539" xr:uid="{00000000-0005-0000-0000-000061090000}"/>
    <cellStyle name="Normal 90_BBB RA Anatole commitment 110310 updated 121106" xfId="1540" xr:uid="{00000000-0005-0000-0000-000062090000}"/>
    <cellStyle name="Normal 91" xfId="1541" xr:uid="{00000000-0005-0000-0000-000063090000}"/>
    <cellStyle name="Normal 91 2" xfId="1542" xr:uid="{00000000-0005-0000-0000-000064090000}"/>
    <cellStyle name="Normal 91 3" xfId="1543" xr:uid="{00000000-0005-0000-0000-000065090000}"/>
    <cellStyle name="Normal 91_BBB RA Anatole commitment 110310 updated 121106" xfId="1544" xr:uid="{00000000-0005-0000-0000-000066090000}"/>
    <cellStyle name="Normal 92" xfId="1545" xr:uid="{00000000-0005-0000-0000-000067090000}"/>
    <cellStyle name="Normal 92 2" xfId="1546" xr:uid="{00000000-0005-0000-0000-000068090000}"/>
    <cellStyle name="Normal 92 3" xfId="1547" xr:uid="{00000000-0005-0000-0000-000069090000}"/>
    <cellStyle name="Normal 92_BBB RA Anatole commitment 110310 updated 121106" xfId="1548" xr:uid="{00000000-0005-0000-0000-00006A090000}"/>
    <cellStyle name="Normal 93" xfId="1549" xr:uid="{00000000-0005-0000-0000-00006B090000}"/>
    <cellStyle name="Normal 93 2" xfId="1550" xr:uid="{00000000-0005-0000-0000-00006C090000}"/>
    <cellStyle name="Normal 93 3" xfId="1551" xr:uid="{00000000-0005-0000-0000-00006D090000}"/>
    <cellStyle name="Normal 93_BBB RA Anatole commitment 110310 updated 121106" xfId="1552" xr:uid="{00000000-0005-0000-0000-00006E090000}"/>
    <cellStyle name="Normal 94" xfId="1553" xr:uid="{00000000-0005-0000-0000-00006F090000}"/>
    <cellStyle name="Normal 94 2" xfId="1554" xr:uid="{00000000-0005-0000-0000-000070090000}"/>
    <cellStyle name="Normal 94 3" xfId="1555" xr:uid="{00000000-0005-0000-0000-000071090000}"/>
    <cellStyle name="Normal 94_BBB RA Anatole commitment 110310 updated 121106" xfId="1556" xr:uid="{00000000-0005-0000-0000-000072090000}"/>
    <cellStyle name="Normal 95" xfId="1557" xr:uid="{00000000-0005-0000-0000-000073090000}"/>
    <cellStyle name="Normal 95 2" xfId="1558" xr:uid="{00000000-0005-0000-0000-000074090000}"/>
    <cellStyle name="Normal 95 3" xfId="1559" xr:uid="{00000000-0005-0000-0000-000075090000}"/>
    <cellStyle name="Normal 95_BBB RA Anatole commitment 110310 updated 121106" xfId="1560" xr:uid="{00000000-0005-0000-0000-000076090000}"/>
    <cellStyle name="Normal 96" xfId="1561" xr:uid="{00000000-0005-0000-0000-000077090000}"/>
    <cellStyle name="Normal 96 2" xfId="1562" xr:uid="{00000000-0005-0000-0000-000078090000}"/>
    <cellStyle name="Normal 96 2 2" xfId="1563" xr:uid="{00000000-0005-0000-0000-000079090000}"/>
    <cellStyle name="Normal 96 2_CCD SteinMart blanket  throw 20140116 (2)" xfId="3401" xr:uid="{00000000-0005-0000-0000-00007A090000}"/>
    <cellStyle name="Normal 96 3" xfId="1564" xr:uid="{00000000-0005-0000-0000-00007B090000}"/>
    <cellStyle name="Normal 96_CCD SteinMart blanket  throw 20140116 (2)" xfId="3402" xr:uid="{00000000-0005-0000-0000-00007C090000}"/>
    <cellStyle name="Normal 97" xfId="1565" xr:uid="{00000000-0005-0000-0000-00007D090000}"/>
    <cellStyle name="Normal 97 2" xfId="1566" xr:uid="{00000000-0005-0000-0000-00007E090000}"/>
    <cellStyle name="Normal 97_CCD SteinMart blanket  throw 20140116 (2)" xfId="3403" xr:uid="{00000000-0005-0000-0000-00007F090000}"/>
    <cellStyle name="Normal_BCF tipdye berber throw 140507" xfId="3458" xr:uid="{00000000-0005-0000-0000-000080090000}"/>
    <cellStyle name="Normal_Sear's Throw  030612 (6)" xfId="1" xr:uid="{00000000-0005-0000-0000-000081090000}"/>
    <cellStyle name="Normal1" xfId="1567" xr:uid="{00000000-0005-0000-0000-000082090000}"/>
    <cellStyle name="Note 10" xfId="1568" xr:uid="{00000000-0005-0000-0000-000083090000}"/>
    <cellStyle name="Note 10 2" xfId="1569" xr:uid="{00000000-0005-0000-0000-000084090000}"/>
    <cellStyle name="Note 10 3" xfId="1570" xr:uid="{00000000-0005-0000-0000-000085090000}"/>
    <cellStyle name="Note 10 4" xfId="1571" xr:uid="{00000000-0005-0000-0000-000086090000}"/>
    <cellStyle name="Note 10 5" xfId="1572" xr:uid="{00000000-0005-0000-0000-000087090000}"/>
    <cellStyle name="Note 10 6" xfId="1573" xr:uid="{00000000-0005-0000-0000-000088090000}"/>
    <cellStyle name="Note 10 7" xfId="1574" xr:uid="{00000000-0005-0000-0000-000089090000}"/>
    <cellStyle name="Note 10_BASI130503-BLK-MF" xfId="2675" xr:uid="{00000000-0005-0000-0000-00008A090000}"/>
    <cellStyle name="Note 11" xfId="1575" xr:uid="{00000000-0005-0000-0000-00008B090000}"/>
    <cellStyle name="Note 11 2" xfId="1576" xr:uid="{00000000-0005-0000-0000-00008C090000}"/>
    <cellStyle name="Note 11 3" xfId="1577" xr:uid="{00000000-0005-0000-0000-00008D090000}"/>
    <cellStyle name="Note 11 4" xfId="1578" xr:uid="{00000000-0005-0000-0000-00008E090000}"/>
    <cellStyle name="Note 11 5" xfId="1579" xr:uid="{00000000-0005-0000-0000-00008F090000}"/>
    <cellStyle name="Note 11 6" xfId="1580" xr:uid="{00000000-0005-0000-0000-000090090000}"/>
    <cellStyle name="Note 11 7" xfId="1581" xr:uid="{00000000-0005-0000-0000-000091090000}"/>
    <cellStyle name="Note 11_BASI130503-BLK-MF" xfId="2676" xr:uid="{00000000-0005-0000-0000-000092090000}"/>
    <cellStyle name="Note 12" xfId="1582" xr:uid="{00000000-0005-0000-0000-000093090000}"/>
    <cellStyle name="Note 12 2" xfId="1583" xr:uid="{00000000-0005-0000-0000-000094090000}"/>
    <cellStyle name="Note 12 3" xfId="1584" xr:uid="{00000000-0005-0000-0000-000095090000}"/>
    <cellStyle name="Note 12 4" xfId="1585" xr:uid="{00000000-0005-0000-0000-000096090000}"/>
    <cellStyle name="Note 12 5" xfId="1586" xr:uid="{00000000-0005-0000-0000-000097090000}"/>
    <cellStyle name="Note 12 6" xfId="1587" xr:uid="{00000000-0005-0000-0000-000098090000}"/>
    <cellStyle name="Note 12 7" xfId="1588" xr:uid="{00000000-0005-0000-0000-000099090000}"/>
    <cellStyle name="Note 12_BASI130503-BLK-MF" xfId="2677" xr:uid="{00000000-0005-0000-0000-00009A090000}"/>
    <cellStyle name="Note 13" xfId="1589" xr:uid="{00000000-0005-0000-0000-00009B090000}"/>
    <cellStyle name="Note 13 2" xfId="1590" xr:uid="{00000000-0005-0000-0000-00009C090000}"/>
    <cellStyle name="Note 13 3" xfId="1591" xr:uid="{00000000-0005-0000-0000-00009D090000}"/>
    <cellStyle name="Note 13 4" xfId="1592" xr:uid="{00000000-0005-0000-0000-00009E090000}"/>
    <cellStyle name="Note 13 5" xfId="1593" xr:uid="{00000000-0005-0000-0000-00009F090000}"/>
    <cellStyle name="Note 13 6" xfId="1594" xr:uid="{00000000-0005-0000-0000-0000A0090000}"/>
    <cellStyle name="Note 13 7" xfId="1595" xr:uid="{00000000-0005-0000-0000-0000A1090000}"/>
    <cellStyle name="Note 13_BASI130503-BLK-MF" xfId="2678" xr:uid="{00000000-0005-0000-0000-0000A2090000}"/>
    <cellStyle name="Note 14" xfId="1596" xr:uid="{00000000-0005-0000-0000-0000A3090000}"/>
    <cellStyle name="Note 14 2" xfId="1597" xr:uid="{00000000-0005-0000-0000-0000A4090000}"/>
    <cellStyle name="Note 14 3" xfId="1598" xr:uid="{00000000-0005-0000-0000-0000A5090000}"/>
    <cellStyle name="Note 14 4" xfId="1599" xr:uid="{00000000-0005-0000-0000-0000A6090000}"/>
    <cellStyle name="Note 14 5" xfId="1600" xr:uid="{00000000-0005-0000-0000-0000A7090000}"/>
    <cellStyle name="Note 14 6" xfId="1601" xr:uid="{00000000-0005-0000-0000-0000A8090000}"/>
    <cellStyle name="Note 14 7" xfId="1602" xr:uid="{00000000-0005-0000-0000-0000A9090000}"/>
    <cellStyle name="Note 14_BASI130503-BLK-MF" xfId="2679" xr:uid="{00000000-0005-0000-0000-0000AA090000}"/>
    <cellStyle name="Note 15" xfId="1603" xr:uid="{00000000-0005-0000-0000-0000AB090000}"/>
    <cellStyle name="Note 15 2" xfId="1604" xr:uid="{00000000-0005-0000-0000-0000AC090000}"/>
    <cellStyle name="Note 15 3" xfId="1605" xr:uid="{00000000-0005-0000-0000-0000AD090000}"/>
    <cellStyle name="Note 15_BASI130503-BLK-MF" xfId="2680" xr:uid="{00000000-0005-0000-0000-0000AE090000}"/>
    <cellStyle name="Note 16" xfId="1606" xr:uid="{00000000-0005-0000-0000-0000AF090000}"/>
    <cellStyle name="Note 16 2" xfId="1607" xr:uid="{00000000-0005-0000-0000-0000B0090000}"/>
    <cellStyle name="Note 16 3" xfId="1608" xr:uid="{00000000-0005-0000-0000-0000B1090000}"/>
    <cellStyle name="Note 16_BASI130503-BLK-MF" xfId="2681" xr:uid="{00000000-0005-0000-0000-0000B2090000}"/>
    <cellStyle name="Note 17" xfId="1609" xr:uid="{00000000-0005-0000-0000-0000B3090000}"/>
    <cellStyle name="Note 17 2" xfId="2682" xr:uid="{00000000-0005-0000-0000-0000B4090000}"/>
    <cellStyle name="Note 18" xfId="2325" xr:uid="{00000000-0005-0000-0000-0000B5090000}"/>
    <cellStyle name="Note 2" xfId="1610" xr:uid="{00000000-0005-0000-0000-0000B6090000}"/>
    <cellStyle name="Note 2 2" xfId="1611" xr:uid="{00000000-0005-0000-0000-0000B7090000}"/>
    <cellStyle name="Note 2 3" xfId="1612" xr:uid="{00000000-0005-0000-0000-0000B8090000}"/>
    <cellStyle name="Note 2 4" xfId="1613" xr:uid="{00000000-0005-0000-0000-0000B9090000}"/>
    <cellStyle name="Note 2 5" xfId="1614" xr:uid="{00000000-0005-0000-0000-0000BA090000}"/>
    <cellStyle name="Note 2 6" xfId="1615" xr:uid="{00000000-0005-0000-0000-0000BB090000}"/>
    <cellStyle name="Note 2 7" xfId="1616" xr:uid="{00000000-0005-0000-0000-0000BC090000}"/>
    <cellStyle name="Note 2 8" xfId="1617" xr:uid="{00000000-0005-0000-0000-0000BD090000}"/>
    <cellStyle name="Note 2_BASI130503-BLK-MF" xfId="2683" xr:uid="{00000000-0005-0000-0000-0000BE090000}"/>
    <cellStyle name="Note 3" xfId="1618" xr:uid="{00000000-0005-0000-0000-0000BF090000}"/>
    <cellStyle name="Note 3 2" xfId="1619" xr:uid="{00000000-0005-0000-0000-0000C0090000}"/>
    <cellStyle name="Note 3 3" xfId="1620" xr:uid="{00000000-0005-0000-0000-0000C1090000}"/>
    <cellStyle name="Note 3 4" xfId="1621" xr:uid="{00000000-0005-0000-0000-0000C2090000}"/>
    <cellStyle name="Note 3 5" xfId="1622" xr:uid="{00000000-0005-0000-0000-0000C3090000}"/>
    <cellStyle name="Note 3 6" xfId="1623" xr:uid="{00000000-0005-0000-0000-0000C4090000}"/>
    <cellStyle name="Note 3 7" xfId="1624" xr:uid="{00000000-0005-0000-0000-0000C5090000}"/>
    <cellStyle name="Note 3_BASI130503-BLK-MF" xfId="2684" xr:uid="{00000000-0005-0000-0000-0000C6090000}"/>
    <cellStyle name="Note 4" xfId="1625" xr:uid="{00000000-0005-0000-0000-0000C7090000}"/>
    <cellStyle name="Note 4 2" xfId="1626" xr:uid="{00000000-0005-0000-0000-0000C8090000}"/>
    <cellStyle name="Note 4 3" xfId="1627" xr:uid="{00000000-0005-0000-0000-0000C9090000}"/>
    <cellStyle name="Note 4 4" xfId="1628" xr:uid="{00000000-0005-0000-0000-0000CA090000}"/>
    <cellStyle name="Note 4 5" xfId="1629" xr:uid="{00000000-0005-0000-0000-0000CB090000}"/>
    <cellStyle name="Note 4 6" xfId="1630" xr:uid="{00000000-0005-0000-0000-0000CC090000}"/>
    <cellStyle name="Note 4 7" xfId="1631" xr:uid="{00000000-0005-0000-0000-0000CD090000}"/>
    <cellStyle name="Note 4_BASI130503-BLK-MF" xfId="2685" xr:uid="{00000000-0005-0000-0000-0000CE090000}"/>
    <cellStyle name="Note 5" xfId="1632" xr:uid="{00000000-0005-0000-0000-0000CF090000}"/>
    <cellStyle name="Note 5 2" xfId="1633" xr:uid="{00000000-0005-0000-0000-0000D0090000}"/>
    <cellStyle name="Note 5 3" xfId="1634" xr:uid="{00000000-0005-0000-0000-0000D1090000}"/>
    <cellStyle name="Note 5 4" xfId="1635" xr:uid="{00000000-0005-0000-0000-0000D2090000}"/>
    <cellStyle name="Note 5 5" xfId="1636" xr:uid="{00000000-0005-0000-0000-0000D3090000}"/>
    <cellStyle name="Note 5 6" xfId="1637" xr:uid="{00000000-0005-0000-0000-0000D4090000}"/>
    <cellStyle name="Note 5 7" xfId="1638" xr:uid="{00000000-0005-0000-0000-0000D5090000}"/>
    <cellStyle name="Note 5_BASI130503-BLK-MF" xfId="2686" xr:uid="{00000000-0005-0000-0000-0000D6090000}"/>
    <cellStyle name="Note 6" xfId="1639" xr:uid="{00000000-0005-0000-0000-0000D7090000}"/>
    <cellStyle name="Note 6 2" xfId="1640" xr:uid="{00000000-0005-0000-0000-0000D8090000}"/>
    <cellStyle name="Note 6 3" xfId="1641" xr:uid="{00000000-0005-0000-0000-0000D9090000}"/>
    <cellStyle name="Note 6 4" xfId="1642" xr:uid="{00000000-0005-0000-0000-0000DA090000}"/>
    <cellStyle name="Note 6 5" xfId="1643" xr:uid="{00000000-0005-0000-0000-0000DB090000}"/>
    <cellStyle name="Note 6 6" xfId="1644" xr:uid="{00000000-0005-0000-0000-0000DC090000}"/>
    <cellStyle name="Note 6 7" xfId="1645" xr:uid="{00000000-0005-0000-0000-0000DD090000}"/>
    <cellStyle name="Note 6_BASI130503-BLK-MF" xfId="2687" xr:uid="{00000000-0005-0000-0000-0000DE090000}"/>
    <cellStyle name="Note 7" xfId="1646" xr:uid="{00000000-0005-0000-0000-0000DF090000}"/>
    <cellStyle name="Note 7 2" xfId="1647" xr:uid="{00000000-0005-0000-0000-0000E0090000}"/>
    <cellStyle name="Note 7 3" xfId="1648" xr:uid="{00000000-0005-0000-0000-0000E1090000}"/>
    <cellStyle name="Note 7 4" xfId="1649" xr:uid="{00000000-0005-0000-0000-0000E2090000}"/>
    <cellStyle name="Note 7 5" xfId="1650" xr:uid="{00000000-0005-0000-0000-0000E3090000}"/>
    <cellStyle name="Note 7 6" xfId="1651" xr:uid="{00000000-0005-0000-0000-0000E4090000}"/>
    <cellStyle name="Note 7 7" xfId="1652" xr:uid="{00000000-0005-0000-0000-0000E5090000}"/>
    <cellStyle name="Note 7_BASI130503-BLK-MF" xfId="2688" xr:uid="{00000000-0005-0000-0000-0000E6090000}"/>
    <cellStyle name="Note 8" xfId="1653" xr:uid="{00000000-0005-0000-0000-0000E7090000}"/>
    <cellStyle name="Note 8 2" xfId="1654" xr:uid="{00000000-0005-0000-0000-0000E8090000}"/>
    <cellStyle name="Note 8 3" xfId="1655" xr:uid="{00000000-0005-0000-0000-0000E9090000}"/>
    <cellStyle name="Note 8 4" xfId="1656" xr:uid="{00000000-0005-0000-0000-0000EA090000}"/>
    <cellStyle name="Note 8 5" xfId="1657" xr:uid="{00000000-0005-0000-0000-0000EB090000}"/>
    <cellStyle name="Note 8 6" xfId="1658" xr:uid="{00000000-0005-0000-0000-0000EC090000}"/>
    <cellStyle name="Note 8 7" xfId="1659" xr:uid="{00000000-0005-0000-0000-0000ED090000}"/>
    <cellStyle name="Note 8_BASI130503-BLK-MF" xfId="2689" xr:uid="{00000000-0005-0000-0000-0000EE090000}"/>
    <cellStyle name="Note 9" xfId="1660" xr:uid="{00000000-0005-0000-0000-0000EF090000}"/>
    <cellStyle name="Note 9 2" xfId="1661" xr:uid="{00000000-0005-0000-0000-0000F0090000}"/>
    <cellStyle name="Note 9 3" xfId="1662" xr:uid="{00000000-0005-0000-0000-0000F1090000}"/>
    <cellStyle name="Note 9 4" xfId="1663" xr:uid="{00000000-0005-0000-0000-0000F2090000}"/>
    <cellStyle name="Note 9 5" xfId="1664" xr:uid="{00000000-0005-0000-0000-0000F3090000}"/>
    <cellStyle name="Note 9 6" xfId="1665" xr:uid="{00000000-0005-0000-0000-0000F4090000}"/>
    <cellStyle name="Note 9 7" xfId="1666" xr:uid="{00000000-0005-0000-0000-0000F5090000}"/>
    <cellStyle name="Note 9_BASI130503-BLK-MF" xfId="2690" xr:uid="{00000000-0005-0000-0000-0000F6090000}"/>
    <cellStyle name="Output 2" xfId="1667" xr:uid="{00000000-0005-0000-0000-0000F7090000}"/>
    <cellStyle name="Output 3" xfId="1668" xr:uid="{00000000-0005-0000-0000-0000F8090000}"/>
    <cellStyle name="Output 4" xfId="2326" xr:uid="{00000000-0005-0000-0000-0000F9090000}"/>
    <cellStyle name="Percent [2]" xfId="2691" xr:uid="{00000000-0005-0000-0000-0000FA090000}"/>
    <cellStyle name="Percent [2] 2" xfId="2692" xr:uid="{00000000-0005-0000-0000-0000FB090000}"/>
    <cellStyle name="Percent 10" xfId="1669" xr:uid="{00000000-0005-0000-0000-0000FC090000}"/>
    <cellStyle name="Percent 11" xfId="3456" xr:uid="{00000000-0005-0000-0000-0000FD090000}"/>
    <cellStyle name="Percent 2" xfId="1670" xr:uid="{00000000-0005-0000-0000-0000FE090000}"/>
    <cellStyle name="Percent 2 2" xfId="1671" xr:uid="{00000000-0005-0000-0000-0000FF090000}"/>
    <cellStyle name="Percent 2 3" xfId="1672" xr:uid="{00000000-0005-0000-0000-0000000A0000}"/>
    <cellStyle name="Percent 2 4" xfId="1673" xr:uid="{00000000-0005-0000-0000-0000010A0000}"/>
    <cellStyle name="Percent 2 4 2" xfId="2327" xr:uid="{00000000-0005-0000-0000-0000020A0000}"/>
    <cellStyle name="Percent 2 5" xfId="2459" xr:uid="{00000000-0005-0000-0000-0000030A0000}"/>
    <cellStyle name="Percent 3" xfId="1674" xr:uid="{00000000-0005-0000-0000-0000040A0000}"/>
    <cellStyle name="Percent 3 2" xfId="1675" xr:uid="{00000000-0005-0000-0000-0000050A0000}"/>
    <cellStyle name="Percent 4" xfId="1676" xr:uid="{00000000-0005-0000-0000-0000060A0000}"/>
    <cellStyle name="Percent 4 2" xfId="2693" xr:uid="{00000000-0005-0000-0000-0000070A0000}"/>
    <cellStyle name="Percent 5" xfId="1677" xr:uid="{00000000-0005-0000-0000-0000080A0000}"/>
    <cellStyle name="Percent 6" xfId="1678" xr:uid="{00000000-0005-0000-0000-0000090A0000}"/>
    <cellStyle name="Percent 6 2" xfId="1679" xr:uid="{00000000-0005-0000-0000-00000A0A0000}"/>
    <cellStyle name="Percent 6 3" xfId="1680" xr:uid="{00000000-0005-0000-0000-00000B0A0000}"/>
    <cellStyle name="Percent 6 4" xfId="2328" xr:uid="{00000000-0005-0000-0000-00000C0A0000}"/>
    <cellStyle name="Percent 7" xfId="1681" xr:uid="{00000000-0005-0000-0000-00000D0A0000}"/>
    <cellStyle name="Percent 7 2" xfId="2694" xr:uid="{00000000-0005-0000-0000-00000E0A0000}"/>
    <cellStyle name="Percent 8" xfId="2695" xr:uid="{00000000-0005-0000-0000-00000F0A0000}"/>
    <cellStyle name="Percent 9" xfId="2696" xr:uid="{00000000-0005-0000-0000-0000100A0000}"/>
    <cellStyle name="RowLevel_0" xfId="1682" xr:uid="{00000000-0005-0000-0000-0000110A0000}"/>
    <cellStyle name="Style 1" xfId="1683" xr:uid="{00000000-0005-0000-0000-0000120A0000}"/>
    <cellStyle name="Style 1 2" xfId="2329" xr:uid="{00000000-0005-0000-0000-0000130A0000}"/>
    <cellStyle name="Style 1 3" xfId="2330" xr:uid="{00000000-0005-0000-0000-0000140A0000}"/>
    <cellStyle name="Style 1_Chairs" xfId="2331" xr:uid="{00000000-0005-0000-0000-0000150A0000}"/>
    <cellStyle name="TableStyleLight1" xfId="2045" xr:uid="{00000000-0005-0000-0000-0000160A0000}"/>
    <cellStyle name="TextStyle" xfId="1684" xr:uid="{00000000-0005-0000-0000-0000170A0000}"/>
    <cellStyle name="Title 2" xfId="1685" xr:uid="{00000000-0005-0000-0000-0000180A0000}"/>
    <cellStyle name="Title 2 2" xfId="1686" xr:uid="{00000000-0005-0000-0000-0000190A0000}"/>
    <cellStyle name="Title 3" xfId="1687" xr:uid="{00000000-0005-0000-0000-00001A0A0000}"/>
    <cellStyle name="Title 4" xfId="2332" xr:uid="{00000000-0005-0000-0000-00001B0A0000}"/>
    <cellStyle name="Total 2" xfId="1688" xr:uid="{00000000-0005-0000-0000-00001C0A0000}"/>
    <cellStyle name="Total 3" xfId="1689" xr:uid="{00000000-0005-0000-0000-00001D0A0000}"/>
    <cellStyle name="Total 4" xfId="2333" xr:uid="{00000000-0005-0000-0000-00001E0A0000}"/>
    <cellStyle name="Warning Text 2" xfId="1690" xr:uid="{00000000-0005-0000-0000-00001F0A0000}"/>
    <cellStyle name="Warning Text 3" xfId="1691" xr:uid="{00000000-0005-0000-0000-0000200A0000}"/>
    <cellStyle name="Warning Text 4" xfId="2334" xr:uid="{00000000-0005-0000-0000-0000210A0000}"/>
    <cellStyle name="百分比 2" xfId="1990" xr:uid="{00000000-0005-0000-0000-0000220A0000}"/>
    <cellStyle name="百分比 2 2" xfId="1991" xr:uid="{00000000-0005-0000-0000-0000230A0000}"/>
    <cellStyle name="百分比 2 2 2" xfId="1992" xr:uid="{00000000-0005-0000-0000-0000240A0000}"/>
    <cellStyle name="百分比 3" xfId="1993" xr:uid="{00000000-0005-0000-0000-0000250A0000}"/>
    <cellStyle name="百分比 3 2" xfId="1994" xr:uid="{00000000-0005-0000-0000-0000260A0000}"/>
    <cellStyle name="百分比 3 3" xfId="2452" xr:uid="{00000000-0005-0000-0000-0000270A0000}"/>
    <cellStyle name="百分比 4" xfId="1995" xr:uid="{00000000-0005-0000-0000-0000280A0000}"/>
    <cellStyle name="百分比 5" xfId="1996" xr:uid="{00000000-0005-0000-0000-0000290A0000}"/>
    <cellStyle name="百分比 6" xfId="2983" xr:uid="{00000000-0005-0000-0000-00002A0A0000}"/>
    <cellStyle name="标题" xfId="2918" xr:uid="{00000000-0005-0000-0000-00002B0A0000}"/>
    <cellStyle name="标题 1" xfId="2919" xr:uid="{00000000-0005-0000-0000-00002C0A0000}"/>
    <cellStyle name="标题 1 2" xfId="1935" xr:uid="{00000000-0005-0000-0000-00002D0A0000}"/>
    <cellStyle name="标题 1 2 2" xfId="1936" xr:uid="{00000000-0005-0000-0000-00002E0A0000}"/>
    <cellStyle name="标题 1 2 2 2" xfId="2920" xr:uid="{00000000-0005-0000-0000-00002F0A0000}"/>
    <cellStyle name="标题 1 2 3" xfId="1937" xr:uid="{00000000-0005-0000-0000-0000300A0000}"/>
    <cellStyle name="标题 1 2_BASI130503-BLK-MF" xfId="2921" xr:uid="{00000000-0005-0000-0000-0000310A0000}"/>
    <cellStyle name="标题 1 3" xfId="1938" xr:uid="{00000000-0005-0000-0000-0000320A0000}"/>
    <cellStyle name="标题 1 3 2" xfId="2922" xr:uid="{00000000-0005-0000-0000-0000330A0000}"/>
    <cellStyle name="标题 1 3 2 2" xfId="2923" xr:uid="{00000000-0005-0000-0000-0000340A0000}"/>
    <cellStyle name="标题 1 3 3" xfId="2924" xr:uid="{00000000-0005-0000-0000-0000350A0000}"/>
    <cellStyle name="标题 1 3_BASI130503-BLK-MF" xfId="2925" xr:uid="{00000000-0005-0000-0000-0000360A0000}"/>
    <cellStyle name="标题 1 4" xfId="1939" xr:uid="{00000000-0005-0000-0000-0000370A0000}"/>
    <cellStyle name="标题 1 5" xfId="2926" xr:uid="{00000000-0005-0000-0000-0000380A0000}"/>
    <cellStyle name="标题 10" xfId="2927" xr:uid="{00000000-0005-0000-0000-0000390A0000}"/>
    <cellStyle name="标题 2" xfId="2928" xr:uid="{00000000-0005-0000-0000-00003A0A0000}"/>
    <cellStyle name="标题 2 2" xfId="1940" xr:uid="{00000000-0005-0000-0000-00003B0A0000}"/>
    <cellStyle name="标题 2 2 2" xfId="1941" xr:uid="{00000000-0005-0000-0000-00003C0A0000}"/>
    <cellStyle name="标题 2 2 2 2" xfId="2929" xr:uid="{00000000-0005-0000-0000-00003D0A0000}"/>
    <cellStyle name="标题 2 2 3" xfId="1942" xr:uid="{00000000-0005-0000-0000-00003E0A0000}"/>
    <cellStyle name="标题 2 2_BASI130503-BLK-MF" xfId="2930" xr:uid="{00000000-0005-0000-0000-00003F0A0000}"/>
    <cellStyle name="标题 2 3" xfId="1943" xr:uid="{00000000-0005-0000-0000-0000400A0000}"/>
    <cellStyle name="标题 2 3 2" xfId="2931" xr:uid="{00000000-0005-0000-0000-0000410A0000}"/>
    <cellStyle name="标题 2 3 2 2" xfId="2932" xr:uid="{00000000-0005-0000-0000-0000420A0000}"/>
    <cellStyle name="标题 2 3 3" xfId="2933" xr:uid="{00000000-0005-0000-0000-0000430A0000}"/>
    <cellStyle name="标题 2 3_BASI130503-BLK-MF" xfId="2934" xr:uid="{00000000-0005-0000-0000-0000440A0000}"/>
    <cellStyle name="标题 2 4" xfId="1944" xr:uid="{00000000-0005-0000-0000-0000450A0000}"/>
    <cellStyle name="标题 2 5" xfId="2935" xr:uid="{00000000-0005-0000-0000-0000460A0000}"/>
    <cellStyle name="标题 3" xfId="2936" xr:uid="{00000000-0005-0000-0000-0000470A0000}"/>
    <cellStyle name="标题 3 2" xfId="1945" xr:uid="{00000000-0005-0000-0000-0000480A0000}"/>
    <cellStyle name="标题 3 2 2" xfId="1946" xr:uid="{00000000-0005-0000-0000-0000490A0000}"/>
    <cellStyle name="标题 3 2 2 2" xfId="2937" xr:uid="{00000000-0005-0000-0000-00004A0A0000}"/>
    <cellStyle name="标题 3 2 3" xfId="1947" xr:uid="{00000000-0005-0000-0000-00004B0A0000}"/>
    <cellStyle name="标题 3 2_BASI130503-BLK-MF" xfId="2938" xr:uid="{00000000-0005-0000-0000-00004C0A0000}"/>
    <cellStyle name="标题 3 3" xfId="1948" xr:uid="{00000000-0005-0000-0000-00004D0A0000}"/>
    <cellStyle name="标题 3 3 2" xfId="2939" xr:uid="{00000000-0005-0000-0000-00004E0A0000}"/>
    <cellStyle name="标题 3 3 2 2" xfId="2940" xr:uid="{00000000-0005-0000-0000-00004F0A0000}"/>
    <cellStyle name="标题 3 3 3" xfId="2941" xr:uid="{00000000-0005-0000-0000-0000500A0000}"/>
    <cellStyle name="标题 3 3_BASI130503-BLK-MF" xfId="2942" xr:uid="{00000000-0005-0000-0000-0000510A0000}"/>
    <cellStyle name="标题 3 4" xfId="1949" xr:uid="{00000000-0005-0000-0000-0000520A0000}"/>
    <cellStyle name="标题 3 5" xfId="2943" xr:uid="{00000000-0005-0000-0000-0000530A0000}"/>
    <cellStyle name="标题 4" xfId="2944" xr:uid="{00000000-0005-0000-0000-0000540A0000}"/>
    <cellStyle name="标题 4 2" xfId="1950" xr:uid="{00000000-0005-0000-0000-0000550A0000}"/>
    <cellStyle name="标题 4 2 2" xfId="1951" xr:uid="{00000000-0005-0000-0000-0000560A0000}"/>
    <cellStyle name="标题 4 2 2 2" xfId="2945" xr:uid="{00000000-0005-0000-0000-0000570A0000}"/>
    <cellStyle name="标题 4 2 3" xfId="1952" xr:uid="{00000000-0005-0000-0000-0000580A0000}"/>
    <cellStyle name="标题 4 3" xfId="1953" xr:uid="{00000000-0005-0000-0000-0000590A0000}"/>
    <cellStyle name="标题 4 3 2" xfId="2946" xr:uid="{00000000-0005-0000-0000-00005A0A0000}"/>
    <cellStyle name="标题 4 3 2 2" xfId="2947" xr:uid="{00000000-0005-0000-0000-00005B0A0000}"/>
    <cellStyle name="标题 4 3 3" xfId="2948" xr:uid="{00000000-0005-0000-0000-00005C0A0000}"/>
    <cellStyle name="标题 4 4" xfId="1954" xr:uid="{00000000-0005-0000-0000-00005D0A0000}"/>
    <cellStyle name="标题 4 5" xfId="2949" xr:uid="{00000000-0005-0000-0000-00005E0A0000}"/>
    <cellStyle name="标题 5" xfId="1955" xr:uid="{00000000-0005-0000-0000-00005F0A0000}"/>
    <cellStyle name="标题 5 2" xfId="1956" xr:uid="{00000000-0005-0000-0000-0000600A0000}"/>
    <cellStyle name="标题 5 2 2" xfId="2950" xr:uid="{00000000-0005-0000-0000-0000610A0000}"/>
    <cellStyle name="标题 5 3" xfId="1957" xr:uid="{00000000-0005-0000-0000-0000620A0000}"/>
    <cellStyle name="标题 6" xfId="1958" xr:uid="{00000000-0005-0000-0000-0000630A0000}"/>
    <cellStyle name="标题 6 2" xfId="2951" xr:uid="{00000000-0005-0000-0000-0000640A0000}"/>
    <cellStyle name="标题 6 2 2" xfId="2952" xr:uid="{00000000-0005-0000-0000-0000650A0000}"/>
    <cellStyle name="标题 6 3" xfId="2953" xr:uid="{00000000-0005-0000-0000-0000660A0000}"/>
    <cellStyle name="标题 7" xfId="1959" xr:uid="{00000000-0005-0000-0000-0000670A0000}"/>
    <cellStyle name="标题 8" xfId="2954" xr:uid="{00000000-0005-0000-0000-0000680A0000}"/>
    <cellStyle name="标题 9" xfId="2955" xr:uid="{00000000-0005-0000-0000-0000690A0000}"/>
    <cellStyle name="標準 2" xfId="1977" xr:uid="{00000000-0005-0000-0000-00006A0A0000}"/>
    <cellStyle name="標準 3" xfId="1978" xr:uid="{00000000-0005-0000-0000-00006B0A0000}"/>
    <cellStyle name="標準 3 2" xfId="2966" xr:uid="{00000000-0005-0000-0000-00006C0A0000}"/>
    <cellStyle name="差" xfId="2779" xr:uid="{00000000-0005-0000-0000-00006D0A0000}"/>
    <cellStyle name="差 2" xfId="1780" xr:uid="{00000000-0005-0000-0000-00006E0A0000}"/>
    <cellStyle name="差 2 2" xfId="1781" xr:uid="{00000000-0005-0000-0000-00006F0A0000}"/>
    <cellStyle name="差 2 2 2" xfId="2780" xr:uid="{00000000-0005-0000-0000-0000700A0000}"/>
    <cellStyle name="差 2 3" xfId="1782" xr:uid="{00000000-0005-0000-0000-0000710A0000}"/>
    <cellStyle name="差 3" xfId="1783" xr:uid="{00000000-0005-0000-0000-0000720A0000}"/>
    <cellStyle name="差 3 2" xfId="2781" xr:uid="{00000000-0005-0000-0000-0000730A0000}"/>
    <cellStyle name="差 3 2 2" xfId="2782" xr:uid="{00000000-0005-0000-0000-0000740A0000}"/>
    <cellStyle name="差 3 3" xfId="2783" xr:uid="{00000000-0005-0000-0000-0000750A0000}"/>
    <cellStyle name="差 4" xfId="1784" xr:uid="{00000000-0005-0000-0000-0000760A0000}"/>
    <cellStyle name="差 5" xfId="2784" xr:uid="{00000000-0005-0000-0000-0000770A0000}"/>
    <cellStyle name="差_12.19WM-131219A BHG Ruched(Delancey) comforter mini set" xfId="1785" xr:uid="{00000000-0005-0000-0000-0000780A0000}"/>
    <cellStyle name="差_BG开发面料2012-7-8 (3)" xfId="1786" xr:uid="{00000000-0005-0000-0000-0000790A0000}"/>
    <cellStyle name="差_Book1" xfId="2384" xr:uid="{00000000-0005-0000-0000-00007A0A0000}"/>
    <cellStyle name="差_Burington-130304 -serenePaige，SussexKinnety-12pcs set" xfId="1787" xr:uid="{00000000-0005-0000-0000-00007B0A0000}"/>
    <cellStyle name="差_Burlington Super Set Comf Quote 4-23-2013" xfId="1788" xr:uid="{00000000-0005-0000-0000-00007C0A0000}"/>
    <cellStyle name="差_BW quote sheet for HP samples _09202012" xfId="2385" xr:uid="{00000000-0005-0000-0000-00007D0A0000}"/>
    <cellStyle name="差_CCD SteinMart blanket  throw 20140116 (2)" xfId="3417" xr:uid="{00000000-0005-0000-0000-00007E0A0000}"/>
    <cellStyle name="差_CCD SteinMart blanket  throw 20140218 (2)" xfId="3418" xr:uid="{00000000-0005-0000-0000-00007F0A0000}"/>
    <cellStyle name="差_CCD SteinMart blanket 130515" xfId="3419" xr:uid="{00000000-0005-0000-0000-0000800A0000}"/>
    <cellStyle name="差_CCD SteinMart micro light reader's wrap 20140318" xfId="3420" xr:uid="{00000000-0005-0000-0000-0000810A0000}"/>
    <cellStyle name="差_CCD SteinMart throw 20140327" xfId="3421" xr:uid="{00000000-0005-0000-0000-0000820A0000}"/>
    <cellStyle name="差_CCD-steinmart 130425" xfId="3422" xr:uid="{00000000-0005-0000-0000-0000830A0000}"/>
    <cellStyle name="差_CCD-steinmart 130425_CCD SteinMart blanket &amp; throw 20140116" xfId="3423" xr:uid="{00000000-0005-0000-0000-0000840A0000}"/>
    <cellStyle name="差_CCD-steinmart 131008 (2)" xfId="3424" xr:uid="{00000000-0005-0000-0000-0000850A0000}"/>
    <cellStyle name="差_CCD-WM holiday-130205" xfId="1789" xr:uid="{00000000-0005-0000-0000-0000860A0000}"/>
    <cellStyle name="差_CCD-WM TRAVEL THROW-130822" xfId="1790" xr:uid="{00000000-0005-0000-0000-0000870A0000}"/>
    <cellStyle name="差_Cellular Blanket prices- Faze3" xfId="1791" xr:uid="{00000000-0005-0000-0000-0000880A0000}"/>
    <cellStyle name="差_Cellular Blanket prices- Faze3 2" xfId="1792" xr:uid="{00000000-0005-0000-0000-0000890A0000}"/>
    <cellStyle name="差_Cellular Blanket prices- Faze3 3" xfId="1793" xr:uid="{00000000-0005-0000-0000-00008A0A0000}"/>
    <cellStyle name="差_Cellular Blanket prices- Faze3_CCD SteinMart blanket  throw 20140116 (2)" xfId="3425" xr:uid="{00000000-0005-0000-0000-00008B0A0000}"/>
    <cellStyle name="差_Cellular Blanket prices- Faze3_CCD SteinMart blanket  throw 20140218 (2)" xfId="3426" xr:uid="{00000000-0005-0000-0000-00008C0A0000}"/>
    <cellStyle name="差_Cellular Blanket prices- Faze3_CCD SteinMart blanket 130515" xfId="3427" xr:uid="{00000000-0005-0000-0000-00008D0A0000}"/>
    <cellStyle name="差_Cellular Blanket prices- Faze3_CCD SteinMart micro light reader's wrap 20140318" xfId="3428" xr:uid="{00000000-0005-0000-0000-00008E0A0000}"/>
    <cellStyle name="差_Cellular Blanket prices- Faze3_CCD SteinMart throw 20140327" xfId="3429" xr:uid="{00000000-0005-0000-0000-00008F0A0000}"/>
    <cellStyle name="差_Cellular Blanket prices- Faze3_CCD-WM TRAVEL THROW-130822" xfId="1794" xr:uid="{00000000-0005-0000-0000-0000900A0000}"/>
    <cellStyle name="差_Cellular Blanket prices- Faze3_NY market Mar SP 2013 throw blanket prices" xfId="2785" xr:uid="{00000000-0005-0000-0000-0000910A0000}"/>
    <cellStyle name="差_Cellular Blanket prices- Faze3_Sep 12 Market Week Basic Blanket  Throw (2)" xfId="2786" xr:uid="{00000000-0005-0000-0000-0000920A0000}"/>
    <cellStyle name="差_Cellular Blanket prices- Faze3_Sept12 Throw and Dec pillow Market prices approved" xfId="2787" xr:uid="{00000000-0005-0000-0000-0000930A0000}"/>
    <cellStyle name="差_Cellular Blanket prices- Faze3_WM 2013 Lawn blanket 07052012 updated 07272012 updated 0807 Updated 0814" xfId="1795" xr:uid="{00000000-0005-0000-0000-0000940A0000}"/>
    <cellStyle name="差_Cellular Blanket prices- Faze3_WM 2014 angel wrap 20140220 upd0601" xfId="1796" xr:uid="{00000000-0005-0000-0000-0000950A0000}"/>
    <cellStyle name="差_Cellular Blanket prices- Faze3_WM 2014 Lawn blanket 20130904" xfId="1797" xr:uid="{00000000-0005-0000-0000-0000960A0000}"/>
    <cellStyle name="差_Cellular Blanket prices- Faze3_WM 2014 travel throw 08222013" xfId="1798" xr:uid="{00000000-0005-0000-0000-0000970A0000}"/>
    <cellStyle name="差_Cellular Blanket prices- Faze3_WM Angel wrap updated on 20141117" xfId="1799" xr:uid="{00000000-0005-0000-0000-0000980A0000}"/>
    <cellStyle name="差_Cellular Blanket prices- Faze3_WM BHG throw Fall 2014  20131223----131228change ctn size" xfId="1800" xr:uid="{00000000-0005-0000-0000-0000990A0000}"/>
    <cellStyle name="差_Commitment--Sears total protection mattress pad 0411012" xfId="2788" xr:uid="{00000000-0005-0000-0000-00009A0A0000}"/>
    <cellStyle name="差_EE Furniture Quotation of HH samples-20100906" xfId="1801" xr:uid="{00000000-0005-0000-0000-00009B0A0000}"/>
    <cellStyle name="差_Folding Chair Quote Sheet - 23 May 2013" xfId="2386" xr:uid="{00000000-0005-0000-0000-00009C0A0000}"/>
    <cellStyle name="差_HP quota sheet from kaifa 2011-9-8" xfId="2387" xr:uid="{00000000-0005-0000-0000-00009D0A0000}"/>
    <cellStyle name="差_HS quote sheet for HP samples _09192012" xfId="2388" xr:uid="{00000000-0005-0000-0000-00009E0A0000}"/>
    <cellStyle name="差_JCP berber mattress pad 0120012 - Cal" xfId="2789" xr:uid="{00000000-0005-0000-0000-00009F0A0000}"/>
    <cellStyle name="差_JCP berber mattress pad 0120012 - Cal 2" xfId="2790" xr:uid="{00000000-0005-0000-0000-0000A00A0000}"/>
    <cellStyle name="差_JCP berber mattress pad 0120012 - Cal 2 2" xfId="2791" xr:uid="{00000000-0005-0000-0000-0000A10A0000}"/>
    <cellStyle name="差_JCP berber mattress pad 0120012 - Cal 3" xfId="2792" xr:uid="{00000000-0005-0000-0000-0000A20A0000}"/>
    <cellStyle name="差_JCP berber mattress pad 0120012--H--0125012may" xfId="2793" xr:uid="{00000000-0005-0000-0000-0000A30A0000}"/>
    <cellStyle name="差_JCP berber mattress pad 0120012--H--0125012may 2" xfId="2794" xr:uid="{00000000-0005-0000-0000-0000A40A0000}"/>
    <cellStyle name="差_JCP berber mattress pad 0120012--H--0125012may 2 2" xfId="2795" xr:uid="{00000000-0005-0000-0000-0000A50A0000}"/>
    <cellStyle name="差_JCP berber mattress pad 0120012--H--0125012may 3" xfId="2796" xr:uid="{00000000-0005-0000-0000-0000A60A0000}"/>
    <cellStyle name="差_JCP down alt comforter111121" xfId="2797" xr:uid="{00000000-0005-0000-0000-0000A70A0000}"/>
    <cellStyle name="差_JCP down alt comforter111121 (2)" xfId="2798" xr:uid="{00000000-0005-0000-0000-0000A80A0000}"/>
    <cellStyle name="差_JCP down alt comforter111121 (2) 2" xfId="2799" xr:uid="{00000000-0005-0000-0000-0000A90A0000}"/>
    <cellStyle name="差_JCP down alt comforter111121 (2) 2 2" xfId="2800" xr:uid="{00000000-0005-0000-0000-0000AA0A0000}"/>
    <cellStyle name="差_JCP down alt comforter111121 (2) 3" xfId="2801" xr:uid="{00000000-0005-0000-0000-0000AB0A0000}"/>
    <cellStyle name="差_JCP down alt comforter111121 2" xfId="2802" xr:uid="{00000000-0005-0000-0000-0000AC0A0000}"/>
    <cellStyle name="差_JCP down alt comforter111121 2 2" xfId="2803" xr:uid="{00000000-0005-0000-0000-0000AD0A0000}"/>
    <cellStyle name="差_JCP down alt comforter111121 3" xfId="2804" xr:uid="{00000000-0005-0000-0000-0000AE0A0000}"/>
    <cellStyle name="差_JCP down alt comforter111121----0104012 (2)" xfId="2805" xr:uid="{00000000-0005-0000-0000-0000AF0A0000}"/>
    <cellStyle name="差_JCP down alt comforter111121----0104012 (2) 2" xfId="2806" xr:uid="{00000000-0005-0000-0000-0000B00A0000}"/>
    <cellStyle name="差_JCP down alt comforter111121----0104012 (2) 2 2" xfId="2807" xr:uid="{00000000-0005-0000-0000-0000B10A0000}"/>
    <cellStyle name="差_JCP down alt comforter111121----0104012 (2) 3" xfId="2808" xr:uid="{00000000-0005-0000-0000-0000B20A0000}"/>
    <cellStyle name="差_JCP down alt comforter111121--H--0109012 May printed" xfId="2809" xr:uid="{00000000-0005-0000-0000-0000B30A0000}"/>
    <cellStyle name="差_JCP down alt comforter111121--H--0109012 May printed 2" xfId="2810" xr:uid="{00000000-0005-0000-0000-0000B40A0000}"/>
    <cellStyle name="差_JCP down alt comforter111121--H--0109012 May printed 2 2" xfId="2811" xr:uid="{00000000-0005-0000-0000-0000B50A0000}"/>
    <cellStyle name="差_JCP down alt comforter111121--H--0109012 May printed 3" xfId="2812" xr:uid="{00000000-0005-0000-0000-0000B60A0000}"/>
    <cellStyle name="差_JCP down alt comforter111121--H--111121May" xfId="2813" xr:uid="{00000000-0005-0000-0000-0000B70A0000}"/>
    <cellStyle name="差_JCP down alt comforter111121--H--111121May 2" xfId="2814" xr:uid="{00000000-0005-0000-0000-0000B80A0000}"/>
    <cellStyle name="差_JCP down alt comforter111121--H--111121May 2 2" xfId="2815" xr:uid="{00000000-0005-0000-0000-0000B90A0000}"/>
    <cellStyle name="差_JCP down alt comforter111121--H--111121May 3" xfId="2816" xr:uid="{00000000-0005-0000-0000-0000BA0A0000}"/>
    <cellStyle name="差_JCP market follow110930----111102add new" xfId="1802" xr:uid="{00000000-0005-0000-0000-0000BB0A0000}"/>
    <cellStyle name="差_JCP market follow110930----111102add new 2" xfId="2817" xr:uid="{00000000-0005-0000-0000-0000BC0A0000}"/>
    <cellStyle name="差_JCP market follow110930----111102add new 2 2" xfId="2818" xr:uid="{00000000-0005-0000-0000-0000BD0A0000}"/>
    <cellStyle name="差_JCP market follow110930----111102add new 3" xfId="2819" xr:uid="{00000000-0005-0000-0000-0000BE0A0000}"/>
    <cellStyle name="差_JCP market follow110930----111102add new 4" xfId="2820" xr:uid="{00000000-0005-0000-0000-0000BF0A0000}"/>
    <cellStyle name="差_JCP market follow110930----111102add new_Anthropologie comforter 1009012" xfId="2821" xr:uid="{00000000-0005-0000-0000-0000C00A0000}"/>
    <cellStyle name="差_JCP market follow110930----111102add new_Anthropologie comforter 1009012 2" xfId="2822" xr:uid="{00000000-0005-0000-0000-0000C10A0000}"/>
    <cellStyle name="差_JCP market follow110930----111102add new_Anthropologie comforter 1009012--H--1010012" xfId="2823" xr:uid="{00000000-0005-0000-0000-0000C20A0000}"/>
    <cellStyle name="差_JCP market follow110930----111102add new_Anthropologie comforter 1009012--H--1010012 2" xfId="2824" xr:uid="{00000000-0005-0000-0000-0000C30A0000}"/>
    <cellStyle name="差_JCP market follow110930----111102add new_Anthropologie Comforter Stuffers" xfId="2825" xr:uid="{00000000-0005-0000-0000-0000C40A0000}"/>
    <cellStyle name="差_JCP market follow110930----111102add new_Anthropologie Comforter Stuffers 2" xfId="2826" xr:uid="{00000000-0005-0000-0000-0000C50A0000}"/>
    <cellStyle name="差_JCP market follow110930----111102add new_BASI120423-CMFSET-FLA(printed)" xfId="2827" xr:uid="{00000000-0005-0000-0000-0000C60A0000}"/>
    <cellStyle name="差_JCP market follow110930----111102add new_BASI130503-BLK-MF" xfId="2828" xr:uid="{00000000-0005-0000-0000-0000C70A0000}"/>
    <cellStyle name="差_JCP market follow110930----111102add new_BASI130503-CMF-300T" xfId="2829" xr:uid="{00000000-0005-0000-0000-0000C80A0000}"/>
    <cellStyle name="差_JCP market follow110930----111102add new_BASI130503-CMFSET-FLA" xfId="2830" xr:uid="{00000000-0005-0000-0000-0000C90A0000}"/>
    <cellStyle name="差_JCP market follow110930----111102add new_BASI130503-CMFSET-PV(Vail)" xfId="2831" xr:uid="{00000000-0005-0000-0000-0000CA0A0000}"/>
    <cellStyle name="差_JCP market follow110930----111102add new_BASI130503-MPD-300T(windowpane)" xfId="2832" xr:uid="{00000000-0005-0000-0000-0000CB0A0000}"/>
    <cellStyle name="差_JCP market follow110930----111102add new_BASI130829-CMF-300T(Dobby)" xfId="2833" xr:uid="{00000000-0005-0000-0000-0000CC0A0000}"/>
    <cellStyle name="差_JCP market follow110930----111102add new_Basic bedding commitment March Market--130506" xfId="2834" xr:uid="{00000000-0005-0000-0000-0000CD0A0000}"/>
    <cellStyle name="差_JCP market follow110930----111102add new_BASIC130503-MPD-Berber" xfId="2835" xr:uid="{00000000-0005-0000-0000-0000CE0A0000}"/>
    <cellStyle name="差_JCP market follow110930----111102add new_Commitment--WM Smart-Cool Pads commitment  0929012--1015012" xfId="2836" xr:uid="{00000000-0005-0000-0000-0000CF0A0000}"/>
    <cellStyle name="差_JCP market follow110930----111102add new_Domestic-to mike3.21" xfId="1803" xr:uid="{00000000-0005-0000-0000-0000D00A0000}"/>
    <cellStyle name="差_JCP market follow110930----111102add new_Domestic-to mike3.21 2" xfId="2837" xr:uid="{00000000-0005-0000-0000-0000D10A0000}"/>
    <cellStyle name="差_JCP market follow110930----111102add new_E com Poolstock basic bedding fall 13 commitment -130509 updated 130830" xfId="2838" xr:uid="{00000000-0005-0000-0000-0000D20A0000}"/>
    <cellStyle name="差_JCP market follow110930----111102add new_Kohl's Micromink to Sherpa Comforter Quote 3-21-2012 (2)" xfId="1804" xr:uid="{00000000-0005-0000-0000-0000D30A0000}"/>
    <cellStyle name="差_JCP market follow110930----111102add new_Kohl's Micromink to Sherpa Comforter Quote 3-21-2012 (2) 2" xfId="2839" xr:uid="{00000000-0005-0000-0000-0000D40A0000}"/>
    <cellStyle name="差_JCP market follow110930----111102add new_Kohl's mink berber comforter mini set 0320012" xfId="1805" xr:uid="{00000000-0005-0000-0000-0000D50A0000}"/>
    <cellStyle name="差_JCP market follow110930----111102add new_Kohl's mink berber comforter mini set 0320012 2" xfId="2840" xr:uid="{00000000-0005-0000-0000-0000D60A0000}"/>
    <cellStyle name="差_JCP market follow110930----111102add new_Kohl's mink berber comforter mini set 0320012--H--0321012" xfId="1806" xr:uid="{00000000-0005-0000-0000-0000D70A0000}"/>
    <cellStyle name="差_JCP market follow110930----111102add new_Kohl's mink berber comforter mini set 0320012--H--0321012 2" xfId="2841" xr:uid="{00000000-0005-0000-0000-0000D80A0000}"/>
    <cellStyle name="差_JCP market follow110930----111102add new_Kohl's mink berber comforter mini set 0402012 (2)" xfId="1807" xr:uid="{00000000-0005-0000-0000-0000D90A0000}"/>
    <cellStyle name="差_JCP market follow110930----111102add new_Kohl's mink berber comforter mini set 0402012 (2) 2" xfId="2842" xr:uid="{00000000-0005-0000-0000-0000DA0A0000}"/>
    <cellStyle name="差_JCP market follow110930----111102add new_Kohl's mink berber comforter mini set 0405012 (3)" xfId="1808" xr:uid="{00000000-0005-0000-0000-0000DB0A0000}"/>
    <cellStyle name="差_JCP market follow110930----111102add new_Kohl's mink berber comforter mini set 0405012 (3) 2" xfId="2843" xr:uid="{00000000-0005-0000-0000-0000DC0A0000}"/>
    <cellStyle name="差_JCP market follow110930----111102add new_Kohl's mink berber comforter mini set 0405012 (4)" xfId="1809" xr:uid="{00000000-0005-0000-0000-0000DD0A0000}"/>
    <cellStyle name="差_JCP market follow110930----111102add new_Kohl's mink berber comforter mini set 0405012 (4) 2" xfId="2844" xr:uid="{00000000-0005-0000-0000-0000DE0A0000}"/>
    <cellStyle name="差_JCP market follow110930----111102add new_Meijer market follow 1005012" xfId="1810" xr:uid="{00000000-0005-0000-0000-0000DF0A0000}"/>
    <cellStyle name="差_JCP market follow110930----111102add new_Meijer market follow 1005012----1022012 foam pad" xfId="1811" xr:uid="{00000000-0005-0000-0000-0000E00A0000}"/>
    <cellStyle name="差_JCP market follow110930----111102add new_Meijer market follow 1005012--H--1008012" xfId="1812" xr:uid="{00000000-0005-0000-0000-0000E10A0000}"/>
    <cellStyle name="差_JCP market follow110930----111102add new_Meijer Smart-Cool Pads CCD" xfId="1813" xr:uid="{00000000-0005-0000-0000-0000E20A0000}"/>
    <cellStyle name="差_JCP market follow110930----111102add new_Meijer Woolrich Basic Bedding White Goods quote from JLA 7-19-2012" xfId="1814" xr:uid="{00000000-0005-0000-0000-0000E30A0000}"/>
    <cellStyle name="差_JCP market follow110930----111102add new_Meijer Woolrich Basic Bedding White Goods quote from JLA 7-19-2012 (5)" xfId="1815" xr:uid="{00000000-0005-0000-0000-0000E40A0000}"/>
    <cellStyle name="差_JCP market follow110930----111102add new_Meijer woolrich white goods 0718012--H--0719012" xfId="1816" xr:uid="{00000000-0005-0000-0000-0000E50A0000}"/>
    <cellStyle name="差_JCP market follow110930----111102add new_Pooled inventory 3M moisture pad 0417012" xfId="2845" xr:uid="{00000000-0005-0000-0000-0000E60A0000}"/>
    <cellStyle name="差_JCP market follow110930----111102add new_Poolstock Basic Bedding Commit 130830" xfId="2846" xr:uid="{00000000-0005-0000-0000-0000E70A0000}"/>
    <cellStyle name="差_JCP market follow110930----111102add new_Poolstock basic bedding commitment 120426" xfId="2847" xr:uid="{00000000-0005-0000-0000-0000E80A0000}"/>
    <cellStyle name="差_JCP market follow110930----111102add new_Poolstock basic bedding commitment 120426--0428012" xfId="2848" xr:uid="{00000000-0005-0000-0000-0000E90A0000}"/>
    <cellStyle name="差_JCP market follow110930----111102add new_Poolstock Fall 12 basic bedding commitment 120502--CCD" xfId="2849" xr:uid="{00000000-0005-0000-0000-0000EA0A0000}"/>
    <cellStyle name="差_JCP110517-MPD-Berber" xfId="2850" xr:uid="{00000000-0005-0000-0000-0000EB0A0000}"/>
    <cellStyle name="差_JCP110517-MPD-Berber 2" xfId="2851" xr:uid="{00000000-0005-0000-0000-0000EC0A0000}"/>
    <cellStyle name="差_JCP110517-MPD-Berber 2 2" xfId="2852" xr:uid="{00000000-0005-0000-0000-0000ED0A0000}"/>
    <cellStyle name="差_JCP110517-MPD-Berber 3" xfId="2853" xr:uid="{00000000-0005-0000-0000-0000EE0A0000}"/>
    <cellStyle name="差_JZJ quote sheet for HP samples _09152012" xfId="2389" xr:uid="{00000000-0005-0000-0000-0000EF0A0000}"/>
    <cellStyle name="差_KF quote sheet for HP samples _09152012" xfId="2390" xr:uid="{00000000-0005-0000-0000-0000F00A0000}"/>
    <cellStyle name="差_LID HOLIDAY 12 UB Angel Wrap in Box 5-21-12" xfId="1817" xr:uid="{00000000-0005-0000-0000-0000F10A0000}"/>
    <cellStyle name="差_LID HOLIDAY 13 UB Angel Wrap 5-30-13" xfId="1818" xr:uid="{00000000-0005-0000-0000-0000F20A0000}"/>
    <cellStyle name="差_LID MAY JUNE 14 FEATURE WM Lawn Blankets 11-25-13" xfId="1819" xr:uid="{00000000-0005-0000-0000-0000F30A0000}"/>
    <cellStyle name="差_LID SPRING 13 MS Body Pillow Covers JAY 9-24-12" xfId="1820" xr:uid="{00000000-0005-0000-0000-0000F40A0000}"/>
    <cellStyle name="差_LID SPRING 13 MS Body Pillow Covers JAY 9-5-12" xfId="1821" xr:uid="{00000000-0005-0000-0000-0000F50A0000}"/>
    <cellStyle name="差_LID Spring14 Body Pillow Covers 9-13-13" xfId="1822" xr:uid="{00000000-0005-0000-0000-0000F60A0000}"/>
    <cellStyle name="差_LID SUMMER 13 WM Lawn Blankets 11-16-12" xfId="1823" xr:uid="{00000000-0005-0000-0000-0000F70A0000}"/>
    <cellStyle name="差_LID_Form-UB 7pc_Jacquards_change to Mainstays_new stock# and UPC#_7-07-11" xfId="1824" xr:uid="{00000000-0005-0000-0000-0000F80A0000}"/>
    <cellStyle name="差_Master quote sheet for HP samples _09202012" xfId="2391" xr:uid="{00000000-0005-0000-0000-0000F90A0000}"/>
    <cellStyle name="差_MC-111107B Folkore comforter set + Duvet set" xfId="1825" xr:uid="{00000000-0005-0000-0000-0000FA0A0000}"/>
    <cellStyle name="差_MC-111107C Tigre comforter set + Duvet set" xfId="1826" xr:uid="{00000000-0005-0000-0000-0000FB0A0000}"/>
    <cellStyle name="差_MC-111109A  Folkore 5PC 3PC comforter set + Duvet set" xfId="1827" xr:uid="{00000000-0005-0000-0000-0000FC0A0000}"/>
    <cellStyle name="差_MC-111109A Tigre 5PC 3PC comforter set + Duvet set" xfId="1828" xr:uid="{00000000-0005-0000-0000-0000FD0A0000}"/>
    <cellStyle name="差_MCOM-120308-MCOM ID Comforter and Duvet set Quote Sheet-CASSEN." xfId="1829" xr:uid="{00000000-0005-0000-0000-0000FE0A0000}"/>
    <cellStyle name="差_MCOM-120308-MCOM ID Comforter and Duvet set Quote Sheet-JUNO." xfId="1830" xr:uid="{00000000-0005-0000-0000-0000FF0A0000}"/>
    <cellStyle name="差_MCOM-120308-MCOM ID Comforter and Duvet set Quote Sheet-MICA." xfId="1831" xr:uid="{00000000-0005-0000-0000-0000000B0000}"/>
    <cellStyle name="差_Meiyi quote sheet for showroom samples _09192012 update" xfId="2392" xr:uid="{00000000-0005-0000-0000-0000010B0000}"/>
    <cellStyle name="差_Minxing Haojiang TA quote sheet for HP 3-14-2013 " xfId="2393" xr:uid="{00000000-0005-0000-0000-0000020B0000}"/>
    <cellStyle name="差_MY quote sheet for HP samples _09152012" xfId="2394" xr:uid="{00000000-0005-0000-0000-0000030B0000}"/>
    <cellStyle name="差_NY market Mar SP 2013 throw blanket prices" xfId="2854" xr:uid="{00000000-0005-0000-0000-0000040B0000}"/>
    <cellStyle name="差_Overstock Ottoman quotation-master-20110928" xfId="2395" xr:uid="{00000000-0005-0000-0000-0000050B0000}"/>
    <cellStyle name="差_OY-110614A Kas comforter mini set + 5pc set + comforter 8pcs set + Pillow" xfId="1832" xr:uid="{00000000-0005-0000-0000-0000060B0000}"/>
    <cellStyle name="差_OY-110819B OYO comforter mini set__ + comforter set + comforter 7pcs set + comforter 8pcs set" xfId="1833" xr:uid="{00000000-0005-0000-0000-0000070B0000}"/>
    <cellStyle name="差_OY-110819C YOUNG ADULT-Tigre__ comforter set + Duvet set" xfId="1834" xr:uid="{00000000-0005-0000-0000-0000080B0000}"/>
    <cellStyle name="差_OY-110819D YOUNG ADULT-Odessa comforter set + Duvet set" xfId="1835" xr:uid="{00000000-0005-0000-0000-0000090B0000}"/>
    <cellStyle name="差_OY-110819E YOUNG ADULT - Folkore__ comforter set + Duvet set" xfId="1836" xr:uid="{00000000-0005-0000-0000-00000A0B0000}"/>
    <cellStyle name="差_OY-110819F YOUNG ADULT- Medal comforter set + Duvet set" xfId="1837" xr:uid="{00000000-0005-0000-0000-00000B0B0000}"/>
    <cellStyle name="差_OY-110819G YOUNG ADULT - Tamarind__ comforter set + Duvet set" xfId="1838" xr:uid="{00000000-0005-0000-0000-00000C0B0000}"/>
    <cellStyle name="差_OY-110819H YOUNG ADULT - Anthea__ comforter set + Duvet set" xfId="1839" xr:uid="{00000000-0005-0000-0000-00000D0B0000}"/>
    <cellStyle name="差_OY-110901F YOUNG ADULT - Medali comforter set + Duvet set rev" xfId="1840" xr:uid="{00000000-0005-0000-0000-00000E0B0000}"/>
    <cellStyle name="差_OY-110901G YOUNG ADULT - Tamarind comforter set + Duvet set" xfId="1841" xr:uid="{00000000-0005-0000-0000-00000F0B0000}"/>
    <cellStyle name="差_OY-110901H YOUNG ADULT - Anthea comforter set + Duvet set rev" xfId="1842" xr:uid="{00000000-0005-0000-0000-0000100B0000}"/>
    <cellStyle name="差_OY-110901I YOUNG ADULT - Botanica comforter set + Duvet set" xfId="1843" xr:uid="{00000000-0005-0000-0000-0000110B0000}"/>
    <cellStyle name="差_OY-110901M YOUNG ADULT - Sierra comforter set + Duvet set" xfId="1844" xr:uid="{00000000-0005-0000-0000-0000120B0000}"/>
    <cellStyle name="差_OY-110901N YOUNG ADULT - Tiffany comforter set + Duvet set" xfId="1845" xr:uid="{00000000-0005-0000-0000-0000130B0000}"/>
    <cellStyle name="差_OY-110909I YOUNG ADULT - Botanica comforter set + Duvet set" xfId="1846" xr:uid="{00000000-0005-0000-0000-0000140B0000}"/>
    <cellStyle name="差_Pooled inventory 3M moisture pad 0417012" xfId="2855" xr:uid="{00000000-0005-0000-0000-0000150B0000}"/>
    <cellStyle name="差_Quotation sheet for HP sample from TC 2011-08-29 (3)" xfId="2396" xr:uid="{00000000-0005-0000-0000-0000160B0000}"/>
    <cellStyle name="差_quote sheet for JCP  _08022012 (2)" xfId="2397" xr:uid="{00000000-0005-0000-0000-0000170B0000}"/>
    <cellStyle name="差_quote sheet for Overstock _09062012" xfId="2398" xr:uid="{00000000-0005-0000-0000-0000180B0000}"/>
    <cellStyle name="差_quote sheet for two tables for Overstock 5-17-2013 (2)" xfId="2399" xr:uid="{00000000-0005-0000-0000-0000190B0000}"/>
    <cellStyle name="差_Sears - ID MF Mini Comforter set-pillow-commit-120405" xfId="1847" xr:uid="{00000000-0005-0000-0000-00001A0B0000}"/>
    <cellStyle name="差_September 13 Market Throw blanket Quote sheet" xfId="2856" xr:uid="{00000000-0005-0000-0000-00001B0B0000}"/>
    <cellStyle name="差_Sheet1" xfId="2857" xr:uid="{00000000-0005-0000-0000-00001C0B0000}"/>
    <cellStyle name="差_Sheet1 2" xfId="2858" xr:uid="{00000000-0005-0000-0000-00001D0B0000}"/>
    <cellStyle name="差_shopko sheet set CCD 2013-7-16" xfId="2400" xr:uid="{00000000-0005-0000-0000-00001E0B0000}"/>
    <cellStyle name="差_TA-JLA April 2012 Sample Order (3)" xfId="2401" xr:uid="{00000000-0005-0000-0000-00001F0B0000}"/>
    <cellStyle name="差_Tamarind .09.16" xfId="1848" xr:uid="{00000000-0005-0000-0000-0000200B0000}"/>
    <cellStyle name="差_TG 8件套 2011 03 30 from  helle" xfId="1849" xr:uid="{00000000-0005-0000-0000-0000210B0000}"/>
    <cellStyle name="差_TG 8件套 2011 03 30 from  helle_WM Mexico-121113 Crete Comf 4pc Set" xfId="1850" xr:uid="{00000000-0005-0000-0000-0000220B0000}"/>
    <cellStyle name="差_TG 8件套 2011 03 30 from  helle_WM Mexico-Elle Chrysander Ashlyn Westwood Comf 4pc Set 121109" xfId="1851" xr:uid="{00000000-0005-0000-0000-0000230B0000}"/>
    <cellStyle name="差_Total quote sheet for 201304 HP chairs" xfId="2402" xr:uid="{00000000-0005-0000-0000-0000240B0000}"/>
    <cellStyle name="差_Total quote sheet for 201304 HP samples _updated on 3-25-2013 (3)" xfId="2403" xr:uid="{00000000-0005-0000-0000-0000250B0000}"/>
    <cellStyle name="差_Total quote sheet for 201304 HP samples _updated on 3-26-2013 (2)" xfId="2404" xr:uid="{00000000-0005-0000-0000-0000260B0000}"/>
    <cellStyle name="差_Total quote sheet for 201304 HP samples 3-15-2013" xfId="2405" xr:uid="{00000000-0005-0000-0000-0000270B0000}"/>
    <cellStyle name="差_Total quote sheet for 201304 HP samples 3-18-2013" xfId="2406" xr:uid="{00000000-0005-0000-0000-0000280B0000}"/>
    <cellStyle name="差_total quote sheet for Overstock 2-25-2013" xfId="2407" xr:uid="{00000000-0005-0000-0000-0000290B0000}"/>
    <cellStyle name="差_TSS-Target Fall 10 D60 TOB bedding--91219" xfId="1852" xr:uid="{00000000-0005-0000-0000-00002A0B0000}"/>
    <cellStyle name="差_TSS-Target Fall 10 D60 TOB bedding--91219_WM Mexico-121113 Crete Comf 4pc Set" xfId="1853" xr:uid="{00000000-0005-0000-0000-00002B0B0000}"/>
    <cellStyle name="差_TSS-Target Fall 10 D60 TOB bedding--91219_WM Mexico-Elle Chrysander Ashlyn Westwood Comf 4pc Set 121109" xfId="1854" xr:uid="{00000000-0005-0000-0000-00002C0B0000}"/>
    <cellStyle name="差_TW Home Quotation sheet for JCP _07162012 (2)" xfId="2408" xr:uid="{00000000-0005-0000-0000-00002D0B0000}"/>
    <cellStyle name="差_TW Home Quotation sheet for JCP _07182012" xfId="2409" xr:uid="{00000000-0005-0000-0000-00002E0B0000}"/>
    <cellStyle name="差_TW Home Quotation sheet for JCP _07192012 - KD none KD (2)" xfId="2410" xr:uid="{00000000-0005-0000-0000-00002F0B0000}"/>
    <cellStyle name="差_TW Home Quotation sheet HeYuan HP Show 2012-2-19" xfId="2411" xr:uid="{00000000-0005-0000-0000-0000300B0000}"/>
    <cellStyle name="差_TW Home Quotation sheet Hongsheng HP Show 2012-2-29" xfId="2412" xr:uid="{00000000-0005-0000-0000-0000310B0000}"/>
    <cellStyle name="差_TW Home Quotation sheet Jinzheng HP Show 2012-2-29" xfId="2413" xr:uid="{00000000-0005-0000-0000-0000320B0000}"/>
    <cellStyle name="差_TW Home Quotation sheet Meiyuan HP Show 2012-2-29" xfId="2414" xr:uid="{00000000-0005-0000-0000-0000330B0000}"/>
    <cellStyle name="差_TW Home Quotation sheet- south items for HP from HS 2012-03-22" xfId="2415" xr:uid="{00000000-0005-0000-0000-0000340B0000}"/>
    <cellStyle name="差_TW Home Quotation sheet-07022012update (2)" xfId="2416" xr:uid="{00000000-0005-0000-0000-0000350B0000}"/>
    <cellStyle name="差_TW Home Quotation sheet--120323" xfId="2417" xr:uid="{00000000-0005-0000-0000-0000360B0000}"/>
    <cellStyle name="差_TW Home Quotation sheet-120611HEYUAN  (2)" xfId="2418" xr:uid="{00000000-0005-0000-0000-0000370B0000}"/>
    <cellStyle name="差_TW Home Quotation sheet-120618 update (2)" xfId="2419" xr:uid="{00000000-0005-0000-0000-0000380B0000}"/>
    <cellStyle name="差_TW Home Quotation sheet-BW 2012-3-13" xfId="2420" xr:uid="{00000000-0005-0000-0000-0000390B0000}"/>
    <cellStyle name="差_TW Home Quotation sheet-BW items from MY" xfId="2421" xr:uid="{00000000-0005-0000-0000-00003A0B0000}"/>
    <cellStyle name="差_TW Home Quotation sheet-KAIFAI 2012-2-20" xfId="2422" xr:uid="{00000000-0005-0000-0000-00003B0B0000}"/>
    <cellStyle name="差_TW_Home_Quotation_sheet of HP samples-chairone-20100907" xfId="1855" xr:uid="{00000000-0005-0000-0000-00003C0B0000}"/>
    <cellStyle name="差_TW_Home_Quotation_sheet of HP samples-chairone-20100907 (3)" xfId="1856" xr:uid="{00000000-0005-0000-0000-00003D0B0000}"/>
    <cellStyle name="差_weekly sales .com" xfId="2859" xr:uid="{00000000-0005-0000-0000-00003E0B0000}"/>
    <cellStyle name="差_weekly sales .com 2" xfId="2860" xr:uid="{00000000-0005-0000-0000-00003F0B0000}"/>
    <cellStyle name="差_Winsun quote sheet for HP samples _09192012" xfId="2423" xr:uid="{00000000-0005-0000-0000-0000400B0000}"/>
    <cellStyle name="差_WM 2013 Lawn blanket 07052012 updated 07272012 updated 0807 Updated 0814" xfId="1857" xr:uid="{00000000-0005-0000-0000-0000410B0000}"/>
    <cellStyle name="差_WM 2014 angel wrap 20140220 upd0601" xfId="1858" xr:uid="{00000000-0005-0000-0000-0000420B0000}"/>
    <cellStyle name="差_WM 2014 Lawn blanket 20130904" xfId="1859" xr:uid="{00000000-0005-0000-0000-0000430B0000}"/>
    <cellStyle name="差_WM 2014 travel throw 08222013" xfId="1860" xr:uid="{00000000-0005-0000-0000-0000440B0000}"/>
    <cellStyle name="差_WM Angel wrap updated on 20141117" xfId="1861" xr:uid="{00000000-0005-0000-0000-0000450B0000}"/>
    <cellStyle name="差_WM BODY PILLOW COVER 2012-6-19" xfId="1862" xr:uid="{00000000-0005-0000-0000-0000460B0000}"/>
    <cellStyle name="差_WM Mexico-121015B  Coverlet 6pcs set" xfId="1863" xr:uid="{00000000-0005-0000-0000-0000470B0000}"/>
    <cellStyle name="差_WM Mexico-121015C  Coverlet Mini set" xfId="1864" xr:uid="{00000000-0005-0000-0000-0000480B0000}"/>
    <cellStyle name="常规" xfId="0" builtinId="0"/>
    <cellStyle name="常规 10" xfId="1865" xr:uid="{00000000-0005-0000-0000-00004A0B0000}"/>
    <cellStyle name="常规 10 2" xfId="1866" xr:uid="{00000000-0005-0000-0000-00004B0B0000}"/>
    <cellStyle name="常规 10 2 2" xfId="2861" xr:uid="{00000000-0005-0000-0000-00004C0B0000}"/>
    <cellStyle name="常规 10 2 2 2" xfId="2862" xr:uid="{00000000-0005-0000-0000-00004D0B0000}"/>
    <cellStyle name="常规 10 2 2 2 2" xfId="2863" xr:uid="{00000000-0005-0000-0000-00004E0B0000}"/>
    <cellStyle name="常规 10 2 2 2 4" xfId="2864" xr:uid="{00000000-0005-0000-0000-00004F0B0000}"/>
    <cellStyle name="常规 10 2 2 3" xfId="2865" xr:uid="{00000000-0005-0000-0000-0000500B0000}"/>
    <cellStyle name="常规 10 2 3" xfId="2866" xr:uid="{00000000-0005-0000-0000-0000510B0000}"/>
    <cellStyle name="常规 10 2 3 2" xfId="2867" xr:uid="{00000000-0005-0000-0000-0000520B0000}"/>
    <cellStyle name="常规 10 2 3 3" xfId="2868" xr:uid="{00000000-0005-0000-0000-0000530B0000}"/>
    <cellStyle name="常规 10 2 3 5" xfId="2869" xr:uid="{00000000-0005-0000-0000-0000540B0000}"/>
    <cellStyle name="常规 10 2 4" xfId="2870" xr:uid="{00000000-0005-0000-0000-0000550B0000}"/>
    <cellStyle name="常规 10 3" xfId="2424" xr:uid="{00000000-0005-0000-0000-0000560B0000}"/>
    <cellStyle name="常规 10 3 2" xfId="2871" xr:uid="{00000000-0005-0000-0000-0000570B0000}"/>
    <cellStyle name="常规 10 3 3" xfId="2872" xr:uid="{00000000-0005-0000-0000-0000580B0000}"/>
    <cellStyle name="常规 11" xfId="1867" xr:uid="{00000000-0005-0000-0000-0000590B0000}"/>
    <cellStyle name="常规 11 2" xfId="2425" xr:uid="{00000000-0005-0000-0000-00005A0B0000}"/>
    <cellStyle name="常规 12" xfId="1868" xr:uid="{00000000-0005-0000-0000-00005B0B0000}"/>
    <cellStyle name="常规 12 2" xfId="1869" xr:uid="{00000000-0005-0000-0000-00005C0B0000}"/>
    <cellStyle name="常规 12 2 2" xfId="1870" xr:uid="{00000000-0005-0000-0000-00005D0B0000}"/>
    <cellStyle name="常规 12 2 2 2" xfId="1871" xr:uid="{00000000-0005-0000-0000-00005E0B0000}"/>
    <cellStyle name="常规 12 2 3" xfId="1872" xr:uid="{00000000-0005-0000-0000-00005F0B0000}"/>
    <cellStyle name="常规 12 2 3 2" xfId="1873" xr:uid="{00000000-0005-0000-0000-0000600B0000}"/>
    <cellStyle name="常规 12 3" xfId="1874" xr:uid="{00000000-0005-0000-0000-0000610B0000}"/>
    <cellStyle name="常规 12 4" xfId="2426" xr:uid="{00000000-0005-0000-0000-0000620B0000}"/>
    <cellStyle name="常规 13" xfId="1875" xr:uid="{00000000-0005-0000-0000-0000630B0000}"/>
    <cellStyle name="常规 13 2" xfId="2427" xr:uid="{00000000-0005-0000-0000-0000640B0000}"/>
    <cellStyle name="常规 14" xfId="1876" xr:uid="{00000000-0005-0000-0000-0000650B0000}"/>
    <cellStyle name="常规 14 2" xfId="2428" xr:uid="{00000000-0005-0000-0000-0000660B0000}"/>
    <cellStyle name="常规 15" xfId="1877" xr:uid="{00000000-0005-0000-0000-0000670B0000}"/>
    <cellStyle name="常规 15 2" xfId="2429" xr:uid="{00000000-0005-0000-0000-0000680B0000}"/>
    <cellStyle name="常规 16" xfId="1878" xr:uid="{00000000-0005-0000-0000-0000690B0000}"/>
    <cellStyle name="常规 16 2" xfId="2044" xr:uid="{00000000-0005-0000-0000-00006A0B0000}"/>
    <cellStyle name="常规 17" xfId="1879" xr:uid="{00000000-0005-0000-0000-00006B0B0000}"/>
    <cellStyle name="常规 18" xfId="2041" xr:uid="{00000000-0005-0000-0000-00006C0B0000}"/>
    <cellStyle name="常规 2" xfId="1880" xr:uid="{00000000-0005-0000-0000-00006D0B0000}"/>
    <cellStyle name="常规 2 14" xfId="2430" xr:uid="{00000000-0005-0000-0000-00006E0B0000}"/>
    <cellStyle name="常规 2 17" xfId="2431" xr:uid="{00000000-0005-0000-0000-00006F0B0000}"/>
    <cellStyle name="常规 2 18" xfId="2432" xr:uid="{00000000-0005-0000-0000-0000700B0000}"/>
    <cellStyle name="常规 2 2" xfId="1881" xr:uid="{00000000-0005-0000-0000-0000710B0000}"/>
    <cellStyle name="常规 2 2 2" xfId="1882" xr:uid="{00000000-0005-0000-0000-0000720B0000}"/>
    <cellStyle name="常规 2 2 2 2" xfId="2873" xr:uid="{00000000-0005-0000-0000-0000730B0000}"/>
    <cellStyle name="常规 2 2 3" xfId="1883" xr:uid="{00000000-0005-0000-0000-0000740B0000}"/>
    <cellStyle name="常规 2 22" xfId="2433" xr:uid="{00000000-0005-0000-0000-0000750B0000}"/>
    <cellStyle name="常规 2 28" xfId="2434" xr:uid="{00000000-0005-0000-0000-0000760B0000}"/>
    <cellStyle name="常规 2 3" xfId="1884" xr:uid="{00000000-0005-0000-0000-0000770B0000}"/>
    <cellStyle name="常规 2 3 2" xfId="2435" xr:uid="{00000000-0005-0000-0000-0000780B0000}"/>
    <cellStyle name="常规 2 3 3" xfId="2874" xr:uid="{00000000-0005-0000-0000-0000790B0000}"/>
    <cellStyle name="常规 2 4" xfId="1885" xr:uid="{00000000-0005-0000-0000-00007A0B0000}"/>
    <cellStyle name="常规 2 4 2" xfId="2436" xr:uid="{00000000-0005-0000-0000-00007B0B0000}"/>
    <cellStyle name="常规 2 49" xfId="2437" xr:uid="{00000000-0005-0000-0000-00007C0B0000}"/>
    <cellStyle name="常规 2 53" xfId="2438" xr:uid="{00000000-0005-0000-0000-00007D0B0000}"/>
    <cellStyle name="常规 2_7th Ave Basic Bedding Market Follow-up Quote 111011--H--111012" xfId="2875" xr:uid="{00000000-0005-0000-0000-00007E0B0000}"/>
    <cellStyle name="常规 3" xfId="1886" xr:uid="{00000000-0005-0000-0000-00007F0B0000}"/>
    <cellStyle name="常规 3 2" xfId="1887" xr:uid="{00000000-0005-0000-0000-0000800B0000}"/>
    <cellStyle name="常规 3 2 2" xfId="1888" xr:uid="{00000000-0005-0000-0000-0000810B0000}"/>
    <cellStyle name="常规 3 2 3" xfId="2876" xr:uid="{00000000-0005-0000-0000-0000820B0000}"/>
    <cellStyle name="常规 3 3" xfId="1889" xr:uid="{00000000-0005-0000-0000-0000830B0000}"/>
    <cellStyle name="常规 3 4" xfId="2877" xr:uid="{00000000-0005-0000-0000-0000840B0000}"/>
    <cellStyle name="常规 3 5" xfId="3036" xr:uid="{00000000-0005-0000-0000-0000850B0000}"/>
    <cellStyle name="常规 3_WM-130703A YZ comf mini set" xfId="1890" xr:uid="{00000000-0005-0000-0000-0000860B0000}"/>
    <cellStyle name="常规 4" xfId="1891" xr:uid="{00000000-0005-0000-0000-0000870B0000}"/>
    <cellStyle name="常规 4 2" xfId="1892" xr:uid="{00000000-0005-0000-0000-0000880B0000}"/>
    <cellStyle name="常规 4 2 2" xfId="1893" xr:uid="{00000000-0005-0000-0000-0000890B0000}"/>
    <cellStyle name="常规 4 2 3" xfId="1894" xr:uid="{00000000-0005-0000-0000-00008A0B0000}"/>
    <cellStyle name="常规 4 3" xfId="2878" xr:uid="{00000000-0005-0000-0000-00008B0B0000}"/>
    <cellStyle name="常规 4_E com Poolstock basic bedding fall 13 commitment -130509 updated 130830" xfId="2879" xr:uid="{00000000-0005-0000-0000-00008C0B0000}"/>
    <cellStyle name="常规 5" xfId="1895" xr:uid="{00000000-0005-0000-0000-00008D0B0000}"/>
    <cellStyle name="常规 5 2" xfId="2880" xr:uid="{00000000-0005-0000-0000-00008E0B0000}"/>
    <cellStyle name="常规 6" xfId="1896" xr:uid="{00000000-0005-0000-0000-00008F0B0000}"/>
    <cellStyle name="常规 6 2" xfId="2439" xr:uid="{00000000-0005-0000-0000-0000900B0000}"/>
    <cellStyle name="常规 6_Basic bedding commitment March Market--130506" xfId="2440" xr:uid="{00000000-0005-0000-0000-0000910B0000}"/>
    <cellStyle name="常规 7" xfId="1897" xr:uid="{00000000-0005-0000-0000-0000920B0000}"/>
    <cellStyle name="常规 7 2" xfId="1898" xr:uid="{00000000-0005-0000-0000-0000930B0000}"/>
    <cellStyle name="常规 7 2 2" xfId="2881" xr:uid="{00000000-0005-0000-0000-0000940B0000}"/>
    <cellStyle name="常规 7 3" xfId="1899" xr:uid="{00000000-0005-0000-0000-0000950B0000}"/>
    <cellStyle name="常规 7 4" xfId="2441" xr:uid="{00000000-0005-0000-0000-0000960B0000}"/>
    <cellStyle name="常规 8" xfId="1900" xr:uid="{00000000-0005-0000-0000-0000970B0000}"/>
    <cellStyle name="常规 8 2" xfId="1901" xr:uid="{00000000-0005-0000-0000-0000980B0000}"/>
    <cellStyle name="常规 8 2 2" xfId="2442" xr:uid="{00000000-0005-0000-0000-0000990B0000}"/>
    <cellStyle name="常规 8 3" xfId="1902" xr:uid="{00000000-0005-0000-0000-00009A0B0000}"/>
    <cellStyle name="常规 9" xfId="1903" xr:uid="{00000000-0005-0000-0000-00009B0B0000}"/>
    <cellStyle name="常规 9 2" xfId="1904" xr:uid="{00000000-0005-0000-0000-00009C0B0000}"/>
    <cellStyle name="常规 9 3" xfId="2443" xr:uid="{00000000-0005-0000-0000-00009D0B0000}"/>
    <cellStyle name="常规_Anna's Linen  non-electric 81215 2 2" xfId="3440" xr:uid="{00000000-0005-0000-0000-00009E0B0000}"/>
    <cellStyle name="常规_CCD-HG April 08 Meeting 04.01.08" xfId="3446" xr:uid="{00000000-0005-0000-0000-00009F0B0000}"/>
    <cellStyle name="常规_CCD-HSN Sheet Set 01 16 09" xfId="3436" xr:uid="{00000000-0005-0000-0000-0000A00B0000}"/>
    <cellStyle name="常规_CCD-Sep08 NY Market Week 09.05.08 2 2 3" xfId="3449" xr:uid="{00000000-0005-0000-0000-0000A10B0000}"/>
    <cellStyle name="常规_Macy's Blanket &amp; Throw 90924 4" xfId="3431" xr:uid="{00000000-0005-0000-0000-0000A20B0000}"/>
    <cellStyle name="常规_Macy's NY Throw Followup 80928 3" xfId="3444" xr:uid="{00000000-0005-0000-0000-0000A30B0000}"/>
    <cellStyle name="常规_Sheet1 2" xfId="3437" xr:uid="{00000000-0005-0000-0000-0000A40B0000}"/>
    <cellStyle name="常规_Sheet1 2 2" xfId="3432" xr:uid="{00000000-0005-0000-0000-0000A50B0000}"/>
    <cellStyle name="常规_Sheet1 2 2 2" xfId="3434" xr:uid="{00000000-0005-0000-0000-0000A60B0000}"/>
    <cellStyle name="常规_Sheet1 2 3" xfId="3441" xr:uid="{00000000-0005-0000-0000-0000A70B0000}"/>
    <cellStyle name="常规_Sheet1 2_CCD SteinMart micro light reader's wrap 20140318" xfId="3442" xr:uid="{00000000-0005-0000-0000-0000A80B0000}"/>
    <cellStyle name="常规_Sheet1 3" xfId="3433" xr:uid="{00000000-0005-0000-0000-0000A90B0000}"/>
    <cellStyle name="常规_Sheet1 4" xfId="3447" xr:uid="{00000000-0005-0000-0000-0000AA0B0000}"/>
    <cellStyle name="常规_Sheet1_CCD-HSN 130128" xfId="3439" xr:uid="{00000000-0005-0000-0000-0000AB0B0000}"/>
    <cellStyle name="常规_Sheet1_CCD-Sears &amp; Kmart blanket &amp; throw-20131023" xfId="3443" xr:uid="{00000000-0005-0000-0000-0000AC0B0000}"/>
    <cellStyle name="常规_Sheet1_CCD-Sears &amp; Kmart blanket &amp; throw-20131108" xfId="3450" xr:uid="{00000000-0005-0000-0000-0000AD0B0000}"/>
    <cellStyle name="常规_Sheet1_HSN Blanket &amp; Throw 110214 2" xfId="3435" xr:uid="{00000000-0005-0000-0000-0000AE0B0000}"/>
    <cellStyle name="常规_Sheet1_WM 20 Piece Sets 12 20 05" xfId="3445" xr:uid="{00000000-0005-0000-0000-0000AF0B0000}"/>
    <cellStyle name="常规_Stein Mart non-electric products 90206_Sep12 Market Blanket- 0808 2" xfId="3438" xr:uid="{00000000-0005-0000-0000-0000B00B0000}"/>
    <cellStyle name="常规_SteinMart Blanket &amp; Throw 100115" xfId="3452" xr:uid="{00000000-0005-0000-0000-0000B10B0000}"/>
    <cellStyle name="常规_SteinMart Blanket &amp; Throw 100115 4" xfId="3448" xr:uid="{00000000-0005-0000-0000-0000B20B0000}"/>
    <cellStyle name="超链接 2" xfId="2018" xr:uid="{00000000-0005-0000-0000-0000B30B0000}"/>
    <cellStyle name="好" xfId="2697" xr:uid="{00000000-0005-0000-0000-0000B40B0000}"/>
    <cellStyle name="好 2" xfId="1695" xr:uid="{00000000-0005-0000-0000-0000B50B0000}"/>
    <cellStyle name="好 2 2" xfId="1696" xr:uid="{00000000-0005-0000-0000-0000B60B0000}"/>
    <cellStyle name="好 2 2 2" xfId="2698" xr:uid="{00000000-0005-0000-0000-0000B70B0000}"/>
    <cellStyle name="好 2 3" xfId="1697" xr:uid="{00000000-0005-0000-0000-0000B80B0000}"/>
    <cellStyle name="好 3" xfId="1698" xr:uid="{00000000-0005-0000-0000-0000B90B0000}"/>
    <cellStyle name="好 3 2" xfId="2699" xr:uid="{00000000-0005-0000-0000-0000BA0B0000}"/>
    <cellStyle name="好 3 2 2" xfId="2700" xr:uid="{00000000-0005-0000-0000-0000BB0B0000}"/>
    <cellStyle name="好 3 3" xfId="2701" xr:uid="{00000000-0005-0000-0000-0000BC0B0000}"/>
    <cellStyle name="好 4" xfId="1699" xr:uid="{00000000-0005-0000-0000-0000BD0B0000}"/>
    <cellStyle name="好 5" xfId="2702" xr:uid="{00000000-0005-0000-0000-0000BE0B0000}"/>
    <cellStyle name="好_12.19WM-131219A BHG Ruched(Delancey) comforter mini set" xfId="1700" xr:uid="{00000000-0005-0000-0000-0000BF0B0000}"/>
    <cellStyle name="好_BG开发面料2012-7-8 (3)" xfId="1701" xr:uid="{00000000-0005-0000-0000-0000C00B0000}"/>
    <cellStyle name="好_Book1" xfId="2344" xr:uid="{00000000-0005-0000-0000-0000C10B0000}"/>
    <cellStyle name="好_Burington-130304 -serenePaige，SussexKinnety-12pcs set" xfId="1702" xr:uid="{00000000-0005-0000-0000-0000C20B0000}"/>
    <cellStyle name="好_Burlington Super Set Comf Quote 4-23-2013" xfId="1703" xr:uid="{00000000-0005-0000-0000-0000C30B0000}"/>
    <cellStyle name="好_BW quote sheet for HP samples _09202012" xfId="2345" xr:uid="{00000000-0005-0000-0000-0000C40B0000}"/>
    <cellStyle name="好_CCD SteinMart blanket  throw 20140116 (2)" xfId="3404" xr:uid="{00000000-0005-0000-0000-0000C50B0000}"/>
    <cellStyle name="好_CCD SteinMart blanket  throw 20140218 (2)" xfId="3405" xr:uid="{00000000-0005-0000-0000-0000C60B0000}"/>
    <cellStyle name="好_CCD SteinMart blanket 130515" xfId="3406" xr:uid="{00000000-0005-0000-0000-0000C70B0000}"/>
    <cellStyle name="好_CCD SteinMart micro light reader's wrap 20140318" xfId="3407" xr:uid="{00000000-0005-0000-0000-0000C80B0000}"/>
    <cellStyle name="好_CCD SteinMart throw 20140327" xfId="3408" xr:uid="{00000000-0005-0000-0000-0000C90B0000}"/>
    <cellStyle name="好_CCD-steinmart 130425" xfId="3409" xr:uid="{00000000-0005-0000-0000-0000CA0B0000}"/>
    <cellStyle name="好_CCD-steinmart 130425_CCD SteinMart blanket &amp; throw 20140116" xfId="3410" xr:uid="{00000000-0005-0000-0000-0000CB0B0000}"/>
    <cellStyle name="好_CCD-steinmart 131008 (2)" xfId="3411" xr:uid="{00000000-0005-0000-0000-0000CC0B0000}"/>
    <cellStyle name="好_CCD-WM holiday-130205" xfId="1704" xr:uid="{00000000-0005-0000-0000-0000CD0B0000}"/>
    <cellStyle name="好_CCD-WM TRAVEL THROW-130822" xfId="1705" xr:uid="{00000000-0005-0000-0000-0000CE0B0000}"/>
    <cellStyle name="好_Cellular Blanket prices- Faze3" xfId="1706" xr:uid="{00000000-0005-0000-0000-0000CF0B0000}"/>
    <cellStyle name="好_Cellular Blanket prices- Faze3 2" xfId="1707" xr:uid="{00000000-0005-0000-0000-0000D00B0000}"/>
    <cellStyle name="好_Cellular Blanket prices- Faze3 3" xfId="1708" xr:uid="{00000000-0005-0000-0000-0000D10B0000}"/>
    <cellStyle name="好_Cellular Blanket prices- Faze3_CCD SteinMart blanket  throw 20140116 (2)" xfId="3412" xr:uid="{00000000-0005-0000-0000-0000D20B0000}"/>
    <cellStyle name="好_Cellular Blanket prices- Faze3_CCD SteinMart blanket  throw 20140218 (2)" xfId="3413" xr:uid="{00000000-0005-0000-0000-0000D30B0000}"/>
    <cellStyle name="好_Cellular Blanket prices- Faze3_CCD SteinMart blanket 130515" xfId="3414" xr:uid="{00000000-0005-0000-0000-0000D40B0000}"/>
    <cellStyle name="好_Cellular Blanket prices- Faze3_CCD SteinMart micro light reader's wrap 20140318" xfId="3415" xr:uid="{00000000-0005-0000-0000-0000D50B0000}"/>
    <cellStyle name="好_Cellular Blanket prices- Faze3_CCD SteinMart throw 20140327" xfId="3416" xr:uid="{00000000-0005-0000-0000-0000D60B0000}"/>
    <cellStyle name="好_Cellular Blanket prices- Faze3_CCD-WM TRAVEL THROW-130822" xfId="1709" xr:uid="{00000000-0005-0000-0000-0000D70B0000}"/>
    <cellStyle name="好_Cellular Blanket prices- Faze3_NY market Mar SP 2013 throw blanket prices" xfId="2703" xr:uid="{00000000-0005-0000-0000-0000D80B0000}"/>
    <cellStyle name="好_Cellular Blanket prices- Faze3_Sep 12 Market Week Basic Blanket  Throw (2)" xfId="2704" xr:uid="{00000000-0005-0000-0000-0000D90B0000}"/>
    <cellStyle name="好_Cellular Blanket prices- Faze3_Sept12 Throw and Dec pillow Market prices approved" xfId="2705" xr:uid="{00000000-0005-0000-0000-0000DA0B0000}"/>
    <cellStyle name="好_Cellular Blanket prices- Faze3_WM 2013 Lawn blanket 07052012 updated 07272012 updated 0807 Updated 0814" xfId="1710" xr:uid="{00000000-0005-0000-0000-0000DB0B0000}"/>
    <cellStyle name="好_Cellular Blanket prices- Faze3_WM 2014 angel wrap 20140220 upd0601" xfId="1711" xr:uid="{00000000-0005-0000-0000-0000DC0B0000}"/>
    <cellStyle name="好_Cellular Blanket prices- Faze3_WM 2014 Lawn blanket 20130904" xfId="1712" xr:uid="{00000000-0005-0000-0000-0000DD0B0000}"/>
    <cellStyle name="好_Cellular Blanket prices- Faze3_WM 2014 travel throw 08222013" xfId="1713" xr:uid="{00000000-0005-0000-0000-0000DE0B0000}"/>
    <cellStyle name="好_Cellular Blanket prices- Faze3_WM Angel wrap updated on 20141117" xfId="1714" xr:uid="{00000000-0005-0000-0000-0000DF0B0000}"/>
    <cellStyle name="好_Cellular Blanket prices- Faze3_WM BHG throw Fall 2014  20131223----131228change ctn size" xfId="1715" xr:uid="{00000000-0005-0000-0000-0000E00B0000}"/>
    <cellStyle name="好_Commitment--Sears total protection mattress pad 0411012" xfId="2706" xr:uid="{00000000-0005-0000-0000-0000E10B0000}"/>
    <cellStyle name="好_EE Furniture Quotation of HH samples-20100906" xfId="1716" xr:uid="{00000000-0005-0000-0000-0000E20B0000}"/>
    <cellStyle name="好_Folding Chair Quote Sheet - 23 May 2013" xfId="2346" xr:uid="{00000000-0005-0000-0000-0000E30B0000}"/>
    <cellStyle name="好_HP quota sheet from kaifa 2011-9-8" xfId="2347" xr:uid="{00000000-0005-0000-0000-0000E40B0000}"/>
    <cellStyle name="好_HS quote sheet for HP samples _09192012" xfId="2348" xr:uid="{00000000-0005-0000-0000-0000E50B0000}"/>
    <cellStyle name="好_JCP berber mattress pad 0120012 - Cal" xfId="2707" xr:uid="{00000000-0005-0000-0000-0000E60B0000}"/>
    <cellStyle name="好_JCP berber mattress pad 0120012 - Cal 2" xfId="2708" xr:uid="{00000000-0005-0000-0000-0000E70B0000}"/>
    <cellStyle name="好_JCP berber mattress pad 0120012 - Cal 2 2" xfId="2709" xr:uid="{00000000-0005-0000-0000-0000E80B0000}"/>
    <cellStyle name="好_JCP berber mattress pad 0120012 - Cal 3" xfId="2710" xr:uid="{00000000-0005-0000-0000-0000E90B0000}"/>
    <cellStyle name="好_JCP berber mattress pad 0120012--H--0125012may" xfId="2711" xr:uid="{00000000-0005-0000-0000-0000EA0B0000}"/>
    <cellStyle name="好_JCP berber mattress pad 0120012--H--0125012may 2" xfId="2712" xr:uid="{00000000-0005-0000-0000-0000EB0B0000}"/>
    <cellStyle name="好_JCP berber mattress pad 0120012--H--0125012may 2 2" xfId="2713" xr:uid="{00000000-0005-0000-0000-0000EC0B0000}"/>
    <cellStyle name="好_JCP berber mattress pad 0120012--H--0125012may 3" xfId="2714" xr:uid="{00000000-0005-0000-0000-0000ED0B0000}"/>
    <cellStyle name="好_JCP down alt comforter111121" xfId="2715" xr:uid="{00000000-0005-0000-0000-0000EE0B0000}"/>
    <cellStyle name="好_JCP down alt comforter111121 (2)" xfId="2716" xr:uid="{00000000-0005-0000-0000-0000EF0B0000}"/>
    <cellStyle name="好_JCP down alt comforter111121 (2) 2" xfId="2717" xr:uid="{00000000-0005-0000-0000-0000F00B0000}"/>
    <cellStyle name="好_JCP down alt comforter111121 (2) 2 2" xfId="2718" xr:uid="{00000000-0005-0000-0000-0000F10B0000}"/>
    <cellStyle name="好_JCP down alt comforter111121 (2) 3" xfId="2719" xr:uid="{00000000-0005-0000-0000-0000F20B0000}"/>
    <cellStyle name="好_JCP down alt comforter111121 2" xfId="2720" xr:uid="{00000000-0005-0000-0000-0000F30B0000}"/>
    <cellStyle name="好_JCP down alt comforter111121 2 2" xfId="2721" xr:uid="{00000000-0005-0000-0000-0000F40B0000}"/>
    <cellStyle name="好_JCP down alt comforter111121 3" xfId="2722" xr:uid="{00000000-0005-0000-0000-0000F50B0000}"/>
    <cellStyle name="好_JCP down alt comforter111121----0104012 (2)" xfId="2723" xr:uid="{00000000-0005-0000-0000-0000F60B0000}"/>
    <cellStyle name="好_JCP down alt comforter111121----0104012 (2) 2" xfId="2724" xr:uid="{00000000-0005-0000-0000-0000F70B0000}"/>
    <cellStyle name="好_JCP down alt comforter111121----0104012 (2) 2 2" xfId="2725" xr:uid="{00000000-0005-0000-0000-0000F80B0000}"/>
    <cellStyle name="好_JCP down alt comforter111121----0104012 (2) 3" xfId="2726" xr:uid="{00000000-0005-0000-0000-0000F90B0000}"/>
    <cellStyle name="好_JCP down alt comforter111121--H--0109012 May printed" xfId="2727" xr:uid="{00000000-0005-0000-0000-0000FA0B0000}"/>
    <cellStyle name="好_JCP down alt comforter111121--H--0109012 May printed 2" xfId="2728" xr:uid="{00000000-0005-0000-0000-0000FB0B0000}"/>
    <cellStyle name="好_JCP down alt comforter111121--H--0109012 May printed 2 2" xfId="2729" xr:uid="{00000000-0005-0000-0000-0000FC0B0000}"/>
    <cellStyle name="好_JCP down alt comforter111121--H--0109012 May printed 3" xfId="2730" xr:uid="{00000000-0005-0000-0000-0000FD0B0000}"/>
    <cellStyle name="好_JCP down alt comforter111121--H--111121May" xfId="2731" xr:uid="{00000000-0005-0000-0000-0000FE0B0000}"/>
    <cellStyle name="好_JCP down alt comforter111121--H--111121May 2" xfId="2732" xr:uid="{00000000-0005-0000-0000-0000FF0B0000}"/>
    <cellStyle name="好_JCP down alt comforter111121--H--111121May 2 2" xfId="2733" xr:uid="{00000000-0005-0000-0000-0000000C0000}"/>
    <cellStyle name="好_JCP down alt comforter111121--H--111121May 3" xfId="2734" xr:uid="{00000000-0005-0000-0000-0000010C0000}"/>
    <cellStyle name="好_JCP market follow110930----111102add new" xfId="1717" xr:uid="{00000000-0005-0000-0000-0000020C0000}"/>
    <cellStyle name="好_JCP market follow110930----111102add new 2" xfId="2735" xr:uid="{00000000-0005-0000-0000-0000030C0000}"/>
    <cellStyle name="好_JCP market follow110930----111102add new 2 2" xfId="2736" xr:uid="{00000000-0005-0000-0000-0000040C0000}"/>
    <cellStyle name="好_JCP market follow110930----111102add new 3" xfId="2737" xr:uid="{00000000-0005-0000-0000-0000050C0000}"/>
    <cellStyle name="好_JCP market follow110930----111102add new 4" xfId="2738" xr:uid="{00000000-0005-0000-0000-0000060C0000}"/>
    <cellStyle name="好_JCP market follow110930----111102add new_Anthropologie comforter 1009012" xfId="2739" xr:uid="{00000000-0005-0000-0000-0000070C0000}"/>
    <cellStyle name="好_JCP market follow110930----111102add new_Anthropologie comforter 1009012 2" xfId="2740" xr:uid="{00000000-0005-0000-0000-0000080C0000}"/>
    <cellStyle name="好_JCP market follow110930----111102add new_Anthropologie comforter 1009012--H--1010012" xfId="2741" xr:uid="{00000000-0005-0000-0000-0000090C0000}"/>
    <cellStyle name="好_JCP market follow110930----111102add new_Anthropologie comforter 1009012--H--1010012 2" xfId="2742" xr:uid="{00000000-0005-0000-0000-00000A0C0000}"/>
    <cellStyle name="好_JCP market follow110930----111102add new_Anthropologie Comforter Stuffers" xfId="2743" xr:uid="{00000000-0005-0000-0000-00000B0C0000}"/>
    <cellStyle name="好_JCP market follow110930----111102add new_Anthropologie Comforter Stuffers 2" xfId="2744" xr:uid="{00000000-0005-0000-0000-00000C0C0000}"/>
    <cellStyle name="好_JCP market follow110930----111102add new_BASI120423-CMFSET-FLA(printed)" xfId="2745" xr:uid="{00000000-0005-0000-0000-00000D0C0000}"/>
    <cellStyle name="好_JCP market follow110930----111102add new_BASI130503-BLK-MF" xfId="2746" xr:uid="{00000000-0005-0000-0000-00000E0C0000}"/>
    <cellStyle name="好_JCP market follow110930----111102add new_BASI130503-CMF-300T" xfId="2747" xr:uid="{00000000-0005-0000-0000-00000F0C0000}"/>
    <cellStyle name="好_JCP market follow110930----111102add new_BASI130503-CMFSET-FLA" xfId="2748" xr:uid="{00000000-0005-0000-0000-0000100C0000}"/>
    <cellStyle name="好_JCP market follow110930----111102add new_BASI130503-CMFSET-PV(Vail)" xfId="2749" xr:uid="{00000000-0005-0000-0000-0000110C0000}"/>
    <cellStyle name="好_JCP market follow110930----111102add new_BASI130503-MPD-300T(windowpane)" xfId="2750" xr:uid="{00000000-0005-0000-0000-0000120C0000}"/>
    <cellStyle name="好_JCP market follow110930----111102add new_BASI130829-CMF-300T(Dobby)" xfId="2751" xr:uid="{00000000-0005-0000-0000-0000130C0000}"/>
    <cellStyle name="好_JCP market follow110930----111102add new_Basic bedding commitment March Market--130506" xfId="2752" xr:uid="{00000000-0005-0000-0000-0000140C0000}"/>
    <cellStyle name="好_JCP market follow110930----111102add new_BASIC130503-MPD-Berber" xfId="2753" xr:uid="{00000000-0005-0000-0000-0000150C0000}"/>
    <cellStyle name="好_JCP market follow110930----111102add new_Commitment--WM Smart-Cool Pads commitment  0929012--1015012" xfId="2754" xr:uid="{00000000-0005-0000-0000-0000160C0000}"/>
    <cellStyle name="好_JCP market follow110930----111102add new_Domestic-to mike3.21" xfId="1718" xr:uid="{00000000-0005-0000-0000-0000170C0000}"/>
    <cellStyle name="好_JCP market follow110930----111102add new_Domestic-to mike3.21 2" xfId="2755" xr:uid="{00000000-0005-0000-0000-0000180C0000}"/>
    <cellStyle name="好_JCP market follow110930----111102add new_E com Poolstock basic bedding fall 13 commitment -130509 updated 130830" xfId="2756" xr:uid="{00000000-0005-0000-0000-0000190C0000}"/>
    <cellStyle name="好_JCP market follow110930----111102add new_Kohl's Micromink to Sherpa Comforter Quote 3-21-2012 (2)" xfId="1719" xr:uid="{00000000-0005-0000-0000-00001A0C0000}"/>
    <cellStyle name="好_JCP market follow110930----111102add new_Kohl's Micromink to Sherpa Comforter Quote 3-21-2012 (2) 2" xfId="2757" xr:uid="{00000000-0005-0000-0000-00001B0C0000}"/>
    <cellStyle name="好_JCP market follow110930----111102add new_Kohl's mink berber comforter mini set 0320012" xfId="1720" xr:uid="{00000000-0005-0000-0000-00001C0C0000}"/>
    <cellStyle name="好_JCP market follow110930----111102add new_Kohl's mink berber comforter mini set 0320012 2" xfId="2758" xr:uid="{00000000-0005-0000-0000-00001D0C0000}"/>
    <cellStyle name="好_JCP market follow110930----111102add new_Kohl's mink berber comforter mini set 0320012--H--0321012" xfId="1721" xr:uid="{00000000-0005-0000-0000-00001E0C0000}"/>
    <cellStyle name="好_JCP market follow110930----111102add new_Kohl's mink berber comforter mini set 0320012--H--0321012 2" xfId="2759" xr:uid="{00000000-0005-0000-0000-00001F0C0000}"/>
    <cellStyle name="好_JCP market follow110930----111102add new_Kohl's mink berber comforter mini set 0402012 (2)" xfId="1722" xr:uid="{00000000-0005-0000-0000-0000200C0000}"/>
    <cellStyle name="好_JCP market follow110930----111102add new_Kohl's mink berber comforter mini set 0402012 (2) 2" xfId="2760" xr:uid="{00000000-0005-0000-0000-0000210C0000}"/>
    <cellStyle name="好_JCP market follow110930----111102add new_Kohl's mink berber comforter mini set 0405012 (3)" xfId="1723" xr:uid="{00000000-0005-0000-0000-0000220C0000}"/>
    <cellStyle name="好_JCP market follow110930----111102add new_Kohl's mink berber comforter mini set 0405012 (3) 2" xfId="2761" xr:uid="{00000000-0005-0000-0000-0000230C0000}"/>
    <cellStyle name="好_JCP market follow110930----111102add new_Kohl's mink berber comforter mini set 0405012 (4)" xfId="1724" xr:uid="{00000000-0005-0000-0000-0000240C0000}"/>
    <cellStyle name="好_JCP market follow110930----111102add new_Kohl's mink berber comforter mini set 0405012 (4) 2" xfId="2762" xr:uid="{00000000-0005-0000-0000-0000250C0000}"/>
    <cellStyle name="好_JCP market follow110930----111102add new_Meijer market follow 1005012" xfId="1725" xr:uid="{00000000-0005-0000-0000-0000260C0000}"/>
    <cellStyle name="好_JCP market follow110930----111102add new_Meijer market follow 1005012----1022012 foam pad" xfId="1726" xr:uid="{00000000-0005-0000-0000-0000270C0000}"/>
    <cellStyle name="好_JCP market follow110930----111102add new_Meijer market follow 1005012--H--1008012" xfId="1727" xr:uid="{00000000-0005-0000-0000-0000280C0000}"/>
    <cellStyle name="好_JCP market follow110930----111102add new_Meijer Smart-Cool Pads CCD" xfId="1728" xr:uid="{00000000-0005-0000-0000-0000290C0000}"/>
    <cellStyle name="好_JCP market follow110930----111102add new_Meijer Woolrich Basic Bedding White Goods quote from JLA 7-19-2012" xfId="1729" xr:uid="{00000000-0005-0000-0000-00002A0C0000}"/>
    <cellStyle name="好_JCP market follow110930----111102add new_Meijer Woolrich Basic Bedding White Goods quote from JLA 7-19-2012 (5)" xfId="1730" xr:uid="{00000000-0005-0000-0000-00002B0C0000}"/>
    <cellStyle name="好_JCP market follow110930----111102add new_Meijer woolrich white goods 0718012--H--0719012" xfId="1731" xr:uid="{00000000-0005-0000-0000-00002C0C0000}"/>
    <cellStyle name="好_JCP market follow110930----111102add new_Pooled inventory 3M moisture pad 0417012" xfId="2763" xr:uid="{00000000-0005-0000-0000-00002D0C0000}"/>
    <cellStyle name="好_JCP market follow110930----111102add new_Poolstock Basic Bedding Commit 130830" xfId="2764" xr:uid="{00000000-0005-0000-0000-00002E0C0000}"/>
    <cellStyle name="好_JCP market follow110930----111102add new_Poolstock basic bedding commitment 120426" xfId="2765" xr:uid="{00000000-0005-0000-0000-00002F0C0000}"/>
    <cellStyle name="好_JCP market follow110930----111102add new_Poolstock basic bedding commitment 120426--0428012" xfId="2766" xr:uid="{00000000-0005-0000-0000-0000300C0000}"/>
    <cellStyle name="好_JCP market follow110930----111102add new_Poolstock Fall 12 basic bedding commitment 120502--CCD" xfId="2767" xr:uid="{00000000-0005-0000-0000-0000310C0000}"/>
    <cellStyle name="好_JCP110517-MPD-Berber" xfId="2768" xr:uid="{00000000-0005-0000-0000-0000320C0000}"/>
    <cellStyle name="好_JCP110517-MPD-Berber 2" xfId="2769" xr:uid="{00000000-0005-0000-0000-0000330C0000}"/>
    <cellStyle name="好_JCP110517-MPD-Berber 2 2" xfId="2770" xr:uid="{00000000-0005-0000-0000-0000340C0000}"/>
    <cellStyle name="好_JCP110517-MPD-Berber 3" xfId="2771" xr:uid="{00000000-0005-0000-0000-0000350C0000}"/>
    <cellStyle name="好_JZJ quote sheet for HP samples _09152012" xfId="2349" xr:uid="{00000000-0005-0000-0000-0000360C0000}"/>
    <cellStyle name="好_KF quote sheet for HP samples _09152012" xfId="2350" xr:uid="{00000000-0005-0000-0000-0000370C0000}"/>
    <cellStyle name="好_LID HOLIDAY 12 UB Angel Wrap in Box 5-21-12" xfId="1732" xr:uid="{00000000-0005-0000-0000-0000380C0000}"/>
    <cellStyle name="好_LID HOLIDAY 13 UB Angel Wrap 5-30-13" xfId="1733" xr:uid="{00000000-0005-0000-0000-0000390C0000}"/>
    <cellStyle name="好_LID MAY JUNE 14 FEATURE WM Lawn Blankets 11-25-13" xfId="1734" xr:uid="{00000000-0005-0000-0000-00003A0C0000}"/>
    <cellStyle name="好_LID SPRING 13 MS Body Pillow Covers JAY 9-24-12" xfId="1735" xr:uid="{00000000-0005-0000-0000-00003B0C0000}"/>
    <cellStyle name="好_LID SPRING 13 MS Body Pillow Covers JAY 9-5-12" xfId="1736" xr:uid="{00000000-0005-0000-0000-00003C0C0000}"/>
    <cellStyle name="好_LID Spring14 Body Pillow Covers 9-13-13" xfId="1737" xr:uid="{00000000-0005-0000-0000-00003D0C0000}"/>
    <cellStyle name="好_LID SUMMER 13 WM Lawn Blankets 11-16-12" xfId="1738" xr:uid="{00000000-0005-0000-0000-00003E0C0000}"/>
    <cellStyle name="好_LID_Form-UB 7pc_Jacquards_change to Mainstays_new stock# and UPC#_7-07-11" xfId="1739" xr:uid="{00000000-0005-0000-0000-00003F0C0000}"/>
    <cellStyle name="好_Master quote sheet for HP samples _09202012" xfId="2351" xr:uid="{00000000-0005-0000-0000-0000400C0000}"/>
    <cellStyle name="好_MC-111107B Folkore comforter set + Duvet set" xfId="1740" xr:uid="{00000000-0005-0000-0000-0000410C0000}"/>
    <cellStyle name="好_MC-111107C Tigre comforter set + Duvet set" xfId="1741" xr:uid="{00000000-0005-0000-0000-0000420C0000}"/>
    <cellStyle name="好_MC-111109A  Folkore 5PC 3PC comforter set + Duvet set" xfId="1742" xr:uid="{00000000-0005-0000-0000-0000430C0000}"/>
    <cellStyle name="好_MC-111109A Tigre 5PC 3PC comforter set + Duvet set" xfId="1743" xr:uid="{00000000-0005-0000-0000-0000440C0000}"/>
    <cellStyle name="好_MCOM-120308-MCOM ID Comforter and Duvet set Quote Sheet-CASSEN." xfId="1744" xr:uid="{00000000-0005-0000-0000-0000450C0000}"/>
    <cellStyle name="好_MCOM-120308-MCOM ID Comforter and Duvet set Quote Sheet-JUNO." xfId="1745" xr:uid="{00000000-0005-0000-0000-0000460C0000}"/>
    <cellStyle name="好_MCOM-120308-MCOM ID Comforter and Duvet set Quote Sheet-MICA." xfId="1746" xr:uid="{00000000-0005-0000-0000-0000470C0000}"/>
    <cellStyle name="好_Meiyi quote sheet for showroom samples _09192012 update" xfId="2352" xr:uid="{00000000-0005-0000-0000-0000480C0000}"/>
    <cellStyle name="好_Minxing Haojiang TA quote sheet for HP 3-14-2013 " xfId="2353" xr:uid="{00000000-0005-0000-0000-0000490C0000}"/>
    <cellStyle name="好_MY quote sheet for HP samples _09152012" xfId="2354" xr:uid="{00000000-0005-0000-0000-00004A0C0000}"/>
    <cellStyle name="好_NY market Mar SP 2013 throw blanket prices" xfId="2772" xr:uid="{00000000-0005-0000-0000-00004B0C0000}"/>
    <cellStyle name="好_Overstock Ottoman quotation-master-20110928" xfId="2355" xr:uid="{00000000-0005-0000-0000-00004C0C0000}"/>
    <cellStyle name="好_OY-110614A Kas comforter mini set + 5pc set + comforter 8pcs set + Pillow" xfId="1747" xr:uid="{00000000-0005-0000-0000-00004D0C0000}"/>
    <cellStyle name="好_OY-110819B OYO comforter mini set__ + comforter set + comforter 7pcs set + comforter 8pcs set" xfId="1748" xr:uid="{00000000-0005-0000-0000-00004E0C0000}"/>
    <cellStyle name="好_OY-110819C YOUNG ADULT-Tigre__ comforter set + Duvet set" xfId="1749" xr:uid="{00000000-0005-0000-0000-00004F0C0000}"/>
    <cellStyle name="好_OY-110819D YOUNG ADULT-Odessa comforter set + Duvet set" xfId="1750" xr:uid="{00000000-0005-0000-0000-0000500C0000}"/>
    <cellStyle name="好_OY-110819E YOUNG ADULT - Folkore__ comforter set + Duvet set" xfId="1751" xr:uid="{00000000-0005-0000-0000-0000510C0000}"/>
    <cellStyle name="好_OY-110819F YOUNG ADULT- Medal comforter set + Duvet set" xfId="1752" xr:uid="{00000000-0005-0000-0000-0000520C0000}"/>
    <cellStyle name="好_OY-110819G YOUNG ADULT - Tamarind__ comforter set + Duvet set" xfId="1753" xr:uid="{00000000-0005-0000-0000-0000530C0000}"/>
    <cellStyle name="好_OY-110819H YOUNG ADULT - Anthea__ comforter set + Duvet set" xfId="1754" xr:uid="{00000000-0005-0000-0000-0000540C0000}"/>
    <cellStyle name="好_OY-110901F YOUNG ADULT - Medali comforter set + Duvet set rev" xfId="1755" xr:uid="{00000000-0005-0000-0000-0000550C0000}"/>
    <cellStyle name="好_OY-110901G YOUNG ADULT - Tamarind comforter set + Duvet set" xfId="1756" xr:uid="{00000000-0005-0000-0000-0000560C0000}"/>
    <cellStyle name="好_OY-110901H YOUNG ADULT - Anthea comforter set + Duvet set rev" xfId="1757" xr:uid="{00000000-0005-0000-0000-0000570C0000}"/>
    <cellStyle name="好_OY-110901I YOUNG ADULT - Botanica comforter set + Duvet set" xfId="1758" xr:uid="{00000000-0005-0000-0000-0000580C0000}"/>
    <cellStyle name="好_OY-110901M YOUNG ADULT - Sierra comforter set + Duvet set" xfId="1759" xr:uid="{00000000-0005-0000-0000-0000590C0000}"/>
    <cellStyle name="好_OY-110901N YOUNG ADULT - Tiffany comforter set + Duvet set" xfId="1760" xr:uid="{00000000-0005-0000-0000-00005A0C0000}"/>
    <cellStyle name="好_OY-110909I YOUNG ADULT - Botanica comforter set + Duvet set" xfId="1761" xr:uid="{00000000-0005-0000-0000-00005B0C0000}"/>
    <cellStyle name="好_Pooled inventory 3M moisture pad 0417012" xfId="2773" xr:uid="{00000000-0005-0000-0000-00005C0C0000}"/>
    <cellStyle name="好_Quotation sheet for HP sample from TC 2011-08-29 (3)" xfId="2356" xr:uid="{00000000-0005-0000-0000-00005D0C0000}"/>
    <cellStyle name="好_quote sheet for JCP  _08022012 (2)" xfId="2357" xr:uid="{00000000-0005-0000-0000-00005E0C0000}"/>
    <cellStyle name="好_quote sheet for Overstock _09062012" xfId="2358" xr:uid="{00000000-0005-0000-0000-00005F0C0000}"/>
    <cellStyle name="好_quote sheet for two tables for Overstock 5-17-2013 (2)" xfId="2359" xr:uid="{00000000-0005-0000-0000-0000600C0000}"/>
    <cellStyle name="好_Sears - ID MF Mini Comforter set-pillow-commit-120405" xfId="1762" xr:uid="{00000000-0005-0000-0000-0000610C0000}"/>
    <cellStyle name="好_September 13 Market Throw blanket Quote sheet" xfId="2774" xr:uid="{00000000-0005-0000-0000-0000620C0000}"/>
    <cellStyle name="好_Sheet1" xfId="2775" xr:uid="{00000000-0005-0000-0000-0000630C0000}"/>
    <cellStyle name="好_Sheet1 2" xfId="2776" xr:uid="{00000000-0005-0000-0000-0000640C0000}"/>
    <cellStyle name="好_shopko sheet set CCD 2013-7-16" xfId="2360" xr:uid="{00000000-0005-0000-0000-0000650C0000}"/>
    <cellStyle name="好_TA-JLA April 2012 Sample Order (3)" xfId="2361" xr:uid="{00000000-0005-0000-0000-0000660C0000}"/>
    <cellStyle name="好_Tamarind .09.16" xfId="1763" xr:uid="{00000000-0005-0000-0000-0000670C0000}"/>
    <cellStyle name="好_TG 8件套 2011 03 30 from  helle" xfId="1764" xr:uid="{00000000-0005-0000-0000-0000680C0000}"/>
    <cellStyle name="好_TG 8件套 2011 03 30 from  helle_WM Mexico-121113 Crete Comf 4pc Set" xfId="1765" xr:uid="{00000000-0005-0000-0000-0000690C0000}"/>
    <cellStyle name="好_TG 8件套 2011 03 30 from  helle_WM Mexico-Elle Chrysander Ashlyn Westwood Comf 4pc Set 121109" xfId="1766" xr:uid="{00000000-0005-0000-0000-00006A0C0000}"/>
    <cellStyle name="好_Total quote sheet for 201304 HP chairs" xfId="2362" xr:uid="{00000000-0005-0000-0000-00006B0C0000}"/>
    <cellStyle name="好_Total quote sheet for 201304 HP samples _updated on 3-25-2013 (3)" xfId="2363" xr:uid="{00000000-0005-0000-0000-00006C0C0000}"/>
    <cellStyle name="好_Total quote sheet for 201304 HP samples _updated on 3-26-2013 (2)" xfId="2364" xr:uid="{00000000-0005-0000-0000-00006D0C0000}"/>
    <cellStyle name="好_Total quote sheet for 201304 HP samples 3-15-2013" xfId="2365" xr:uid="{00000000-0005-0000-0000-00006E0C0000}"/>
    <cellStyle name="好_Total quote sheet for 201304 HP samples 3-18-2013" xfId="2366" xr:uid="{00000000-0005-0000-0000-00006F0C0000}"/>
    <cellStyle name="好_total quote sheet for Overstock 2-25-2013" xfId="2367" xr:uid="{00000000-0005-0000-0000-0000700C0000}"/>
    <cellStyle name="好_TSS-Target Fall 10 D60 TOB bedding--91219" xfId="1767" xr:uid="{00000000-0005-0000-0000-0000710C0000}"/>
    <cellStyle name="好_TSS-Target Fall 10 D60 TOB bedding--91219_WM Mexico-121113 Crete Comf 4pc Set" xfId="1768" xr:uid="{00000000-0005-0000-0000-0000720C0000}"/>
    <cellStyle name="好_TSS-Target Fall 10 D60 TOB bedding--91219_WM Mexico-Elle Chrysander Ashlyn Westwood Comf 4pc Set 121109" xfId="1769" xr:uid="{00000000-0005-0000-0000-0000730C0000}"/>
    <cellStyle name="好_TW Home Quotation sheet for JCP _07162012 (2)" xfId="2368" xr:uid="{00000000-0005-0000-0000-0000740C0000}"/>
    <cellStyle name="好_TW Home Quotation sheet for JCP _07182012" xfId="2369" xr:uid="{00000000-0005-0000-0000-0000750C0000}"/>
    <cellStyle name="好_TW Home Quotation sheet for JCP _07192012 - KD none KD (2)" xfId="2370" xr:uid="{00000000-0005-0000-0000-0000760C0000}"/>
    <cellStyle name="好_TW Home Quotation sheet HeYuan HP Show 2012-2-19" xfId="2371" xr:uid="{00000000-0005-0000-0000-0000770C0000}"/>
    <cellStyle name="好_TW Home Quotation sheet Hongsheng HP Show 2012-2-29" xfId="2372" xr:uid="{00000000-0005-0000-0000-0000780C0000}"/>
    <cellStyle name="好_TW Home Quotation sheet Jinzheng HP Show 2012-2-29" xfId="2373" xr:uid="{00000000-0005-0000-0000-0000790C0000}"/>
    <cellStyle name="好_TW Home Quotation sheet Meiyuan HP Show 2012-2-29" xfId="2374" xr:uid="{00000000-0005-0000-0000-00007A0C0000}"/>
    <cellStyle name="好_TW Home Quotation sheet- south items for HP from HS 2012-03-22" xfId="2375" xr:uid="{00000000-0005-0000-0000-00007B0C0000}"/>
    <cellStyle name="好_TW Home Quotation sheet-07022012update (2)" xfId="2376" xr:uid="{00000000-0005-0000-0000-00007C0C0000}"/>
    <cellStyle name="好_TW Home Quotation sheet--120323" xfId="2377" xr:uid="{00000000-0005-0000-0000-00007D0C0000}"/>
    <cellStyle name="好_TW Home Quotation sheet-120611HEYUAN  (2)" xfId="2378" xr:uid="{00000000-0005-0000-0000-00007E0C0000}"/>
    <cellStyle name="好_TW Home Quotation sheet-120618 update (2)" xfId="2379" xr:uid="{00000000-0005-0000-0000-00007F0C0000}"/>
    <cellStyle name="好_TW Home Quotation sheet-BW 2012-3-13" xfId="2380" xr:uid="{00000000-0005-0000-0000-0000800C0000}"/>
    <cellStyle name="好_TW Home Quotation sheet-BW items from MY" xfId="2381" xr:uid="{00000000-0005-0000-0000-0000810C0000}"/>
    <cellStyle name="好_TW Home Quotation sheet-KAIFAI 2012-2-20" xfId="2382" xr:uid="{00000000-0005-0000-0000-0000820C0000}"/>
    <cellStyle name="好_TW_Home_Quotation_sheet of HP samples-chairone-20100907" xfId="1770" xr:uid="{00000000-0005-0000-0000-0000830C0000}"/>
    <cellStyle name="好_TW_Home_Quotation_sheet of HP samples-chairone-20100907 (3)" xfId="1771" xr:uid="{00000000-0005-0000-0000-0000840C0000}"/>
    <cellStyle name="好_weekly sales .com" xfId="2777" xr:uid="{00000000-0005-0000-0000-0000850C0000}"/>
    <cellStyle name="好_weekly sales .com 2" xfId="2778" xr:uid="{00000000-0005-0000-0000-0000860C0000}"/>
    <cellStyle name="好_Winsun quote sheet for HP samples _09192012" xfId="2383" xr:uid="{00000000-0005-0000-0000-0000870C0000}"/>
    <cellStyle name="好_WM 2013 Lawn blanket 07052012 updated 07272012 updated 0807 Updated 0814" xfId="1772" xr:uid="{00000000-0005-0000-0000-0000880C0000}"/>
    <cellStyle name="好_WM 2014 angel wrap 20140220 upd0601" xfId="1773" xr:uid="{00000000-0005-0000-0000-0000890C0000}"/>
    <cellStyle name="好_WM 2014 Lawn blanket 20130904" xfId="1774" xr:uid="{00000000-0005-0000-0000-00008A0C0000}"/>
    <cellStyle name="好_WM 2014 travel throw 08222013" xfId="1775" xr:uid="{00000000-0005-0000-0000-00008B0C0000}"/>
    <cellStyle name="好_WM Angel wrap updated on 20141117" xfId="1776" xr:uid="{00000000-0005-0000-0000-00008C0C0000}"/>
    <cellStyle name="好_WM BODY PILLOW COVER 2012-6-19" xfId="1777" xr:uid="{00000000-0005-0000-0000-00008D0C0000}"/>
    <cellStyle name="好_WM Mexico-121015B  Coverlet 6pcs set" xfId="1778" xr:uid="{00000000-0005-0000-0000-00008E0C0000}"/>
    <cellStyle name="好_WM Mexico-121015C  Coverlet Mini set" xfId="1779" xr:uid="{00000000-0005-0000-0000-00008F0C0000}"/>
    <cellStyle name="汇总" xfId="2967" xr:uid="{00000000-0005-0000-0000-0000900C0000}"/>
    <cellStyle name="汇总 2" xfId="1979" xr:uid="{00000000-0005-0000-0000-0000910C0000}"/>
    <cellStyle name="汇总 2 2" xfId="1980" xr:uid="{00000000-0005-0000-0000-0000920C0000}"/>
    <cellStyle name="汇总 2 2 2" xfId="2968" xr:uid="{00000000-0005-0000-0000-0000930C0000}"/>
    <cellStyle name="汇总 2 3" xfId="1981" xr:uid="{00000000-0005-0000-0000-0000940C0000}"/>
    <cellStyle name="汇总 2_BASI130503-BLK-MF" xfId="2969" xr:uid="{00000000-0005-0000-0000-0000950C0000}"/>
    <cellStyle name="汇总 3" xfId="1982" xr:uid="{00000000-0005-0000-0000-0000960C0000}"/>
    <cellStyle name="汇总 3 2" xfId="2970" xr:uid="{00000000-0005-0000-0000-0000970C0000}"/>
    <cellStyle name="汇总 3 2 2" xfId="2971" xr:uid="{00000000-0005-0000-0000-0000980C0000}"/>
    <cellStyle name="汇总 3 3" xfId="2972" xr:uid="{00000000-0005-0000-0000-0000990C0000}"/>
    <cellStyle name="汇总 3_BASI130503-BLK-MF" xfId="2973" xr:uid="{00000000-0005-0000-0000-00009A0C0000}"/>
    <cellStyle name="汇总 4" xfId="1983" xr:uid="{00000000-0005-0000-0000-00009B0C0000}"/>
    <cellStyle name="汇总 5" xfId="2974" xr:uid="{00000000-0005-0000-0000-00009C0C0000}"/>
    <cellStyle name="货币 2" xfId="2012" xr:uid="{00000000-0005-0000-0000-00009D0C0000}"/>
    <cellStyle name="货币 2 2" xfId="2013" xr:uid="{00000000-0005-0000-0000-00009E0C0000}"/>
    <cellStyle name="货币 2 30" xfId="2448" xr:uid="{00000000-0005-0000-0000-00009F0C0000}"/>
    <cellStyle name="货币 3" xfId="2014" xr:uid="{00000000-0005-0000-0000-0000A00C0000}"/>
    <cellStyle name="货币 3 2" xfId="2015" xr:uid="{00000000-0005-0000-0000-0000A10C0000}"/>
    <cellStyle name="货币 4" xfId="2016" xr:uid="{00000000-0005-0000-0000-0000A20C0000}"/>
    <cellStyle name="货币 5" xfId="2017" xr:uid="{00000000-0005-0000-0000-0000A30C0000}"/>
    <cellStyle name="货币 6" xfId="3004" xr:uid="{00000000-0005-0000-0000-0000A40C0000}"/>
    <cellStyle name="货币_Sheet1_CCD-Sears  Kmart blanket  throw-20131120" xfId="3451" xr:uid="{00000000-0005-0000-0000-0000A50C0000}"/>
    <cellStyle name="计算" xfId="2996" xr:uid="{00000000-0005-0000-0000-0000A60C0000}"/>
    <cellStyle name="计算 2" xfId="2007" xr:uid="{00000000-0005-0000-0000-0000A70C0000}"/>
    <cellStyle name="计算 2 2" xfId="2008" xr:uid="{00000000-0005-0000-0000-0000A80C0000}"/>
    <cellStyle name="计算 2 2 2" xfId="2997" xr:uid="{00000000-0005-0000-0000-0000A90C0000}"/>
    <cellStyle name="计算 2 3" xfId="2009" xr:uid="{00000000-0005-0000-0000-0000AA0C0000}"/>
    <cellStyle name="计算 2_BASI130503-BLK-MF" xfId="2998" xr:uid="{00000000-0005-0000-0000-0000AB0C0000}"/>
    <cellStyle name="计算 3" xfId="2010" xr:uid="{00000000-0005-0000-0000-0000AC0C0000}"/>
    <cellStyle name="计算 3 2" xfId="2999" xr:uid="{00000000-0005-0000-0000-0000AD0C0000}"/>
    <cellStyle name="计算 3 2 2" xfId="3000" xr:uid="{00000000-0005-0000-0000-0000AE0C0000}"/>
    <cellStyle name="计算 3 3" xfId="3001" xr:uid="{00000000-0005-0000-0000-0000AF0C0000}"/>
    <cellStyle name="计算 3_BASI130503-BLK-MF" xfId="3002" xr:uid="{00000000-0005-0000-0000-0000B00C0000}"/>
    <cellStyle name="计算 4" xfId="2011" xr:uid="{00000000-0005-0000-0000-0000B10C0000}"/>
    <cellStyle name="计算 5" xfId="3003" xr:uid="{00000000-0005-0000-0000-0000B20C0000}"/>
    <cellStyle name="检查单元格" xfId="2958" xr:uid="{00000000-0005-0000-0000-0000B30C0000}"/>
    <cellStyle name="检查单元格 2" xfId="1972" xr:uid="{00000000-0005-0000-0000-0000B40C0000}"/>
    <cellStyle name="检查单元格 2 2" xfId="1973" xr:uid="{00000000-0005-0000-0000-0000B50C0000}"/>
    <cellStyle name="检查单元格 2 2 2" xfId="2959" xr:uid="{00000000-0005-0000-0000-0000B60C0000}"/>
    <cellStyle name="检查单元格 2 3" xfId="1974" xr:uid="{00000000-0005-0000-0000-0000B70C0000}"/>
    <cellStyle name="检查单元格 2_BASI130503-BLK-MF" xfId="2960" xr:uid="{00000000-0005-0000-0000-0000B80C0000}"/>
    <cellStyle name="检查单元格 3" xfId="1975" xr:uid="{00000000-0005-0000-0000-0000B90C0000}"/>
    <cellStyle name="检查单元格 3 2" xfId="2961" xr:uid="{00000000-0005-0000-0000-0000BA0C0000}"/>
    <cellStyle name="检查单元格 3 2 2" xfId="2962" xr:uid="{00000000-0005-0000-0000-0000BB0C0000}"/>
    <cellStyle name="检查单元格 3 3" xfId="2963" xr:uid="{00000000-0005-0000-0000-0000BC0C0000}"/>
    <cellStyle name="检查单元格 3_BASI130503-BLK-MF" xfId="2964" xr:uid="{00000000-0005-0000-0000-0000BD0C0000}"/>
    <cellStyle name="检查单元格 4" xfId="1976" xr:uid="{00000000-0005-0000-0000-0000BE0C0000}"/>
    <cellStyle name="检查单元格 5" xfId="2965" xr:uid="{00000000-0005-0000-0000-0000BF0C0000}"/>
    <cellStyle name="解释性文本" xfId="2984" xr:uid="{00000000-0005-0000-0000-0000C00C0000}"/>
    <cellStyle name="解释性文本 2" xfId="1997" xr:uid="{00000000-0005-0000-0000-0000C10C0000}"/>
    <cellStyle name="解释性文本 2 2" xfId="1998" xr:uid="{00000000-0005-0000-0000-0000C20C0000}"/>
    <cellStyle name="解释性文本 2 2 2" xfId="2985" xr:uid="{00000000-0005-0000-0000-0000C30C0000}"/>
    <cellStyle name="解释性文本 2 3" xfId="1999" xr:uid="{00000000-0005-0000-0000-0000C40C0000}"/>
    <cellStyle name="解释性文本 3" xfId="2000" xr:uid="{00000000-0005-0000-0000-0000C50C0000}"/>
    <cellStyle name="解释性文本 3 2" xfId="2986" xr:uid="{00000000-0005-0000-0000-0000C60C0000}"/>
    <cellStyle name="解释性文本 3 2 2" xfId="2987" xr:uid="{00000000-0005-0000-0000-0000C70C0000}"/>
    <cellStyle name="解释性文本 3 3" xfId="2988" xr:uid="{00000000-0005-0000-0000-0000C80C0000}"/>
    <cellStyle name="解释性文本 4" xfId="2001" xr:uid="{00000000-0005-0000-0000-0000C90C0000}"/>
    <cellStyle name="解释性文本 5" xfId="2989" xr:uid="{00000000-0005-0000-0000-0000CA0C0000}"/>
    <cellStyle name="警告文本" xfId="2990" xr:uid="{00000000-0005-0000-0000-0000CB0C0000}"/>
    <cellStyle name="警告文本 2" xfId="2002" xr:uid="{00000000-0005-0000-0000-0000CC0C0000}"/>
    <cellStyle name="警告文本 2 2" xfId="2003" xr:uid="{00000000-0005-0000-0000-0000CD0C0000}"/>
    <cellStyle name="警告文本 2 2 2" xfId="2991" xr:uid="{00000000-0005-0000-0000-0000CE0C0000}"/>
    <cellStyle name="警告文本 2 3" xfId="2004" xr:uid="{00000000-0005-0000-0000-0000CF0C0000}"/>
    <cellStyle name="警告文本 3" xfId="2005" xr:uid="{00000000-0005-0000-0000-0000D00C0000}"/>
    <cellStyle name="警告文本 3 2" xfId="2992" xr:uid="{00000000-0005-0000-0000-0000D10C0000}"/>
    <cellStyle name="警告文本 3 2 2" xfId="2993" xr:uid="{00000000-0005-0000-0000-0000D20C0000}"/>
    <cellStyle name="警告文本 3 3" xfId="2994" xr:uid="{00000000-0005-0000-0000-0000D30C0000}"/>
    <cellStyle name="警告文本 4" xfId="2006" xr:uid="{00000000-0005-0000-0000-0000D40C0000}"/>
    <cellStyle name="警告文本 5" xfId="2995" xr:uid="{00000000-0005-0000-0000-0000D50C0000}"/>
    <cellStyle name="链接单元格" xfId="3027" xr:uid="{00000000-0005-0000-0000-0000D60C0000}"/>
    <cellStyle name="链接单元格 2" xfId="2034" xr:uid="{00000000-0005-0000-0000-0000D70C0000}"/>
    <cellStyle name="链接单元格 2 2" xfId="2035" xr:uid="{00000000-0005-0000-0000-0000D80C0000}"/>
    <cellStyle name="链接单元格 2 2 2" xfId="3028" xr:uid="{00000000-0005-0000-0000-0000D90C0000}"/>
    <cellStyle name="链接单元格 2 3" xfId="2036" xr:uid="{00000000-0005-0000-0000-0000DA0C0000}"/>
    <cellStyle name="链接单元格 2_BASI130503-BLK-MF" xfId="3029" xr:uid="{00000000-0005-0000-0000-0000DB0C0000}"/>
    <cellStyle name="链接单元格 3" xfId="2037" xr:uid="{00000000-0005-0000-0000-0000DC0C0000}"/>
    <cellStyle name="链接单元格 3 2" xfId="3030" xr:uid="{00000000-0005-0000-0000-0000DD0C0000}"/>
    <cellStyle name="链接单元格 3 2 2" xfId="3031" xr:uid="{00000000-0005-0000-0000-0000DE0C0000}"/>
    <cellStyle name="链接单元格 3 3" xfId="3032" xr:uid="{00000000-0005-0000-0000-0000DF0C0000}"/>
    <cellStyle name="链接单元格 3_BASI130503-BLK-MF" xfId="3033" xr:uid="{00000000-0005-0000-0000-0000E00C0000}"/>
    <cellStyle name="链接单元格 4" xfId="2038" xr:uid="{00000000-0005-0000-0000-0000E10C0000}"/>
    <cellStyle name="链接单元格 5" xfId="3034" xr:uid="{00000000-0005-0000-0000-0000E20C0000}"/>
    <cellStyle name="霓付 [0]_97MBO" xfId="2450" xr:uid="{00000000-0005-0000-0000-0000E30C0000}"/>
    <cellStyle name="霓付_97MBO" xfId="2451" xr:uid="{00000000-0005-0000-0000-0000E40C0000}"/>
    <cellStyle name="烹拳 [0]_97MBO" xfId="2446" xr:uid="{00000000-0005-0000-0000-0000E50C0000}"/>
    <cellStyle name="烹拳_97MBO" xfId="2447" xr:uid="{00000000-0005-0000-0000-0000E60C0000}"/>
    <cellStyle name="普通_ 白土" xfId="2444" xr:uid="{00000000-0005-0000-0000-0000E70C0000}"/>
    <cellStyle name="千分位[0]_ 白土" xfId="2342" xr:uid="{00000000-0005-0000-0000-0000E80C0000}"/>
    <cellStyle name="千分位_ 白土" xfId="2343" xr:uid="{00000000-0005-0000-0000-0000E90C0000}"/>
    <cellStyle name="千位[0]_laroux" xfId="2340" xr:uid="{00000000-0005-0000-0000-0000EA0C0000}"/>
    <cellStyle name="千位_laroux" xfId="2341" xr:uid="{00000000-0005-0000-0000-0000EB0C0000}"/>
    <cellStyle name="千位分隔 2" xfId="1693" xr:uid="{00000000-0005-0000-0000-0000EC0C0000}"/>
    <cellStyle name="千位分隔 2 2" xfId="1694" xr:uid="{00000000-0005-0000-0000-0000ED0C0000}"/>
    <cellStyle name="钎霖_laroux" xfId="2449" xr:uid="{00000000-0005-0000-0000-0000EE0C0000}"/>
    <cellStyle name="强调文字颜色 1" xfId="2882" xr:uid="{00000000-0005-0000-0000-0000EF0C0000}"/>
    <cellStyle name="强调文字颜色 1 2" xfId="1905" xr:uid="{00000000-0005-0000-0000-0000F00C0000}"/>
    <cellStyle name="强调文字颜色 1 2 2" xfId="1906" xr:uid="{00000000-0005-0000-0000-0000F10C0000}"/>
    <cellStyle name="强调文字颜色 1 2 2 2" xfId="2883" xr:uid="{00000000-0005-0000-0000-0000F20C0000}"/>
    <cellStyle name="强调文字颜色 1 2 3" xfId="1907" xr:uid="{00000000-0005-0000-0000-0000F30C0000}"/>
    <cellStyle name="强调文字颜色 1 3" xfId="1908" xr:uid="{00000000-0005-0000-0000-0000F40C0000}"/>
    <cellStyle name="强调文字颜色 1 3 2" xfId="2884" xr:uid="{00000000-0005-0000-0000-0000F50C0000}"/>
    <cellStyle name="强调文字颜色 1 3 2 2" xfId="2885" xr:uid="{00000000-0005-0000-0000-0000F60C0000}"/>
    <cellStyle name="强调文字颜色 1 3 3" xfId="2886" xr:uid="{00000000-0005-0000-0000-0000F70C0000}"/>
    <cellStyle name="强调文字颜色 1 4" xfId="1909" xr:uid="{00000000-0005-0000-0000-0000F80C0000}"/>
    <cellStyle name="强调文字颜色 1 5" xfId="2887" xr:uid="{00000000-0005-0000-0000-0000F90C0000}"/>
    <cellStyle name="强调文字颜色 2" xfId="2888" xr:uid="{00000000-0005-0000-0000-0000FA0C0000}"/>
    <cellStyle name="强调文字颜色 2 2" xfId="1910" xr:uid="{00000000-0005-0000-0000-0000FB0C0000}"/>
    <cellStyle name="强调文字颜色 2 2 2" xfId="1911" xr:uid="{00000000-0005-0000-0000-0000FC0C0000}"/>
    <cellStyle name="强调文字颜色 2 2 2 2" xfId="2889" xr:uid="{00000000-0005-0000-0000-0000FD0C0000}"/>
    <cellStyle name="强调文字颜色 2 2 3" xfId="1912" xr:uid="{00000000-0005-0000-0000-0000FE0C0000}"/>
    <cellStyle name="强调文字颜色 2 3" xfId="1913" xr:uid="{00000000-0005-0000-0000-0000FF0C0000}"/>
    <cellStyle name="强调文字颜色 2 3 2" xfId="2890" xr:uid="{00000000-0005-0000-0000-0000000D0000}"/>
    <cellStyle name="强调文字颜色 2 3 2 2" xfId="2891" xr:uid="{00000000-0005-0000-0000-0000010D0000}"/>
    <cellStyle name="强调文字颜色 2 3 3" xfId="2892" xr:uid="{00000000-0005-0000-0000-0000020D0000}"/>
    <cellStyle name="强调文字颜色 2 4" xfId="1914" xr:uid="{00000000-0005-0000-0000-0000030D0000}"/>
    <cellStyle name="强调文字颜色 2 5" xfId="2893" xr:uid="{00000000-0005-0000-0000-0000040D0000}"/>
    <cellStyle name="强调文字颜色 3" xfId="2894" xr:uid="{00000000-0005-0000-0000-0000050D0000}"/>
    <cellStyle name="强调文字颜色 3 2" xfId="1915" xr:uid="{00000000-0005-0000-0000-0000060D0000}"/>
    <cellStyle name="强调文字颜色 3 2 2" xfId="1916" xr:uid="{00000000-0005-0000-0000-0000070D0000}"/>
    <cellStyle name="强调文字颜色 3 2 2 2" xfId="2895" xr:uid="{00000000-0005-0000-0000-0000080D0000}"/>
    <cellStyle name="强调文字颜色 3 2 3" xfId="1917" xr:uid="{00000000-0005-0000-0000-0000090D0000}"/>
    <cellStyle name="强调文字颜色 3 3" xfId="1918" xr:uid="{00000000-0005-0000-0000-00000A0D0000}"/>
    <cellStyle name="强调文字颜色 3 3 2" xfId="2896" xr:uid="{00000000-0005-0000-0000-00000B0D0000}"/>
    <cellStyle name="强调文字颜色 3 3 2 2" xfId="2897" xr:uid="{00000000-0005-0000-0000-00000C0D0000}"/>
    <cellStyle name="强调文字颜色 3 3 3" xfId="2898" xr:uid="{00000000-0005-0000-0000-00000D0D0000}"/>
    <cellStyle name="强调文字颜色 3 4" xfId="1919" xr:uid="{00000000-0005-0000-0000-00000E0D0000}"/>
    <cellStyle name="强调文字颜色 3 5" xfId="2899" xr:uid="{00000000-0005-0000-0000-00000F0D0000}"/>
    <cellStyle name="强调文字颜色 4" xfId="2900" xr:uid="{00000000-0005-0000-0000-0000100D0000}"/>
    <cellStyle name="强调文字颜色 4 2" xfId="1920" xr:uid="{00000000-0005-0000-0000-0000110D0000}"/>
    <cellStyle name="强调文字颜色 4 2 2" xfId="1921" xr:uid="{00000000-0005-0000-0000-0000120D0000}"/>
    <cellStyle name="强调文字颜色 4 2 2 2" xfId="2901" xr:uid="{00000000-0005-0000-0000-0000130D0000}"/>
    <cellStyle name="强调文字颜色 4 2 3" xfId="1922" xr:uid="{00000000-0005-0000-0000-0000140D0000}"/>
    <cellStyle name="强调文字颜色 4 3" xfId="1923" xr:uid="{00000000-0005-0000-0000-0000150D0000}"/>
    <cellStyle name="强调文字颜色 4 3 2" xfId="2902" xr:uid="{00000000-0005-0000-0000-0000160D0000}"/>
    <cellStyle name="强调文字颜色 4 3 2 2" xfId="2903" xr:uid="{00000000-0005-0000-0000-0000170D0000}"/>
    <cellStyle name="强调文字颜色 4 3 3" xfId="2904" xr:uid="{00000000-0005-0000-0000-0000180D0000}"/>
    <cellStyle name="强调文字颜色 4 4" xfId="1924" xr:uid="{00000000-0005-0000-0000-0000190D0000}"/>
    <cellStyle name="强调文字颜色 4 5" xfId="2905" xr:uid="{00000000-0005-0000-0000-00001A0D0000}"/>
    <cellStyle name="强调文字颜色 5" xfId="2906" xr:uid="{00000000-0005-0000-0000-00001B0D0000}"/>
    <cellStyle name="强调文字颜色 5 2" xfId="1925" xr:uid="{00000000-0005-0000-0000-00001C0D0000}"/>
    <cellStyle name="强调文字颜色 5 2 2" xfId="1926" xr:uid="{00000000-0005-0000-0000-00001D0D0000}"/>
    <cellStyle name="强调文字颜色 5 2 2 2" xfId="2907" xr:uid="{00000000-0005-0000-0000-00001E0D0000}"/>
    <cellStyle name="强调文字颜色 5 2 3" xfId="1927" xr:uid="{00000000-0005-0000-0000-00001F0D0000}"/>
    <cellStyle name="强调文字颜色 5 3" xfId="1928" xr:uid="{00000000-0005-0000-0000-0000200D0000}"/>
    <cellStyle name="强调文字颜色 5 3 2" xfId="2908" xr:uid="{00000000-0005-0000-0000-0000210D0000}"/>
    <cellStyle name="强调文字颜色 5 3 2 2" xfId="2909" xr:uid="{00000000-0005-0000-0000-0000220D0000}"/>
    <cellStyle name="强调文字颜色 5 3 3" xfId="2910" xr:uid="{00000000-0005-0000-0000-0000230D0000}"/>
    <cellStyle name="强调文字颜色 5 4" xfId="1929" xr:uid="{00000000-0005-0000-0000-0000240D0000}"/>
    <cellStyle name="强调文字颜色 5 5" xfId="2911" xr:uid="{00000000-0005-0000-0000-0000250D0000}"/>
    <cellStyle name="强调文字颜色 6" xfId="2912" xr:uid="{00000000-0005-0000-0000-0000260D0000}"/>
    <cellStyle name="强调文字颜色 6 2" xfId="1930" xr:uid="{00000000-0005-0000-0000-0000270D0000}"/>
    <cellStyle name="强调文字颜色 6 2 2" xfId="1931" xr:uid="{00000000-0005-0000-0000-0000280D0000}"/>
    <cellStyle name="强调文字颜色 6 2 2 2" xfId="2913" xr:uid="{00000000-0005-0000-0000-0000290D0000}"/>
    <cellStyle name="强调文字颜色 6 2 3" xfId="1932" xr:uid="{00000000-0005-0000-0000-00002A0D0000}"/>
    <cellStyle name="强调文字颜色 6 3" xfId="1933" xr:uid="{00000000-0005-0000-0000-00002B0D0000}"/>
    <cellStyle name="强调文字颜色 6 3 2" xfId="2914" xr:uid="{00000000-0005-0000-0000-00002C0D0000}"/>
    <cellStyle name="强调文字颜色 6 3 2 2" xfId="2915" xr:uid="{00000000-0005-0000-0000-00002D0D0000}"/>
    <cellStyle name="强调文字颜色 6 3 3" xfId="2916" xr:uid="{00000000-0005-0000-0000-00002E0D0000}"/>
    <cellStyle name="强调文字颜色 6 4" xfId="1934" xr:uid="{00000000-0005-0000-0000-00002F0D0000}"/>
    <cellStyle name="强调文字颜色 6 5" xfId="2917" xr:uid="{00000000-0005-0000-0000-0000300D0000}"/>
    <cellStyle name="适中" xfId="3021" xr:uid="{00000000-0005-0000-0000-0000310D0000}"/>
    <cellStyle name="适中 2" xfId="2029" xr:uid="{00000000-0005-0000-0000-0000320D0000}"/>
    <cellStyle name="适中 2 2" xfId="2030" xr:uid="{00000000-0005-0000-0000-0000330D0000}"/>
    <cellStyle name="适中 2 2 2" xfId="3022" xr:uid="{00000000-0005-0000-0000-0000340D0000}"/>
    <cellStyle name="适中 2 3" xfId="2031" xr:uid="{00000000-0005-0000-0000-0000350D0000}"/>
    <cellStyle name="适中 3" xfId="2032" xr:uid="{00000000-0005-0000-0000-0000360D0000}"/>
    <cellStyle name="适中 3 2" xfId="3023" xr:uid="{00000000-0005-0000-0000-0000370D0000}"/>
    <cellStyle name="适中 3 2 2" xfId="3024" xr:uid="{00000000-0005-0000-0000-0000380D0000}"/>
    <cellStyle name="适中 3 3" xfId="3025" xr:uid="{00000000-0005-0000-0000-0000390D0000}"/>
    <cellStyle name="适中 4" xfId="2033" xr:uid="{00000000-0005-0000-0000-00003A0D0000}"/>
    <cellStyle name="适中 5" xfId="3026" xr:uid="{00000000-0005-0000-0000-00003B0D0000}"/>
    <cellStyle name="输出" xfId="3013" xr:uid="{00000000-0005-0000-0000-00003C0D0000}"/>
    <cellStyle name="输出 2" xfId="2024" xr:uid="{00000000-0005-0000-0000-00003D0D0000}"/>
    <cellStyle name="输出 2 2" xfId="2025" xr:uid="{00000000-0005-0000-0000-00003E0D0000}"/>
    <cellStyle name="输出 2 2 2" xfId="3014" xr:uid="{00000000-0005-0000-0000-00003F0D0000}"/>
    <cellStyle name="输出 2 3" xfId="2026" xr:uid="{00000000-0005-0000-0000-0000400D0000}"/>
    <cellStyle name="输出 2_BASI130503-BLK-MF" xfId="3015" xr:uid="{00000000-0005-0000-0000-0000410D0000}"/>
    <cellStyle name="输出 3" xfId="2027" xr:uid="{00000000-0005-0000-0000-0000420D0000}"/>
    <cellStyle name="输出 3 2" xfId="3016" xr:uid="{00000000-0005-0000-0000-0000430D0000}"/>
    <cellStyle name="输出 3 2 2" xfId="3017" xr:uid="{00000000-0005-0000-0000-0000440D0000}"/>
    <cellStyle name="输出 3 3" xfId="3018" xr:uid="{00000000-0005-0000-0000-0000450D0000}"/>
    <cellStyle name="输出 3_BASI130503-BLK-MF" xfId="3019" xr:uid="{00000000-0005-0000-0000-0000460D0000}"/>
    <cellStyle name="输出 4" xfId="2028" xr:uid="{00000000-0005-0000-0000-0000470D0000}"/>
    <cellStyle name="输出 5" xfId="3020" xr:uid="{00000000-0005-0000-0000-0000480D0000}"/>
    <cellStyle name="输入" xfId="3005" xr:uid="{00000000-0005-0000-0000-0000490D0000}"/>
    <cellStyle name="输入 2" xfId="2019" xr:uid="{00000000-0005-0000-0000-00004A0D0000}"/>
    <cellStyle name="输入 2 2" xfId="2020" xr:uid="{00000000-0005-0000-0000-00004B0D0000}"/>
    <cellStyle name="输入 2 2 2" xfId="3006" xr:uid="{00000000-0005-0000-0000-00004C0D0000}"/>
    <cellStyle name="输入 2 3" xfId="2021" xr:uid="{00000000-0005-0000-0000-00004D0D0000}"/>
    <cellStyle name="输入 2_BASI130503-BLK-MF" xfId="3007" xr:uid="{00000000-0005-0000-0000-00004E0D0000}"/>
    <cellStyle name="输入 3" xfId="2022" xr:uid="{00000000-0005-0000-0000-00004F0D0000}"/>
    <cellStyle name="输入 3 2" xfId="3008" xr:uid="{00000000-0005-0000-0000-0000500D0000}"/>
    <cellStyle name="输入 3 2 2" xfId="3009" xr:uid="{00000000-0005-0000-0000-0000510D0000}"/>
    <cellStyle name="输入 3 3" xfId="3010" xr:uid="{00000000-0005-0000-0000-0000520D0000}"/>
    <cellStyle name="输入 3_BASI130503-BLK-MF" xfId="3011" xr:uid="{00000000-0005-0000-0000-0000530D0000}"/>
    <cellStyle name="输入 4" xfId="2023" xr:uid="{00000000-0005-0000-0000-0000540D0000}"/>
    <cellStyle name="输入 5" xfId="3012" xr:uid="{00000000-0005-0000-0000-0000550D0000}"/>
    <cellStyle name="样式 1" xfId="2" xr:uid="{00000000-0005-0000-0000-0000560D0000}"/>
    <cellStyle name="样式 1 2" xfId="7" xr:uid="{00000000-0005-0000-0000-0000570D0000}"/>
    <cellStyle name="样式 1 2 2" xfId="1960" xr:uid="{00000000-0005-0000-0000-0000580D0000}"/>
    <cellStyle name="样式 1 2 2 2" xfId="1961" xr:uid="{00000000-0005-0000-0000-0000590D0000}"/>
    <cellStyle name="样式 1 2 2 3" xfId="1962" xr:uid="{00000000-0005-0000-0000-00005A0D0000}"/>
    <cellStyle name="样式 1 2 2 3 2" xfId="2463" xr:uid="{00000000-0005-0000-0000-00005B0D0000}"/>
    <cellStyle name="样式 1 2 2 4" xfId="1963" xr:uid="{00000000-0005-0000-0000-00005C0D0000}"/>
    <cellStyle name="样式 1 2 3" xfId="1964" xr:uid="{00000000-0005-0000-0000-00005D0D0000}"/>
    <cellStyle name="样式 1 2 3 2" xfId="1965" xr:uid="{00000000-0005-0000-0000-00005E0D0000}"/>
    <cellStyle name="样式 1 2 3 3" xfId="3457" xr:uid="{00000000-0005-0000-0000-00005F0D0000}"/>
    <cellStyle name="样式 1 2 4" xfId="16" xr:uid="{00000000-0005-0000-0000-0000600D0000}"/>
    <cellStyle name="样式 1 2 4 4" xfId="2956" xr:uid="{00000000-0005-0000-0000-0000610D0000}"/>
    <cellStyle name="样式 1 2 5" xfId="2040" xr:uid="{00000000-0005-0000-0000-0000620D0000}"/>
    <cellStyle name="样式 1 3" xfId="6" xr:uid="{00000000-0005-0000-0000-0000630D0000}"/>
    <cellStyle name="样式 1 3 2" xfId="1966" xr:uid="{00000000-0005-0000-0000-0000640D0000}"/>
    <cellStyle name="样式 1 3 2 2" xfId="1967" xr:uid="{00000000-0005-0000-0000-0000650D0000}"/>
    <cellStyle name="样式 1 3 3" xfId="1968" xr:uid="{00000000-0005-0000-0000-0000660D0000}"/>
    <cellStyle name="样式 1 4" xfId="8" xr:uid="{00000000-0005-0000-0000-0000670D0000}"/>
    <cellStyle name="样式 1 4 2" xfId="14" xr:uid="{00000000-0005-0000-0000-0000680D0000}"/>
    <cellStyle name="样式 1 4 3" xfId="1969" xr:uid="{00000000-0005-0000-0000-0000690D0000}"/>
    <cellStyle name="样式 1 4 3 3" xfId="2957" xr:uid="{00000000-0005-0000-0000-00006A0D0000}"/>
    <cellStyle name="样式 1 5" xfId="9" xr:uid="{00000000-0005-0000-0000-00006B0D0000}"/>
    <cellStyle name="样式 1 5 2" xfId="1970" xr:uid="{00000000-0005-0000-0000-00006C0D0000}"/>
    <cellStyle name="样式 1 5 3" xfId="2462" xr:uid="{00000000-0005-0000-0000-00006D0D0000}"/>
    <cellStyle name="样式 1 6" xfId="1971" xr:uid="{00000000-0005-0000-0000-00006E0D0000}"/>
    <cellStyle name="样式 1 7" xfId="2457" xr:uid="{00000000-0005-0000-0000-00006F0D0000}"/>
    <cellStyle name="样式 1_CCD SteinMart blanket  throw 20140116 (2)" xfId="3430" xr:uid="{00000000-0005-0000-0000-0000700D0000}"/>
    <cellStyle name="樣式 1" xfId="2445" xr:uid="{00000000-0005-0000-0000-0000710D0000}"/>
    <cellStyle name="一般_PRICE3" xfId="1692" xr:uid="{00000000-0005-0000-0000-0000720D0000}"/>
    <cellStyle name="注释" xfId="2975" xr:uid="{00000000-0005-0000-0000-0000730D0000}"/>
    <cellStyle name="注释 2" xfId="1984" xr:uid="{00000000-0005-0000-0000-0000740D0000}"/>
    <cellStyle name="注释 2 2" xfId="1985" xr:uid="{00000000-0005-0000-0000-0000750D0000}"/>
    <cellStyle name="注释 2 2 2" xfId="2976" xr:uid="{00000000-0005-0000-0000-0000760D0000}"/>
    <cellStyle name="注释 2 3" xfId="1986" xr:uid="{00000000-0005-0000-0000-0000770D0000}"/>
    <cellStyle name="注释 2 4" xfId="1987" xr:uid="{00000000-0005-0000-0000-0000780D0000}"/>
    <cellStyle name="注释 2_BASI130503-BLK-MF" xfId="2977" xr:uid="{00000000-0005-0000-0000-0000790D0000}"/>
    <cellStyle name="注释 3" xfId="1988" xr:uid="{00000000-0005-0000-0000-00007A0D0000}"/>
    <cellStyle name="注释 3 2" xfId="2978" xr:uid="{00000000-0005-0000-0000-00007B0D0000}"/>
    <cellStyle name="注释 3 2 2" xfId="2979" xr:uid="{00000000-0005-0000-0000-00007C0D0000}"/>
    <cellStyle name="注释 3 3" xfId="2980" xr:uid="{00000000-0005-0000-0000-00007D0D0000}"/>
    <cellStyle name="注释 3_BASI130503-BLK-MF" xfId="2981" xr:uid="{00000000-0005-0000-0000-00007E0D0000}"/>
    <cellStyle name="注释 4" xfId="1989" xr:uid="{00000000-0005-0000-0000-00007F0D0000}"/>
    <cellStyle name="注释 5" xfId="2982" xr:uid="{00000000-0005-0000-0000-0000800D0000}"/>
    <cellStyle name="콤마 [0]_BOILER-CO1" xfId="2335" xr:uid="{00000000-0005-0000-0000-0000810D0000}"/>
    <cellStyle name="콤마_BOILER-CO1" xfId="2336" xr:uid="{00000000-0005-0000-0000-0000820D0000}"/>
    <cellStyle name="통화 [0]_BOILER-CO1" xfId="2337" xr:uid="{00000000-0005-0000-0000-0000830D0000}"/>
    <cellStyle name="통화_BOILER-CO1" xfId="2338" xr:uid="{00000000-0005-0000-0000-0000840D0000}"/>
    <cellStyle name="표준_0N-HANDLING " xfId="2339" xr:uid="{00000000-0005-0000-0000-0000850D0000}"/>
  </cellStyles>
  <dxfs count="0"/>
  <tableStyles count="0" defaultTableStyle="TableStyleMedium2" defaultPivotStyle="PivotStyleLight16"/>
  <colors>
    <mruColors>
      <color rgb="FFFFFFCC"/>
      <color rgb="FF3333FF"/>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24</xdr:col>
      <xdr:colOff>0</xdr:colOff>
      <xdr:row>14</xdr:row>
      <xdr:rowOff>0</xdr:rowOff>
    </xdr:from>
    <xdr:to>
      <xdr:col>24</xdr:col>
      <xdr:colOff>0</xdr:colOff>
      <xdr:row>14</xdr:row>
      <xdr:rowOff>0</xdr:rowOff>
    </xdr:to>
    <xdr:grpSp>
      <xdr:nvGrpSpPr>
        <xdr:cNvPr id="2" name="Group 528">
          <a:extLst>
            <a:ext uri="{FF2B5EF4-FFF2-40B4-BE49-F238E27FC236}">
              <a16:creationId xmlns:a16="http://schemas.microsoft.com/office/drawing/2014/main" id="{00000000-0008-0000-0100-0000A7520100}"/>
            </a:ext>
          </a:extLst>
        </xdr:cNvPr>
        <xdr:cNvGrpSpPr>
          <a:grpSpLocks/>
        </xdr:cNvGrpSpPr>
      </xdr:nvGrpSpPr>
      <xdr:grpSpPr bwMode="auto">
        <a:xfrm>
          <a:off x="19926300" y="4724400"/>
          <a:ext cx="0" cy="0"/>
          <a:chOff x="482" y="2687"/>
          <a:chExt cx="201" cy="301"/>
        </a:xfrm>
      </xdr:grpSpPr>
      <xdr:pic>
        <xdr:nvPicPr>
          <xdr:cNvPr id="3" name="Picture 529" descr="7">
            <a:extLst>
              <a:ext uri="{FF2B5EF4-FFF2-40B4-BE49-F238E27FC236}">
                <a16:creationId xmlns:a16="http://schemas.microsoft.com/office/drawing/2014/main" id="{00000000-0008-0000-0100-0000AD52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 y="2687"/>
            <a:ext cx="201"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Picture 530" descr="8">
            <a:extLst>
              <a:ext uri="{FF2B5EF4-FFF2-40B4-BE49-F238E27FC236}">
                <a16:creationId xmlns:a16="http://schemas.microsoft.com/office/drawing/2014/main" id="{00000000-0008-0000-0100-0000AE52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 y="2837"/>
            <a:ext cx="201"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24</xdr:col>
      <xdr:colOff>0</xdr:colOff>
      <xdr:row>14</xdr:row>
      <xdr:rowOff>0</xdr:rowOff>
    </xdr:from>
    <xdr:to>
      <xdr:col>24</xdr:col>
      <xdr:colOff>0</xdr:colOff>
      <xdr:row>14</xdr:row>
      <xdr:rowOff>0</xdr:rowOff>
    </xdr:to>
    <xdr:grpSp>
      <xdr:nvGrpSpPr>
        <xdr:cNvPr id="6" name="Group 581">
          <a:extLst>
            <a:ext uri="{FF2B5EF4-FFF2-40B4-BE49-F238E27FC236}">
              <a16:creationId xmlns:a16="http://schemas.microsoft.com/office/drawing/2014/main" id="{00000000-0008-0000-0100-0000A9520100}"/>
            </a:ext>
          </a:extLst>
        </xdr:cNvPr>
        <xdr:cNvGrpSpPr>
          <a:grpSpLocks/>
        </xdr:cNvGrpSpPr>
      </xdr:nvGrpSpPr>
      <xdr:grpSpPr bwMode="auto">
        <a:xfrm>
          <a:off x="19926300" y="4724400"/>
          <a:ext cx="0" cy="0"/>
          <a:chOff x="482" y="2687"/>
          <a:chExt cx="201" cy="301"/>
        </a:xfrm>
      </xdr:grpSpPr>
      <xdr:pic>
        <xdr:nvPicPr>
          <xdr:cNvPr id="7" name="Picture 582" descr="7">
            <a:extLst>
              <a:ext uri="{FF2B5EF4-FFF2-40B4-BE49-F238E27FC236}">
                <a16:creationId xmlns:a16="http://schemas.microsoft.com/office/drawing/2014/main" id="{00000000-0008-0000-0100-0000AB52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 y="2687"/>
            <a:ext cx="201"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Picture 583" descr="8">
            <a:extLst>
              <a:ext uri="{FF2B5EF4-FFF2-40B4-BE49-F238E27FC236}">
                <a16:creationId xmlns:a16="http://schemas.microsoft.com/office/drawing/2014/main" id="{00000000-0008-0000-0100-0000AC52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2" y="2837"/>
            <a:ext cx="201" cy="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10</xdr:row>
      <xdr:rowOff>170353</xdr:rowOff>
    </xdr:from>
    <xdr:to>
      <xdr:col>1</xdr:col>
      <xdr:colOff>1377950</xdr:colOff>
      <xdr:row>19</xdr:row>
      <xdr:rowOff>130445</xdr:rowOff>
    </xdr:to>
    <xdr:pic>
      <xdr:nvPicPr>
        <xdr:cNvPr id="2" name="Picture 1">
          <a:extLst>
            <a:ext uri="{FF2B5EF4-FFF2-40B4-BE49-F238E27FC236}">
              <a16:creationId xmlns:a16="http://schemas.microsoft.com/office/drawing/2014/main" id="{779A83C9-5D4C-4F85-BE9B-4EF722E6AEFA}"/>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3504103"/>
          <a:ext cx="2387600" cy="1674592"/>
        </a:xfrm>
        <a:prstGeom prst="rect">
          <a:avLst/>
        </a:prstGeom>
      </xdr:spPr>
    </xdr:pic>
    <xdr:clientData/>
  </xdr:twoCellAnchor>
  <xdr:twoCellAnchor editAs="oneCell">
    <xdr:from>
      <xdr:col>1</xdr:col>
      <xdr:colOff>1778000</xdr:colOff>
      <xdr:row>10</xdr:row>
      <xdr:rowOff>57150</xdr:rowOff>
    </xdr:from>
    <xdr:to>
      <xdr:col>3</xdr:col>
      <xdr:colOff>858553</xdr:colOff>
      <xdr:row>21</xdr:row>
      <xdr:rowOff>12700</xdr:rowOff>
    </xdr:to>
    <xdr:pic>
      <xdr:nvPicPr>
        <xdr:cNvPr id="3" name="Picture 2">
          <a:extLst>
            <a:ext uri="{FF2B5EF4-FFF2-40B4-BE49-F238E27FC236}">
              <a16:creationId xmlns:a16="http://schemas.microsoft.com/office/drawing/2014/main" id="{CD30CB70-1F97-4C6D-A9EF-CCA0A9FE19EA}"/>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787650" y="3390900"/>
          <a:ext cx="2823878" cy="2051050"/>
        </a:xfrm>
        <a:prstGeom prst="rect">
          <a:avLst/>
        </a:prstGeom>
      </xdr:spPr>
    </xdr:pic>
    <xdr:clientData/>
  </xdr:twoCellAnchor>
  <xdr:twoCellAnchor editAs="oneCell">
    <xdr:from>
      <xdr:col>3</xdr:col>
      <xdr:colOff>368301</xdr:colOff>
      <xdr:row>10</xdr:row>
      <xdr:rowOff>101405</xdr:rowOff>
    </xdr:from>
    <xdr:to>
      <xdr:col>3</xdr:col>
      <xdr:colOff>2967875</xdr:colOff>
      <xdr:row>19</xdr:row>
      <xdr:rowOff>171449</xdr:rowOff>
    </xdr:to>
    <xdr:pic>
      <xdr:nvPicPr>
        <xdr:cNvPr id="4" name="Picture 3">
          <a:extLst>
            <a:ext uri="{FF2B5EF4-FFF2-40B4-BE49-F238E27FC236}">
              <a16:creationId xmlns:a16="http://schemas.microsoft.com/office/drawing/2014/main" id="{44849A5F-C9FF-41E4-BCA2-DBFC00B08297}"/>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121276" y="3435155"/>
          <a:ext cx="2599574" cy="1784544"/>
        </a:xfrm>
        <a:prstGeom prst="rect">
          <a:avLst/>
        </a:prstGeom>
      </xdr:spPr>
    </xdr:pic>
    <xdr:clientData/>
  </xdr:twoCellAnchor>
  <xdr:twoCellAnchor editAs="oneCell">
    <xdr:from>
      <xdr:col>3</xdr:col>
      <xdr:colOff>3616466</xdr:colOff>
      <xdr:row>9</xdr:row>
      <xdr:rowOff>123825</xdr:rowOff>
    </xdr:from>
    <xdr:to>
      <xdr:col>8</xdr:col>
      <xdr:colOff>239438</xdr:colOff>
      <xdr:row>22</xdr:row>
      <xdr:rowOff>1</xdr:rowOff>
    </xdr:to>
    <xdr:pic>
      <xdr:nvPicPr>
        <xdr:cNvPr id="5" name="Picture 4">
          <a:extLst>
            <a:ext uri="{FF2B5EF4-FFF2-40B4-BE49-F238E27FC236}">
              <a16:creationId xmlns:a16="http://schemas.microsoft.com/office/drawing/2014/main" id="{86BA4ACC-EE68-4CF0-AE4B-6EE3935D0EE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8369441" y="3267075"/>
          <a:ext cx="3185697" cy="2352676"/>
        </a:xfrm>
        <a:prstGeom prst="rect">
          <a:avLst/>
        </a:prstGeom>
      </xdr:spPr>
    </xdr:pic>
    <xdr:clientData/>
  </xdr:twoCellAnchor>
  <xdr:twoCellAnchor>
    <xdr:from>
      <xdr:col>4</xdr:col>
      <xdr:colOff>138186</xdr:colOff>
      <xdr:row>16</xdr:row>
      <xdr:rowOff>118843</xdr:rowOff>
    </xdr:from>
    <xdr:to>
      <xdr:col>6</xdr:col>
      <xdr:colOff>212721</xdr:colOff>
      <xdr:row>20</xdr:row>
      <xdr:rowOff>19050</xdr:rowOff>
    </xdr:to>
    <xdr:sp macro="" textlink="">
      <xdr:nvSpPr>
        <xdr:cNvPr id="6" name="Rectangle 5">
          <a:extLst>
            <a:ext uri="{FF2B5EF4-FFF2-40B4-BE49-F238E27FC236}">
              <a16:creationId xmlns:a16="http://schemas.microsoft.com/office/drawing/2014/main" id="{CBDE9537-43D2-413E-A671-75355BCDE56C}"/>
            </a:ext>
          </a:extLst>
        </xdr:cNvPr>
        <xdr:cNvSpPr/>
      </xdr:nvSpPr>
      <xdr:spPr>
        <a:xfrm>
          <a:off x="8624961" y="4595593"/>
          <a:ext cx="1312785" cy="66220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a:t>CHANGE TO WHITE GROUND</a:t>
          </a:r>
        </a:p>
      </xdr:txBody>
    </xdr:sp>
    <xdr:clientData/>
  </xdr:twoCellAnchor>
  <xdr:twoCellAnchor editAs="oneCell">
    <xdr:from>
      <xdr:col>0</xdr:col>
      <xdr:colOff>984250</xdr:colOff>
      <xdr:row>21</xdr:row>
      <xdr:rowOff>165100</xdr:rowOff>
    </xdr:from>
    <xdr:to>
      <xdr:col>3</xdr:col>
      <xdr:colOff>1491578</xdr:colOff>
      <xdr:row>40</xdr:row>
      <xdr:rowOff>140631</xdr:rowOff>
    </xdr:to>
    <xdr:pic>
      <xdr:nvPicPr>
        <xdr:cNvPr id="7" name="Picture 6">
          <a:extLst>
            <a:ext uri="{FF2B5EF4-FFF2-40B4-BE49-F238E27FC236}">
              <a16:creationId xmlns:a16="http://schemas.microsoft.com/office/drawing/2014/main" id="{32F9054D-E38F-4000-9252-7C4887478B73}"/>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984250" y="5594350"/>
          <a:ext cx="5260303" cy="35950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ocuments%20and%20Settings\chrissys\Local%20Settings\Temporary%20Internet%20Files\Content.Outlook\N7IN4LHD\PO%20Worksheet%20Matrix%20with%20Attribute%20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sers\gaellyns\Desktop\Copy%20of%20PO%20Worksheet%20Bundle16-Linens-Textiles-02_23_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Documents%20and%20Settings\zhangjun\Local%20Settings\Temporary%20Internet%20Files\Content.Outlook\YD2T8D84\ee%20cold%20weather%20ex%206-28%20%207-26%20-30%209-27%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kathy.li\Local%20Settings\Temporary%20Internet%20Files\Content.Outlook\7E91LGYA\bombay%20minkberber%20ex%20china%207-1-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beyond%20basic\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Only"/>
      <sheetName val="Bulk or Prepack"/>
      <sheetName val="Complex Prepack"/>
      <sheetName val="Complex Multi-Ship"/>
      <sheetName val="Multi-Ship Dates"/>
      <sheetName val="Volume Ranks"/>
      <sheetName val="Ticket-Item Setup"/>
      <sheetName val="Attribute Assignment"/>
      <sheetName val="x-Helpful Notes"/>
      <sheetName val="x-Lists"/>
      <sheetName val="LIST"/>
    </sheetNames>
    <sheetDataSet>
      <sheetData sheetId="0"/>
      <sheetData sheetId="1"/>
      <sheetData sheetId="2"/>
      <sheetData sheetId="3"/>
      <sheetData sheetId="4"/>
      <sheetData sheetId="5"/>
      <sheetData sheetId="6"/>
      <sheetData sheetId="7"/>
      <sheetData sheetId="8"/>
      <sheetData sheetId="9">
        <row r="2">
          <cell r="Z2" t="str">
            <v>LOW</v>
          </cell>
          <cell r="AB2" t="str">
            <v>ASSORTED</v>
          </cell>
          <cell r="AQ2" t="str">
            <v>BASIC</v>
          </cell>
          <cell r="AR2" t="str">
            <v>3D</v>
          </cell>
        </row>
        <row r="3">
          <cell r="Z3" t="str">
            <v>MID</v>
          </cell>
          <cell r="AB3" t="str">
            <v>BEIGE-TAN</v>
          </cell>
          <cell r="AQ3" t="str">
            <v>COASTAL</v>
          </cell>
          <cell r="AR3" t="str">
            <v>APPLIQUE</v>
          </cell>
        </row>
        <row r="4">
          <cell r="Z4" t="str">
            <v>HIGH</v>
          </cell>
          <cell r="AB4" t="str">
            <v>BLACK</v>
          </cell>
          <cell r="AQ4" t="str">
            <v>DEN</v>
          </cell>
          <cell r="AR4" t="str">
            <v>BRUSHED</v>
          </cell>
        </row>
        <row r="5">
          <cell r="AB5" t="str">
            <v>BLUE</v>
          </cell>
          <cell r="AQ5" t="str">
            <v>FEMININE</v>
          </cell>
          <cell r="AR5" t="str">
            <v>BURNOUT</v>
          </cell>
        </row>
        <row r="6">
          <cell r="AB6" t="str">
            <v>BROWN</v>
          </cell>
          <cell r="AQ6" t="str">
            <v>GLAMOUR</v>
          </cell>
          <cell r="AR6" t="str">
            <v>CHENILLE</v>
          </cell>
        </row>
        <row r="7">
          <cell r="AB7" t="str">
            <v>GREEN</v>
          </cell>
          <cell r="AQ7" t="str">
            <v>GLOBAL</v>
          </cell>
          <cell r="AR7" t="str">
            <v>COLOR BLOCK</v>
          </cell>
        </row>
        <row r="8">
          <cell r="AB8" t="str">
            <v>GREY</v>
          </cell>
          <cell r="AQ8" t="str">
            <v>HOLIDAY-SEASONAL</v>
          </cell>
          <cell r="AR8" t="str">
            <v>EMBELLISHMENT</v>
          </cell>
        </row>
        <row r="9">
          <cell r="AB9" t="str">
            <v>METALLIC</v>
          </cell>
          <cell r="AQ9" t="str">
            <v>MASCULINE</v>
          </cell>
          <cell r="AR9" t="str">
            <v>EMBROIDERY</v>
          </cell>
        </row>
        <row r="10">
          <cell r="AB10" t="str">
            <v>MULTI-COLOR</v>
          </cell>
          <cell r="AQ10" t="str">
            <v>MODERN</v>
          </cell>
          <cell r="AR10" t="str">
            <v>FLOCK</v>
          </cell>
        </row>
        <row r="11">
          <cell r="AB11" t="str">
            <v>NAVY</v>
          </cell>
          <cell r="AQ11" t="str">
            <v>SEASONAL</v>
          </cell>
          <cell r="AR11" t="str">
            <v>GLITTER</v>
          </cell>
        </row>
        <row r="12">
          <cell r="AB12" t="str">
            <v>OFF WHITE-NATURAL</v>
          </cell>
          <cell r="AQ12" t="str">
            <v>TYPOGRAPHY</v>
          </cell>
          <cell r="AR12" t="str">
            <v>GLOBAL</v>
          </cell>
        </row>
        <row r="13">
          <cell r="AB13" t="str">
            <v>ORANGE</v>
          </cell>
          <cell r="AR13" t="str">
            <v>JACQUARD</v>
          </cell>
        </row>
        <row r="14">
          <cell r="AB14" t="str">
            <v>PINK</v>
          </cell>
          <cell r="AR14" t="str">
            <v>METALLIC-APPLIQUE</v>
          </cell>
        </row>
        <row r="15">
          <cell r="AB15" t="str">
            <v>PURPLE</v>
          </cell>
          <cell r="AR15" t="str">
            <v>METALLIC-PRINT</v>
          </cell>
        </row>
        <row r="16">
          <cell r="AB16" t="str">
            <v>RED</v>
          </cell>
          <cell r="AR16" t="str">
            <v>PINTUCK</v>
          </cell>
        </row>
        <row r="17">
          <cell r="AB17" t="str">
            <v>WHITE</v>
          </cell>
          <cell r="AR17" t="str">
            <v>PLUSH</v>
          </cell>
        </row>
        <row r="18">
          <cell r="AB18" t="str">
            <v>YELLOW</v>
          </cell>
          <cell r="AR18" t="str">
            <v>PRINT</v>
          </cell>
        </row>
        <row r="19">
          <cell r="AR19" t="str">
            <v>QUILTED</v>
          </cell>
        </row>
        <row r="20">
          <cell r="AR20" t="str">
            <v>RUFFLE</v>
          </cell>
        </row>
        <row r="21">
          <cell r="AR21" t="str">
            <v>SEQUINS</v>
          </cell>
        </row>
        <row r="22">
          <cell r="AR22" t="str">
            <v>SOLID</v>
          </cell>
        </row>
        <row r="23">
          <cell r="AR23" t="str">
            <v>TEXTURE</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EX 6-28"/>
      <sheetName val="EX 7-26"/>
      <sheetName val="EX 8-30"/>
      <sheetName val="EX 9-27"/>
      <sheetName val="X-VENDOR INSTRUCTIONS"/>
      <sheetName val="X-VENDOR SPEC PAGE"/>
      <sheetName val="X-VENDOR CTPAT"/>
      <sheetName val="X-VENDOR 10+2"/>
      <sheetName val="X-VENDOR GENERAL CONFORMITY"/>
      <sheetName val="X-LACY ACT"/>
      <sheetName val="X-LIST"/>
      <sheetName val="X-PORTS"/>
      <sheetName val="x-Lists"/>
      <sheetName val="SUBCATS INTERNAL USE"/>
      <sheetName val="DOMESTIC Worksheet"/>
    </sheetNames>
    <sheetDataSet>
      <sheetData sheetId="0"/>
      <sheetData sheetId="1"/>
      <sheetData sheetId="2"/>
      <sheetData sheetId="3"/>
      <sheetData sheetId="4"/>
      <sheetData sheetId="5"/>
      <sheetData sheetId="6"/>
      <sheetData sheetId="7"/>
      <sheetData sheetId="8"/>
      <sheetData sheetId="9"/>
      <sheetData sheetId="10"/>
      <sheetData sheetId="11">
        <row r="3">
          <cell r="C3" t="str">
            <v>CLASSIC</v>
          </cell>
        </row>
      </sheetData>
      <sheetData sheetId="12">
        <row r="4">
          <cell r="D4" t="str">
            <v>CHINA DALIAN - CNDLC</v>
          </cell>
          <cell r="K4" t="str">
            <v>COATS-1</v>
          </cell>
        </row>
        <row r="5">
          <cell r="D5" t="str">
            <v>CHINA FUZHOU - CNFOC</v>
          </cell>
          <cell r="I5" t="str">
            <v>USLAX</v>
          </cell>
          <cell r="K5" t="str">
            <v>SPORTS-2</v>
          </cell>
        </row>
        <row r="6">
          <cell r="D6" t="str">
            <v>CHINA HONG KONG - HKHKG</v>
          </cell>
          <cell r="I6" t="str">
            <v>USNYC</v>
          </cell>
          <cell r="K6" t="str">
            <v>KIDS-3</v>
          </cell>
        </row>
        <row r="7">
          <cell r="D7" t="str">
            <v>CHINA NINGBO - CNNGB</v>
          </cell>
          <cell r="K7" t="str">
            <v>MENS-4</v>
          </cell>
        </row>
        <row r="8">
          <cell r="D8" t="str">
            <v>CHINA QINGDAO - CNTAO</v>
          </cell>
          <cell r="K8" t="str">
            <v>ACCESS-5</v>
          </cell>
        </row>
        <row r="9">
          <cell r="D9" t="str">
            <v>CHINA SHANGHAI - CNSHA</v>
          </cell>
          <cell r="K9" t="str">
            <v>HOME-6</v>
          </cell>
        </row>
        <row r="10">
          <cell r="D10" t="str">
            <v>CHINA SHENZHEN - CNSZX</v>
          </cell>
          <cell r="K10" t="str">
            <v>YOUTH-7</v>
          </cell>
        </row>
        <row r="11">
          <cell r="D11" t="str">
            <v>CHINA TIANJIN / XINGANG - CNTSN</v>
          </cell>
          <cell r="K11" t="str">
            <v>OUTERWEAR-8</v>
          </cell>
        </row>
        <row r="12">
          <cell r="D12" t="str">
            <v>CHINA XIAMEN - CNXMN</v>
          </cell>
        </row>
        <row r="13">
          <cell r="D13" t="str">
            <v>CHINA YANTIAN - CNYTN</v>
          </cell>
        </row>
        <row r="14">
          <cell r="D14" t="str">
            <v>INDIA MUMBAI / NAVA SHEVA - INBOM</v>
          </cell>
        </row>
        <row r="15">
          <cell r="D15" t="str">
            <v xml:space="preserve"> </v>
          </cell>
        </row>
        <row r="16">
          <cell r="D16" t="str">
            <v>INDONESIA JAKARTA - IDOJA</v>
          </cell>
        </row>
        <row r="17">
          <cell r="D17" t="str">
            <v>INDONESIA SURABAYA - IDSUB</v>
          </cell>
        </row>
        <row r="18">
          <cell r="D18" t="str">
            <v xml:space="preserve"> </v>
          </cell>
        </row>
        <row r="19">
          <cell r="D19" t="str">
            <v>PAKISTAN KARACHI / PT QASIM - PKKHI</v>
          </cell>
        </row>
        <row r="20">
          <cell r="D20" t="str">
            <v xml:space="preserve"> </v>
          </cell>
        </row>
        <row r="21">
          <cell r="D21" t="str">
            <v>PHILIPPINES CEBU - PHCEB</v>
          </cell>
        </row>
        <row r="22">
          <cell r="D22" t="str">
            <v>PHILIPPINES MANILA - PHMNL</v>
          </cell>
        </row>
        <row r="23">
          <cell r="D23" t="str">
            <v xml:space="preserve"> </v>
          </cell>
        </row>
        <row r="24">
          <cell r="D24" t="str">
            <v>TAIWAN KAOHSIUNG - TWKHH</v>
          </cell>
        </row>
        <row r="25">
          <cell r="D25" t="str">
            <v>TAIWAN KEELUNG / TAOYUNG - TWKEL</v>
          </cell>
        </row>
        <row r="26">
          <cell r="D26" t="str">
            <v>TAIWAN TAICHUNG - TWTXG</v>
          </cell>
        </row>
        <row r="27">
          <cell r="D27" t="str">
            <v xml:space="preserve"> </v>
          </cell>
        </row>
        <row r="28">
          <cell r="D28" t="str">
            <v>THAILAND BANGKOK - THBKK</v>
          </cell>
        </row>
        <row r="29">
          <cell r="D29" t="str">
            <v>THAILAND LAEM CHABANG - THLCH</v>
          </cell>
        </row>
        <row r="30">
          <cell r="D30" t="str">
            <v xml:space="preserve"> </v>
          </cell>
        </row>
        <row r="31">
          <cell r="D31" t="str">
            <v>VIETNAM TAN CANG / CAI MEP - VNTCG</v>
          </cell>
        </row>
        <row r="32">
          <cell r="D32" t="str">
            <v>VIETNAM HAIPHONG - VNHPH</v>
          </cell>
        </row>
        <row r="33">
          <cell r="D33" t="str">
            <v>VIETNAM HO CHI MINH - VNSGN</v>
          </cell>
        </row>
      </sheetData>
      <sheetData sheetId="13" refreshError="1"/>
      <sheetData sheetId="14" refreshError="1"/>
      <sheetData sheetId="1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at sheet"/>
      <sheetName val="MULTIPLE PACKS"/>
      <sheetName val="VENDOR INSTRUCTIONS"/>
      <sheetName val="VENDOR SPEC PAGE"/>
      <sheetName val="VENDOR CTPAT"/>
      <sheetName val="VENDOR 10+2"/>
      <sheetName val="VENDOR GENERAL CONFORMITY"/>
      <sheetName val="LACY ACT"/>
      <sheetName val="FISH &amp; WILDLIFE"/>
      <sheetName val="IFI"/>
      <sheetName val="LIST"/>
      <sheetName val="List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GOOD</v>
          </cell>
          <cell r="C3" t="str">
            <v>CLASSIC</v>
          </cell>
          <cell r="E3" t="str">
            <v>DO NOT USE</v>
          </cell>
          <cell r="G3" t="str">
            <v>UP FRONT</v>
          </cell>
        </row>
        <row r="4">
          <cell r="B4" t="str">
            <v>BETTER</v>
          </cell>
          <cell r="C4" t="str">
            <v>URBAN</v>
          </cell>
          <cell r="G4" t="str">
            <v>CLOSEOUT</v>
          </cell>
        </row>
        <row r="5">
          <cell r="B5" t="str">
            <v>BEST</v>
          </cell>
          <cell r="C5" t="str">
            <v>CONTEMPORARY</v>
          </cell>
          <cell r="G5" t="str">
            <v>REPLENISHMENT</v>
          </cell>
        </row>
        <row r="6">
          <cell r="C6" t="str">
            <v>UPDATED</v>
          </cell>
          <cell r="G6" t="str">
            <v>PACK &amp; HOLD</v>
          </cell>
        </row>
        <row r="7">
          <cell r="G7" t="str">
            <v>PRODUCTION</v>
          </cell>
        </row>
      </sheetData>
      <sheetData sheetId="1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 val="Mapping"/>
      <sheetName val="X-PORTS"/>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L28"/>
  <sheetViews>
    <sheetView showGridLines="0" tabSelected="1" topLeftCell="A7" zoomScaleNormal="100" workbookViewId="0">
      <pane xSplit="12" topLeftCell="M1" activePane="topRight" state="frozen"/>
      <selection pane="topRight" activeCell="I24" sqref="I24:I27"/>
    </sheetView>
  </sheetViews>
  <sheetFormatPr defaultColWidth="10" defaultRowHeight="13.2"/>
  <cols>
    <col min="1" max="1" width="17" style="117" customWidth="1"/>
    <col min="2" max="2" width="15.6640625" style="117" customWidth="1"/>
    <col min="3" max="3" width="17.77734375" style="123" customWidth="1"/>
    <col min="4" max="4" width="13.6640625" style="117" customWidth="1"/>
    <col min="5" max="5" width="13.21875" style="120" customWidth="1"/>
    <col min="6" max="6" width="13.21875" style="117" customWidth="1"/>
    <col min="7" max="7" width="17.109375" style="117" customWidth="1"/>
    <col min="8" max="8" width="10.88671875" style="117" customWidth="1"/>
    <col min="9" max="9" width="11.33203125" style="117" customWidth="1"/>
    <col min="10" max="10" width="10.77734375" style="81" customWidth="1"/>
    <col min="11" max="11" width="10.33203125" style="81" customWidth="1"/>
    <col min="12" max="12" width="6.77734375" style="117" customWidth="1"/>
    <col min="13" max="16" width="10.109375" style="117" customWidth="1"/>
    <col min="17" max="17" width="21.33203125" style="117" customWidth="1"/>
    <col min="18" max="19" width="10.109375" style="82" customWidth="1"/>
    <col min="20" max="20" width="10.109375" style="117" customWidth="1"/>
    <col min="21" max="21" width="10.109375" style="82" customWidth="1"/>
    <col min="22" max="24" width="10.109375" style="117" customWidth="1"/>
    <col min="25" max="16384" width="10" style="117"/>
  </cols>
  <sheetData>
    <row r="1" spans="1:220" ht="21" customHeight="1">
      <c r="A1" s="144" t="s">
        <v>129</v>
      </c>
      <c r="B1" s="144"/>
      <c r="C1" s="144"/>
      <c r="D1" s="144"/>
      <c r="E1" s="144"/>
      <c r="F1" s="144"/>
      <c r="G1" s="144"/>
      <c r="H1" s="144"/>
      <c r="I1" s="144"/>
      <c r="J1" s="144"/>
      <c r="K1" s="64"/>
      <c r="R1" s="117"/>
      <c r="S1" s="117"/>
      <c r="U1" s="117"/>
      <c r="FF1" s="119"/>
      <c r="GW1" s="118"/>
    </row>
    <row r="2" spans="1:220" ht="16.95" customHeight="1">
      <c r="A2" s="114" t="s">
        <v>0</v>
      </c>
      <c r="B2" s="145" t="s">
        <v>22</v>
      </c>
      <c r="C2" s="114" t="s">
        <v>5</v>
      </c>
      <c r="D2" s="145" t="s">
        <v>32</v>
      </c>
      <c r="E2" s="171" t="s">
        <v>11</v>
      </c>
      <c r="F2" s="171"/>
      <c r="G2" s="172" t="s">
        <v>23</v>
      </c>
      <c r="H2" s="172"/>
      <c r="I2" s="171" t="s">
        <v>130</v>
      </c>
      <c r="J2" s="171"/>
      <c r="K2" s="173" t="s">
        <v>319</v>
      </c>
      <c r="L2" s="173"/>
      <c r="O2" s="147"/>
      <c r="P2" s="148"/>
      <c r="R2" s="117"/>
      <c r="S2" s="117"/>
      <c r="U2" s="117"/>
      <c r="CP2" s="122" t="s">
        <v>6</v>
      </c>
      <c r="CQ2" s="122" t="s">
        <v>28</v>
      </c>
      <c r="CR2" s="122" t="s">
        <v>29</v>
      </c>
      <c r="CS2" s="122" t="s">
        <v>30</v>
      </c>
      <c r="CT2" s="122" t="s">
        <v>31</v>
      </c>
      <c r="CU2" s="122" t="s">
        <v>32</v>
      </c>
      <c r="CV2" s="122" t="s">
        <v>33</v>
      </c>
      <c r="CW2" s="122" t="s">
        <v>34</v>
      </c>
      <c r="CX2" s="122" t="s">
        <v>35</v>
      </c>
      <c r="CY2" s="122" t="s">
        <v>36</v>
      </c>
      <c r="CZ2" s="122" t="s">
        <v>131</v>
      </c>
      <c r="DA2" s="122" t="s">
        <v>37</v>
      </c>
      <c r="DB2" s="122" t="s">
        <v>132</v>
      </c>
      <c r="DC2" s="122" t="s">
        <v>38</v>
      </c>
      <c r="DD2" s="122" t="s">
        <v>39</v>
      </c>
      <c r="DE2" s="65" t="s">
        <v>133</v>
      </c>
      <c r="DF2" s="65" t="s">
        <v>134</v>
      </c>
      <c r="DG2" s="65" t="s">
        <v>135</v>
      </c>
      <c r="DH2" s="65" t="s">
        <v>136</v>
      </c>
      <c r="DI2" s="65" t="s">
        <v>137</v>
      </c>
      <c r="DJ2" s="65" t="s">
        <v>138</v>
      </c>
      <c r="DK2" s="65" t="s">
        <v>139</v>
      </c>
      <c r="DL2" s="65" t="s">
        <v>140</v>
      </c>
      <c r="DM2" s="65" t="s">
        <v>141</v>
      </c>
      <c r="DN2" s="65" t="s">
        <v>142</v>
      </c>
      <c r="DO2" s="65" t="s">
        <v>143</v>
      </c>
      <c r="DP2" s="65" t="s">
        <v>50</v>
      </c>
      <c r="DQ2" s="65" t="s">
        <v>144</v>
      </c>
      <c r="DR2" s="65" t="s">
        <v>145</v>
      </c>
      <c r="DS2" s="65" t="s">
        <v>146</v>
      </c>
      <c r="DT2" s="65" t="s">
        <v>147</v>
      </c>
      <c r="DU2" s="65" t="s">
        <v>148</v>
      </c>
      <c r="DV2" s="65" t="s">
        <v>149</v>
      </c>
      <c r="DW2" s="65" t="s">
        <v>150</v>
      </c>
      <c r="DX2" s="65" t="s">
        <v>151</v>
      </c>
      <c r="DY2" s="65" t="s">
        <v>152</v>
      </c>
      <c r="DZ2" s="65" t="s">
        <v>153</v>
      </c>
      <c r="EA2" s="65" t="s">
        <v>154</v>
      </c>
      <c r="EB2" s="65" t="s">
        <v>155</v>
      </c>
      <c r="EC2" s="65" t="s">
        <v>156</v>
      </c>
      <c r="ED2" s="65" t="s">
        <v>157</v>
      </c>
      <c r="EE2" s="65" t="s">
        <v>158</v>
      </c>
      <c r="EF2" s="65" t="s">
        <v>159</v>
      </c>
      <c r="EG2" s="65" t="s">
        <v>160</v>
      </c>
      <c r="EH2" s="65" t="s">
        <v>161</v>
      </c>
      <c r="EI2" s="65" t="s">
        <v>162</v>
      </c>
      <c r="EJ2" s="65" t="s">
        <v>163</v>
      </c>
      <c r="EK2" s="65" t="s">
        <v>164</v>
      </c>
      <c r="EL2" s="65" t="s">
        <v>165</v>
      </c>
      <c r="EM2" s="65" t="s">
        <v>166</v>
      </c>
      <c r="EN2" s="65" t="s">
        <v>167</v>
      </c>
      <c r="EO2" s="65" t="s">
        <v>168</v>
      </c>
      <c r="EP2" s="65" t="s">
        <v>169</v>
      </c>
      <c r="EQ2" s="65" t="s">
        <v>170</v>
      </c>
      <c r="ER2" s="65" t="s">
        <v>171</v>
      </c>
      <c r="ES2" s="65" t="s">
        <v>172</v>
      </c>
      <c r="ET2" s="65" t="s">
        <v>173</v>
      </c>
      <c r="EU2" s="65" t="s">
        <v>174</v>
      </c>
      <c r="EV2" s="65" t="s">
        <v>175</v>
      </c>
      <c r="EW2" s="65" t="s">
        <v>176</v>
      </c>
      <c r="EX2" s="65" t="s">
        <v>177</v>
      </c>
      <c r="EY2" s="65" t="s">
        <v>178</v>
      </c>
      <c r="EZ2" s="65" t="s">
        <v>179</v>
      </c>
      <c r="FA2" s="65" t="s">
        <v>180</v>
      </c>
      <c r="FB2" s="65" t="s">
        <v>181</v>
      </c>
      <c r="FC2" s="65" t="s">
        <v>182</v>
      </c>
      <c r="FD2" s="65" t="s">
        <v>183</v>
      </c>
      <c r="FE2" s="65" t="s">
        <v>184</v>
      </c>
    </row>
    <row r="3" spans="1:220" ht="22.5" customHeight="1">
      <c r="A3" s="114" t="s">
        <v>3</v>
      </c>
      <c r="B3" s="145"/>
      <c r="C3" s="114" t="s">
        <v>186</v>
      </c>
      <c r="D3" s="145" t="s">
        <v>411</v>
      </c>
      <c r="E3" s="171" t="s">
        <v>16</v>
      </c>
      <c r="F3" s="171"/>
      <c r="G3" s="172" t="s">
        <v>41</v>
      </c>
      <c r="H3" s="172"/>
      <c r="I3" s="171" t="s">
        <v>187</v>
      </c>
      <c r="J3" s="171"/>
      <c r="K3" s="173" t="s">
        <v>320</v>
      </c>
      <c r="L3" s="173"/>
      <c r="R3" s="117"/>
      <c r="S3" s="117"/>
      <c r="U3" s="117"/>
      <c r="CP3" s="66" t="s">
        <v>188</v>
      </c>
      <c r="CQ3" s="66" t="s">
        <v>189</v>
      </c>
      <c r="CR3" s="66" t="s">
        <v>190</v>
      </c>
      <c r="CS3" s="66" t="s">
        <v>190</v>
      </c>
      <c r="CT3" s="66" t="s">
        <v>189</v>
      </c>
      <c r="CU3" s="66" t="s">
        <v>190</v>
      </c>
      <c r="CV3" s="66" t="s">
        <v>188</v>
      </c>
      <c r="CW3" s="66" t="s">
        <v>189</v>
      </c>
      <c r="CX3" s="66" t="s">
        <v>189</v>
      </c>
      <c r="CY3" s="66" t="s">
        <v>190</v>
      </c>
      <c r="CZ3" s="66" t="s">
        <v>189</v>
      </c>
      <c r="DA3" s="66" t="s">
        <v>190</v>
      </c>
      <c r="DB3" s="66" t="s">
        <v>189</v>
      </c>
      <c r="DC3" s="66" t="s">
        <v>189</v>
      </c>
      <c r="DD3" s="66" t="s">
        <v>190</v>
      </c>
      <c r="DE3" s="65" t="s">
        <v>191</v>
      </c>
      <c r="DF3" s="65" t="s">
        <v>192</v>
      </c>
      <c r="DG3" s="65" t="s">
        <v>193</v>
      </c>
      <c r="DH3" s="65" t="s">
        <v>194</v>
      </c>
      <c r="DI3" s="65" t="s">
        <v>195</v>
      </c>
      <c r="DJ3" s="65" t="s">
        <v>196</v>
      </c>
      <c r="DK3" s="65" t="s">
        <v>197</v>
      </c>
      <c r="DL3" s="65" t="s">
        <v>198</v>
      </c>
      <c r="DM3" s="65" t="s">
        <v>199</v>
      </c>
      <c r="DN3" s="65" t="s">
        <v>200</v>
      </c>
      <c r="DO3" s="65" t="s">
        <v>201</v>
      </c>
      <c r="DP3" s="65" t="s">
        <v>202</v>
      </c>
      <c r="DQ3" s="65" t="s">
        <v>203</v>
      </c>
      <c r="DR3" s="65" t="s">
        <v>204</v>
      </c>
      <c r="DS3" s="65" t="s">
        <v>205</v>
      </c>
      <c r="DT3" s="65" t="s">
        <v>206</v>
      </c>
      <c r="DU3" s="65" t="s">
        <v>207</v>
      </c>
      <c r="DV3" s="65" t="s">
        <v>208</v>
      </c>
      <c r="DW3" s="65" t="s">
        <v>209</v>
      </c>
      <c r="DX3" s="65" t="s">
        <v>210</v>
      </c>
      <c r="DY3" s="65" t="s">
        <v>211</v>
      </c>
      <c r="DZ3" s="65" t="s">
        <v>212</v>
      </c>
      <c r="EA3" s="65" t="s">
        <v>213</v>
      </c>
      <c r="EB3" s="65" t="s">
        <v>214</v>
      </c>
      <c r="EC3" s="65" t="s">
        <v>167</v>
      </c>
      <c r="ED3" s="65" t="s">
        <v>215</v>
      </c>
      <c r="EE3" s="65" t="s">
        <v>216</v>
      </c>
      <c r="EF3" s="65" t="s">
        <v>217</v>
      </c>
      <c r="EG3" s="65" t="s">
        <v>218</v>
      </c>
      <c r="EH3" s="65" t="s">
        <v>219</v>
      </c>
      <c r="EI3" s="65" t="s">
        <v>220</v>
      </c>
      <c r="EJ3" s="65" t="s">
        <v>221</v>
      </c>
      <c r="EK3" s="65" t="s">
        <v>222</v>
      </c>
      <c r="EL3" s="65" t="s">
        <v>223</v>
      </c>
      <c r="EM3" s="65" t="s">
        <v>224</v>
      </c>
      <c r="EN3" s="65" t="s">
        <v>225</v>
      </c>
      <c r="EO3" s="66" t="s">
        <v>226</v>
      </c>
      <c r="EP3" s="65" t="s">
        <v>174</v>
      </c>
      <c r="EQ3" s="65" t="s">
        <v>227</v>
      </c>
      <c r="ER3" s="65" t="s">
        <v>228</v>
      </c>
      <c r="ES3" s="65" t="s">
        <v>229</v>
      </c>
      <c r="ET3" s="65" t="s">
        <v>230</v>
      </c>
      <c r="EU3" s="65" t="s">
        <v>231</v>
      </c>
      <c r="EV3" s="65" t="s">
        <v>232</v>
      </c>
      <c r="EW3" s="65" t="s">
        <v>233</v>
      </c>
      <c r="EX3" s="65" t="s">
        <v>234</v>
      </c>
      <c r="EY3" s="65" t="s">
        <v>235</v>
      </c>
      <c r="EZ3" s="65" t="s">
        <v>236</v>
      </c>
      <c r="FA3" s="65" t="s">
        <v>237</v>
      </c>
      <c r="FB3" s="65" t="s">
        <v>238</v>
      </c>
      <c r="FC3" s="65" t="s">
        <v>239</v>
      </c>
      <c r="FD3" s="66"/>
      <c r="FE3" s="66"/>
    </row>
    <row r="4" spans="1:220" ht="22.5" customHeight="1">
      <c r="A4" s="114" t="s">
        <v>240</v>
      </c>
      <c r="B4" s="145"/>
      <c r="C4" s="114" t="s">
        <v>241</v>
      </c>
      <c r="D4" s="145" t="s">
        <v>190</v>
      </c>
      <c r="E4" s="171" t="s">
        <v>19</v>
      </c>
      <c r="F4" s="171"/>
      <c r="G4" s="172" t="s">
        <v>47</v>
      </c>
      <c r="H4" s="172"/>
      <c r="I4" s="171" t="s">
        <v>8</v>
      </c>
      <c r="J4" s="171"/>
      <c r="K4" s="172" t="s">
        <v>9</v>
      </c>
      <c r="L4" s="172"/>
      <c r="O4" s="144"/>
      <c r="P4" s="149"/>
      <c r="R4" s="117"/>
      <c r="S4" s="117"/>
      <c r="U4" s="117"/>
      <c r="CP4" s="66" t="s">
        <v>242</v>
      </c>
      <c r="CQ4" s="66" t="s">
        <v>243</v>
      </c>
      <c r="CR4" s="66" t="s">
        <v>244</v>
      </c>
      <c r="CS4" s="66" t="s">
        <v>244</v>
      </c>
      <c r="CT4" s="66" t="s">
        <v>243</v>
      </c>
      <c r="CU4" s="66" t="s">
        <v>244</v>
      </c>
      <c r="CV4" s="66" t="s">
        <v>242</v>
      </c>
      <c r="CW4" s="66" t="s">
        <v>243</v>
      </c>
      <c r="CX4" s="66" t="s">
        <v>243</v>
      </c>
      <c r="CY4" s="66" t="s">
        <v>244</v>
      </c>
      <c r="CZ4" s="66" t="s">
        <v>243</v>
      </c>
      <c r="DA4" s="66" t="s">
        <v>244</v>
      </c>
      <c r="DB4" s="66" t="s">
        <v>243</v>
      </c>
      <c r="DC4" s="66" t="s">
        <v>243</v>
      </c>
      <c r="DD4" s="66" t="s">
        <v>244</v>
      </c>
      <c r="DE4" s="65" t="s">
        <v>23</v>
      </c>
      <c r="DF4" s="65" t="s">
        <v>12</v>
      </c>
      <c r="DG4" s="66"/>
      <c r="DH4" s="66" t="s">
        <v>245</v>
      </c>
      <c r="DI4" s="66" t="s">
        <v>246</v>
      </c>
      <c r="DJ4" s="66" t="s">
        <v>247</v>
      </c>
      <c r="DK4" s="66" t="s">
        <v>248</v>
      </c>
      <c r="DL4" s="65" t="s">
        <v>249</v>
      </c>
      <c r="DM4" s="66" t="s">
        <v>250</v>
      </c>
      <c r="DN4" s="66" t="s">
        <v>251</v>
      </c>
      <c r="DO4" s="66" t="s">
        <v>252</v>
      </c>
      <c r="DP4" s="66" t="s">
        <v>253</v>
      </c>
      <c r="DQ4" s="66" t="s">
        <v>254</v>
      </c>
      <c r="DR4" s="66" t="s">
        <v>255</v>
      </c>
      <c r="DS4" s="66" t="s">
        <v>256</v>
      </c>
      <c r="DT4" s="66" t="s">
        <v>257</v>
      </c>
      <c r="DU4" s="66" t="s">
        <v>258</v>
      </c>
      <c r="DV4" s="66" t="s">
        <v>259</v>
      </c>
      <c r="DW4" s="66" t="s">
        <v>260</v>
      </c>
      <c r="DX4" s="66" t="s">
        <v>261</v>
      </c>
      <c r="DY4" s="66" t="s">
        <v>262</v>
      </c>
      <c r="DZ4" s="66" t="s">
        <v>263</v>
      </c>
      <c r="EA4" s="66" t="s">
        <v>264</v>
      </c>
      <c r="EB4" s="66" t="s">
        <v>265</v>
      </c>
      <c r="EC4" s="66" t="s">
        <v>266</v>
      </c>
      <c r="ED4" s="66" t="s">
        <v>267</v>
      </c>
      <c r="EE4" s="66" t="s">
        <v>268</v>
      </c>
      <c r="EF4" s="66" t="s">
        <v>269</v>
      </c>
      <c r="EG4" s="66" t="s">
        <v>270</v>
      </c>
      <c r="EH4" s="66" t="s">
        <v>271</v>
      </c>
      <c r="EI4" s="66" t="s">
        <v>272</v>
      </c>
      <c r="EJ4" s="66" t="s">
        <v>273</v>
      </c>
      <c r="EK4" s="66" t="s">
        <v>274</v>
      </c>
      <c r="EL4" s="66" t="s">
        <v>275</v>
      </c>
      <c r="EM4" s="66" t="s">
        <v>276</v>
      </c>
      <c r="EN4" s="66" t="s">
        <v>185</v>
      </c>
      <c r="EO4" s="66" t="s">
        <v>277</v>
      </c>
      <c r="EP4" s="66" t="s">
        <v>278</v>
      </c>
      <c r="EQ4" s="66" t="s">
        <v>279</v>
      </c>
      <c r="ER4" s="66" t="s">
        <v>280</v>
      </c>
      <c r="ES4" s="66" t="s">
        <v>281</v>
      </c>
      <c r="ET4" s="66" t="s">
        <v>282</v>
      </c>
      <c r="EU4" s="66" t="s">
        <v>283</v>
      </c>
      <c r="EV4" s="66" t="s">
        <v>284</v>
      </c>
      <c r="EW4" s="66"/>
      <c r="EX4" s="66"/>
      <c r="EY4" s="66"/>
      <c r="EZ4" s="66"/>
      <c r="FA4" s="66"/>
      <c r="FB4" s="66"/>
      <c r="FC4" s="66"/>
      <c r="FD4" s="66"/>
      <c r="FE4" s="66"/>
    </row>
    <row r="5" spans="1:220" ht="22.5" customHeight="1">
      <c r="A5" s="114" t="s">
        <v>285</v>
      </c>
      <c r="B5" s="145"/>
      <c r="C5" s="114" t="s">
        <v>21</v>
      </c>
      <c r="D5" s="146" t="e">
        <f>#REF!</f>
        <v>#REF!</v>
      </c>
      <c r="E5" s="171" t="s">
        <v>13</v>
      </c>
      <c r="F5" s="171"/>
      <c r="G5" s="172" t="s">
        <v>50</v>
      </c>
      <c r="H5" s="172"/>
      <c r="I5" s="171" t="s">
        <v>287</v>
      </c>
      <c r="J5" s="171"/>
      <c r="K5" s="173" t="s">
        <v>43</v>
      </c>
      <c r="L5" s="173"/>
      <c r="O5" s="144"/>
      <c r="R5" s="117"/>
      <c r="S5" s="117"/>
      <c r="U5" s="117"/>
      <c r="CP5" s="66" t="s">
        <v>288</v>
      </c>
      <c r="CQ5" s="66" t="s">
        <v>289</v>
      </c>
      <c r="CR5" s="66" t="s">
        <v>290</v>
      </c>
      <c r="CS5" s="66" t="s">
        <v>290</v>
      </c>
      <c r="CT5" s="66" t="s">
        <v>289</v>
      </c>
      <c r="CU5" s="66" t="s">
        <v>290</v>
      </c>
      <c r="CV5" s="66" t="s">
        <v>288</v>
      </c>
      <c r="CW5" s="66" t="s">
        <v>289</v>
      </c>
      <c r="CX5" s="66" t="s">
        <v>289</v>
      </c>
      <c r="CY5" s="66" t="s">
        <v>290</v>
      </c>
      <c r="CZ5" s="66" t="s">
        <v>289</v>
      </c>
      <c r="DA5" s="66" t="s">
        <v>290</v>
      </c>
      <c r="DB5" s="66" t="s">
        <v>289</v>
      </c>
      <c r="DC5" s="66" t="s">
        <v>289</v>
      </c>
      <c r="DD5" s="66" t="s">
        <v>290</v>
      </c>
      <c r="DE5" s="67" t="s">
        <v>40</v>
      </c>
      <c r="DF5" s="67" t="s">
        <v>41</v>
      </c>
      <c r="DG5" s="68" t="s">
        <v>17</v>
      </c>
      <c r="DH5" s="67" t="s">
        <v>42</v>
      </c>
      <c r="DI5" s="69"/>
      <c r="DJ5" s="65" t="s">
        <v>15</v>
      </c>
      <c r="DK5" s="65" t="s">
        <v>43</v>
      </c>
      <c r="DL5" s="66" t="s">
        <v>9</v>
      </c>
      <c r="DM5" s="66" t="s">
        <v>44</v>
      </c>
      <c r="DN5" s="66" t="s">
        <v>286</v>
      </c>
      <c r="DO5" s="66" t="s">
        <v>291</v>
      </c>
      <c r="DP5" s="66"/>
      <c r="DQ5" s="66"/>
      <c r="DR5" s="66"/>
      <c r="DS5" s="66"/>
      <c r="DT5" s="66"/>
      <c r="DU5" s="66"/>
      <c r="DV5" s="66"/>
      <c r="DW5" s="66"/>
      <c r="DX5" s="66"/>
      <c r="DY5" s="66"/>
      <c r="DZ5" s="66"/>
      <c r="EA5" s="66"/>
      <c r="EB5" s="66"/>
      <c r="EC5" s="66"/>
      <c r="ED5" s="66"/>
      <c r="EE5" s="66"/>
      <c r="EF5" s="66"/>
      <c r="EG5" s="66"/>
      <c r="EH5" s="66"/>
      <c r="EI5" s="66"/>
      <c r="EJ5" s="66"/>
      <c r="EK5" s="66"/>
      <c r="EL5" s="66"/>
      <c r="EM5" s="66"/>
      <c r="EN5" s="66"/>
      <c r="EO5" s="66"/>
      <c r="EP5" s="66"/>
      <c r="EQ5" s="66"/>
      <c r="ER5" s="66"/>
      <c r="ES5" s="66"/>
      <c r="ET5" s="66"/>
      <c r="EU5" s="66"/>
      <c r="EV5" s="66"/>
      <c r="EW5" s="66"/>
      <c r="EX5" s="66"/>
      <c r="EY5" s="66"/>
      <c r="EZ5" s="66"/>
      <c r="FA5" s="66"/>
      <c r="FB5" s="66"/>
      <c r="FC5" s="66"/>
      <c r="FD5" s="66"/>
      <c r="FE5" s="66"/>
    </row>
    <row r="6" spans="1:220" ht="22.5" customHeight="1">
      <c r="A6" s="114" t="s">
        <v>14</v>
      </c>
      <c r="B6" s="145" t="s">
        <v>43</v>
      </c>
      <c r="C6" s="114" t="s">
        <v>18</v>
      </c>
      <c r="D6" s="150">
        <v>45611</v>
      </c>
      <c r="E6" s="171" t="s">
        <v>292</v>
      </c>
      <c r="F6" s="171"/>
      <c r="G6" s="172" t="s">
        <v>196</v>
      </c>
      <c r="H6" s="172"/>
      <c r="I6" s="171" t="s">
        <v>293</v>
      </c>
      <c r="J6" s="171"/>
      <c r="K6" s="173" t="s">
        <v>321</v>
      </c>
      <c r="L6" s="173"/>
      <c r="O6" s="151"/>
      <c r="P6" s="148"/>
      <c r="R6" s="117"/>
      <c r="S6" s="117"/>
      <c r="U6" s="117"/>
      <c r="CP6" s="66" t="s">
        <v>294</v>
      </c>
      <c r="CQ6" s="66" t="s">
        <v>295</v>
      </c>
      <c r="CR6" s="66" t="s">
        <v>296</v>
      </c>
      <c r="CS6" s="66" t="s">
        <v>296</v>
      </c>
      <c r="CT6" s="66" t="s">
        <v>295</v>
      </c>
      <c r="CU6" s="66" t="s">
        <v>296</v>
      </c>
      <c r="CV6" s="66" t="s">
        <v>294</v>
      </c>
      <c r="CW6" s="66" t="s">
        <v>295</v>
      </c>
      <c r="CX6" s="66" t="s">
        <v>295</v>
      </c>
      <c r="CY6" s="66" t="s">
        <v>296</v>
      </c>
      <c r="CZ6" s="66" t="s">
        <v>295</v>
      </c>
      <c r="DA6" s="66" t="s">
        <v>296</v>
      </c>
      <c r="DB6" s="66" t="s">
        <v>295</v>
      </c>
      <c r="DC6" s="66" t="s">
        <v>295</v>
      </c>
      <c r="DD6" s="66" t="s">
        <v>296</v>
      </c>
      <c r="DE6" s="65" t="s">
        <v>45</v>
      </c>
      <c r="DF6" s="65" t="s">
        <v>46</v>
      </c>
      <c r="DG6" s="65" t="s">
        <v>47</v>
      </c>
      <c r="DH6" s="65" t="s">
        <v>48</v>
      </c>
      <c r="DI6" s="65" t="s">
        <v>49</v>
      </c>
      <c r="DJ6" s="66" t="s">
        <v>20</v>
      </c>
      <c r="DK6" s="65" t="s">
        <v>297</v>
      </c>
      <c r="DL6" s="65" t="s">
        <v>298</v>
      </c>
      <c r="DM6" s="66" t="s">
        <v>24</v>
      </c>
      <c r="DN6" s="66" t="s">
        <v>25</v>
      </c>
      <c r="DO6" s="66" t="s">
        <v>26</v>
      </c>
      <c r="DP6" s="66" t="s">
        <v>299</v>
      </c>
      <c r="DQ6" s="65" t="s">
        <v>27</v>
      </c>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row>
    <row r="7" spans="1:220">
      <c r="E7" s="117"/>
      <c r="J7" s="118"/>
      <c r="K7" s="118"/>
      <c r="R7" s="117"/>
      <c r="S7" s="117"/>
      <c r="U7" s="117"/>
      <c r="W7" s="84" t="s">
        <v>330</v>
      </c>
    </row>
    <row r="8" spans="1:220" ht="19.2" customHeight="1">
      <c r="A8" s="174" t="s">
        <v>300</v>
      </c>
      <c r="B8" s="175" t="s">
        <v>7</v>
      </c>
      <c r="C8" s="175" t="s">
        <v>10</v>
      </c>
      <c r="D8" s="175" t="s">
        <v>1</v>
      </c>
      <c r="E8" s="178" t="s">
        <v>301</v>
      </c>
      <c r="F8" s="179"/>
      <c r="G8" s="178" t="s">
        <v>2</v>
      </c>
      <c r="H8" s="179"/>
      <c r="I8" s="175" t="s">
        <v>302</v>
      </c>
      <c r="J8" s="174" t="s">
        <v>303</v>
      </c>
      <c r="K8" s="178" t="s">
        <v>304</v>
      </c>
      <c r="L8" s="179"/>
      <c r="M8" s="187" t="s">
        <v>308</v>
      </c>
      <c r="N8" s="175" t="s">
        <v>305</v>
      </c>
      <c r="O8" s="175" t="s">
        <v>306</v>
      </c>
      <c r="P8" s="184" t="s">
        <v>307</v>
      </c>
      <c r="Q8" s="187" t="s">
        <v>385</v>
      </c>
      <c r="R8" s="190" t="s">
        <v>309</v>
      </c>
      <c r="S8" s="191"/>
      <c r="T8" s="192"/>
      <c r="U8" s="174" t="s">
        <v>310</v>
      </c>
      <c r="V8" s="175" t="s">
        <v>311</v>
      </c>
      <c r="W8" s="196" t="s">
        <v>299</v>
      </c>
      <c r="X8" s="174" t="s">
        <v>331</v>
      </c>
      <c r="DJ8" s="70"/>
      <c r="DK8" s="70"/>
      <c r="DL8" s="70"/>
      <c r="DM8" s="70"/>
      <c r="DN8" s="70"/>
      <c r="DO8" s="70"/>
      <c r="DP8" s="70"/>
      <c r="DQ8" s="70"/>
      <c r="DR8" s="70"/>
      <c r="DS8" s="70"/>
      <c r="DT8" s="70"/>
      <c r="DU8" s="70"/>
      <c r="DV8" s="70"/>
      <c r="DW8" s="70"/>
      <c r="DX8" s="70"/>
      <c r="DY8" s="70"/>
      <c r="DZ8" s="70"/>
      <c r="EA8" s="70"/>
      <c r="EB8" s="70"/>
      <c r="EC8" s="70"/>
      <c r="ED8" s="70"/>
      <c r="EE8" s="70"/>
      <c r="EF8" s="70"/>
      <c r="EG8" s="70"/>
      <c r="EH8" s="70"/>
      <c r="EI8" s="70"/>
      <c r="EJ8" s="70"/>
      <c r="EK8" s="70"/>
      <c r="EL8" s="70"/>
      <c r="EM8" s="70"/>
      <c r="EN8" s="70"/>
      <c r="EO8" s="70"/>
      <c r="EP8" s="70"/>
      <c r="GV8" s="66"/>
      <c r="GW8" s="66"/>
      <c r="GX8" s="66"/>
      <c r="GY8" s="66"/>
      <c r="GZ8" s="66"/>
      <c r="HA8" s="66"/>
      <c r="HB8" s="66"/>
      <c r="HC8" s="66"/>
      <c r="HD8" s="66"/>
      <c r="HE8" s="66"/>
      <c r="HF8" s="66"/>
      <c r="HG8" s="66"/>
      <c r="HH8" s="66"/>
      <c r="HI8" s="66"/>
      <c r="HJ8" s="66"/>
      <c r="HK8" s="66"/>
      <c r="HL8" s="66"/>
    </row>
    <row r="9" spans="1:220" ht="25.2" customHeight="1">
      <c r="A9" s="174"/>
      <c r="B9" s="176"/>
      <c r="C9" s="176"/>
      <c r="D9" s="176"/>
      <c r="E9" s="180"/>
      <c r="F9" s="181"/>
      <c r="G9" s="180"/>
      <c r="H9" s="181"/>
      <c r="I9" s="176"/>
      <c r="J9" s="174"/>
      <c r="K9" s="180"/>
      <c r="L9" s="181"/>
      <c r="M9" s="188"/>
      <c r="N9" s="176"/>
      <c r="O9" s="177"/>
      <c r="P9" s="185"/>
      <c r="Q9" s="188"/>
      <c r="R9" s="193"/>
      <c r="S9" s="194"/>
      <c r="T9" s="195"/>
      <c r="U9" s="174"/>
      <c r="V9" s="176"/>
      <c r="W9" s="196"/>
      <c r="X9" s="174"/>
    </row>
    <row r="10" spans="1:220" ht="19.5" customHeight="1">
      <c r="A10" s="174"/>
      <c r="B10" s="177"/>
      <c r="C10" s="177"/>
      <c r="D10" s="177"/>
      <c r="E10" s="182"/>
      <c r="F10" s="183"/>
      <c r="G10" s="182"/>
      <c r="H10" s="183"/>
      <c r="I10" s="177"/>
      <c r="J10" s="174"/>
      <c r="K10" s="182"/>
      <c r="L10" s="183"/>
      <c r="M10" s="189"/>
      <c r="N10" s="177"/>
      <c r="O10" s="83">
        <v>8.1</v>
      </c>
      <c r="P10" s="186"/>
      <c r="Q10" s="189"/>
      <c r="R10" s="72" t="s">
        <v>312</v>
      </c>
      <c r="S10" s="71" t="s">
        <v>313</v>
      </c>
      <c r="T10" s="71" t="s">
        <v>314</v>
      </c>
      <c r="U10" s="71" t="s">
        <v>315</v>
      </c>
      <c r="V10" s="177"/>
      <c r="W10" s="196"/>
      <c r="X10" s="174"/>
    </row>
    <row r="11" spans="1:220" s="151" customFormat="1" ht="19.2" customHeight="1">
      <c r="A11" s="152" t="s">
        <v>334</v>
      </c>
      <c r="B11" s="153"/>
      <c r="C11" s="153"/>
      <c r="D11" s="153"/>
      <c r="E11" s="73"/>
      <c r="F11" s="73"/>
      <c r="G11" s="73"/>
      <c r="H11" s="73"/>
      <c r="I11" s="74"/>
      <c r="J11" s="73"/>
      <c r="K11" s="73"/>
      <c r="L11" s="73"/>
      <c r="M11" s="154"/>
      <c r="N11" s="73"/>
      <c r="O11" s="73"/>
      <c r="P11" s="154"/>
      <c r="Q11" s="154"/>
      <c r="R11" s="73"/>
      <c r="S11" s="73"/>
      <c r="T11" s="73"/>
      <c r="U11" s="73"/>
      <c r="V11" s="73"/>
      <c r="W11" s="87" t="s">
        <v>332</v>
      </c>
      <c r="X11" s="75"/>
    </row>
    <row r="12" spans="1:220" s="121" customFormat="1" ht="63.75" customHeight="1">
      <c r="A12" s="124"/>
      <c r="B12" s="125" t="s">
        <v>318</v>
      </c>
      <c r="C12" s="125" t="s">
        <v>318</v>
      </c>
      <c r="D12" s="125" t="str">
        <f>A11</f>
        <v>380gsm Printed Glimmersoft Blanket</v>
      </c>
      <c r="E12" s="197" t="s">
        <v>386</v>
      </c>
      <c r="F12" s="198"/>
      <c r="G12" s="199" t="s">
        <v>317</v>
      </c>
      <c r="H12" s="200"/>
      <c r="I12" s="124" t="s">
        <v>316</v>
      </c>
      <c r="J12" s="126" t="s">
        <v>318</v>
      </c>
      <c r="K12" s="201" t="s">
        <v>318</v>
      </c>
      <c r="L12" s="202"/>
      <c r="M12" s="155">
        <v>7.95</v>
      </c>
      <c r="N12" s="127"/>
      <c r="O12" s="128">
        <f>$O$10</f>
        <v>8.1</v>
      </c>
      <c r="P12" s="76">
        <f>'HZ CCD'!F70</f>
        <v>8.35</v>
      </c>
      <c r="Q12" s="129" t="s">
        <v>333</v>
      </c>
      <c r="R12" s="124">
        <v>57</v>
      </c>
      <c r="S12" s="124">
        <v>41</v>
      </c>
      <c r="T12" s="124">
        <v>64</v>
      </c>
      <c r="U12" s="124">
        <v>21.6</v>
      </c>
      <c r="V12" s="124">
        <v>8</v>
      </c>
      <c r="W12" s="85">
        <v>11.04</v>
      </c>
      <c r="X12" s="130">
        <f>SUM(I20:I22)</f>
        <v>3432</v>
      </c>
    </row>
    <row r="13" spans="1:220" s="151" customFormat="1" ht="19.2" customHeight="1">
      <c r="A13" s="152" t="s">
        <v>380</v>
      </c>
      <c r="B13" s="153"/>
      <c r="C13" s="153"/>
      <c r="D13" s="153"/>
      <c r="E13" s="73"/>
      <c r="F13" s="73"/>
      <c r="G13" s="73"/>
      <c r="H13" s="73"/>
      <c r="I13" s="74"/>
      <c r="J13" s="73"/>
      <c r="K13" s="73"/>
      <c r="L13" s="73"/>
      <c r="M13" s="154"/>
      <c r="N13" s="73"/>
      <c r="O13" s="73"/>
      <c r="P13" s="154"/>
      <c r="Q13" s="154"/>
      <c r="R13" s="73"/>
      <c r="S13" s="73"/>
      <c r="T13" s="73"/>
      <c r="U13" s="73"/>
      <c r="V13" s="73"/>
      <c r="W13" s="87" t="s">
        <v>332</v>
      </c>
      <c r="X13" s="75"/>
    </row>
    <row r="14" spans="1:220" s="121" customFormat="1" ht="63.75" customHeight="1">
      <c r="A14" s="124"/>
      <c r="B14" s="125" t="s">
        <v>318</v>
      </c>
      <c r="C14" s="125" t="s">
        <v>318</v>
      </c>
      <c r="D14" s="125" t="str">
        <f>A13</f>
        <v>380gsm Printed Glimmersoft Throw</v>
      </c>
      <c r="E14" s="197" t="s">
        <v>381</v>
      </c>
      <c r="F14" s="198"/>
      <c r="G14" s="199" t="s">
        <v>408</v>
      </c>
      <c r="H14" s="200"/>
      <c r="I14" s="124" t="s">
        <v>316</v>
      </c>
      <c r="J14" s="126" t="s">
        <v>318</v>
      </c>
      <c r="K14" s="201" t="s">
        <v>318</v>
      </c>
      <c r="L14" s="202"/>
      <c r="M14" s="155">
        <v>4.04</v>
      </c>
      <c r="N14" s="127"/>
      <c r="O14" s="128">
        <f>$O$10</f>
        <v>8.1</v>
      </c>
      <c r="P14" s="76">
        <f>'HZ CCD'!B70</f>
        <v>4.1100000000000003</v>
      </c>
      <c r="Q14" s="129" t="s">
        <v>333</v>
      </c>
      <c r="R14" s="124">
        <v>43</v>
      </c>
      <c r="S14" s="124">
        <v>38</v>
      </c>
      <c r="T14" s="124">
        <v>66</v>
      </c>
      <c r="U14" s="124">
        <v>15.6</v>
      </c>
      <c r="V14" s="124">
        <v>12</v>
      </c>
      <c r="W14" s="85">
        <v>5.66</v>
      </c>
      <c r="X14" s="130">
        <f>SUM(I24:I27)</f>
        <v>7488</v>
      </c>
    </row>
    <row r="15" spans="1:220">
      <c r="A15" s="131"/>
      <c r="B15" s="132"/>
      <c r="C15" s="133"/>
      <c r="D15" s="132"/>
      <c r="E15" s="134"/>
      <c r="F15" s="134"/>
      <c r="G15" s="132"/>
      <c r="H15" s="132"/>
      <c r="I15" s="132"/>
      <c r="J15" s="132"/>
      <c r="K15" s="132"/>
      <c r="L15" s="132"/>
      <c r="M15" s="132"/>
      <c r="N15" s="77"/>
      <c r="O15" s="135"/>
      <c r="P15" s="132"/>
      <c r="Q15" s="132"/>
      <c r="R15" s="132"/>
      <c r="S15" s="132"/>
      <c r="T15" s="132"/>
      <c r="U15" s="78"/>
      <c r="V15" s="78"/>
      <c r="W15" s="78"/>
      <c r="X15" s="134"/>
    </row>
    <row r="16" spans="1:220">
      <c r="A16" s="136"/>
      <c r="B16" s="137"/>
      <c r="C16" s="138"/>
      <c r="D16" s="137"/>
      <c r="E16" s="139"/>
      <c r="F16" s="139"/>
      <c r="G16" s="137"/>
      <c r="H16" s="137"/>
      <c r="I16" s="137"/>
      <c r="J16" s="137"/>
      <c r="K16" s="137"/>
      <c r="L16" s="79"/>
      <c r="M16" s="137"/>
      <c r="N16" s="140"/>
      <c r="O16" s="137"/>
      <c r="P16" s="137"/>
      <c r="Q16" s="137"/>
      <c r="R16" s="137"/>
      <c r="S16" s="137"/>
      <c r="T16" s="80"/>
      <c r="U16" s="80"/>
      <c r="V16" s="137"/>
      <c r="W16" s="80"/>
      <c r="X16" s="139"/>
    </row>
    <row r="19" spans="1:10" s="161" customFormat="1">
      <c r="A19" s="156" t="s">
        <v>1</v>
      </c>
      <c r="B19" s="156" t="s">
        <v>322</v>
      </c>
      <c r="C19" s="156" t="s">
        <v>323</v>
      </c>
      <c r="D19" s="156" t="s">
        <v>324</v>
      </c>
      <c r="E19" s="157" t="s">
        <v>10</v>
      </c>
      <c r="F19" s="157" t="s">
        <v>325</v>
      </c>
      <c r="G19" s="158" t="s">
        <v>326</v>
      </c>
      <c r="H19" s="159" t="s">
        <v>327</v>
      </c>
      <c r="I19" s="160" t="s">
        <v>328</v>
      </c>
    </row>
    <row r="20" spans="1:10" s="161" customFormat="1" ht="22.95" customHeight="1">
      <c r="A20" s="162" t="s">
        <v>329</v>
      </c>
      <c r="B20" s="115" t="s">
        <v>410</v>
      </c>
      <c r="C20" s="116" t="s">
        <v>390</v>
      </c>
      <c r="D20" s="163" t="s">
        <v>317</v>
      </c>
      <c r="E20" s="164" t="s">
        <v>54</v>
      </c>
      <c r="F20" s="165"/>
      <c r="G20" s="166" t="s">
        <v>401</v>
      </c>
      <c r="H20" s="167" t="s">
        <v>383</v>
      </c>
      <c r="I20" s="168">
        <v>1144</v>
      </c>
      <c r="J20" s="169" t="s">
        <v>416</v>
      </c>
    </row>
    <row r="21" spans="1:10" s="161" customFormat="1" ht="22.95" customHeight="1">
      <c r="A21" s="162" t="s">
        <v>329</v>
      </c>
      <c r="B21" s="115" t="s">
        <v>388</v>
      </c>
      <c r="C21" s="116" t="s">
        <v>391</v>
      </c>
      <c r="D21" s="163" t="s">
        <v>317</v>
      </c>
      <c r="E21" s="164" t="s">
        <v>376</v>
      </c>
      <c r="F21" s="165"/>
      <c r="G21" s="166" t="s">
        <v>402</v>
      </c>
      <c r="H21" s="167" t="s">
        <v>383</v>
      </c>
      <c r="I21" s="168">
        <v>1144</v>
      </c>
      <c r="J21" s="169" t="s">
        <v>416</v>
      </c>
    </row>
    <row r="22" spans="1:10" s="161" customFormat="1" ht="22.95" customHeight="1">
      <c r="A22" s="162" t="s">
        <v>329</v>
      </c>
      <c r="B22" s="115" t="s">
        <v>389</v>
      </c>
      <c r="C22" s="116" t="s">
        <v>392</v>
      </c>
      <c r="D22" s="163" t="s">
        <v>317</v>
      </c>
      <c r="E22" s="164" t="s">
        <v>378</v>
      </c>
      <c r="F22" s="170"/>
      <c r="G22" s="166" t="s">
        <v>403</v>
      </c>
      <c r="H22" s="167" t="s">
        <v>383</v>
      </c>
      <c r="I22" s="168">
        <v>1144</v>
      </c>
      <c r="J22" s="169" t="s">
        <v>417</v>
      </c>
    </row>
    <row r="23" spans="1:10" ht="12.75" customHeight="1">
      <c r="A23" s="141" t="s">
        <v>412</v>
      </c>
      <c r="B23" s="141"/>
      <c r="C23" s="142"/>
      <c r="D23" s="141"/>
      <c r="E23" s="143"/>
      <c r="F23" s="141"/>
      <c r="G23" s="141"/>
      <c r="H23" s="141"/>
      <c r="I23" s="141" t="s">
        <v>413</v>
      </c>
    </row>
    <row r="24" spans="1:10" s="161" customFormat="1" ht="22.95" customHeight="1">
      <c r="A24" s="162" t="s">
        <v>387</v>
      </c>
      <c r="B24" s="115" t="s">
        <v>400</v>
      </c>
      <c r="C24" s="116" t="s">
        <v>396</v>
      </c>
      <c r="D24" s="163" t="s">
        <v>408</v>
      </c>
      <c r="E24" s="164" t="s">
        <v>363</v>
      </c>
      <c r="F24" s="165"/>
      <c r="G24" s="166" t="s">
        <v>407</v>
      </c>
      <c r="H24" s="167" t="s">
        <v>384</v>
      </c>
      <c r="I24" s="168">
        <v>1872</v>
      </c>
      <c r="J24" s="169" t="s">
        <v>415</v>
      </c>
    </row>
    <row r="25" spans="1:10" s="161" customFormat="1" ht="22.95" customHeight="1">
      <c r="A25" s="162" t="s">
        <v>382</v>
      </c>
      <c r="B25" s="115" t="s">
        <v>393</v>
      </c>
      <c r="C25" s="116" t="s">
        <v>397</v>
      </c>
      <c r="D25" s="163" t="s">
        <v>408</v>
      </c>
      <c r="E25" s="164" t="s">
        <v>367</v>
      </c>
      <c r="F25" s="165"/>
      <c r="G25" s="166" t="s">
        <v>404</v>
      </c>
      <c r="H25" s="167" t="s">
        <v>384</v>
      </c>
      <c r="I25" s="168">
        <v>1872</v>
      </c>
      <c r="J25" s="169" t="s">
        <v>418</v>
      </c>
    </row>
    <row r="26" spans="1:10" s="161" customFormat="1" ht="22.95" customHeight="1">
      <c r="A26" s="162" t="s">
        <v>382</v>
      </c>
      <c r="B26" s="115" t="s">
        <v>394</v>
      </c>
      <c r="C26" s="116" t="s">
        <v>398</v>
      </c>
      <c r="D26" s="163" t="s">
        <v>408</v>
      </c>
      <c r="E26" s="164" t="s">
        <v>369</v>
      </c>
      <c r="F26" s="170"/>
      <c r="G26" s="166" t="s">
        <v>406</v>
      </c>
      <c r="H26" s="167" t="s">
        <v>384</v>
      </c>
      <c r="I26" s="168">
        <v>1872</v>
      </c>
      <c r="J26" s="169" t="s">
        <v>419</v>
      </c>
    </row>
    <row r="27" spans="1:10" s="161" customFormat="1" ht="22.95" customHeight="1">
      <c r="A27" s="162" t="s">
        <v>382</v>
      </c>
      <c r="B27" s="115" t="s">
        <v>395</v>
      </c>
      <c r="C27" s="116" t="s">
        <v>399</v>
      </c>
      <c r="D27" s="163" t="s">
        <v>408</v>
      </c>
      <c r="E27" s="164" t="s">
        <v>372</v>
      </c>
      <c r="F27" s="170"/>
      <c r="G27" s="166" t="s">
        <v>405</v>
      </c>
      <c r="H27" s="167" t="s">
        <v>384</v>
      </c>
      <c r="I27" s="168">
        <v>1872</v>
      </c>
      <c r="J27" s="169" t="s">
        <v>419</v>
      </c>
    </row>
    <row r="28" spans="1:10" ht="12" customHeight="1">
      <c r="A28" s="141" t="s">
        <v>409</v>
      </c>
      <c r="B28" s="141"/>
      <c r="C28" s="142"/>
      <c r="D28" s="141"/>
      <c r="E28" s="143"/>
      <c r="F28" s="141"/>
      <c r="G28" s="141"/>
      <c r="H28" s="141"/>
      <c r="I28" s="141" t="s">
        <v>414</v>
      </c>
    </row>
  </sheetData>
  <sheetProtection formatCells="0" formatColumns="0" formatRows="0" insertColumns="0" insertRows="0" insertHyperlinks="0" deleteColumns="0" deleteRows="0" sort="0" autoFilter="0" pivotTables="0"/>
  <protectedRanges>
    <protectedRange password="F78C" sqref="DL4 DE4:DF6 DG5:DH6 DI5:DK5 DI6 DK6:DL6" name="区域1"/>
    <protectedRange password="F78C" sqref="DQ6" name="区域1_1"/>
  </protectedRanges>
  <dataConsolidate/>
  <mergeCells count="45">
    <mergeCell ref="E14:F14"/>
    <mergeCell ref="G14:H14"/>
    <mergeCell ref="K14:L14"/>
    <mergeCell ref="E12:F12"/>
    <mergeCell ref="G12:H12"/>
    <mergeCell ref="K12:L12"/>
    <mergeCell ref="X8:X10"/>
    <mergeCell ref="W8:W10"/>
    <mergeCell ref="I8:I10"/>
    <mergeCell ref="J8:J10"/>
    <mergeCell ref="K8:L10"/>
    <mergeCell ref="N8:N10"/>
    <mergeCell ref="O8:O9"/>
    <mergeCell ref="P8:P10"/>
    <mergeCell ref="M8:M10"/>
    <mergeCell ref="Q8:Q10"/>
    <mergeCell ref="R8:T9"/>
    <mergeCell ref="U8:U9"/>
    <mergeCell ref="V8:V10"/>
    <mergeCell ref="E6:F6"/>
    <mergeCell ref="G6:H6"/>
    <mergeCell ref="I6:J6"/>
    <mergeCell ref="K6:L6"/>
    <mergeCell ref="A8:A10"/>
    <mergeCell ref="B8:B10"/>
    <mergeCell ref="C8:C10"/>
    <mergeCell ref="D8:D10"/>
    <mergeCell ref="E8:F10"/>
    <mergeCell ref="G8:H10"/>
    <mergeCell ref="E4:F4"/>
    <mergeCell ref="G4:H4"/>
    <mergeCell ref="I4:J4"/>
    <mergeCell ref="K4:L4"/>
    <mergeCell ref="E5:F5"/>
    <mergeCell ref="G5:H5"/>
    <mergeCell ref="I5:J5"/>
    <mergeCell ref="K5:L5"/>
    <mergeCell ref="E2:F2"/>
    <mergeCell ref="G2:H2"/>
    <mergeCell ref="I2:J2"/>
    <mergeCell ref="K2:L2"/>
    <mergeCell ref="E3:F3"/>
    <mergeCell ref="G3:H3"/>
    <mergeCell ref="I3:J3"/>
    <mergeCell ref="K3:L3"/>
  </mergeCells>
  <phoneticPr fontId="55" type="noConversion"/>
  <dataValidations count="12">
    <dataValidation type="list" allowBlank="1" showInputMessage="1" showErrorMessage="1" sqref="B5" xr:uid="{00000000-0002-0000-0000-000000000000}">
      <formula1>$DN$5:$DO$5</formula1>
    </dataValidation>
    <dataValidation type="list" allowBlank="1" showInputMessage="1" showErrorMessage="1" sqref="B4" xr:uid="{00000000-0002-0000-0000-000001000000}">
      <formula1>$DH$4:$EV$4</formula1>
    </dataValidation>
    <dataValidation type="list" allowBlank="1" showInputMessage="1" showErrorMessage="1" sqref="G6:H6" xr:uid="{00000000-0002-0000-0000-000002000000}">
      <formula1>$DE$3:$FC$3</formula1>
    </dataValidation>
    <dataValidation type="list" allowBlank="1" showInputMessage="1" showErrorMessage="1" sqref="D2" xr:uid="{00000000-0002-0000-0000-000003000000}">
      <formula1>$CP$2:$DD$2</formula1>
    </dataValidation>
    <dataValidation type="list" allowBlank="1" showInputMessage="1" showErrorMessage="1" sqref="G3:H3" xr:uid="{00000000-0002-0000-0000-000004000000}">
      <formula1>$DE$5:$DH$5</formula1>
    </dataValidation>
    <dataValidation type="list" allowBlank="1" showInputMessage="1" showErrorMessage="1" sqref="G4:H4" xr:uid="{00000000-0002-0000-0000-000005000000}">
      <formula1>$DE$6:$DL$6</formula1>
    </dataValidation>
    <dataValidation type="list" allowBlank="1" showInputMessage="1" showErrorMessage="1" sqref="W8:W10" xr:uid="{00000000-0002-0000-0000-000006000000}">
      <formula1>$DM$6:$DQ$6</formula1>
    </dataValidation>
    <dataValidation type="list" allowBlank="1" showInputMessage="1" showErrorMessage="1" sqref="K4:L4" xr:uid="{00000000-0002-0000-0000-000007000000}">
      <formula1>$DL$5:$DM$5</formula1>
    </dataValidation>
    <dataValidation type="list" allowBlank="1" showInputMessage="1" showErrorMessage="1" sqref="K5 B6" xr:uid="{00000000-0002-0000-0000-000008000000}">
      <formula1>$DJ$5:$DK$5</formula1>
    </dataValidation>
    <dataValidation type="list" allowBlank="1" showInputMessage="1" showErrorMessage="1" sqref="G2:H2" xr:uid="{00000000-0002-0000-0000-000009000000}">
      <formula1>$DE$4:$DF$4</formula1>
    </dataValidation>
    <dataValidation type="list" allowBlank="1" showInputMessage="1" showErrorMessage="1" sqref="G5:H5" xr:uid="{00000000-0002-0000-0000-00000A000000}">
      <formula1>$DE$2:$FE$2</formula1>
    </dataValidation>
    <dataValidation type="list" allowBlank="1" showInputMessage="1" showErrorMessage="1" sqref="D4" xr:uid="{00000000-0002-0000-0000-00000B000000}">
      <formula1>INDIRECT($D$2)</formula1>
    </dataValidation>
  </dataValidations>
  <printOptions horizontalCentered="1"/>
  <pageMargins left="0.2" right="0.2" top="0.23" bottom="0.17" header="0.16" footer="0.17"/>
  <pageSetup paperSize="17" scale="53"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1"/>
  <sheetViews>
    <sheetView topLeftCell="A4" zoomScale="90" zoomScaleNormal="90" workbookViewId="0">
      <pane ySplit="4" topLeftCell="A47" activePane="bottomLeft" state="frozen"/>
      <selection activeCell="O4" sqref="O4"/>
      <selection pane="bottomLeft" activeCell="M56" sqref="M56"/>
    </sheetView>
  </sheetViews>
  <sheetFormatPr defaultColWidth="9" defaultRowHeight="13.2"/>
  <cols>
    <col min="1" max="1" width="14.21875" style="58" customWidth="1"/>
    <col min="2" max="6" width="11.6640625" style="3" customWidth="1"/>
    <col min="7" max="256" width="9" style="3"/>
    <col min="257" max="257" width="14.21875" style="3" customWidth="1"/>
    <col min="258" max="262" width="11.6640625" style="3" customWidth="1"/>
    <col min="263" max="512" width="9" style="3"/>
    <col min="513" max="513" width="14.21875" style="3" customWidth="1"/>
    <col min="514" max="518" width="11.6640625" style="3" customWidth="1"/>
    <col min="519" max="768" width="9" style="3"/>
    <col min="769" max="769" width="14.21875" style="3" customWidth="1"/>
    <col min="770" max="774" width="11.6640625" style="3" customWidth="1"/>
    <col min="775" max="1024" width="9" style="3"/>
    <col min="1025" max="1025" width="14.21875" style="3" customWidth="1"/>
    <col min="1026" max="1030" width="11.6640625" style="3" customWidth="1"/>
    <col min="1031" max="1280" width="9" style="3"/>
    <col min="1281" max="1281" width="14.21875" style="3" customWidth="1"/>
    <col min="1282" max="1286" width="11.6640625" style="3" customWidth="1"/>
    <col min="1287" max="1536" width="9" style="3"/>
    <col min="1537" max="1537" width="14.21875" style="3" customWidth="1"/>
    <col min="1538" max="1542" width="11.6640625" style="3" customWidth="1"/>
    <col min="1543" max="1792" width="9" style="3"/>
    <col min="1793" max="1793" width="14.21875" style="3" customWidth="1"/>
    <col min="1794" max="1798" width="11.6640625" style="3" customWidth="1"/>
    <col min="1799" max="2048" width="9" style="3"/>
    <col min="2049" max="2049" width="14.21875" style="3" customWidth="1"/>
    <col min="2050" max="2054" width="11.6640625" style="3" customWidth="1"/>
    <col min="2055" max="2304" width="9" style="3"/>
    <col min="2305" max="2305" width="14.21875" style="3" customWidth="1"/>
    <col min="2306" max="2310" width="11.6640625" style="3" customWidth="1"/>
    <col min="2311" max="2560" width="9" style="3"/>
    <col min="2561" max="2561" width="14.21875" style="3" customWidth="1"/>
    <col min="2562" max="2566" width="11.6640625" style="3" customWidth="1"/>
    <col min="2567" max="2816" width="9" style="3"/>
    <col min="2817" max="2817" width="14.21875" style="3" customWidth="1"/>
    <col min="2818" max="2822" width="11.6640625" style="3" customWidth="1"/>
    <col min="2823" max="3072" width="9" style="3"/>
    <col min="3073" max="3073" width="14.21875" style="3" customWidth="1"/>
    <col min="3074" max="3078" width="11.6640625" style="3" customWidth="1"/>
    <col min="3079" max="3328" width="9" style="3"/>
    <col min="3329" max="3329" width="14.21875" style="3" customWidth="1"/>
    <col min="3330" max="3334" width="11.6640625" style="3" customWidth="1"/>
    <col min="3335" max="3584" width="9" style="3"/>
    <col min="3585" max="3585" width="14.21875" style="3" customWidth="1"/>
    <col min="3586" max="3590" width="11.6640625" style="3" customWidth="1"/>
    <col min="3591" max="3840" width="9" style="3"/>
    <col min="3841" max="3841" width="14.21875" style="3" customWidth="1"/>
    <col min="3842" max="3846" width="11.6640625" style="3" customWidth="1"/>
    <col min="3847" max="4096" width="9" style="3"/>
    <col min="4097" max="4097" width="14.21875" style="3" customWidth="1"/>
    <col min="4098" max="4102" width="11.6640625" style="3" customWidth="1"/>
    <col min="4103" max="4352" width="9" style="3"/>
    <col min="4353" max="4353" width="14.21875" style="3" customWidth="1"/>
    <col min="4354" max="4358" width="11.6640625" style="3" customWidth="1"/>
    <col min="4359" max="4608" width="9" style="3"/>
    <col min="4609" max="4609" width="14.21875" style="3" customWidth="1"/>
    <col min="4610" max="4614" width="11.6640625" style="3" customWidth="1"/>
    <col min="4615" max="4864" width="9" style="3"/>
    <col min="4865" max="4865" width="14.21875" style="3" customWidth="1"/>
    <col min="4866" max="4870" width="11.6640625" style="3" customWidth="1"/>
    <col min="4871" max="5120" width="9" style="3"/>
    <col min="5121" max="5121" width="14.21875" style="3" customWidth="1"/>
    <col min="5122" max="5126" width="11.6640625" style="3" customWidth="1"/>
    <col min="5127" max="5376" width="9" style="3"/>
    <col min="5377" max="5377" width="14.21875" style="3" customWidth="1"/>
    <col min="5378" max="5382" width="11.6640625" style="3" customWidth="1"/>
    <col min="5383" max="5632" width="9" style="3"/>
    <col min="5633" max="5633" width="14.21875" style="3" customWidth="1"/>
    <col min="5634" max="5638" width="11.6640625" style="3" customWidth="1"/>
    <col min="5639" max="5888" width="9" style="3"/>
    <col min="5889" max="5889" width="14.21875" style="3" customWidth="1"/>
    <col min="5890" max="5894" width="11.6640625" style="3" customWidth="1"/>
    <col min="5895" max="6144" width="9" style="3"/>
    <col min="6145" max="6145" width="14.21875" style="3" customWidth="1"/>
    <col min="6146" max="6150" width="11.6640625" style="3" customWidth="1"/>
    <col min="6151" max="6400" width="9" style="3"/>
    <col min="6401" max="6401" width="14.21875" style="3" customWidth="1"/>
    <col min="6402" max="6406" width="11.6640625" style="3" customWidth="1"/>
    <col min="6407" max="6656" width="9" style="3"/>
    <col min="6657" max="6657" width="14.21875" style="3" customWidth="1"/>
    <col min="6658" max="6662" width="11.6640625" style="3" customWidth="1"/>
    <col min="6663" max="6912" width="9" style="3"/>
    <col min="6913" max="6913" width="14.21875" style="3" customWidth="1"/>
    <col min="6914" max="6918" width="11.6640625" style="3" customWidth="1"/>
    <col min="6919" max="7168" width="9" style="3"/>
    <col min="7169" max="7169" width="14.21875" style="3" customWidth="1"/>
    <col min="7170" max="7174" width="11.6640625" style="3" customWidth="1"/>
    <col min="7175" max="7424" width="9" style="3"/>
    <col min="7425" max="7425" width="14.21875" style="3" customWidth="1"/>
    <col min="7426" max="7430" width="11.6640625" style="3" customWidth="1"/>
    <col min="7431" max="7680" width="9" style="3"/>
    <col min="7681" max="7681" width="14.21875" style="3" customWidth="1"/>
    <col min="7682" max="7686" width="11.6640625" style="3" customWidth="1"/>
    <col min="7687" max="7936" width="9" style="3"/>
    <col min="7937" max="7937" width="14.21875" style="3" customWidth="1"/>
    <col min="7938" max="7942" width="11.6640625" style="3" customWidth="1"/>
    <col min="7943" max="8192" width="9" style="3"/>
    <col min="8193" max="8193" width="14.21875" style="3" customWidth="1"/>
    <col min="8194" max="8198" width="11.6640625" style="3" customWidth="1"/>
    <col min="8199" max="8448" width="9" style="3"/>
    <col min="8449" max="8449" width="14.21875" style="3" customWidth="1"/>
    <col min="8450" max="8454" width="11.6640625" style="3" customWidth="1"/>
    <col min="8455" max="8704" width="9" style="3"/>
    <col min="8705" max="8705" width="14.21875" style="3" customWidth="1"/>
    <col min="8706" max="8710" width="11.6640625" style="3" customWidth="1"/>
    <col min="8711" max="8960" width="9" style="3"/>
    <col min="8961" max="8961" width="14.21875" style="3" customWidth="1"/>
    <col min="8962" max="8966" width="11.6640625" style="3" customWidth="1"/>
    <col min="8967" max="9216" width="9" style="3"/>
    <col min="9217" max="9217" width="14.21875" style="3" customWidth="1"/>
    <col min="9218" max="9222" width="11.6640625" style="3" customWidth="1"/>
    <col min="9223" max="9472" width="9" style="3"/>
    <col min="9473" max="9473" width="14.21875" style="3" customWidth="1"/>
    <col min="9474" max="9478" width="11.6640625" style="3" customWidth="1"/>
    <col min="9479" max="9728" width="9" style="3"/>
    <col min="9729" max="9729" width="14.21875" style="3" customWidth="1"/>
    <col min="9730" max="9734" width="11.6640625" style="3" customWidth="1"/>
    <col min="9735" max="9984" width="9" style="3"/>
    <col min="9985" max="9985" width="14.21875" style="3" customWidth="1"/>
    <col min="9986" max="9990" width="11.6640625" style="3" customWidth="1"/>
    <col min="9991" max="10240" width="9" style="3"/>
    <col min="10241" max="10241" width="14.21875" style="3" customWidth="1"/>
    <col min="10242" max="10246" width="11.6640625" style="3" customWidth="1"/>
    <col min="10247" max="10496" width="9" style="3"/>
    <col min="10497" max="10497" width="14.21875" style="3" customWidth="1"/>
    <col min="10498" max="10502" width="11.6640625" style="3" customWidth="1"/>
    <col min="10503" max="10752" width="9" style="3"/>
    <col min="10753" max="10753" width="14.21875" style="3" customWidth="1"/>
    <col min="10754" max="10758" width="11.6640625" style="3" customWidth="1"/>
    <col min="10759" max="11008" width="9" style="3"/>
    <col min="11009" max="11009" width="14.21875" style="3" customWidth="1"/>
    <col min="11010" max="11014" width="11.6640625" style="3" customWidth="1"/>
    <col min="11015" max="11264" width="9" style="3"/>
    <col min="11265" max="11265" width="14.21875" style="3" customWidth="1"/>
    <col min="11266" max="11270" width="11.6640625" style="3" customWidth="1"/>
    <col min="11271" max="11520" width="9" style="3"/>
    <col min="11521" max="11521" width="14.21875" style="3" customWidth="1"/>
    <col min="11522" max="11526" width="11.6640625" style="3" customWidth="1"/>
    <col min="11527" max="11776" width="9" style="3"/>
    <col min="11777" max="11777" width="14.21875" style="3" customWidth="1"/>
    <col min="11778" max="11782" width="11.6640625" style="3" customWidth="1"/>
    <col min="11783" max="12032" width="9" style="3"/>
    <col min="12033" max="12033" width="14.21875" style="3" customWidth="1"/>
    <col min="12034" max="12038" width="11.6640625" style="3" customWidth="1"/>
    <col min="12039" max="12288" width="9" style="3"/>
    <col min="12289" max="12289" width="14.21875" style="3" customWidth="1"/>
    <col min="12290" max="12294" width="11.6640625" style="3" customWidth="1"/>
    <col min="12295" max="12544" width="9" style="3"/>
    <col min="12545" max="12545" width="14.21875" style="3" customWidth="1"/>
    <col min="12546" max="12550" width="11.6640625" style="3" customWidth="1"/>
    <col min="12551" max="12800" width="9" style="3"/>
    <col min="12801" max="12801" width="14.21875" style="3" customWidth="1"/>
    <col min="12802" max="12806" width="11.6640625" style="3" customWidth="1"/>
    <col min="12807" max="13056" width="9" style="3"/>
    <col min="13057" max="13057" width="14.21875" style="3" customWidth="1"/>
    <col min="13058" max="13062" width="11.6640625" style="3" customWidth="1"/>
    <col min="13063" max="13312" width="9" style="3"/>
    <col min="13313" max="13313" width="14.21875" style="3" customWidth="1"/>
    <col min="13314" max="13318" width="11.6640625" style="3" customWidth="1"/>
    <col min="13319" max="13568" width="9" style="3"/>
    <col min="13569" max="13569" width="14.21875" style="3" customWidth="1"/>
    <col min="13570" max="13574" width="11.6640625" style="3" customWidth="1"/>
    <col min="13575" max="13824" width="9" style="3"/>
    <col min="13825" max="13825" width="14.21875" style="3" customWidth="1"/>
    <col min="13826" max="13830" width="11.6640625" style="3" customWidth="1"/>
    <col min="13831" max="14080" width="9" style="3"/>
    <col min="14081" max="14081" width="14.21875" style="3" customWidth="1"/>
    <col min="14082" max="14086" width="11.6640625" style="3" customWidth="1"/>
    <col min="14087" max="14336" width="9" style="3"/>
    <col min="14337" max="14337" width="14.21875" style="3" customWidth="1"/>
    <col min="14338" max="14342" width="11.6640625" style="3" customWidth="1"/>
    <col min="14343" max="14592" width="9" style="3"/>
    <col min="14593" max="14593" width="14.21875" style="3" customWidth="1"/>
    <col min="14594" max="14598" width="11.6640625" style="3" customWidth="1"/>
    <col min="14599" max="14848" width="9" style="3"/>
    <col min="14849" max="14849" width="14.21875" style="3" customWidth="1"/>
    <col min="14850" max="14854" width="11.6640625" style="3" customWidth="1"/>
    <col min="14855" max="15104" width="9" style="3"/>
    <col min="15105" max="15105" width="14.21875" style="3" customWidth="1"/>
    <col min="15106" max="15110" width="11.6640625" style="3" customWidth="1"/>
    <col min="15111" max="15360" width="9" style="3"/>
    <col min="15361" max="15361" width="14.21875" style="3" customWidth="1"/>
    <col min="15362" max="15366" width="11.6640625" style="3" customWidth="1"/>
    <col min="15367" max="15616" width="9" style="3"/>
    <col min="15617" max="15617" width="14.21875" style="3" customWidth="1"/>
    <col min="15618" max="15622" width="11.6640625" style="3" customWidth="1"/>
    <col min="15623" max="15872" width="9" style="3"/>
    <col min="15873" max="15873" width="14.21875" style="3" customWidth="1"/>
    <col min="15874" max="15878" width="11.6640625" style="3" customWidth="1"/>
    <col min="15879" max="16128" width="9" style="3"/>
    <col min="16129" max="16129" width="14.21875" style="3" customWidth="1"/>
    <col min="16130" max="16134" width="11.6640625" style="3" customWidth="1"/>
    <col min="16135" max="16384" width="9" style="3"/>
  </cols>
  <sheetData>
    <row r="1" spans="1:6">
      <c r="A1" s="1" t="s">
        <v>55</v>
      </c>
      <c r="B1" s="2"/>
      <c r="C1" s="2"/>
      <c r="D1" s="2"/>
      <c r="E1" s="2"/>
      <c r="F1" s="2"/>
    </row>
    <row r="2" spans="1:6" ht="18.75" customHeight="1">
      <c r="A2" s="1" t="s">
        <v>56</v>
      </c>
      <c r="B2" s="2"/>
      <c r="C2" s="2"/>
      <c r="D2" s="2"/>
      <c r="E2" s="2"/>
      <c r="F2" s="2"/>
    </row>
    <row r="3" spans="1:6">
      <c r="A3" s="4" t="s">
        <v>57</v>
      </c>
      <c r="B3" s="2"/>
      <c r="C3" s="2"/>
      <c r="D3" s="2"/>
      <c r="E3" s="2"/>
      <c r="F3" s="2"/>
    </row>
    <row r="4" spans="1:6" s="7" customFormat="1" ht="23.25" customHeight="1">
      <c r="A4" s="5" t="s">
        <v>58</v>
      </c>
      <c r="B4" s="6" t="s">
        <v>59</v>
      </c>
      <c r="C4" s="6" t="s">
        <v>60</v>
      </c>
      <c r="D4" s="6" t="s">
        <v>61</v>
      </c>
      <c r="E4" s="6" t="s">
        <v>62</v>
      </c>
      <c r="F4" s="6" t="s">
        <v>63</v>
      </c>
    </row>
    <row r="5" spans="1:6" ht="27" customHeight="1">
      <c r="A5" s="5" t="s">
        <v>64</v>
      </c>
      <c r="B5" s="8" t="s">
        <v>65</v>
      </c>
      <c r="C5" s="8" t="s">
        <v>66</v>
      </c>
      <c r="D5" s="8" t="s">
        <v>66</v>
      </c>
      <c r="E5" s="8" t="s">
        <v>66</v>
      </c>
      <c r="F5" s="8" t="s">
        <v>66</v>
      </c>
    </row>
    <row r="6" spans="1:6" ht="141" customHeight="1">
      <c r="A6" s="9" t="s">
        <v>67</v>
      </c>
      <c r="B6" s="10" t="s">
        <v>68</v>
      </c>
      <c r="C6" s="10" t="s">
        <v>69</v>
      </c>
      <c r="D6" s="10" t="s">
        <v>69</v>
      </c>
      <c r="E6" s="10" t="s">
        <v>69</v>
      </c>
      <c r="F6" s="10" t="s">
        <v>69</v>
      </c>
    </row>
    <row r="7" spans="1:6" ht="31.5" customHeight="1">
      <c r="A7" s="5" t="s">
        <v>70</v>
      </c>
      <c r="B7" s="11" t="s">
        <v>71</v>
      </c>
      <c r="C7" s="11" t="s">
        <v>72</v>
      </c>
      <c r="D7" s="11" t="s">
        <v>73</v>
      </c>
      <c r="E7" s="11" t="s">
        <v>74</v>
      </c>
      <c r="F7" s="11" t="s">
        <v>75</v>
      </c>
    </row>
    <row r="8" spans="1:6" ht="50.25" customHeight="1">
      <c r="A8" s="12" t="s">
        <v>76</v>
      </c>
      <c r="B8" s="13" t="s">
        <v>77</v>
      </c>
      <c r="C8" s="13" t="s">
        <v>78</v>
      </c>
      <c r="D8" s="13" t="s">
        <v>78</v>
      </c>
      <c r="E8" s="13" t="s">
        <v>78</v>
      </c>
      <c r="F8" s="13" t="s">
        <v>78</v>
      </c>
    </row>
    <row r="9" spans="1:6" ht="15" customHeight="1">
      <c r="A9" s="5" t="s">
        <v>79</v>
      </c>
      <c r="B9" s="14">
        <v>22.6</v>
      </c>
      <c r="C9" s="14">
        <v>22.6</v>
      </c>
      <c r="D9" s="14">
        <v>22.6</v>
      </c>
      <c r="E9" s="14">
        <v>22.6</v>
      </c>
      <c r="F9" s="14">
        <v>22.6</v>
      </c>
    </row>
    <row r="10" spans="1:6">
      <c r="A10" s="5" t="s">
        <v>80</v>
      </c>
      <c r="B10" s="15">
        <f>62*72*0.0254*0.0254*0.38*1.05</f>
        <v>1.1491177017600001</v>
      </c>
      <c r="C10" s="15">
        <f>62*92*0.0254*0.0254*0.38*1.06</f>
        <v>1.4823010353919999</v>
      </c>
      <c r="D10" s="15">
        <f>68*92*0.0254*0.0254*0.38*1.06</f>
        <v>1.6257495226879999</v>
      </c>
      <c r="E10" s="15">
        <f>92*92*0.0254*0.0254*0.38*1.07</f>
        <v>2.2202938819840004</v>
      </c>
      <c r="F10" s="15">
        <f>110*92*0.0254*0.0254*0.38*1.08</f>
        <v>2.6795094796800001</v>
      </c>
    </row>
    <row r="11" spans="1:6" ht="15" customHeight="1">
      <c r="A11" s="5" t="s">
        <v>81</v>
      </c>
      <c r="B11" s="16">
        <f>B9*B10</f>
        <v>25.970060059776003</v>
      </c>
      <c r="C11" s="16">
        <f>C9*C10</f>
        <v>33.500003399859196</v>
      </c>
      <c r="D11" s="16">
        <f>D9*D10</f>
        <v>36.741939212748797</v>
      </c>
      <c r="E11" s="16">
        <f>E9*E10</f>
        <v>50.178641732838408</v>
      </c>
      <c r="F11" s="16">
        <f>F9*F10</f>
        <v>60.556914240768009</v>
      </c>
    </row>
    <row r="12" spans="1:6" ht="31.5" customHeight="1">
      <c r="A12" s="12" t="s">
        <v>82</v>
      </c>
      <c r="B12" s="12"/>
      <c r="C12" s="12"/>
      <c r="D12" s="12"/>
      <c r="E12" s="12"/>
      <c r="F12" s="12"/>
    </row>
    <row r="13" spans="1:6">
      <c r="A13" s="5" t="s">
        <v>79</v>
      </c>
      <c r="B13" s="17"/>
      <c r="C13" s="17"/>
      <c r="D13" s="17"/>
      <c r="E13" s="17"/>
      <c r="F13" s="17"/>
    </row>
    <row r="14" spans="1:6">
      <c r="A14" s="5" t="s">
        <v>80</v>
      </c>
      <c r="B14" s="18"/>
      <c r="C14" s="18"/>
      <c r="D14" s="18"/>
      <c r="E14" s="18"/>
      <c r="F14" s="18"/>
    </row>
    <row r="15" spans="1:6">
      <c r="A15" s="5" t="s">
        <v>81</v>
      </c>
      <c r="B15" s="19"/>
      <c r="C15" s="19"/>
      <c r="D15" s="19"/>
      <c r="E15" s="19"/>
      <c r="F15" s="19"/>
    </row>
    <row r="16" spans="1:6">
      <c r="A16" s="12" t="s">
        <v>83</v>
      </c>
      <c r="B16" s="12"/>
      <c r="C16" s="12"/>
      <c r="D16" s="12"/>
      <c r="E16" s="12"/>
      <c r="F16" s="12"/>
    </row>
    <row r="17" spans="1:6">
      <c r="A17" s="5" t="s">
        <v>79</v>
      </c>
      <c r="B17" s="17"/>
      <c r="C17" s="17"/>
      <c r="D17" s="17"/>
      <c r="E17" s="17"/>
      <c r="F17" s="17"/>
    </row>
    <row r="18" spans="1:6">
      <c r="A18" s="5" t="s">
        <v>80</v>
      </c>
      <c r="B18" s="18"/>
      <c r="C18" s="18"/>
      <c r="D18" s="18"/>
      <c r="E18" s="18"/>
      <c r="F18" s="18"/>
    </row>
    <row r="19" spans="1:6">
      <c r="A19" s="5" t="s">
        <v>81</v>
      </c>
      <c r="B19" s="19"/>
      <c r="C19" s="19"/>
      <c r="D19" s="19"/>
      <c r="E19" s="19"/>
      <c r="F19" s="19"/>
    </row>
    <row r="20" spans="1:6" ht="15.75" customHeight="1">
      <c r="A20" s="12" t="s">
        <v>84</v>
      </c>
      <c r="B20" s="12"/>
      <c r="C20" s="12"/>
      <c r="D20" s="12"/>
      <c r="E20" s="12"/>
      <c r="F20" s="12"/>
    </row>
    <row r="21" spans="1:6">
      <c r="A21" s="5" t="s">
        <v>79</v>
      </c>
      <c r="B21" s="20"/>
      <c r="C21" s="20"/>
      <c r="D21" s="20"/>
      <c r="E21" s="20"/>
      <c r="F21" s="20"/>
    </row>
    <row r="22" spans="1:6">
      <c r="A22" s="5" t="s">
        <v>80</v>
      </c>
      <c r="B22" s="21"/>
      <c r="C22" s="21"/>
      <c r="D22" s="21"/>
      <c r="E22" s="21"/>
      <c r="F22" s="21"/>
    </row>
    <row r="23" spans="1:6">
      <c r="A23" s="5" t="s">
        <v>81</v>
      </c>
      <c r="B23" s="19"/>
      <c r="C23" s="19"/>
      <c r="D23" s="19"/>
      <c r="E23" s="19"/>
      <c r="F23" s="19"/>
    </row>
    <row r="24" spans="1:6">
      <c r="A24" s="22" t="s">
        <v>85</v>
      </c>
      <c r="B24" s="23">
        <f>B11+B15+B19+B23</f>
        <v>25.970060059776003</v>
      </c>
      <c r="C24" s="23">
        <f>C11+C15+C19+C23</f>
        <v>33.500003399859196</v>
      </c>
      <c r="D24" s="23">
        <f>D11+D15+D19+D23</f>
        <v>36.741939212748797</v>
      </c>
      <c r="E24" s="23">
        <f>E11+E15+E19+E23</f>
        <v>50.178641732838408</v>
      </c>
      <c r="F24" s="23">
        <f>F11+F15+F19+F23</f>
        <v>60.556914240768009</v>
      </c>
    </row>
    <row r="25" spans="1:6" ht="15" customHeight="1">
      <c r="A25" s="12" t="s">
        <v>86</v>
      </c>
      <c r="B25" s="12" t="s">
        <v>87</v>
      </c>
      <c r="C25" s="12" t="s">
        <v>87</v>
      </c>
      <c r="D25" s="12" t="s">
        <v>87</v>
      </c>
      <c r="E25" s="12" t="s">
        <v>87</v>
      </c>
      <c r="F25" s="12" t="s">
        <v>87</v>
      </c>
    </row>
    <row r="26" spans="1:6">
      <c r="A26" s="5" t="s">
        <v>79</v>
      </c>
      <c r="B26" s="24">
        <v>3.5999999999999997E-2</v>
      </c>
      <c r="C26" s="24">
        <v>3.5999999999999997E-2</v>
      </c>
      <c r="D26" s="24">
        <v>3.5999999999999997E-2</v>
      </c>
      <c r="E26" s="24">
        <v>3.5999999999999997E-2</v>
      </c>
      <c r="F26" s="24">
        <v>3.5999999999999997E-2</v>
      </c>
    </row>
    <row r="27" spans="1:6">
      <c r="A27" s="5" t="s">
        <v>80</v>
      </c>
      <c r="B27" s="25">
        <v>1</v>
      </c>
      <c r="C27" s="25">
        <v>1</v>
      </c>
      <c r="D27" s="25">
        <v>1</v>
      </c>
      <c r="E27" s="25">
        <v>1</v>
      </c>
      <c r="F27" s="25">
        <v>1</v>
      </c>
    </row>
    <row r="28" spans="1:6">
      <c r="A28" s="5" t="s">
        <v>81</v>
      </c>
      <c r="B28" s="16">
        <f>B26*B27</f>
        <v>3.5999999999999997E-2</v>
      </c>
      <c r="C28" s="16">
        <f>C26*C27</f>
        <v>3.5999999999999997E-2</v>
      </c>
      <c r="D28" s="16">
        <f>D26*D27</f>
        <v>3.5999999999999997E-2</v>
      </c>
      <c r="E28" s="16">
        <f>E26*E27</f>
        <v>3.5999999999999997E-2</v>
      </c>
      <c r="F28" s="16">
        <f>F26*F27</f>
        <v>3.5999999999999997E-2</v>
      </c>
    </row>
    <row r="29" spans="1:6" ht="24.75" customHeight="1">
      <c r="A29" s="12" t="s">
        <v>88</v>
      </c>
      <c r="B29" s="12"/>
      <c r="C29" s="12"/>
      <c r="D29" s="12"/>
      <c r="E29" s="12"/>
      <c r="F29" s="12"/>
    </row>
    <row r="30" spans="1:6">
      <c r="A30" s="5" t="s">
        <v>79</v>
      </c>
      <c r="B30" s="26"/>
      <c r="C30" s="26"/>
      <c r="D30" s="26"/>
      <c r="E30" s="26"/>
      <c r="F30" s="26"/>
    </row>
    <row r="31" spans="1:6">
      <c r="A31" s="5" t="s">
        <v>80</v>
      </c>
      <c r="B31" s="21"/>
      <c r="C31" s="21"/>
      <c r="D31" s="21"/>
      <c r="E31" s="21"/>
      <c r="F31" s="21"/>
    </row>
    <row r="32" spans="1:6">
      <c r="A32" s="5" t="s">
        <v>81</v>
      </c>
      <c r="B32" s="16">
        <f>B30*B31</f>
        <v>0</v>
      </c>
      <c r="C32" s="16">
        <f>C30*C31</f>
        <v>0</v>
      </c>
      <c r="D32" s="16">
        <f>D30*D31</f>
        <v>0</v>
      </c>
      <c r="E32" s="16">
        <f>E30*E31</f>
        <v>0</v>
      </c>
      <c r="F32" s="16">
        <f>F30*F31</f>
        <v>0</v>
      </c>
    </row>
    <row r="33" spans="1:6" ht="29.25" customHeight="1">
      <c r="A33" s="12" t="s">
        <v>89</v>
      </c>
      <c r="B33" s="12" t="s">
        <v>90</v>
      </c>
      <c r="C33" s="12" t="s">
        <v>90</v>
      </c>
      <c r="D33" s="12" t="s">
        <v>90</v>
      </c>
      <c r="E33" s="12" t="s">
        <v>90</v>
      </c>
      <c r="F33" s="12" t="s">
        <v>90</v>
      </c>
    </row>
    <row r="34" spans="1:6">
      <c r="A34" s="5" t="s">
        <v>79</v>
      </c>
      <c r="B34" s="27">
        <v>1</v>
      </c>
      <c r="C34" s="27">
        <v>1</v>
      </c>
      <c r="D34" s="27">
        <v>1</v>
      </c>
      <c r="E34" s="27">
        <v>1</v>
      </c>
      <c r="F34" s="27">
        <v>1</v>
      </c>
    </row>
    <row r="35" spans="1:6">
      <c r="A35" s="5" t="s">
        <v>80</v>
      </c>
      <c r="B35" s="28">
        <v>1</v>
      </c>
      <c r="C35" s="28">
        <v>1</v>
      </c>
      <c r="D35" s="28">
        <v>1</v>
      </c>
      <c r="E35" s="28">
        <v>1</v>
      </c>
      <c r="F35" s="28">
        <v>1</v>
      </c>
    </row>
    <row r="36" spans="1:6">
      <c r="A36" s="5" t="s">
        <v>81</v>
      </c>
      <c r="B36" s="16">
        <f>B34*B35</f>
        <v>1</v>
      </c>
      <c r="C36" s="16">
        <f>C34*C35</f>
        <v>1</v>
      </c>
      <c r="D36" s="16">
        <f>D34*D35</f>
        <v>1</v>
      </c>
      <c r="E36" s="16">
        <f>E34*E35</f>
        <v>1</v>
      </c>
      <c r="F36" s="16">
        <f>F34*F35</f>
        <v>1</v>
      </c>
    </row>
    <row r="37" spans="1:6" ht="26.4">
      <c r="A37" s="29" t="s">
        <v>91</v>
      </c>
      <c r="B37" s="12" t="s">
        <v>92</v>
      </c>
      <c r="C37" s="12" t="s">
        <v>92</v>
      </c>
      <c r="D37" s="12" t="s">
        <v>92</v>
      </c>
      <c r="E37" s="12" t="s">
        <v>92</v>
      </c>
      <c r="F37" s="12" t="s">
        <v>92</v>
      </c>
    </row>
    <row r="38" spans="1:6">
      <c r="A38" s="30" t="s">
        <v>79</v>
      </c>
      <c r="B38" s="27">
        <v>2.31</v>
      </c>
      <c r="C38" s="27">
        <v>2.31</v>
      </c>
      <c r="D38" s="27">
        <v>2.31</v>
      </c>
      <c r="E38" s="27">
        <v>2.31</v>
      </c>
      <c r="F38" s="27">
        <v>2.31</v>
      </c>
    </row>
    <row r="39" spans="1:6">
      <c r="A39" s="30" t="s">
        <v>80</v>
      </c>
      <c r="B39" s="28">
        <v>1</v>
      </c>
      <c r="C39" s="28">
        <v>1</v>
      </c>
      <c r="D39" s="28">
        <v>1</v>
      </c>
      <c r="E39" s="28">
        <v>1</v>
      </c>
      <c r="F39" s="28">
        <v>1</v>
      </c>
    </row>
    <row r="40" spans="1:6">
      <c r="A40" s="30" t="s">
        <v>81</v>
      </c>
      <c r="B40" s="31">
        <f>B38*B39</f>
        <v>2.31</v>
      </c>
      <c r="C40" s="31">
        <f>C38*C39</f>
        <v>2.31</v>
      </c>
      <c r="D40" s="31">
        <f>D38*D39</f>
        <v>2.31</v>
      </c>
      <c r="E40" s="31">
        <f>E38*E39</f>
        <v>2.31</v>
      </c>
      <c r="F40" s="31">
        <f>F38*F39</f>
        <v>2.31</v>
      </c>
    </row>
    <row r="41" spans="1:6" ht="26.4">
      <c r="A41" s="29" t="s">
        <v>93</v>
      </c>
      <c r="B41" s="32" t="s">
        <v>94</v>
      </c>
      <c r="C41" s="32" t="s">
        <v>94</v>
      </c>
      <c r="D41" s="32" t="s">
        <v>94</v>
      </c>
      <c r="E41" s="32" t="s">
        <v>94</v>
      </c>
      <c r="F41" s="32" t="s">
        <v>94</v>
      </c>
    </row>
    <row r="42" spans="1:6">
      <c r="A42" s="30" t="s">
        <v>81</v>
      </c>
      <c r="B42" s="33">
        <v>0.1</v>
      </c>
      <c r="C42" s="33">
        <v>0.1</v>
      </c>
      <c r="D42" s="33">
        <v>0.1</v>
      </c>
      <c r="E42" s="33">
        <v>0.1</v>
      </c>
      <c r="F42" s="33">
        <v>0.1</v>
      </c>
    </row>
    <row r="43" spans="1:6" ht="34.5" customHeight="1">
      <c r="A43" s="29" t="s">
        <v>95</v>
      </c>
      <c r="B43" s="34" t="s">
        <v>96</v>
      </c>
      <c r="C43" s="34" t="s">
        <v>96</v>
      </c>
      <c r="D43" s="34" t="s">
        <v>96</v>
      </c>
      <c r="E43" s="34" t="s">
        <v>96</v>
      </c>
      <c r="F43" s="34" t="s">
        <v>96</v>
      </c>
    </row>
    <row r="44" spans="1:6">
      <c r="A44" s="30" t="s">
        <v>81</v>
      </c>
      <c r="B44" s="35">
        <v>0</v>
      </c>
      <c r="C44" s="35">
        <v>0</v>
      </c>
      <c r="D44" s="35">
        <v>0</v>
      </c>
      <c r="E44" s="35">
        <v>0</v>
      </c>
      <c r="F44" s="35">
        <v>0</v>
      </c>
    </row>
    <row r="45" spans="1:6" ht="37.5" customHeight="1">
      <c r="A45" s="29" t="s">
        <v>97</v>
      </c>
      <c r="B45" s="32" t="s">
        <v>98</v>
      </c>
      <c r="C45" s="32" t="s">
        <v>98</v>
      </c>
      <c r="D45" s="32" t="s">
        <v>98</v>
      </c>
      <c r="E45" s="32" t="s">
        <v>98</v>
      </c>
      <c r="F45" s="32" t="s">
        <v>98</v>
      </c>
    </row>
    <row r="46" spans="1:6">
      <c r="A46" s="30" t="s">
        <v>81</v>
      </c>
      <c r="B46" s="36">
        <f>6.48*2/12</f>
        <v>1.08</v>
      </c>
      <c r="C46" s="36">
        <f>6.48*2/8</f>
        <v>1.62</v>
      </c>
      <c r="D46" s="36">
        <f>6.48*2/8</f>
        <v>1.62</v>
      </c>
      <c r="E46" s="36">
        <f>6.48*2/8</f>
        <v>1.62</v>
      </c>
      <c r="F46" s="36">
        <f>6.48*2/8</f>
        <v>1.62</v>
      </c>
    </row>
    <row r="47" spans="1:6" ht="26.25" customHeight="1">
      <c r="A47" s="29" t="s">
        <v>99</v>
      </c>
      <c r="B47" s="37" t="s">
        <v>100</v>
      </c>
      <c r="C47" s="37" t="s">
        <v>100</v>
      </c>
      <c r="D47" s="37" t="s">
        <v>100</v>
      </c>
      <c r="E47" s="37" t="s">
        <v>100</v>
      </c>
      <c r="F47" s="37" t="s">
        <v>100</v>
      </c>
    </row>
    <row r="48" spans="1:6">
      <c r="A48" s="30" t="s">
        <v>81</v>
      </c>
      <c r="B48" s="27">
        <v>0.03</v>
      </c>
      <c r="C48" s="27">
        <v>0.03</v>
      </c>
      <c r="D48" s="27">
        <v>0.03</v>
      </c>
      <c r="E48" s="27">
        <v>0.03</v>
      </c>
      <c r="F48" s="27">
        <v>0.03</v>
      </c>
    </row>
    <row r="49" spans="1:6" ht="15.75" customHeight="1">
      <c r="A49" s="29" t="s">
        <v>101</v>
      </c>
      <c r="B49" s="12" t="s">
        <v>102</v>
      </c>
      <c r="C49" s="12" t="s">
        <v>102</v>
      </c>
      <c r="D49" s="12" t="s">
        <v>102</v>
      </c>
      <c r="E49" s="12" t="s">
        <v>102</v>
      </c>
      <c r="F49" s="12" t="s">
        <v>102</v>
      </c>
    </row>
    <row r="50" spans="1:6">
      <c r="A50" s="30" t="s">
        <v>81</v>
      </c>
      <c r="B50" s="38">
        <f>0.05*(39+10+39+10+39+10)*0.01*2*1.03/12</f>
        <v>1.2617500000000002E-2</v>
      </c>
      <c r="C50" s="38">
        <f>0.05*(39+10+39+10+39+10)*0.01*2*1.03/12</f>
        <v>1.2617500000000002E-2</v>
      </c>
      <c r="D50" s="38">
        <f>0.05*(39+10+39+10+39+10)*0.01*2*1.03/12</f>
        <v>1.2617500000000002E-2</v>
      </c>
      <c r="E50" s="38">
        <f>0.05*(39+10+39+10+39+10)*0.01*2*1.03/12</f>
        <v>1.2617500000000002E-2</v>
      </c>
      <c r="F50" s="38">
        <f>0.05*(39+10+39+10+39+10)*0.01*2*1.03/12</f>
        <v>1.2617500000000002E-2</v>
      </c>
    </row>
    <row r="51" spans="1:6">
      <c r="A51" s="39" t="s">
        <v>103</v>
      </c>
      <c r="B51" s="40">
        <v>43</v>
      </c>
      <c r="C51" s="40">
        <v>57</v>
      </c>
      <c r="D51" s="40">
        <v>57</v>
      </c>
      <c r="E51" s="40">
        <v>57</v>
      </c>
      <c r="F51" s="40">
        <v>57</v>
      </c>
    </row>
    <row r="52" spans="1:6">
      <c r="A52" s="39" t="s">
        <v>104</v>
      </c>
      <c r="B52" s="40">
        <v>38</v>
      </c>
      <c r="C52" s="40">
        <v>41</v>
      </c>
      <c r="D52" s="40">
        <v>41</v>
      </c>
      <c r="E52" s="40">
        <v>41</v>
      </c>
      <c r="F52" s="40">
        <v>41</v>
      </c>
    </row>
    <row r="53" spans="1:6" ht="13.5" customHeight="1">
      <c r="A53" s="39" t="s">
        <v>105</v>
      </c>
      <c r="B53" s="40">
        <v>66</v>
      </c>
      <c r="C53" s="40">
        <v>38</v>
      </c>
      <c r="D53" s="40">
        <v>40</v>
      </c>
      <c r="E53" s="40">
        <v>52</v>
      </c>
      <c r="F53" s="40">
        <v>64</v>
      </c>
    </row>
    <row r="54" spans="1:6" ht="16.5" customHeight="1">
      <c r="A54" s="41" t="s">
        <v>106</v>
      </c>
      <c r="B54" s="42">
        <v>12</v>
      </c>
      <c r="C54" s="42">
        <v>8</v>
      </c>
      <c r="D54" s="42">
        <v>8</v>
      </c>
      <c r="E54" s="42">
        <v>8</v>
      </c>
      <c r="F54" s="42">
        <v>8</v>
      </c>
    </row>
    <row r="55" spans="1:6">
      <c r="A55" s="39" t="s">
        <v>107</v>
      </c>
      <c r="B55" s="34">
        <v>7.5</v>
      </c>
      <c r="C55" s="34">
        <v>7.5</v>
      </c>
      <c r="D55" s="34">
        <v>7.5</v>
      </c>
      <c r="E55" s="34">
        <v>7.5</v>
      </c>
      <c r="F55" s="34">
        <v>7.5</v>
      </c>
    </row>
    <row r="56" spans="1:6">
      <c r="A56" s="30" t="s">
        <v>81</v>
      </c>
      <c r="B56" s="43">
        <f>(B51+B52+8)*(B52+B53+4)*0.0001*B55/B54</f>
        <v>0.60075000000000001</v>
      </c>
      <c r="C56" s="43">
        <f>(C51+C52+8)*(C52+C53+4)*0.0001*C55/C54</f>
        <v>0.82481250000000006</v>
      </c>
      <c r="D56" s="43">
        <f>(D51+D52+8)*(D52+D53+4)*0.0001*D55/D54</f>
        <v>0.84468750000000004</v>
      </c>
      <c r="E56" s="43">
        <f>(E51+E52+8)*(E52+E53+4)*0.0001*E55/E54</f>
        <v>0.9639375</v>
      </c>
      <c r="F56" s="43">
        <f>(F51+F52+8)*(F52+F53+4)*0.0001*F55/F54</f>
        <v>1.0831875</v>
      </c>
    </row>
    <row r="57" spans="1:6" ht="24">
      <c r="A57" s="44" t="s">
        <v>108</v>
      </c>
      <c r="B57" s="45">
        <f>B56+B50+B48+B46+B44+B42+B40+B36+B32+B28</f>
        <v>5.1693674999999999</v>
      </c>
      <c r="C57" s="45">
        <f>C56+C50+C48+C46+C44+C42+C40+C36+C32+C28</f>
        <v>5.9334299999999995</v>
      </c>
      <c r="D57" s="45">
        <f>D56+D50+D48+D46+D44+D42+D40+D36+D32+D28</f>
        <v>5.9533050000000003</v>
      </c>
      <c r="E57" s="45">
        <f>E56+E50+E48+E46+E44+E42+E40+E36+E32+E28</f>
        <v>6.0725549999999995</v>
      </c>
      <c r="F57" s="45">
        <f>F56+F50+F48+F46+F44+F42+F40+F36+F32+F28</f>
        <v>6.1918049999999996</v>
      </c>
    </row>
    <row r="58" spans="1:6" ht="24">
      <c r="A58" s="44" t="s">
        <v>109</v>
      </c>
      <c r="B58" s="46">
        <f>B24+B57</f>
        <v>31.139427559776003</v>
      </c>
      <c r="C58" s="46">
        <f>C24+C57</f>
        <v>39.433433399859197</v>
      </c>
      <c r="D58" s="46">
        <f>D24+D57</f>
        <v>42.695244212748797</v>
      </c>
      <c r="E58" s="46">
        <f>E24+E57</f>
        <v>56.251196732838409</v>
      </c>
      <c r="F58" s="46">
        <f>F24+F57</f>
        <v>66.748719240768011</v>
      </c>
    </row>
    <row r="59" spans="1:6">
      <c r="A59" s="30" t="s">
        <v>110</v>
      </c>
      <c r="B59" s="47">
        <f>0.5+0.5+(60*2+90*2)*0.0254*0.15+0.3</f>
        <v>2.4429999999999996</v>
      </c>
      <c r="C59" s="47">
        <f>0.5+0.5+(60*2+90*2)*0.0254*0.15+0.3</f>
        <v>2.4429999999999996</v>
      </c>
      <c r="D59" s="47">
        <f>0.5+0.5+(66*2+90*2)*0.0254*0.15+0.3</f>
        <v>2.4887199999999998</v>
      </c>
      <c r="E59" s="47">
        <f>0.5+0.5+(90*2+90*2)*0.0254*0.15+0.3</f>
        <v>2.6715999999999998</v>
      </c>
      <c r="F59" s="47">
        <f>0.5+0.5+(108*2+90*2)*0.0254*0.15+0.3</f>
        <v>2.8087599999999995</v>
      </c>
    </row>
    <row r="60" spans="1:6">
      <c r="A60" s="30" t="s">
        <v>111</v>
      </c>
      <c r="B60" s="48">
        <f>(3000+1265+355+40)/65*(B51*B52*B53)/B54/10^6+720/20000</f>
        <v>0.68029876923076926</v>
      </c>
      <c r="C60" s="48">
        <f>(3000+1265+355+40)/65*(C51*C52*C53)/C54/10^6+720/20000</f>
        <v>0.83183838461538462</v>
      </c>
      <c r="D60" s="48">
        <f>(3000+1265+355+40)/65*(D51*D52*D53)/D54/10^6+720/20000</f>
        <v>0.87372461538461543</v>
      </c>
      <c r="E60" s="48">
        <f>(3000+1265+355+40)/65*(E51*E52*E53)/E54/10^6+720/20000</f>
        <v>1.1250420000000001</v>
      </c>
      <c r="F60" s="48">
        <f>(3000+1265+355+40)/65*(F51*F52*F53)/F54/10^6+720/20000</f>
        <v>1.3763593846153848</v>
      </c>
    </row>
    <row r="61" spans="1:6">
      <c r="A61" s="30" t="s">
        <v>112</v>
      </c>
      <c r="B61" s="26">
        <f>B59*0.13</f>
        <v>0.31758999999999998</v>
      </c>
      <c r="C61" s="26">
        <f>C59*0.13</f>
        <v>0.31758999999999998</v>
      </c>
      <c r="D61" s="26">
        <f>D59*0.13</f>
        <v>0.32353359999999998</v>
      </c>
      <c r="E61" s="26">
        <f>E59*0.13</f>
        <v>0.34730800000000001</v>
      </c>
      <c r="F61" s="26">
        <f>F59*0.13</f>
        <v>0.36513879999999993</v>
      </c>
    </row>
    <row r="62" spans="1:6">
      <c r="A62" s="30" t="s">
        <v>113</v>
      </c>
      <c r="B62" s="49">
        <v>8.1999999999999993</v>
      </c>
      <c r="C62" s="49">
        <v>8.1999999999999993</v>
      </c>
      <c r="D62" s="49">
        <v>8.1999999999999993</v>
      </c>
      <c r="E62" s="49">
        <v>8.1999999999999993</v>
      </c>
      <c r="F62" s="49">
        <v>8.1999999999999993</v>
      </c>
    </row>
    <row r="63" spans="1:6">
      <c r="A63" s="30" t="s">
        <v>114</v>
      </c>
      <c r="B63" s="50"/>
      <c r="C63" s="50"/>
      <c r="D63" s="50"/>
      <c r="E63" s="50"/>
      <c r="F63" s="50"/>
    </row>
    <row r="64" spans="1:6" ht="18.75" customHeight="1">
      <c r="A64" s="51" t="s">
        <v>115</v>
      </c>
      <c r="B64" s="52">
        <f>B59+B60+B61</f>
        <v>3.440888769230769</v>
      </c>
      <c r="C64" s="52">
        <f>C59+C60+C61</f>
        <v>3.5924283846153844</v>
      </c>
      <c r="D64" s="52">
        <f>D59+D60+D61</f>
        <v>3.6859782153846155</v>
      </c>
      <c r="E64" s="52">
        <f>E59+E60+E61</f>
        <v>4.1439500000000002</v>
      </c>
      <c r="F64" s="52">
        <f>F59+F60+F61</f>
        <v>4.5502581846153838</v>
      </c>
    </row>
    <row r="65" spans="1:6" ht="18.75" customHeight="1">
      <c r="A65" s="51" t="s">
        <v>116</v>
      </c>
      <c r="B65" s="52">
        <f>B58+B64</f>
        <v>34.58031632900677</v>
      </c>
      <c r="C65" s="52">
        <f>C58+C64</f>
        <v>43.025861784474579</v>
      </c>
      <c r="D65" s="52">
        <f>D58+D64</f>
        <v>46.381222428133412</v>
      </c>
      <c r="E65" s="52">
        <f>E58+E64</f>
        <v>60.395146732838413</v>
      </c>
      <c r="F65" s="52">
        <f>F58+F64</f>
        <v>71.298977425383399</v>
      </c>
    </row>
    <row r="66" spans="1:6" ht="18.75" customHeight="1">
      <c r="A66" s="53" t="s">
        <v>117</v>
      </c>
      <c r="B66" s="54">
        <f>B65/(B62+B63)</f>
        <v>4.2171117474398505</v>
      </c>
      <c r="C66" s="54">
        <f>C65/(C62+C63)</f>
        <v>5.2470563151798268</v>
      </c>
      <c r="D66" s="54">
        <f>D65/(D62+D63)</f>
        <v>5.6562466375772456</v>
      </c>
      <c r="E66" s="54">
        <f>E65/(E62+E63)</f>
        <v>7.3652617966876122</v>
      </c>
      <c r="F66" s="54">
        <f>F65/(F62+F63)</f>
        <v>8.6949972469979766</v>
      </c>
    </row>
    <row r="67" spans="1:6" ht="18.75" customHeight="1">
      <c r="A67" s="55">
        <v>1.05</v>
      </c>
      <c r="B67" s="56">
        <f>B65*$A$67</f>
        <v>36.309332145457113</v>
      </c>
      <c r="C67" s="56">
        <f>C65*$A$67</f>
        <v>45.177154873698306</v>
      </c>
      <c r="D67" s="56">
        <f>D65*$A$67</f>
        <v>48.700283549540082</v>
      </c>
      <c r="E67" s="56">
        <f>E65*$A$67</f>
        <v>63.414904069480336</v>
      </c>
      <c r="F67" s="56">
        <f>F65*$A$67</f>
        <v>74.863926296652565</v>
      </c>
    </row>
    <row r="68" spans="1:6">
      <c r="A68" s="53" t="s">
        <v>118</v>
      </c>
      <c r="B68" s="57">
        <f>B67/B62+B63</f>
        <v>4.4279673348118438</v>
      </c>
      <c r="C68" s="57">
        <f>C67/C62+C63</f>
        <v>5.5094091309388187</v>
      </c>
      <c r="D68" s="57">
        <f>D67/D62+D63</f>
        <v>5.9390589694561084</v>
      </c>
      <c r="E68" s="57">
        <f>E67/E62+E63</f>
        <v>7.7335248865219928</v>
      </c>
      <c r="F68" s="57">
        <f>F67/F62+F63</f>
        <v>9.1297471093478748</v>
      </c>
    </row>
    <row r="69" spans="1:6" ht="14.25" customHeight="1"/>
    <row r="70" spans="1:6" s="62" customFormat="1" ht="18.75" customHeight="1">
      <c r="A70" s="59" t="s">
        <v>119</v>
      </c>
      <c r="B70" s="86">
        <v>4.1100000000000003</v>
      </c>
      <c r="C70" s="61">
        <v>5.16</v>
      </c>
      <c r="D70" s="61">
        <v>5.6</v>
      </c>
      <c r="E70" s="61">
        <v>7.1</v>
      </c>
      <c r="F70" s="86">
        <v>8.35</v>
      </c>
    </row>
    <row r="71" spans="1:6">
      <c r="A71" s="63" t="s">
        <v>120</v>
      </c>
      <c r="B71" s="60">
        <v>4.17</v>
      </c>
      <c r="C71" s="61">
        <v>5.22</v>
      </c>
      <c r="D71" s="61">
        <v>5.66</v>
      </c>
      <c r="E71" s="60">
        <v>7.16</v>
      </c>
      <c r="F71" s="61">
        <v>8.41</v>
      </c>
    </row>
  </sheetData>
  <phoneticPr fontId="55"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
  <sheetViews>
    <sheetView workbookViewId="0">
      <selection activeCell="L22" sqref="L22"/>
    </sheetView>
  </sheetViews>
  <sheetFormatPr defaultColWidth="10.21875" defaultRowHeight="14.4"/>
  <cols>
    <col min="1" max="2" width="10.21875" style="93"/>
    <col min="3" max="3" width="12.21875" style="93" customWidth="1"/>
    <col min="4" max="4" width="11.88671875" style="93" customWidth="1"/>
    <col min="5" max="11" width="10.21875" style="93"/>
    <col min="12" max="12" width="52.109375" style="93" customWidth="1"/>
    <col min="13" max="258" width="10.21875" style="93"/>
    <col min="259" max="259" width="12.21875" style="93" customWidth="1"/>
    <col min="260" max="260" width="11.88671875" style="93" customWidth="1"/>
    <col min="261" max="267" width="10.21875" style="93"/>
    <col min="268" max="268" width="52.109375" style="93" customWidth="1"/>
    <col min="269" max="514" width="10.21875" style="93"/>
    <col min="515" max="515" width="12.21875" style="93" customWidth="1"/>
    <col min="516" max="516" width="11.88671875" style="93" customWidth="1"/>
    <col min="517" max="523" width="10.21875" style="93"/>
    <col min="524" max="524" width="52.109375" style="93" customWidth="1"/>
    <col min="525" max="770" width="10.21875" style="93"/>
    <col min="771" max="771" width="12.21875" style="93" customWidth="1"/>
    <col min="772" max="772" width="11.88671875" style="93" customWidth="1"/>
    <col min="773" max="779" width="10.21875" style="93"/>
    <col min="780" max="780" width="52.109375" style="93" customWidth="1"/>
    <col min="781" max="1026" width="10.21875" style="93"/>
    <col min="1027" max="1027" width="12.21875" style="93" customWidth="1"/>
    <col min="1028" max="1028" width="11.88671875" style="93" customWidth="1"/>
    <col min="1029" max="1035" width="10.21875" style="93"/>
    <col min="1036" max="1036" width="52.109375" style="93" customWidth="1"/>
    <col min="1037" max="1282" width="10.21875" style="93"/>
    <col min="1283" max="1283" width="12.21875" style="93" customWidth="1"/>
    <col min="1284" max="1284" width="11.88671875" style="93" customWidth="1"/>
    <col min="1285" max="1291" width="10.21875" style="93"/>
    <col min="1292" max="1292" width="52.109375" style="93" customWidth="1"/>
    <col min="1293" max="1538" width="10.21875" style="93"/>
    <col min="1539" max="1539" width="12.21875" style="93" customWidth="1"/>
    <col min="1540" max="1540" width="11.88671875" style="93" customWidth="1"/>
    <col min="1541" max="1547" width="10.21875" style="93"/>
    <col min="1548" max="1548" width="52.109375" style="93" customWidth="1"/>
    <col min="1549" max="1794" width="10.21875" style="93"/>
    <col min="1795" max="1795" width="12.21875" style="93" customWidth="1"/>
    <col min="1796" max="1796" width="11.88671875" style="93" customWidth="1"/>
    <col min="1797" max="1803" width="10.21875" style="93"/>
    <col min="1804" max="1804" width="52.109375" style="93" customWidth="1"/>
    <col min="1805" max="2050" width="10.21875" style="93"/>
    <col min="2051" max="2051" width="12.21875" style="93" customWidth="1"/>
    <col min="2052" max="2052" width="11.88671875" style="93" customWidth="1"/>
    <col min="2053" max="2059" width="10.21875" style="93"/>
    <col min="2060" max="2060" width="52.109375" style="93" customWidth="1"/>
    <col min="2061" max="2306" width="10.21875" style="93"/>
    <col min="2307" max="2307" width="12.21875" style="93" customWidth="1"/>
    <col min="2308" max="2308" width="11.88671875" style="93" customWidth="1"/>
    <col min="2309" max="2315" width="10.21875" style="93"/>
    <col min="2316" max="2316" width="52.109375" style="93" customWidth="1"/>
    <col min="2317" max="2562" width="10.21875" style="93"/>
    <col min="2563" max="2563" width="12.21875" style="93" customWidth="1"/>
    <col min="2564" max="2564" width="11.88671875" style="93" customWidth="1"/>
    <col min="2565" max="2571" width="10.21875" style="93"/>
    <col min="2572" max="2572" width="52.109375" style="93" customWidth="1"/>
    <col min="2573" max="2818" width="10.21875" style="93"/>
    <col min="2819" max="2819" width="12.21875" style="93" customWidth="1"/>
    <col min="2820" max="2820" width="11.88671875" style="93" customWidth="1"/>
    <col min="2821" max="2827" width="10.21875" style="93"/>
    <col min="2828" max="2828" width="52.109375" style="93" customWidth="1"/>
    <col min="2829" max="3074" width="10.21875" style="93"/>
    <col min="3075" max="3075" width="12.21875" style="93" customWidth="1"/>
    <col min="3076" max="3076" width="11.88671875" style="93" customWidth="1"/>
    <col min="3077" max="3083" width="10.21875" style="93"/>
    <col min="3084" max="3084" width="52.109375" style="93" customWidth="1"/>
    <col min="3085" max="3330" width="10.21875" style="93"/>
    <col min="3331" max="3331" width="12.21875" style="93" customWidth="1"/>
    <col min="3332" max="3332" width="11.88671875" style="93" customWidth="1"/>
    <col min="3333" max="3339" width="10.21875" style="93"/>
    <col min="3340" max="3340" width="52.109375" style="93" customWidth="1"/>
    <col min="3341" max="3586" width="10.21875" style="93"/>
    <col min="3587" max="3587" width="12.21875" style="93" customWidth="1"/>
    <col min="3588" max="3588" width="11.88671875" style="93" customWidth="1"/>
    <col min="3589" max="3595" width="10.21875" style="93"/>
    <col min="3596" max="3596" width="52.109375" style="93" customWidth="1"/>
    <col min="3597" max="3842" width="10.21875" style="93"/>
    <col min="3843" max="3843" width="12.21875" style="93" customWidth="1"/>
    <col min="3844" max="3844" width="11.88671875" style="93" customWidth="1"/>
    <col min="3845" max="3851" width="10.21875" style="93"/>
    <col min="3852" max="3852" width="52.109375" style="93" customWidth="1"/>
    <col min="3853" max="4098" width="10.21875" style="93"/>
    <col min="4099" max="4099" width="12.21875" style="93" customWidth="1"/>
    <col min="4100" max="4100" width="11.88671875" style="93" customWidth="1"/>
    <col min="4101" max="4107" width="10.21875" style="93"/>
    <col min="4108" max="4108" width="52.109375" style="93" customWidth="1"/>
    <col min="4109" max="4354" width="10.21875" style="93"/>
    <col min="4355" max="4355" width="12.21875" style="93" customWidth="1"/>
    <col min="4356" max="4356" width="11.88671875" style="93" customWidth="1"/>
    <col min="4357" max="4363" width="10.21875" style="93"/>
    <col min="4364" max="4364" width="52.109375" style="93" customWidth="1"/>
    <col min="4365" max="4610" width="10.21875" style="93"/>
    <col min="4611" max="4611" width="12.21875" style="93" customWidth="1"/>
    <col min="4612" max="4612" width="11.88671875" style="93" customWidth="1"/>
    <col min="4613" max="4619" width="10.21875" style="93"/>
    <col min="4620" max="4620" width="52.109375" style="93" customWidth="1"/>
    <col min="4621" max="4866" width="10.21875" style="93"/>
    <col min="4867" max="4867" width="12.21875" style="93" customWidth="1"/>
    <col min="4868" max="4868" width="11.88671875" style="93" customWidth="1"/>
    <col min="4869" max="4875" width="10.21875" style="93"/>
    <col min="4876" max="4876" width="52.109375" style="93" customWidth="1"/>
    <col min="4877" max="5122" width="10.21875" style="93"/>
    <col min="5123" max="5123" width="12.21875" style="93" customWidth="1"/>
    <col min="5124" max="5124" width="11.88671875" style="93" customWidth="1"/>
    <col min="5125" max="5131" width="10.21875" style="93"/>
    <col min="5132" max="5132" width="52.109375" style="93" customWidth="1"/>
    <col min="5133" max="5378" width="10.21875" style="93"/>
    <col min="5379" max="5379" width="12.21875" style="93" customWidth="1"/>
    <col min="5380" max="5380" width="11.88671875" style="93" customWidth="1"/>
    <col min="5381" max="5387" width="10.21875" style="93"/>
    <col min="5388" max="5388" width="52.109375" style="93" customWidth="1"/>
    <col min="5389" max="5634" width="10.21875" style="93"/>
    <col min="5635" max="5635" width="12.21875" style="93" customWidth="1"/>
    <col min="5636" max="5636" width="11.88671875" style="93" customWidth="1"/>
    <col min="5637" max="5643" width="10.21875" style="93"/>
    <col min="5644" max="5644" width="52.109375" style="93" customWidth="1"/>
    <col min="5645" max="5890" width="10.21875" style="93"/>
    <col min="5891" max="5891" width="12.21875" style="93" customWidth="1"/>
    <col min="5892" max="5892" width="11.88671875" style="93" customWidth="1"/>
    <col min="5893" max="5899" width="10.21875" style="93"/>
    <col min="5900" max="5900" width="52.109375" style="93" customWidth="1"/>
    <col min="5901" max="6146" width="10.21875" style="93"/>
    <col min="6147" max="6147" width="12.21875" style="93" customWidth="1"/>
    <col min="6148" max="6148" width="11.88671875" style="93" customWidth="1"/>
    <col min="6149" max="6155" width="10.21875" style="93"/>
    <col min="6156" max="6156" width="52.109375" style="93" customWidth="1"/>
    <col min="6157" max="6402" width="10.21875" style="93"/>
    <col min="6403" max="6403" width="12.21875" style="93" customWidth="1"/>
    <col min="6404" max="6404" width="11.88671875" style="93" customWidth="1"/>
    <col min="6405" max="6411" width="10.21875" style="93"/>
    <col min="6412" max="6412" width="52.109375" style="93" customWidth="1"/>
    <col min="6413" max="6658" width="10.21875" style="93"/>
    <col min="6659" max="6659" width="12.21875" style="93" customWidth="1"/>
    <col min="6660" max="6660" width="11.88671875" style="93" customWidth="1"/>
    <col min="6661" max="6667" width="10.21875" style="93"/>
    <col min="6668" max="6668" width="52.109375" style="93" customWidth="1"/>
    <col min="6669" max="6914" width="10.21875" style="93"/>
    <col min="6915" max="6915" width="12.21875" style="93" customWidth="1"/>
    <col min="6916" max="6916" width="11.88671875" style="93" customWidth="1"/>
    <col min="6917" max="6923" width="10.21875" style="93"/>
    <col min="6924" max="6924" width="52.109375" style="93" customWidth="1"/>
    <col min="6925" max="7170" width="10.21875" style="93"/>
    <col min="7171" max="7171" width="12.21875" style="93" customWidth="1"/>
    <col min="7172" max="7172" width="11.88671875" style="93" customWidth="1"/>
    <col min="7173" max="7179" width="10.21875" style="93"/>
    <col min="7180" max="7180" width="52.109375" style="93" customWidth="1"/>
    <col min="7181" max="7426" width="10.21875" style="93"/>
    <col min="7427" max="7427" width="12.21875" style="93" customWidth="1"/>
    <col min="7428" max="7428" width="11.88671875" style="93" customWidth="1"/>
    <col min="7429" max="7435" width="10.21875" style="93"/>
    <col min="7436" max="7436" width="52.109375" style="93" customWidth="1"/>
    <col min="7437" max="7682" width="10.21875" style="93"/>
    <col min="7683" max="7683" width="12.21875" style="93" customWidth="1"/>
    <col min="7684" max="7684" width="11.88671875" style="93" customWidth="1"/>
    <col min="7685" max="7691" width="10.21875" style="93"/>
    <col min="7692" max="7692" width="52.109375" style="93" customWidth="1"/>
    <col min="7693" max="7938" width="10.21875" style="93"/>
    <col min="7939" max="7939" width="12.21875" style="93" customWidth="1"/>
    <col min="7940" max="7940" width="11.88671875" style="93" customWidth="1"/>
    <col min="7941" max="7947" width="10.21875" style="93"/>
    <col min="7948" max="7948" width="52.109375" style="93" customWidth="1"/>
    <col min="7949" max="8194" width="10.21875" style="93"/>
    <col min="8195" max="8195" width="12.21875" style="93" customWidth="1"/>
    <col min="8196" max="8196" width="11.88671875" style="93" customWidth="1"/>
    <col min="8197" max="8203" width="10.21875" style="93"/>
    <col min="8204" max="8204" width="52.109375" style="93" customWidth="1"/>
    <col min="8205" max="8450" width="10.21875" style="93"/>
    <col min="8451" max="8451" width="12.21875" style="93" customWidth="1"/>
    <col min="8452" max="8452" width="11.88671875" style="93" customWidth="1"/>
    <col min="8453" max="8459" width="10.21875" style="93"/>
    <col min="8460" max="8460" width="52.109375" style="93" customWidth="1"/>
    <col min="8461" max="8706" width="10.21875" style="93"/>
    <col min="8707" max="8707" width="12.21875" style="93" customWidth="1"/>
    <col min="8708" max="8708" width="11.88671875" style="93" customWidth="1"/>
    <col min="8709" max="8715" width="10.21875" style="93"/>
    <col min="8716" max="8716" width="52.109375" style="93" customWidth="1"/>
    <col min="8717" max="8962" width="10.21875" style="93"/>
    <col min="8963" max="8963" width="12.21875" style="93" customWidth="1"/>
    <col min="8964" max="8964" width="11.88671875" style="93" customWidth="1"/>
    <col min="8965" max="8971" width="10.21875" style="93"/>
    <col min="8972" max="8972" width="52.109375" style="93" customWidth="1"/>
    <col min="8973" max="9218" width="10.21875" style="93"/>
    <col min="9219" max="9219" width="12.21875" style="93" customWidth="1"/>
    <col min="9220" max="9220" width="11.88671875" style="93" customWidth="1"/>
    <col min="9221" max="9227" width="10.21875" style="93"/>
    <col min="9228" max="9228" width="52.109375" style="93" customWidth="1"/>
    <col min="9229" max="9474" width="10.21875" style="93"/>
    <col min="9475" max="9475" width="12.21875" style="93" customWidth="1"/>
    <col min="9476" max="9476" width="11.88671875" style="93" customWidth="1"/>
    <col min="9477" max="9483" width="10.21875" style="93"/>
    <col min="9484" max="9484" width="52.109375" style="93" customWidth="1"/>
    <col min="9485" max="9730" width="10.21875" style="93"/>
    <col min="9731" max="9731" width="12.21875" style="93" customWidth="1"/>
    <col min="9732" max="9732" width="11.88671875" style="93" customWidth="1"/>
    <col min="9733" max="9739" width="10.21875" style="93"/>
    <col min="9740" max="9740" width="52.109375" style="93" customWidth="1"/>
    <col min="9741" max="9986" width="10.21875" style="93"/>
    <col min="9987" max="9987" width="12.21875" style="93" customWidth="1"/>
    <col min="9988" max="9988" width="11.88671875" style="93" customWidth="1"/>
    <col min="9989" max="9995" width="10.21875" style="93"/>
    <col min="9996" max="9996" width="52.109375" style="93" customWidth="1"/>
    <col min="9997" max="10242" width="10.21875" style="93"/>
    <col min="10243" max="10243" width="12.21875" style="93" customWidth="1"/>
    <col min="10244" max="10244" width="11.88671875" style="93" customWidth="1"/>
    <col min="10245" max="10251" width="10.21875" style="93"/>
    <col min="10252" max="10252" width="52.109375" style="93" customWidth="1"/>
    <col min="10253" max="10498" width="10.21875" style="93"/>
    <col min="10499" max="10499" width="12.21875" style="93" customWidth="1"/>
    <col min="10500" max="10500" width="11.88671875" style="93" customWidth="1"/>
    <col min="10501" max="10507" width="10.21875" style="93"/>
    <col min="10508" max="10508" width="52.109375" style="93" customWidth="1"/>
    <col min="10509" max="10754" width="10.21875" style="93"/>
    <col min="10755" max="10755" width="12.21875" style="93" customWidth="1"/>
    <col min="10756" max="10756" width="11.88671875" style="93" customWidth="1"/>
    <col min="10757" max="10763" width="10.21875" style="93"/>
    <col min="10764" max="10764" width="52.109375" style="93" customWidth="1"/>
    <col min="10765" max="11010" width="10.21875" style="93"/>
    <col min="11011" max="11011" width="12.21875" style="93" customWidth="1"/>
    <col min="11012" max="11012" width="11.88671875" style="93" customWidth="1"/>
    <col min="11013" max="11019" width="10.21875" style="93"/>
    <col min="11020" max="11020" width="52.109375" style="93" customWidth="1"/>
    <col min="11021" max="11266" width="10.21875" style="93"/>
    <col min="11267" max="11267" width="12.21875" style="93" customWidth="1"/>
    <col min="11268" max="11268" width="11.88671875" style="93" customWidth="1"/>
    <col min="11269" max="11275" width="10.21875" style="93"/>
    <col min="11276" max="11276" width="52.109375" style="93" customWidth="1"/>
    <col min="11277" max="11522" width="10.21875" style="93"/>
    <col min="11523" max="11523" width="12.21875" style="93" customWidth="1"/>
    <col min="11524" max="11524" width="11.88671875" style="93" customWidth="1"/>
    <col min="11525" max="11531" width="10.21875" style="93"/>
    <col min="11532" max="11532" width="52.109375" style="93" customWidth="1"/>
    <col min="11533" max="11778" width="10.21875" style="93"/>
    <col min="11779" max="11779" width="12.21875" style="93" customWidth="1"/>
    <col min="11780" max="11780" width="11.88671875" style="93" customWidth="1"/>
    <col min="11781" max="11787" width="10.21875" style="93"/>
    <col min="11788" max="11788" width="52.109375" style="93" customWidth="1"/>
    <col min="11789" max="12034" width="10.21875" style="93"/>
    <col min="12035" max="12035" width="12.21875" style="93" customWidth="1"/>
    <col min="12036" max="12036" width="11.88671875" style="93" customWidth="1"/>
    <col min="12037" max="12043" width="10.21875" style="93"/>
    <col min="12044" max="12044" width="52.109375" style="93" customWidth="1"/>
    <col min="12045" max="12290" width="10.21875" style="93"/>
    <col min="12291" max="12291" width="12.21875" style="93" customWidth="1"/>
    <col min="12292" max="12292" width="11.88671875" style="93" customWidth="1"/>
    <col min="12293" max="12299" width="10.21875" style="93"/>
    <col min="12300" max="12300" width="52.109375" style="93" customWidth="1"/>
    <col min="12301" max="12546" width="10.21875" style="93"/>
    <col min="12547" max="12547" width="12.21875" style="93" customWidth="1"/>
    <col min="12548" max="12548" width="11.88671875" style="93" customWidth="1"/>
    <col min="12549" max="12555" width="10.21875" style="93"/>
    <col min="12556" max="12556" width="52.109375" style="93" customWidth="1"/>
    <col min="12557" max="12802" width="10.21875" style="93"/>
    <col min="12803" max="12803" width="12.21875" style="93" customWidth="1"/>
    <col min="12804" max="12804" width="11.88671875" style="93" customWidth="1"/>
    <col min="12805" max="12811" width="10.21875" style="93"/>
    <col min="12812" max="12812" width="52.109375" style="93" customWidth="1"/>
    <col min="12813" max="13058" width="10.21875" style="93"/>
    <col min="13059" max="13059" width="12.21875" style="93" customWidth="1"/>
    <col min="13060" max="13060" width="11.88671875" style="93" customWidth="1"/>
    <col min="13061" max="13067" width="10.21875" style="93"/>
    <col min="13068" max="13068" width="52.109375" style="93" customWidth="1"/>
    <col min="13069" max="13314" width="10.21875" style="93"/>
    <col min="13315" max="13315" width="12.21875" style="93" customWidth="1"/>
    <col min="13316" max="13316" width="11.88671875" style="93" customWidth="1"/>
    <col min="13317" max="13323" width="10.21875" style="93"/>
    <col min="13324" max="13324" width="52.109375" style="93" customWidth="1"/>
    <col min="13325" max="13570" width="10.21875" style="93"/>
    <col min="13571" max="13571" width="12.21875" style="93" customWidth="1"/>
    <col min="13572" max="13572" width="11.88671875" style="93" customWidth="1"/>
    <col min="13573" max="13579" width="10.21875" style="93"/>
    <col min="13580" max="13580" width="52.109375" style="93" customWidth="1"/>
    <col min="13581" max="13826" width="10.21875" style="93"/>
    <col min="13827" max="13827" width="12.21875" style="93" customWidth="1"/>
    <col min="13828" max="13828" width="11.88671875" style="93" customWidth="1"/>
    <col min="13829" max="13835" width="10.21875" style="93"/>
    <col min="13836" max="13836" width="52.109375" style="93" customWidth="1"/>
    <col min="13837" max="14082" width="10.21875" style="93"/>
    <col min="14083" max="14083" width="12.21875" style="93" customWidth="1"/>
    <col min="14084" max="14084" width="11.88671875" style="93" customWidth="1"/>
    <col min="14085" max="14091" width="10.21875" style="93"/>
    <col min="14092" max="14092" width="52.109375" style="93" customWidth="1"/>
    <col min="14093" max="14338" width="10.21875" style="93"/>
    <col min="14339" max="14339" width="12.21875" style="93" customWidth="1"/>
    <col min="14340" max="14340" width="11.88671875" style="93" customWidth="1"/>
    <col min="14341" max="14347" width="10.21875" style="93"/>
    <col min="14348" max="14348" width="52.109375" style="93" customWidth="1"/>
    <col min="14349" max="14594" width="10.21875" style="93"/>
    <col min="14595" max="14595" width="12.21875" style="93" customWidth="1"/>
    <col min="14596" max="14596" width="11.88671875" style="93" customWidth="1"/>
    <col min="14597" max="14603" width="10.21875" style="93"/>
    <col min="14604" max="14604" width="52.109375" style="93" customWidth="1"/>
    <col min="14605" max="14850" width="10.21875" style="93"/>
    <col min="14851" max="14851" width="12.21875" style="93" customWidth="1"/>
    <col min="14852" max="14852" width="11.88671875" style="93" customWidth="1"/>
    <col min="14853" max="14859" width="10.21875" style="93"/>
    <col min="14860" max="14860" width="52.109375" style="93" customWidth="1"/>
    <col min="14861" max="15106" width="10.21875" style="93"/>
    <col min="15107" max="15107" width="12.21875" style="93" customWidth="1"/>
    <col min="15108" max="15108" width="11.88671875" style="93" customWidth="1"/>
    <col min="15109" max="15115" width="10.21875" style="93"/>
    <col min="15116" max="15116" width="52.109375" style="93" customWidth="1"/>
    <col min="15117" max="15362" width="10.21875" style="93"/>
    <col min="15363" max="15363" width="12.21875" style="93" customWidth="1"/>
    <col min="15364" max="15364" width="11.88671875" style="93" customWidth="1"/>
    <col min="15365" max="15371" width="10.21875" style="93"/>
    <col min="15372" max="15372" width="52.109375" style="93" customWidth="1"/>
    <col min="15373" max="15618" width="10.21875" style="93"/>
    <col min="15619" max="15619" width="12.21875" style="93" customWidth="1"/>
    <col min="15620" max="15620" width="11.88671875" style="93" customWidth="1"/>
    <col min="15621" max="15627" width="10.21875" style="93"/>
    <col min="15628" max="15628" width="52.109375" style="93" customWidth="1"/>
    <col min="15629" max="15874" width="10.21875" style="93"/>
    <col min="15875" max="15875" width="12.21875" style="93" customWidth="1"/>
    <col min="15876" max="15876" width="11.88671875" style="93" customWidth="1"/>
    <col min="15877" max="15883" width="10.21875" style="93"/>
    <col min="15884" max="15884" width="52.109375" style="93" customWidth="1"/>
    <col min="15885" max="16130" width="10.21875" style="93"/>
    <col min="16131" max="16131" width="12.21875" style="93" customWidth="1"/>
    <col min="16132" max="16132" width="11.88671875" style="93" customWidth="1"/>
    <col min="16133" max="16139" width="10.21875" style="93"/>
    <col min="16140" max="16140" width="52.109375" style="93" customWidth="1"/>
    <col min="16141" max="16384" width="10.21875" style="93"/>
  </cols>
  <sheetData>
    <row r="1" spans="1:12" ht="17.399999999999999">
      <c r="A1" s="88" t="s">
        <v>121</v>
      </c>
      <c r="B1" s="89"/>
      <c r="C1" s="89"/>
      <c r="D1" s="89"/>
      <c r="E1" s="89"/>
      <c r="F1" s="90"/>
      <c r="G1" s="90"/>
      <c r="H1" s="91"/>
      <c r="I1" s="92"/>
      <c r="J1" s="92"/>
      <c r="K1" s="92"/>
      <c r="L1" s="212" t="s">
        <v>122</v>
      </c>
    </row>
    <row r="2" spans="1:12">
      <c r="A2" s="215" t="s">
        <v>335</v>
      </c>
      <c r="B2" s="217" t="s">
        <v>123</v>
      </c>
      <c r="C2" s="217" t="s">
        <v>336</v>
      </c>
      <c r="D2" s="217" t="s">
        <v>337</v>
      </c>
      <c r="E2" s="218" t="s">
        <v>124</v>
      </c>
      <c r="F2" s="212" t="s">
        <v>125</v>
      </c>
      <c r="G2" s="220" t="s">
        <v>126</v>
      </c>
      <c r="H2" s="212" t="s">
        <v>127</v>
      </c>
      <c r="I2" s="91" t="s">
        <v>128</v>
      </c>
      <c r="J2" s="91" t="s">
        <v>338</v>
      </c>
      <c r="K2" s="91" t="s">
        <v>339</v>
      </c>
      <c r="L2" s="213"/>
    </row>
    <row r="3" spans="1:12" ht="15.6">
      <c r="A3" s="216"/>
      <c r="B3" s="217"/>
      <c r="C3" s="217"/>
      <c r="D3" s="217"/>
      <c r="E3" s="219"/>
      <c r="F3" s="214"/>
      <c r="G3" s="221"/>
      <c r="H3" s="214"/>
      <c r="I3" s="94" t="s">
        <v>321</v>
      </c>
      <c r="J3" s="94" t="s">
        <v>340</v>
      </c>
      <c r="K3" s="94" t="s">
        <v>341</v>
      </c>
      <c r="L3" s="214"/>
    </row>
    <row r="4" spans="1:12" ht="27.6" customHeight="1">
      <c r="A4" s="203" t="s">
        <v>342</v>
      </c>
      <c r="B4" s="206" t="s">
        <v>343</v>
      </c>
      <c r="C4" s="99" t="s">
        <v>344</v>
      </c>
      <c r="D4" s="99" t="s">
        <v>52</v>
      </c>
      <c r="E4" s="96"/>
      <c r="F4" s="97">
        <v>4.1100000000000003</v>
      </c>
      <c r="G4" s="97"/>
      <c r="H4" s="97"/>
      <c r="I4" s="100">
        <v>4.1100000000000003</v>
      </c>
      <c r="J4" s="98">
        <v>4.22</v>
      </c>
      <c r="K4" s="98">
        <v>4.45</v>
      </c>
      <c r="L4" s="209" t="s">
        <v>345</v>
      </c>
    </row>
    <row r="5" spans="1:12" ht="27.6" customHeight="1">
      <c r="A5" s="204"/>
      <c r="B5" s="207"/>
      <c r="C5" s="95" t="s">
        <v>346</v>
      </c>
      <c r="D5" s="95" t="s">
        <v>51</v>
      </c>
      <c r="E5" s="96"/>
      <c r="F5" s="97">
        <v>5.16</v>
      </c>
      <c r="G5" s="97"/>
      <c r="H5" s="97"/>
      <c r="I5" s="97">
        <v>5.16</v>
      </c>
      <c r="J5" s="98">
        <v>5.26</v>
      </c>
      <c r="K5" s="98">
        <v>5.5</v>
      </c>
      <c r="L5" s="210"/>
    </row>
    <row r="6" spans="1:12" ht="27.6" customHeight="1">
      <c r="A6" s="204"/>
      <c r="B6" s="207"/>
      <c r="C6" s="101" t="s">
        <v>347</v>
      </c>
      <c r="D6" s="101" t="s">
        <v>348</v>
      </c>
      <c r="E6" s="102"/>
      <c r="F6" s="103">
        <v>5.6</v>
      </c>
      <c r="G6" s="103"/>
      <c r="H6" s="103"/>
      <c r="I6" s="103">
        <v>5.6</v>
      </c>
      <c r="J6" s="104">
        <v>5.71</v>
      </c>
      <c r="K6" s="104">
        <v>5.92</v>
      </c>
      <c r="L6" s="210"/>
    </row>
    <row r="7" spans="1:12" ht="27.6" customHeight="1">
      <c r="A7" s="204"/>
      <c r="B7" s="207"/>
      <c r="C7" s="101" t="s">
        <v>349</v>
      </c>
      <c r="D7" s="101" t="s">
        <v>4</v>
      </c>
      <c r="E7" s="102"/>
      <c r="F7" s="103">
        <v>7.1</v>
      </c>
      <c r="G7" s="103"/>
      <c r="H7" s="103"/>
      <c r="I7" s="103">
        <v>7.1</v>
      </c>
      <c r="J7" s="104">
        <v>7.23</v>
      </c>
      <c r="K7" s="104">
        <v>7.55</v>
      </c>
      <c r="L7" s="210"/>
    </row>
    <row r="8" spans="1:12" ht="27.6" customHeight="1">
      <c r="A8" s="204"/>
      <c r="B8" s="208"/>
      <c r="C8" s="99" t="s">
        <v>350</v>
      </c>
      <c r="D8" s="99" t="s">
        <v>350</v>
      </c>
      <c r="E8" s="96"/>
      <c r="F8" s="97">
        <v>8.35</v>
      </c>
      <c r="G8" s="97"/>
      <c r="H8" s="97"/>
      <c r="I8" s="100">
        <v>8.35</v>
      </c>
      <c r="J8" s="98">
        <v>8.48</v>
      </c>
      <c r="K8" s="98">
        <v>8.85</v>
      </c>
      <c r="L8" s="210"/>
    </row>
    <row r="9" spans="1:12" ht="27.6" customHeight="1">
      <c r="A9" s="204"/>
      <c r="B9" s="105" t="s">
        <v>351</v>
      </c>
      <c r="C9" s="101" t="s">
        <v>349</v>
      </c>
      <c r="D9" s="101" t="s">
        <v>349</v>
      </c>
      <c r="E9" s="101"/>
      <c r="F9" s="97">
        <v>6.71</v>
      </c>
      <c r="G9" s="101"/>
      <c r="H9" s="101"/>
      <c r="I9" s="97">
        <v>6.71</v>
      </c>
      <c r="J9" s="98">
        <v>6.9</v>
      </c>
      <c r="K9" s="98">
        <v>7.1</v>
      </c>
      <c r="L9" s="210"/>
    </row>
    <row r="10" spans="1:12" ht="27.6" customHeight="1">
      <c r="A10" s="204"/>
      <c r="B10" s="105" t="s">
        <v>351</v>
      </c>
      <c r="C10" s="95" t="s">
        <v>350</v>
      </c>
      <c r="D10" s="95" t="s">
        <v>350</v>
      </c>
      <c r="E10" s="96"/>
      <c r="F10" s="97">
        <v>7.87</v>
      </c>
      <c r="G10" s="97"/>
      <c r="H10" s="97"/>
      <c r="I10" s="97">
        <v>7.87</v>
      </c>
      <c r="J10" s="98">
        <v>7.97</v>
      </c>
      <c r="K10" s="98">
        <v>8</v>
      </c>
      <c r="L10" s="210"/>
    </row>
    <row r="11" spans="1:12" ht="27.6" customHeight="1">
      <c r="A11" s="205"/>
      <c r="B11" s="105" t="s">
        <v>352</v>
      </c>
      <c r="C11" s="95" t="s">
        <v>344</v>
      </c>
      <c r="D11" s="95" t="s">
        <v>52</v>
      </c>
      <c r="E11" s="96"/>
      <c r="F11" s="97">
        <v>4.01</v>
      </c>
      <c r="G11" s="97"/>
      <c r="H11" s="97"/>
      <c r="I11" s="97">
        <v>4.01</v>
      </c>
      <c r="J11" s="98">
        <v>4.1100000000000003</v>
      </c>
      <c r="K11" s="98">
        <v>4.1500000000000004</v>
      </c>
      <c r="L11" s="211"/>
    </row>
  </sheetData>
  <mergeCells count="12">
    <mergeCell ref="A4:A11"/>
    <mergeCell ref="B4:B8"/>
    <mergeCell ref="L4:L11"/>
    <mergeCell ref="L1:L3"/>
    <mergeCell ref="A2:A3"/>
    <mergeCell ref="B2:B3"/>
    <mergeCell ref="C2:C3"/>
    <mergeCell ref="D2:D3"/>
    <mergeCell ref="E2:E3"/>
    <mergeCell ref="F2:F3"/>
    <mergeCell ref="G2:G3"/>
    <mergeCell ref="H2:H3"/>
  </mergeCells>
  <phoneticPr fontId="55" type="noConversion"/>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
  <sheetViews>
    <sheetView workbookViewId="0">
      <selection activeCell="K15" sqref="K15"/>
    </sheetView>
  </sheetViews>
  <sheetFormatPr defaultRowHeight="14.4"/>
  <cols>
    <col min="1" max="1" width="15.109375" customWidth="1"/>
    <col min="2" max="2" width="30.33203125" bestFit="1" customWidth="1"/>
    <col min="3" max="3" width="25.77734375" bestFit="1" customWidth="1"/>
    <col min="4" max="4" width="56" bestFit="1" customWidth="1"/>
    <col min="5" max="5" width="8.33203125" bestFit="1" customWidth="1"/>
    <col min="6" max="6" width="10.109375" customWidth="1"/>
    <col min="8" max="8" width="14.77734375" customWidth="1"/>
    <col min="9" max="9" width="13.88671875" bestFit="1" customWidth="1"/>
  </cols>
  <sheetData>
    <row r="1" spans="1:9" ht="105">
      <c r="A1" s="106" t="s">
        <v>353</v>
      </c>
      <c r="B1" s="106" t="s">
        <v>354</v>
      </c>
      <c r="C1" s="106" t="s">
        <v>355</v>
      </c>
      <c r="D1" s="106" t="s">
        <v>356</v>
      </c>
      <c r="E1" s="107" t="s">
        <v>357</v>
      </c>
      <c r="F1" s="107" t="s">
        <v>53</v>
      </c>
      <c r="G1" s="107" t="s">
        <v>358</v>
      </c>
      <c r="H1" s="106" t="s">
        <v>359</v>
      </c>
      <c r="I1" s="106" t="s">
        <v>360</v>
      </c>
    </row>
    <row r="2" spans="1:9" ht="15">
      <c r="A2" s="108" t="s">
        <v>361</v>
      </c>
      <c r="B2" s="109" t="s">
        <v>362</v>
      </c>
      <c r="C2" s="109" t="s">
        <v>363</v>
      </c>
      <c r="D2" s="109" t="s">
        <v>364</v>
      </c>
      <c r="E2" s="109">
        <v>2</v>
      </c>
      <c r="F2" s="110">
        <v>5.66</v>
      </c>
      <c r="G2" s="111">
        <v>1800</v>
      </c>
      <c r="H2" s="112">
        <v>45407</v>
      </c>
      <c r="I2" s="108" t="s">
        <v>365</v>
      </c>
    </row>
    <row r="3" spans="1:9" ht="15">
      <c r="A3" s="108" t="s">
        <v>366</v>
      </c>
      <c r="B3" s="109" t="s">
        <v>362</v>
      </c>
      <c r="C3" s="109" t="s">
        <v>367</v>
      </c>
      <c r="D3" s="109" t="s">
        <v>368</v>
      </c>
      <c r="E3" s="109">
        <v>2</v>
      </c>
      <c r="F3" s="110">
        <v>5.66</v>
      </c>
      <c r="G3" s="111">
        <v>1800</v>
      </c>
      <c r="H3" s="112">
        <v>45407</v>
      </c>
      <c r="I3" s="108" t="s">
        <v>365</v>
      </c>
    </row>
    <row r="4" spans="1:9" ht="15">
      <c r="A4" s="108" t="s">
        <v>361</v>
      </c>
      <c r="B4" s="109" t="s">
        <v>362</v>
      </c>
      <c r="C4" s="109" t="s">
        <v>369</v>
      </c>
      <c r="D4" s="109" t="s">
        <v>370</v>
      </c>
      <c r="E4" s="109">
        <v>2</v>
      </c>
      <c r="F4" s="110">
        <v>5.66</v>
      </c>
      <c r="G4" s="111">
        <v>1800</v>
      </c>
      <c r="H4" s="112">
        <v>45407</v>
      </c>
      <c r="I4" s="108" t="s">
        <v>365</v>
      </c>
    </row>
    <row r="5" spans="1:9" ht="15">
      <c r="A5" s="108" t="s">
        <v>371</v>
      </c>
      <c r="B5" s="109" t="s">
        <v>362</v>
      </c>
      <c r="C5" s="109" t="s">
        <v>372</v>
      </c>
      <c r="D5" s="109" t="s">
        <v>373</v>
      </c>
      <c r="E5" s="109">
        <v>2</v>
      </c>
      <c r="F5" s="110">
        <v>5.66</v>
      </c>
      <c r="G5" s="111">
        <v>1800</v>
      </c>
      <c r="H5" s="112">
        <v>45407</v>
      </c>
      <c r="I5" s="108" t="s">
        <v>365</v>
      </c>
    </row>
    <row r="6" spans="1:9" ht="15">
      <c r="A6" s="108"/>
      <c r="B6" s="109"/>
      <c r="C6" s="109"/>
      <c r="D6" s="109"/>
      <c r="E6" s="109"/>
      <c r="F6" s="110"/>
      <c r="G6" s="111"/>
      <c r="H6" s="111"/>
      <c r="I6" s="108"/>
    </row>
    <row r="7" spans="1:9" ht="15">
      <c r="A7" s="108"/>
      <c r="B7" s="109" t="s">
        <v>374</v>
      </c>
      <c r="C7" s="109" t="s">
        <v>54</v>
      </c>
      <c r="D7" s="113" t="s">
        <v>375</v>
      </c>
      <c r="E7" s="109">
        <v>2</v>
      </c>
      <c r="F7" s="110">
        <v>11.04</v>
      </c>
      <c r="G7" s="111">
        <v>1144</v>
      </c>
      <c r="H7" s="112">
        <v>45407</v>
      </c>
      <c r="I7" s="108" t="s">
        <v>365</v>
      </c>
    </row>
    <row r="8" spans="1:9" ht="15">
      <c r="A8" s="108"/>
      <c r="B8" s="109" t="s">
        <v>374</v>
      </c>
      <c r="C8" s="109" t="s">
        <v>376</v>
      </c>
      <c r="D8" s="113" t="s">
        <v>377</v>
      </c>
      <c r="E8" s="109">
        <v>2</v>
      </c>
      <c r="F8" s="110">
        <v>11.04</v>
      </c>
      <c r="G8" s="111">
        <v>1144</v>
      </c>
      <c r="H8" s="112">
        <v>45407</v>
      </c>
      <c r="I8" s="108" t="s">
        <v>365</v>
      </c>
    </row>
    <row r="9" spans="1:9" ht="15">
      <c r="A9" s="108"/>
      <c r="B9" s="109" t="s">
        <v>374</v>
      </c>
      <c r="C9" s="109" t="s">
        <v>378</v>
      </c>
      <c r="D9" s="113" t="s">
        <v>379</v>
      </c>
      <c r="E9" s="109">
        <v>2</v>
      </c>
      <c r="F9" s="110">
        <v>11.04</v>
      </c>
      <c r="G9" s="111">
        <v>1144</v>
      </c>
      <c r="H9" s="112">
        <v>45407</v>
      </c>
      <c r="I9" s="108" t="s">
        <v>365</v>
      </c>
    </row>
  </sheetData>
  <phoneticPr fontId="5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15</vt:i4>
      </vt:variant>
    </vt:vector>
  </HeadingPairs>
  <TitlesOfParts>
    <vt:vector size="19" baseType="lpstr">
      <vt:lpstr>Quote Sheet</vt:lpstr>
      <vt:lpstr>HZ CCD</vt:lpstr>
      <vt:lpstr>CCF</vt:lpstr>
      <vt:lpstr>RS project</vt:lpstr>
      <vt:lpstr>ADUL</vt:lpstr>
      <vt:lpstr>APL</vt:lpstr>
      <vt:lpstr>ART</vt:lpstr>
      <vt:lpstr>BASI</vt:lpstr>
      <vt:lpstr>BATH</vt:lpstr>
      <vt:lpstr>BLK</vt:lpstr>
      <vt:lpstr>FUR</vt:lpstr>
      <vt:lpstr>LGT</vt:lpstr>
      <vt:lpstr>PET</vt:lpstr>
      <vt:lpstr>PETB</vt:lpstr>
      <vt:lpstr>RUG</vt:lpstr>
      <vt:lpstr>SHET</vt:lpstr>
      <vt:lpstr>TOWL</vt:lpstr>
      <vt:lpstr>WIN</vt:lpstr>
      <vt:lpstr>YOUT</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Cassie He</dc:creator>
  <cp:lastModifiedBy>姜羽剑</cp:lastModifiedBy>
  <dcterms:created xsi:type="dcterms:W3CDTF">2017-02-28T02:07:49Z</dcterms:created>
  <dcterms:modified xsi:type="dcterms:W3CDTF">2025-03-13T03:09:40Z</dcterms:modified>
</cp:coreProperties>
</file>