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<sst xmlns="http://schemas.openxmlformats.org/spreadsheetml/2006/main" count="523" uniqueCount="523">
  <si>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</si>
  <si>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</si>
  <si>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</si>
  <si>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</si>
  <si>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</si>
  <si>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</si>
  <si>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</si>
  <si>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</si>
  <si>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</si>
  <si>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</si>
  <si>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</si>
  <si>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</si>
  <si>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</si>
  <si>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</si>
  <si>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</si>
  <si>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</si>
  <si>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</si>
  <si>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</si>
  <si>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</si>
  <si>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</si>
  <si>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KOHLDSN</t>
  </si>
  <si>
    <t>DLCROSCILL</t>
  </si>
  <si>
    <t>HDDS</t>
  </si>
  <si>
    <t>JCPENNEY01</t>
  </si>
  <si>
    <t>OLLIIX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</si>
  <si>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</si>
  <si>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</si>
  <si>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</si>
  <si>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</si>
  <si>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</si>
  <si>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</si>
  <si>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</si>
  <si>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</si>
  <si>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</si>
  <si>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</si>
  <si>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</si>
  <si>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</si>
  <si>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</si>
  <si>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</si>
  <si>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</si>
  <si>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</si>
  <si>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</si>
  <si>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</si>
  <si>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</si>
  <si>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</si>
  <si>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</si>
  <si>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</si>
  <si>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</si>
  <si>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</si>
  <si>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</si>
  <si>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</si>
  <si>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</si>
  <si>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</si>
  <si>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</si>
  <si>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</si>
  <si>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</si>
  <si>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</si>
  <si>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</si>
  <si>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</si>
  <si>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</si>
  <si>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</si>
  <si>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</si>
  <si>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</si>
  <si>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</si>
  <si>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</si>
  <si>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</si>
  <si>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</si>
  <si>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</si>
  <si>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</si>
  <si>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</si>
  <si>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</si>
  <si>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</si>
  <si>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</si>
  <si>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</si>
  <si>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</si>
  <si>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</si>
  <si>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</si>
  <si>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</si>
  <si>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</si>
  <si>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</si>
  <si>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</si>
  <si>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</si>
  <si>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</si>
  <si>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</si>
  <si>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</si>
  <si>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</si>
  <si>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</si>
  <si>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</si>
  <si>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</si>
  <si>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</si>
  <si>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</si>
  <si>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</si>
  <si>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</si>
  <si>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</si>
  <si>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</si>
  <si>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</si>
  <si>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</si>
  <si>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</si>
  <si>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</si>
  <si>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</si>
  <si>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</si>
  <si>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</si>
  <si>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</si>
  <si>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</si>
  <si>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</si>
  <si>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</si>
  <si>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</si>
  <si>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</si>
  <si>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</si>
  <si>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</si>
  <si>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</si>
  <si>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</si>
  <si>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</si>
  <si>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</si>
  <si>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</si>
  <si>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</si>
  <si>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</si>
  <si>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</si>
  <si>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</si>
  <si>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</si>
  <si>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</si>
  <si>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</si>
  <si>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</si>
  <si>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</si>
  <si>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</si>
  <si>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</si>
  <si>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</si>
  <si>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</si>
  <si>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</si>
  <si>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</si>
  <si>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</si>
  <si>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</si>
  <si>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</si>
  <si>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</si>
  <si>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</si>
  <si>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</si>
  <si>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</si>
  <si>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</si>
  <si>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</si>
  <si>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</si>
  <si>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</si>
  <si>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</si>
  <si>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</si>
  <si>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</si>
  <si>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</si>
  <si>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</si>
  <si>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</si>
  <si>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</si>
  <si>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</si>
  <si>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</si>
  <si>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</si>
  <si>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</si>
  <si>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</si>
  <si>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</si>
  <si>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CSNSTORES,HDDS</t>
  </si>
  <si>
    <t>Setup</t>
  </si>
  <si>
    <t>8/31/2023</t>
  </si>
  <si>
    <t>9/4/2023</t>
  </si>
  <si>
    <t>No</t>
  </si>
  <si>
    <t>3/30/2023</t>
  </si>
  <si>
    <t>4/19/2023</t>
  </si>
  <si>
    <t>4/18/2024</t>
  </si>
  <si>
    <t>8/2/2023</t>
  </si>
  <si>
    <t>5/7/2024</t>
  </si>
  <si>
    <t>4/7/2024</t>
  </si>
  <si>
    <t>5/15/2024</t>
  </si>
  <si>
    <t>11/21/2022</t>
  </si>
  <si>
    <t>3/5/2025</t>
  </si>
  <si>
    <t>6/15/2023</t>
  </si>
  <si>
    <t>6/29/2023</t>
  </si>
  <si>
    <t>12/1/2022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</si>
  <si>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</si>
  <si>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</si>
  <si>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</si>
  <si>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</si>
  <si>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</si>
  <si>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</si>
  <si>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</si>
  <si>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</si>
  <si>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</si>
  <si>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</si>
  <si>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4/4/2023</t>
  </si>
  <si>
    <t>5/2/2024</t>
  </si>
  <si>
    <t>11/13/2023</t>
  </si>
  <si>
    <t>4/22/2024</t>
  </si>
  <si>
    <t>11/16/2022</t>
  </si>
  <si>
    <t>Ready To Offer</t>
  </si>
  <si>
    <t>7/17/2023</t>
  </si>
  <si>
    <t>10/26/2022</t>
  </si>
  <si>
    <t>10/5/2023</t>
  </si>
  <si>
    <t>CCL10-0012</t>
  </si>
  <si>
    <t>Cal King</t>
  </si>
  <si>
    <t>AMAZON,CSNSTORES,MACY02,OVERSTOCK01</t>
  </si>
  <si>
    <t>4/12/2024</t>
  </si>
  <si>
    <t>4/5/2023</t>
  </si>
  <si>
    <t>4/25/2024</t>
  </si>
  <si>
    <t>4/3/2024</t>
  </si>
  <si>
    <t>6/12/2024</t>
  </si>
  <si>
    <t>9/3/2024</t>
  </si>
  <si>
    <t>11/1/2022</t>
  </si>
  <si>
    <t>4/10/2024</t>
  </si>
  <si>
    <t>2/15/2023</t>
  </si>
  <si>
    <t>4/27/2023</t>
  </si>
  <si>
    <t>Open</t>
  </si>
  <si>
    <t>CCL10-0013</t>
  </si>
  <si>
    <t>Brown</t>
  </si>
  <si>
    <t>10/25/2022</t>
  </si>
  <si>
    <t>HDDS,KOHLDSN,MACY02,OVERSTOCK01</t>
  </si>
  <si>
    <t>9/12/2023</t>
  </si>
  <si>
    <t>4/6/2023</t>
  </si>
  <si>
    <t>4/24/2024</t>
  </si>
  <si>
    <t>5/3/2024</t>
  </si>
  <si>
    <t>4/23/2024</t>
  </si>
  <si>
    <t>11/7/2022</t>
  </si>
  <si>
    <t>3/6/2025</t>
  </si>
  <si>
    <t>7/10/2023</t>
  </si>
  <si>
    <t>11/26/2022</t>
  </si>
  <si>
    <t>7/1/2024</t>
  </si>
  <si>
    <t>2/23/2025</t>
  </si>
  <si>
    <t>CCL10-0014</t>
  </si>
  <si>
    <t>CSNSTORES,OVERSTOCK01</t>
  </si>
  <si>
    <t>4/3/2023</t>
  </si>
  <si>
    <t>11/10/2023</t>
  </si>
  <si>
    <t>11/14/2022</t>
  </si>
  <si>
    <t>7/19/2023</t>
  </si>
  <si>
    <t>5/14/2023</t>
  </si>
  <si>
    <t>CCL10-0015</t>
  </si>
  <si>
    <t>AMAZON,CSNSTORES,OVERSTOCK01</t>
  </si>
  <si>
    <t>5/6/2024</t>
  </si>
  <si>
    <t>4/26/2024</t>
  </si>
  <si>
    <t>5/8/2024</t>
  </si>
  <si>
    <t>7/18/2024</t>
  </si>
  <si>
    <t>11/25/2022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</si>
  <si>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</si>
  <si>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</si>
  <si>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</si>
  <si>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</si>
  <si>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</si>
  <si>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</si>
  <si>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</si>
  <si>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</si>
  <si>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</si>
  <si>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</si>
  <si>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</si>
  <si>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</si>
  <si>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</si>
  <si>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</si>
  <si>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</si>
  <si>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</si>
  <si>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</si>
  <si>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</si>
  <si>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AMAZON,CSNSTORES,DLCROSCILL,HDDS,MACY02</t>
  </si>
  <si>
    <t>9/29/2023</t>
  </si>
  <si>
    <t>7/27/2023</t>
  </si>
  <si>
    <t>8/8/2023</t>
  </si>
  <si>
    <t>1/5/2024</t>
  </si>
  <si>
    <t>11/8/2023</t>
  </si>
  <si>
    <t>7/10/2024</t>
  </si>
  <si>
    <t>7/2/2024</t>
  </si>
  <si>
    <t>7/15/2024</t>
  </si>
  <si>
    <t>7/25/2023</t>
  </si>
  <si>
    <t>8/21/2023</t>
  </si>
  <si>
    <t>3/19/2025</t>
  </si>
  <si>
    <t>7/3/2024</t>
  </si>
  <si>
    <t>10/11/2023</t>
  </si>
  <si>
    <t>12/19/2023</t>
  </si>
  <si>
    <t>CCL10-0063</t>
  </si>
  <si>
    <t>CSNSTORES,DLCROSCILL,JCPENNEY01,MACY02,NRTPORT,OLLIIX,OVERSTOCK01</t>
  </si>
  <si>
    <t>9/7/2023</t>
  </si>
  <si>
    <t>7/22/2024</t>
  </si>
  <si>
    <t>10/9/2023</t>
  </si>
  <si>
    <t>8/4/2023</t>
  </si>
  <si>
    <t>8/23/2023</t>
  </si>
  <si>
    <t>9/5/2023</t>
  </si>
  <si>
    <t>CCL10-0064</t>
  </si>
  <si>
    <t>MACY02,OVERSTOCK01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</si>
  <si>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</si>
  <si>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</si>
  <si>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</si>
  <si>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</si>
  <si>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</si>
  <si>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</si>
  <si>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</si>
  <si>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</si>
  <si>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7/16/2025</t>
  </si>
  <si>
    <t>9/6/2023</t>
  </si>
  <si>
    <t>4/17/2023</t>
  </si>
  <si>
    <t>8/16/2024</t>
  </si>
  <si>
    <t>11/21/2023</t>
  </si>
  <si>
    <t>6/6/2024</t>
  </si>
  <si>
    <t>8/13/2024</t>
  </si>
  <si>
    <t>11/30/2022</t>
  </si>
  <si>
    <t>3/10/2025</t>
  </si>
  <si>
    <t>8/28/2023</t>
  </si>
  <si>
    <t>11/11/2022</t>
  </si>
  <si>
    <t>6/12/2023</t>
  </si>
  <si>
    <t>CCL10-0002</t>
  </si>
  <si>
    <t>AMAZON,JCPENNEY01,KOHLDSN,OVERSTOCK01</t>
  </si>
  <si>
    <t>7/26/2024</t>
  </si>
  <si>
    <t>11/9/2023</t>
  </si>
  <si>
    <t>6/21/2024</t>
  </si>
  <si>
    <t>8/11/2023</t>
  </si>
  <si>
    <t>11/6/2022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</si>
  <si>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</si>
  <si>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</si>
  <si>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</si>
  <si>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</si>
  <si>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</si>
  <si>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</si>
  <si>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</si>
  <si>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</si>
  <si>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</si>
  <si>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</si>
  <si>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</si>
  <si>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</si>
  <si>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8/15/2023</t>
  </si>
  <si>
    <t>4/28/2023</t>
  </si>
  <si>
    <t>10/9/2024</t>
  </si>
  <si>
    <t>12/13/2022</t>
  </si>
  <si>
    <t>11/8/2022</t>
  </si>
  <si>
    <t>9/25/2024</t>
  </si>
  <si>
    <t>CCL10-0005</t>
  </si>
  <si>
    <t>AMAZON,JCPENNEY01,KOHLDSN</t>
  </si>
  <si>
    <t>8/17/2023</t>
  </si>
  <si>
    <t>4/18/2023</t>
  </si>
  <si>
    <t>9/11/2023</t>
  </si>
  <si>
    <t>1/30/2023</t>
  </si>
  <si>
    <t>9/19/2023</t>
  </si>
  <si>
    <t>4/24/2023</t>
  </si>
  <si>
    <t>2/2/2025</t>
  </si>
  <si>
    <t>11/17/2023</t>
  </si>
  <si>
    <t>CCL10-0006</t>
  </si>
  <si>
    <t>5/1/2023</t>
  </si>
  <si>
    <t>12/13/2024</t>
  </si>
  <si>
    <t>11/15/2022</t>
  </si>
  <si>
    <t>8/1/2023</t>
  </si>
  <si>
    <t>CCL10-0007</t>
  </si>
  <si>
    <t>Loretta</t>
  </si>
  <si>
    <t>Beige</t>
  </si>
  <si>
    <t>Donation</t>
  </si>
  <si>
    <t>DLCROSCILL,OVERSTOCK01</t>
  </si>
  <si>
    <t>10/15/2023</t>
  </si>
  <si>
    <t>Yes</t>
  </si>
  <si>
    <t>9/21/2023</t>
  </si>
  <si>
    <t>7/31/2023</t>
  </si>
  <si>
    <t>CCL10-0008</t>
  </si>
  <si>
    <t>AMAZON,AMAZONDS,DLCROSCILL,HOUZZ,OVERSTOCK01</t>
  </si>
  <si>
    <t>9/20/2023</t>
  </si>
  <si>
    <t>5/22/2023</t>
  </si>
  <si>
    <t>11/20/2023</t>
  </si>
  <si>
    <t>5/29/2024</t>
  </si>
  <si>
    <t>10/27/2022</t>
  </si>
  <si>
    <t>3/17/2025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</si>
  <si>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</si>
  <si>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</si>
  <si>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</si>
  <si>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</si>
  <si>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</si>
  <si>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</si>
  <si>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</si>
  <si>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</si>
  <si>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</si>
  <si>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</si>
  <si>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</si>
  <si>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</si>
  <si>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</si>
  <si>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</si>
  <si>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</si>
  <si>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</si>
  <si>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3/29/2024</t>
  </si>
  <si>
    <t>2/27/2023</t>
  </si>
  <si>
    <t>1/25/2023</t>
  </si>
  <si>
    <t>5/25/2023</t>
  </si>
  <si>
    <t>CCL13-0017</t>
  </si>
  <si>
    <t>CSNSTORES,JCPENNEY01,OVERSTOCK01</t>
  </si>
  <si>
    <t>4/13/2023</t>
  </si>
  <si>
    <t>1/23/2023</t>
  </si>
  <si>
    <t>7/5/2023</t>
  </si>
  <si>
    <t>2/13/2025</t>
  </si>
  <si>
    <t>6/7/2023</t>
  </si>
  <si>
    <t>CCL13-0018</t>
  </si>
  <si>
    <t>Grey</t>
  </si>
  <si>
    <t>4/25/2023</t>
  </si>
  <si>
    <t>1/12/2024</t>
  </si>
  <si>
    <t>11/24/2023</t>
  </si>
  <si>
    <t>7/25/2024</t>
  </si>
  <si>
    <t>7/7/2023</t>
  </si>
  <si>
    <t>10/31/2022</t>
  </si>
  <si>
    <t>10/3/2023</t>
  </si>
  <si>
    <t>CCL13-0019</t>
  </si>
  <si>
    <t>JCPENNEY01,OVERSTOCK01</t>
  </si>
  <si>
    <t>4/26/2023</t>
  </si>
  <si>
    <t>1/8/2024</t>
  </si>
  <si>
    <t>11/26/2023</t>
  </si>
  <si>
    <t>5/16/2024</t>
  </si>
  <si>
    <t>3/23/2023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</si>
  <si>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</si>
  <si>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</si>
  <si>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</si>
  <si>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</si>
  <si>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</si>
  <si>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</si>
  <si>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</si>
  <si>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CSNSTORES,KOHLDSN,MACY02,OVERSTOCK01</t>
  </si>
  <si>
    <t>8/3/2023</t>
  </si>
  <si>
    <t>6/13/2023</t>
  </si>
  <si>
    <t>9/19/2024</t>
  </si>
  <si>
    <t>11/27/2023</t>
  </si>
  <si>
    <t>11/25/2024</t>
  </si>
  <si>
    <t>6/21/2023</t>
  </si>
  <si>
    <t>2/27/2024</t>
  </si>
  <si>
    <t>1/24/2023</t>
  </si>
  <si>
    <t>1/10/2023</t>
  </si>
  <si>
    <t>3/20/2024</t>
  </si>
  <si>
    <t>CCL30-0026</t>
  </si>
  <si>
    <t>Silver</t>
  </si>
  <si>
    <t>B-</t>
  </si>
  <si>
    <t>CSNSTORES,MACY02</t>
  </si>
  <si>
    <t>8/29/2023</t>
  </si>
  <si>
    <t>12/18/2024</t>
  </si>
  <si>
    <t>12/12/2022</t>
  </si>
  <si>
    <t>10/8/2024</t>
  </si>
  <si>
    <t>CCL30-0029</t>
  </si>
  <si>
    <t>JCPENNEY01,MACY02</t>
  </si>
  <si>
    <t>5/29/2023</t>
  </si>
  <si>
    <t>8/28/2024</t>
  </si>
  <si>
    <t>CCL30-0028</t>
  </si>
  <si>
    <t>CSNSTORES,DLCROSCILL</t>
  </si>
  <si>
    <t>5/12/2023</t>
  </si>
  <si>
    <t>8/7/2024</t>
  </si>
  <si>
    <t>6/28/2024</t>
  </si>
  <si>
    <t>CCL30-0027</t>
  </si>
  <si>
    <t>Gold</t>
  </si>
  <si>
    <t>7/9/2025</t>
  </si>
  <si>
    <t>10/1/2023</t>
  </si>
  <si>
    <t>5/5/2023</t>
  </si>
  <si>
    <t>1/15/2024</t>
  </si>
  <si>
    <t>6/13/2024</t>
  </si>
  <si>
    <t>11/28/2022</t>
  </si>
  <si>
    <t>5/5/2024</t>
  </si>
  <si>
    <t>CCL30-0038</t>
  </si>
  <si>
    <t>Winchester</t>
  </si>
  <si>
    <t>Square Decor Pillow</t>
  </si>
  <si>
    <t>20x20"</t>
  </si>
  <si>
    <t>10/16/2023</t>
  </si>
  <si>
    <t>7/3/2023</t>
  </si>
  <si>
    <t>2/13/2023</t>
  </si>
  <si>
    <t>3/21/2023</t>
  </si>
  <si>
    <t>11/1/2023</t>
  </si>
  <si>
    <t>CCL30-0036</t>
  </si>
  <si>
    <t>10/17/2023</t>
  </si>
  <si>
    <t>8/2/2024</t>
  </si>
  <si>
    <t>8/26/2024</t>
  </si>
  <si>
    <t>CCL30-0035</t>
  </si>
  <si>
    <t>DLCROSCILL,MACY02</t>
  </si>
  <si>
    <t>7/14/2023</t>
  </si>
  <si>
    <t>8/19/2024</t>
  </si>
  <si>
    <t>5/10/2024</t>
  </si>
  <si>
    <t>CCL30-0034</t>
  </si>
  <si>
    <t>10/11/2024</t>
  </si>
  <si>
    <t>1/4/2024</t>
  </si>
  <si>
    <t>10/2/2023</t>
  </si>
  <si>
    <t>CCL30-0031</t>
  </si>
  <si>
    <t>Biron</t>
  </si>
  <si>
    <t>18x18"</t>
  </si>
  <si>
    <t>KOHLDSN,MACY02,OVERSTOCK01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</si>
  <si>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</si>
  <si>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</si>
  <si>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</si>
  <si>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</si>
  <si>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</si>
  <si>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</si>
  <si>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</si>
  <si>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</si>
  <si>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</si>
  <si>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</si>
  <si>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</si>
  <si>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</si>
  <si>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</si>
  <si>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</si>
  <si>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</si>
  <si>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</si>
  <si>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CSNSTORES,KOHLDSN</t>
  </si>
  <si>
    <t>5/30/2023</t>
  </si>
  <si>
    <t>11/28/2023</t>
  </si>
  <si>
    <t>3/18/2025</t>
  </si>
  <si>
    <t>2/19/2025</t>
  </si>
  <si>
    <t>CCL11-0024</t>
  </si>
  <si>
    <t>5/15/2023</t>
  </si>
  <si>
    <t>10/4/2024</t>
  </si>
  <si>
    <t>12/12/2023</t>
  </si>
  <si>
    <t>CCL11-0025</t>
  </si>
  <si>
    <t>5/20/2024</t>
  </si>
  <si>
    <t>CCL11-0023</t>
  </si>
  <si>
    <t>6/9/2023</t>
  </si>
  <si>
    <t>2/7/2025</t>
  </si>
  <si>
    <t>1/29/2025</t>
  </si>
  <si>
    <t>CCL11-0020</t>
  </si>
  <si>
    <t>Montague</t>
  </si>
  <si>
    <t>CSNSTORES,HOUZZ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</si>
  <si>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</si>
  <si>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</si>
  <si>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</si>
  <si>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</si>
  <si>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</si>
  <si>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</si>
  <si>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</si>
  <si>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CCL11-0078</t>
  </si>
  <si>
    <t>Euro sham</t>
  </si>
  <si>
    <t>Euro Sham</t>
  </si>
  <si>
    <t>NEW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</si>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</sst>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  <c r="QS3" s="1" t="s">
        <v>46</v>
      </c>
      <c r="Q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  <c r="QS4" s="1" t="s">
        <v>46</v>
      </c>
      <c r="Q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122.57</v>
      </c>
      <c r="M6" s="3">
        <v>128.7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88</v>
      </c>
      <c r="AA6" s="4">
        <f>=ROUNDDOWN(9.77777777777778,0)</f>
      </c>
      <c r="AB6" s="5">
        <v>9</v>
      </c>
      <c r="AC6" s="2" t="s">
        <v>153</v>
      </c>
      <c r="AD6" s="4">
        <v>120</v>
      </c>
      <c r="AE6" s="4">
        <v>195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9</v>
      </c>
      <c r="AQ6" s="8">
        <v>1106.83</v>
      </c>
      <c r="AR6" s="4"/>
      <c r="AS6" s="8"/>
      <c r="AT6" s="7"/>
      <c r="AU6" s="7"/>
      <c r="AV6" s="4">
        <v>21</v>
      </c>
      <c r="AW6" s="8">
        <v>3041.95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0.3639</v>
      </c>
      <c r="BC6" s="4">
        <v>40</v>
      </c>
      <c r="BD6" s="8">
        <v>6057.9</v>
      </c>
      <c r="BE6" s="4" t="s">
        <v>148</v>
      </c>
      <c r="BF6" s="8" t="s">
        <v>148</v>
      </c>
      <c r="BG6" s="7" t="s">
        <v>148</v>
      </c>
      <c r="BH6" s="7" t="s">
        <v>148</v>
      </c>
      <c r="BI6" s="7">
        <v>0.5021</v>
      </c>
      <c r="BJ6" s="4">
        <v>9</v>
      </c>
      <c r="BK6" s="8">
        <v>1106.83</v>
      </c>
      <c r="BL6" s="2" t="s">
        <v>154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7</v>
      </c>
      <c r="CC6" s="8">
        <v>823.69</v>
      </c>
      <c r="CD6" s="4"/>
      <c r="CE6" s="8"/>
      <c r="CF6" s="7"/>
      <c r="CG6" s="7"/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/>
      <c r="CP6" s="8"/>
      <c r="CQ6" s="4"/>
      <c r="CR6" s="8"/>
      <c r="CS6" s="7"/>
      <c r="CT6" s="7"/>
      <c r="CU6" s="2" t="s">
        <v>155</v>
      </c>
      <c r="CV6" s="2" t="s">
        <v>145</v>
      </c>
      <c r="CW6" s="2" t="s">
        <v>148</v>
      </c>
      <c r="CX6" s="2" t="s">
        <v>161</v>
      </c>
      <c r="CY6" s="2" t="s">
        <v>158</v>
      </c>
      <c r="CZ6" s="2" t="s">
        <v>158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166</v>
      </c>
      <c r="EL6" s="2" t="s">
        <v>158</v>
      </c>
      <c r="EM6" s="2" t="s">
        <v>158</v>
      </c>
      <c r="EN6" s="2" t="s">
        <v>148</v>
      </c>
      <c r="EO6" s="4">
        <v>2</v>
      </c>
      <c r="EP6" s="8">
        <v>283.14</v>
      </c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167</v>
      </c>
      <c r="EY6" s="2" t="s">
        <v>158</v>
      </c>
      <c r="EZ6" s="2" t="s">
        <v>158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152</v>
      </c>
      <c r="FX6" s="2" t="s">
        <v>170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171</v>
      </c>
      <c r="GK6" s="2" t="s">
        <v>172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173</v>
      </c>
      <c r="JK6" s="2" t="s">
        <v>174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175</v>
      </c>
      <c r="KK6" s="2" t="s">
        <v>148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155</v>
      </c>
      <c r="NI6" s="2" t="s">
        <v>176</v>
      </c>
      <c r="NJ6" s="2" t="s">
        <v>177</v>
      </c>
      <c r="NK6" s="2" t="s">
        <v>148</v>
      </c>
      <c r="NL6" s="2" t="s">
        <v>158</v>
      </c>
      <c r="NM6" s="2" t="s">
        <v>158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8"/>
      <c r="PD6" s="4"/>
      <c r="PE6" s="8"/>
      <c r="PF6" s="7"/>
      <c r="PG6" s="7"/>
      <c r="PH6" s="2" t="s">
        <v>148</v>
      </c>
      <c r="PI6" s="2" t="s">
        <v>148</v>
      </c>
      <c r="PJ6" s="2" t="s">
        <v>148</v>
      </c>
      <c r="PK6" s="2" t="s">
        <v>148</v>
      </c>
      <c r="PL6" s="2" t="s">
        <v>148</v>
      </c>
      <c r="PM6" s="2" t="s">
        <v>148</v>
      </c>
      <c r="PN6" s="2" t="s">
        <v>148</v>
      </c>
      <c r="PO6" s="4"/>
      <c r="PP6" s="8"/>
      <c r="PQ6" s="4"/>
      <c r="PR6" s="8"/>
      <c r="PS6" s="7"/>
      <c r="PT6" s="7"/>
      <c r="PU6" s="2" t="s">
        <v>148</v>
      </c>
      <c r="PV6" s="2" t="s">
        <v>148</v>
      </c>
      <c r="PW6" s="2" t="s">
        <v>148</v>
      </c>
      <c r="PX6" s="2" t="s">
        <v>148</v>
      </c>
      <c r="PY6" s="2" t="s">
        <v>148</v>
      </c>
      <c r="PZ6" s="2" t="s">
        <v>148</v>
      </c>
      <c r="QA6" s="2" t="s">
        <v>148</v>
      </c>
      <c r="QB6" s="4">
        <v>29</v>
      </c>
      <c r="QC6" s="4">
        <v>59</v>
      </c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  <c r="QS6" s="4"/>
      <c r="QT6" s="4">
        <v>75</v>
      </c>
    </row>
    <row r="7">
      <c r="A7" s="2" t="s">
        <v>178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179</v>
      </c>
      <c r="K7" s="2" t="s">
        <v>144</v>
      </c>
      <c r="L7" s="3">
        <v>147.08</v>
      </c>
      <c r="M7" s="3">
        <v>154.43</v>
      </c>
      <c r="N7" s="3">
        <v>399.99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180</v>
      </c>
      <c r="Z7" s="4"/>
      <c r="AA7" s="4">
        <f>=ROUNDDOWN({0},0)</f>
      </c>
      <c r="AB7" s="5">
        <v>19</v>
      </c>
      <c r="AC7" s="2" t="s">
        <v>153</v>
      </c>
      <c r="AD7" s="4">
        <v>200</v>
      </c>
      <c r="AE7" s="4">
        <v>450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</v>
      </c>
      <c r="AQ7" s="8">
        <v>169.14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0.0556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</v>
      </c>
      <c r="BK7" s="8">
        <v>169.14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159</v>
      </c>
      <c r="CK7" s="2" t="s">
        <v>181</v>
      </c>
      <c r="CL7" s="2" t="s">
        <v>158</v>
      </c>
      <c r="CM7" s="2" t="s">
        <v>158</v>
      </c>
      <c r="CN7" s="2" t="s">
        <v>148</v>
      </c>
      <c r="CO7" s="4">
        <v>1</v>
      </c>
      <c r="CP7" s="8">
        <v>169.14</v>
      </c>
      <c r="CQ7" s="4"/>
      <c r="CR7" s="8"/>
      <c r="CS7" s="7"/>
      <c r="CT7" s="7"/>
      <c r="CU7" s="2" t="s">
        <v>155</v>
      </c>
      <c r="CV7" s="2" t="s">
        <v>145</v>
      </c>
      <c r="CW7" s="2" t="s">
        <v>148</v>
      </c>
      <c r="CX7" s="2" t="s">
        <v>182</v>
      </c>
      <c r="CY7" s="2" t="s">
        <v>158</v>
      </c>
      <c r="CZ7" s="2" t="s">
        <v>158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162</v>
      </c>
      <c r="DK7" s="2" t="s">
        <v>183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164</v>
      </c>
      <c r="DX7" s="2" t="s">
        <v>184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180</v>
      </c>
      <c r="EK7" s="2" t="s">
        <v>185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186</v>
      </c>
      <c r="EV7" s="2" t="s">
        <v>145</v>
      </c>
      <c r="EW7" s="2" t="s">
        <v>148</v>
      </c>
      <c r="EX7" s="2" t="s">
        <v>148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187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180</v>
      </c>
      <c r="FX7" s="2" t="s">
        <v>188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171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173</v>
      </c>
      <c r="JK7" s="2" t="s">
        <v>189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155</v>
      </c>
      <c r="KI7" s="2" t="s">
        <v>145</v>
      </c>
      <c r="KJ7" s="2" t="s">
        <v>175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155</v>
      </c>
      <c r="NI7" s="2" t="s">
        <v>176</v>
      </c>
      <c r="NJ7" s="2" t="s">
        <v>177</v>
      </c>
      <c r="NK7" s="2" t="s">
        <v>148</v>
      </c>
      <c r="NL7" s="2" t="s">
        <v>158</v>
      </c>
      <c r="NM7" s="2" t="s">
        <v>158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8"/>
      <c r="PD7" s="4"/>
      <c r="PE7" s="8"/>
      <c r="PF7" s="7"/>
      <c r="PG7" s="7"/>
      <c r="PH7" s="2" t="s">
        <v>148</v>
      </c>
      <c r="PI7" s="2" t="s">
        <v>148</v>
      </c>
      <c r="PJ7" s="2" t="s">
        <v>148</v>
      </c>
      <c r="PK7" s="2" t="s">
        <v>148</v>
      </c>
      <c r="PL7" s="2" t="s">
        <v>148</v>
      </c>
      <c r="PM7" s="2" t="s">
        <v>148</v>
      </c>
      <c r="PN7" s="2" t="s">
        <v>148</v>
      </c>
      <c r="PO7" s="4"/>
      <c r="PP7" s="8"/>
      <c r="PQ7" s="4"/>
      <c r="PR7" s="8"/>
      <c r="PS7" s="7"/>
      <c r="PT7" s="7"/>
      <c r="PU7" s="2" t="s">
        <v>148</v>
      </c>
      <c r="PV7" s="2" t="s">
        <v>148</v>
      </c>
      <c r="PW7" s="2" t="s">
        <v>148</v>
      </c>
      <c r="PX7" s="2" t="s">
        <v>148</v>
      </c>
      <c r="PY7" s="2" t="s">
        <v>148</v>
      </c>
      <c r="PZ7" s="2" t="s">
        <v>148</v>
      </c>
      <c r="QA7" s="2" t="s">
        <v>148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  <c r="QS7" s="4"/>
      <c r="QT7" s="4">
        <v>250</v>
      </c>
    </row>
    <row r="8">
      <c r="A8" s="2" t="s">
        <v>190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191</v>
      </c>
      <c r="K8" s="2" t="s">
        <v>144</v>
      </c>
      <c r="L8" s="3">
        <v>147.08</v>
      </c>
      <c r="M8" s="3">
        <v>154.43</v>
      </c>
      <c r="N8" s="3">
        <v>399.99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180</v>
      </c>
      <c r="Z8" s="4">
        <v>18</v>
      </c>
      <c r="AA8" s="4">
        <f>=ROUNDDOWN(3,0)</f>
      </c>
      <c r="AB8" s="5">
        <v>6</v>
      </c>
      <c r="AC8" s="2" t="s">
        <v>153</v>
      </c>
      <c r="AD8" s="4">
        <v>80</v>
      </c>
      <c r="AE8" s="4">
        <v>155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11</v>
      </c>
      <c r="AQ8" s="8">
        <v>1765.98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0.5805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11</v>
      </c>
      <c r="BK8" s="8">
        <v>1765.98</v>
      </c>
      <c r="BL8" s="2" t="s">
        <v>192</v>
      </c>
      <c r="BM8" s="7">
        <v>1</v>
      </c>
      <c r="BN8" s="7">
        <v>1</v>
      </c>
      <c r="BO8" s="4">
        <v>4</v>
      </c>
      <c r="BP8" s="8">
        <v>667.16</v>
      </c>
      <c r="BQ8" s="4"/>
      <c r="BR8" s="8"/>
      <c r="BS8" s="7"/>
      <c r="BT8" s="7"/>
      <c r="BU8" s="2" t="s">
        <v>155</v>
      </c>
      <c r="BV8" s="2" t="s">
        <v>145</v>
      </c>
      <c r="BW8" s="2" t="s">
        <v>164</v>
      </c>
      <c r="BX8" s="2" t="s">
        <v>193</v>
      </c>
      <c r="BY8" s="2" t="s">
        <v>158</v>
      </c>
      <c r="BZ8" s="2" t="s">
        <v>158</v>
      </c>
      <c r="CA8" s="2" t="s">
        <v>148</v>
      </c>
      <c r="CB8" s="4">
        <v>5</v>
      </c>
      <c r="CC8" s="8">
        <v>756.71</v>
      </c>
      <c r="CD8" s="4"/>
      <c r="CE8" s="8"/>
      <c r="CF8" s="7"/>
      <c r="CG8" s="7"/>
      <c r="CH8" s="2" t="s">
        <v>155</v>
      </c>
      <c r="CI8" s="2" t="s">
        <v>145</v>
      </c>
      <c r="CJ8" s="2" t="s">
        <v>159</v>
      </c>
      <c r="CK8" s="2" t="s">
        <v>194</v>
      </c>
      <c r="CL8" s="2" t="s">
        <v>158</v>
      </c>
      <c r="CM8" s="2" t="s">
        <v>158</v>
      </c>
      <c r="CN8" s="2" t="s">
        <v>148</v>
      </c>
      <c r="CO8" s="4">
        <v>1</v>
      </c>
      <c r="CP8" s="8">
        <v>169.14</v>
      </c>
      <c r="CQ8" s="4"/>
      <c r="CR8" s="8"/>
      <c r="CS8" s="7"/>
      <c r="CT8" s="7"/>
      <c r="CU8" s="2" t="s">
        <v>155</v>
      </c>
      <c r="CV8" s="2" t="s">
        <v>145</v>
      </c>
      <c r="CW8" s="2" t="s">
        <v>148</v>
      </c>
      <c r="CX8" s="2" t="s">
        <v>195</v>
      </c>
      <c r="CY8" s="2" t="s">
        <v>158</v>
      </c>
      <c r="CZ8" s="2" t="s">
        <v>158</v>
      </c>
      <c r="DA8" s="2" t="s">
        <v>148</v>
      </c>
      <c r="DB8" s="4">
        <v>1</v>
      </c>
      <c r="DC8" s="8">
        <v>172.97</v>
      </c>
      <c r="DD8" s="4"/>
      <c r="DE8" s="8"/>
      <c r="DF8" s="7"/>
      <c r="DG8" s="7"/>
      <c r="DH8" s="2" t="s">
        <v>155</v>
      </c>
      <c r="DI8" s="2" t="s">
        <v>145</v>
      </c>
      <c r="DJ8" s="2" t="s">
        <v>196</v>
      </c>
      <c r="DK8" s="2" t="s">
        <v>197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198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180</v>
      </c>
      <c r="EK8" s="2" t="s">
        <v>199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186</v>
      </c>
      <c r="EV8" s="2" t="s">
        <v>145</v>
      </c>
      <c r="EW8" s="2" t="s">
        <v>148</v>
      </c>
      <c r="EX8" s="2" t="s">
        <v>148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180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171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173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155</v>
      </c>
      <c r="KI8" s="2" t="s">
        <v>145</v>
      </c>
      <c r="KJ8" s="2" t="s">
        <v>202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203</v>
      </c>
      <c r="NI8" s="2" t="s">
        <v>176</v>
      </c>
      <c r="NJ8" s="2" t="s">
        <v>148</v>
      </c>
      <c r="NK8" s="2" t="s">
        <v>148</v>
      </c>
      <c r="NL8" s="2" t="s">
        <v>158</v>
      </c>
      <c r="NM8" s="2" t="s">
        <v>158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8"/>
      <c r="PD8" s="4"/>
      <c r="PE8" s="8"/>
      <c r="PF8" s="7"/>
      <c r="PG8" s="7"/>
      <c r="PH8" s="2" t="s">
        <v>148</v>
      </c>
      <c r="PI8" s="2" t="s">
        <v>148</v>
      </c>
      <c r="PJ8" s="2" t="s">
        <v>148</v>
      </c>
      <c r="PK8" s="2" t="s">
        <v>148</v>
      </c>
      <c r="PL8" s="2" t="s">
        <v>148</v>
      </c>
      <c r="PM8" s="2" t="s">
        <v>148</v>
      </c>
      <c r="PN8" s="2" t="s">
        <v>148</v>
      </c>
      <c r="PO8" s="4"/>
      <c r="PP8" s="8"/>
      <c r="PQ8" s="4"/>
      <c r="PR8" s="8"/>
      <c r="PS8" s="7"/>
      <c r="PT8" s="7"/>
      <c r="PU8" s="2" t="s">
        <v>148</v>
      </c>
      <c r="PV8" s="2" t="s">
        <v>148</v>
      </c>
      <c r="PW8" s="2" t="s">
        <v>148</v>
      </c>
      <c r="PX8" s="2" t="s">
        <v>148</v>
      </c>
      <c r="PY8" s="2" t="s">
        <v>148</v>
      </c>
      <c r="PZ8" s="2" t="s">
        <v>148</v>
      </c>
      <c r="QA8" s="2" t="s">
        <v>148</v>
      </c>
      <c r="QB8" s="4">
        <v>15</v>
      </c>
      <c r="QC8" s="4">
        <v>3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  <c r="QS8" s="4"/>
      <c r="QT8" s="4">
        <v>75</v>
      </c>
    </row>
    <row r="9">
      <c r="A9" s="2" t="s">
        <v>204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205</v>
      </c>
      <c r="L9" s="3">
        <v>122.57</v>
      </c>
      <c r="M9" s="3">
        <v>128.7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206</v>
      </c>
      <c r="Z9" s="4">
        <v>8</v>
      </c>
      <c r="AA9" s="4">
        <f>=ROUNDDOWN(0.615384615384615,0)</f>
      </c>
      <c r="AB9" s="5">
        <v>13</v>
      </c>
      <c r="AC9" s="2" t="s">
        <v>153</v>
      </c>
      <c r="AD9" s="4">
        <v>220</v>
      </c>
      <c r="AE9" s="4">
        <v>330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8</v>
      </c>
      <c r="AQ9" s="8">
        <v>1173.7</v>
      </c>
      <c r="AR9" s="4"/>
      <c r="AS9" s="8"/>
      <c r="AT9" s="7"/>
      <c r="AU9" s="7"/>
      <c r="AV9" s="4">
        <v>19</v>
      </c>
      <c r="AW9" s="8">
        <v>3015.95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0.3892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0.4979</v>
      </c>
      <c r="BJ9" s="4">
        <v>8</v>
      </c>
      <c r="BK9" s="8">
        <v>1173.7</v>
      </c>
      <c r="BL9" s="2" t="s">
        <v>207</v>
      </c>
      <c r="BM9" s="7">
        <v>1</v>
      </c>
      <c r="BN9" s="7">
        <v>1</v>
      </c>
      <c r="BO9" s="4">
        <v>5</v>
      </c>
      <c r="BP9" s="8">
        <v>694.95</v>
      </c>
      <c r="BQ9" s="4"/>
      <c r="BR9" s="8"/>
      <c r="BS9" s="7"/>
      <c r="BT9" s="7"/>
      <c r="BU9" s="2" t="s">
        <v>155</v>
      </c>
      <c r="BV9" s="2" t="s">
        <v>145</v>
      </c>
      <c r="BW9" s="2" t="s">
        <v>156</v>
      </c>
      <c r="BX9" s="2" t="s">
        <v>208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159</v>
      </c>
      <c r="CK9" s="2" t="s">
        <v>209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210</v>
      </c>
      <c r="CY9" s="2" t="s">
        <v>158</v>
      </c>
      <c r="CZ9" s="2" t="s">
        <v>158</v>
      </c>
      <c r="DA9" s="2" t="s">
        <v>148</v>
      </c>
      <c r="DB9" s="4">
        <v>1</v>
      </c>
      <c r="DC9" s="8">
        <v>144.14</v>
      </c>
      <c r="DD9" s="4"/>
      <c r="DE9" s="8"/>
      <c r="DF9" s="7"/>
      <c r="DG9" s="7"/>
      <c r="DH9" s="2" t="s">
        <v>155</v>
      </c>
      <c r="DI9" s="2" t="s">
        <v>145</v>
      </c>
      <c r="DJ9" s="2" t="s">
        <v>162</v>
      </c>
      <c r="DK9" s="2" t="s">
        <v>211</v>
      </c>
      <c r="DL9" s="2" t="s">
        <v>158</v>
      </c>
      <c r="DM9" s="2" t="s">
        <v>158</v>
      </c>
      <c r="DN9" s="2" t="s">
        <v>148</v>
      </c>
      <c r="DO9" s="4">
        <v>1</v>
      </c>
      <c r="DP9" s="8">
        <v>193.04</v>
      </c>
      <c r="DQ9" s="4"/>
      <c r="DR9" s="8"/>
      <c r="DS9" s="7"/>
      <c r="DT9" s="7"/>
      <c r="DU9" s="2" t="s">
        <v>155</v>
      </c>
      <c r="DV9" s="2" t="s">
        <v>145</v>
      </c>
      <c r="DW9" s="2" t="s">
        <v>164</v>
      </c>
      <c r="DX9" s="2" t="s">
        <v>212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188</v>
      </c>
      <c r="EK9" s="2" t="s">
        <v>213</v>
      </c>
      <c r="EL9" s="2" t="s">
        <v>158</v>
      </c>
      <c r="EM9" s="2" t="s">
        <v>158</v>
      </c>
      <c r="EN9" s="2" t="s">
        <v>148</v>
      </c>
      <c r="EO9" s="4">
        <v>1</v>
      </c>
      <c r="EP9" s="8">
        <v>141.57</v>
      </c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214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168</v>
      </c>
      <c r="FK9" s="2" t="s">
        <v>215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188</v>
      </c>
      <c r="FX9" s="2" t="s">
        <v>216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171</v>
      </c>
      <c r="GK9" s="2" t="s">
        <v>217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173</v>
      </c>
      <c r="JK9" s="2" t="s">
        <v>218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175</v>
      </c>
      <c r="KK9" s="2" t="s">
        <v>148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155</v>
      </c>
      <c r="NI9" s="2" t="s">
        <v>176</v>
      </c>
      <c r="NJ9" s="2" t="s">
        <v>177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8"/>
      <c r="PD9" s="4"/>
      <c r="PE9" s="8"/>
      <c r="PF9" s="7"/>
      <c r="PG9" s="7"/>
      <c r="PH9" s="2" t="s">
        <v>148</v>
      </c>
      <c r="PI9" s="2" t="s">
        <v>148</v>
      </c>
      <c r="PJ9" s="2" t="s">
        <v>148</v>
      </c>
      <c r="PK9" s="2" t="s">
        <v>148</v>
      </c>
      <c r="PL9" s="2" t="s">
        <v>148</v>
      </c>
      <c r="PM9" s="2" t="s">
        <v>148</v>
      </c>
      <c r="PN9" s="2" t="s">
        <v>148</v>
      </c>
      <c r="PO9" s="4"/>
      <c r="PP9" s="8"/>
      <c r="PQ9" s="4"/>
      <c r="PR9" s="8"/>
      <c r="PS9" s="7"/>
      <c r="PT9" s="7"/>
      <c r="PU9" s="2" t="s">
        <v>148</v>
      </c>
      <c r="PV9" s="2" t="s">
        <v>148</v>
      </c>
      <c r="PW9" s="2" t="s">
        <v>148</v>
      </c>
      <c r="PX9" s="2" t="s">
        <v>148</v>
      </c>
      <c r="PY9" s="2" t="s">
        <v>148</v>
      </c>
      <c r="PZ9" s="2" t="s">
        <v>148</v>
      </c>
      <c r="QA9" s="2" t="s">
        <v>148</v>
      </c>
      <c r="QB9" s="4">
        <v>8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  <c r="QS9" s="4"/>
      <c r="QT9" s="4">
        <v>110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179</v>
      </c>
      <c r="K10" s="2" t="s">
        <v>205</v>
      </c>
      <c r="L10" s="3">
        <v>147.08</v>
      </c>
      <c r="M10" s="3">
        <v>154.43</v>
      </c>
      <c r="N10" s="3">
        <v>399.99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206</v>
      </c>
      <c r="Z10" s="4">
        <v>60</v>
      </c>
      <c r="AA10" s="4">
        <f>=ROUNDDOWN(4.28571428571429,0)</f>
      </c>
      <c r="AB10" s="5">
        <v>14</v>
      </c>
      <c r="AC10" s="2" t="s">
        <v>153</v>
      </c>
      <c r="AD10" s="4">
        <v>140</v>
      </c>
      <c r="AE10" s="4">
        <v>370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1142.81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0.3789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1142.81</v>
      </c>
      <c r="BL10" s="2" t="s">
        <v>220</v>
      </c>
      <c r="BM10" s="7">
        <v>1</v>
      </c>
      <c r="BN10" s="7">
        <v>1</v>
      </c>
      <c r="BO10" s="4">
        <v>5</v>
      </c>
      <c r="BP10" s="8">
        <v>833.95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156</v>
      </c>
      <c r="BX10" s="2" t="s">
        <v>157</v>
      </c>
      <c r="BY10" s="2" t="s">
        <v>158</v>
      </c>
      <c r="BZ10" s="2" t="s">
        <v>158</v>
      </c>
      <c r="CA10" s="2" t="s">
        <v>148</v>
      </c>
      <c r="CB10" s="4">
        <v>2</v>
      </c>
      <c r="CC10" s="8">
        <v>308.86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159</v>
      </c>
      <c r="CK10" s="2" t="s">
        <v>221</v>
      </c>
      <c r="CL10" s="2" t="s">
        <v>158</v>
      </c>
      <c r="CM10" s="2" t="s">
        <v>158</v>
      </c>
      <c r="CN10" s="2" t="s">
        <v>148</v>
      </c>
      <c r="CO10" s="4"/>
      <c r="CP10" s="8"/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182</v>
      </c>
      <c r="CY10" s="2" t="s">
        <v>158</v>
      </c>
      <c r="CZ10" s="2" t="s">
        <v>158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162</v>
      </c>
      <c r="DK10" s="2" t="s">
        <v>222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164</v>
      </c>
      <c r="DX10" s="2" t="s">
        <v>211</v>
      </c>
      <c r="DY10" s="2" t="s">
        <v>158</v>
      </c>
      <c r="DZ10" s="2" t="s">
        <v>158</v>
      </c>
      <c r="EA10" s="2" t="s">
        <v>148</v>
      </c>
      <c r="EB10" s="4"/>
      <c r="EC10" s="8"/>
      <c r="ED10" s="4"/>
      <c r="EE10" s="8"/>
      <c r="EF10" s="7"/>
      <c r="EG10" s="7"/>
      <c r="EH10" s="2" t="s">
        <v>155</v>
      </c>
      <c r="EI10" s="2" t="s">
        <v>145</v>
      </c>
      <c r="EJ10" s="2" t="s">
        <v>188</v>
      </c>
      <c r="EK10" s="2" t="s">
        <v>223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186</v>
      </c>
      <c r="EV10" s="2" t="s">
        <v>145</v>
      </c>
      <c r="EW10" s="2" t="s">
        <v>148</v>
      </c>
      <c r="EX10" s="2" t="s">
        <v>148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168</v>
      </c>
      <c r="FK10" s="2" t="s">
        <v>224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188</v>
      </c>
      <c r="FX10" s="2" t="s">
        <v>199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171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173</v>
      </c>
      <c r="JK10" s="2" t="s">
        <v>225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175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148</v>
      </c>
      <c r="KV10" s="2" t="s">
        <v>148</v>
      </c>
      <c r="KW10" s="2" t="s">
        <v>148</v>
      </c>
      <c r="KX10" s="2" t="s">
        <v>148</v>
      </c>
      <c r="KY10" s="2" t="s">
        <v>148</v>
      </c>
      <c r="KZ10" s="2" t="s">
        <v>148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155</v>
      </c>
      <c r="NI10" s="2" t="s">
        <v>176</v>
      </c>
      <c r="NJ10" s="2" t="s">
        <v>177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8"/>
      <c r="PD10" s="4"/>
      <c r="PE10" s="8"/>
      <c r="PF10" s="7"/>
      <c r="PG10" s="7"/>
      <c r="PH10" s="2" t="s">
        <v>148</v>
      </c>
      <c r="PI10" s="2" t="s">
        <v>148</v>
      </c>
      <c r="PJ10" s="2" t="s">
        <v>148</v>
      </c>
      <c r="PK10" s="2" t="s">
        <v>148</v>
      </c>
      <c r="PL10" s="2" t="s">
        <v>148</v>
      </c>
      <c r="PM10" s="2" t="s">
        <v>148</v>
      </c>
      <c r="PN10" s="2" t="s">
        <v>148</v>
      </c>
      <c r="PO10" s="4"/>
      <c r="PP10" s="8"/>
      <c r="PQ10" s="4"/>
      <c r="PR10" s="8"/>
      <c r="PS10" s="7"/>
      <c r="PT10" s="7"/>
      <c r="PU10" s="2" t="s">
        <v>148</v>
      </c>
      <c r="PV10" s="2" t="s">
        <v>148</v>
      </c>
      <c r="PW10" s="2" t="s">
        <v>148</v>
      </c>
      <c r="PX10" s="2" t="s">
        <v>148</v>
      </c>
      <c r="PY10" s="2" t="s">
        <v>148</v>
      </c>
      <c r="PZ10" s="2" t="s">
        <v>148</v>
      </c>
      <c r="QA10" s="2" t="s">
        <v>148</v>
      </c>
      <c r="QB10" s="4">
        <v>60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  <c r="QS10" s="4"/>
      <c r="QT10" s="4">
        <v>230</v>
      </c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191</v>
      </c>
      <c r="K11" s="2" t="s">
        <v>205</v>
      </c>
      <c r="L11" s="3">
        <v>147.08</v>
      </c>
      <c r="M11" s="3">
        <v>154.43</v>
      </c>
      <c r="N11" s="3">
        <v>399.99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206</v>
      </c>
      <c r="Z11" s="4">
        <v>37</v>
      </c>
      <c r="AA11" s="4">
        <f>=ROUNDDOWN(7.4,0)</f>
      </c>
      <c r="AB11" s="5">
        <v>5</v>
      </c>
      <c r="AC11" s="2" t="s">
        <v>153</v>
      </c>
      <c r="AD11" s="4">
        <v>60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699.44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0.2319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699.44</v>
      </c>
      <c r="BL11" s="2" t="s">
        <v>227</v>
      </c>
      <c r="BM11" s="7">
        <v>1</v>
      </c>
      <c r="BN11" s="7">
        <v>1</v>
      </c>
      <c r="BO11" s="4">
        <v>2</v>
      </c>
      <c r="BP11" s="8">
        <v>333.58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164</v>
      </c>
      <c r="BX11" s="2" t="s">
        <v>193</v>
      </c>
      <c r="BY11" s="2" t="s">
        <v>158</v>
      </c>
      <c r="BZ11" s="2" t="s">
        <v>158</v>
      </c>
      <c r="CA11" s="2" t="s">
        <v>148</v>
      </c>
      <c r="CB11" s="4">
        <v>1</v>
      </c>
      <c r="CC11" s="8">
        <v>154.43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159</v>
      </c>
      <c r="CK11" s="2" t="s">
        <v>228</v>
      </c>
      <c r="CL11" s="2" t="s">
        <v>158</v>
      </c>
      <c r="CM11" s="2" t="s">
        <v>158</v>
      </c>
      <c r="CN11" s="2" t="s">
        <v>148</v>
      </c>
      <c r="CO11" s="4">
        <v>1</v>
      </c>
      <c r="CP11" s="8">
        <v>211.43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229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196</v>
      </c>
      <c r="DK11" s="2" t="s">
        <v>230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164</v>
      </c>
      <c r="DX11" s="2" t="s">
        <v>231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188</v>
      </c>
      <c r="EK11" s="2" t="s">
        <v>232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186</v>
      </c>
      <c r="EV11" s="2" t="s">
        <v>145</v>
      </c>
      <c r="EW11" s="2" t="s">
        <v>148</v>
      </c>
      <c r="EX11" s="2" t="s">
        <v>148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196</v>
      </c>
      <c r="FK11" s="2" t="s">
        <v>195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188</v>
      </c>
      <c r="FX11" s="2" t="s">
        <v>233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171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173</v>
      </c>
      <c r="JK11" s="2" t="s">
        <v>234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202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148</v>
      </c>
      <c r="KV11" s="2" t="s">
        <v>148</v>
      </c>
      <c r="KW11" s="2" t="s">
        <v>148</v>
      </c>
      <c r="KX11" s="2" t="s">
        <v>148</v>
      </c>
      <c r="KY11" s="2" t="s">
        <v>148</v>
      </c>
      <c r="KZ11" s="2" t="s">
        <v>148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203</v>
      </c>
      <c r="NI11" s="2" t="s">
        <v>176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8"/>
      <c r="PD11" s="4"/>
      <c r="PE11" s="8"/>
      <c r="PF11" s="7"/>
      <c r="PG11" s="7"/>
      <c r="PH11" s="2" t="s">
        <v>148</v>
      </c>
      <c r="PI11" s="2" t="s">
        <v>148</v>
      </c>
      <c r="PJ11" s="2" t="s">
        <v>148</v>
      </c>
      <c r="PK11" s="2" t="s">
        <v>148</v>
      </c>
      <c r="PL11" s="2" t="s">
        <v>148</v>
      </c>
      <c r="PM11" s="2" t="s">
        <v>148</v>
      </c>
      <c r="PN11" s="2" t="s">
        <v>148</v>
      </c>
      <c r="PO11" s="4"/>
      <c r="PP11" s="8"/>
      <c r="PQ11" s="4"/>
      <c r="PR11" s="8"/>
      <c r="PS11" s="7"/>
      <c r="PT11" s="7"/>
      <c r="PU11" s="2" t="s">
        <v>148</v>
      </c>
      <c r="PV11" s="2" t="s">
        <v>148</v>
      </c>
      <c r="PW11" s="2" t="s">
        <v>148</v>
      </c>
      <c r="PX11" s="2" t="s">
        <v>148</v>
      </c>
      <c r="PY11" s="2" t="s">
        <v>148</v>
      </c>
      <c r="PZ11" s="2" t="s">
        <v>148</v>
      </c>
      <c r="QA11" s="2" t="s">
        <v>148</v>
      </c>
      <c r="QB11" s="4">
        <v>37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  <c r="QS11" s="4"/>
      <c r="QT11" s="4">
        <v>60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236</v>
      </c>
      <c r="J12" s="2" t="s">
        <v>143</v>
      </c>
      <c r="K12" s="2" t="s">
        <v>237</v>
      </c>
      <c r="L12" s="3">
        <v>122.57</v>
      </c>
      <c r="M12" s="3">
        <v>128.7</v>
      </c>
      <c r="N12" s="3">
        <v>299.99</v>
      </c>
      <c r="O12" s="2" t="s">
        <v>145</v>
      </c>
      <c r="P12" s="2" t="s">
        <v>238</v>
      </c>
      <c r="Q12" s="2" t="s">
        <v>147</v>
      </c>
      <c r="R12" s="2" t="s">
        <v>148</v>
      </c>
      <c r="S12" s="2" t="s">
        <v>148</v>
      </c>
      <c r="T12" s="2" t="s">
        <v>239</v>
      </c>
      <c r="U12" s="2" t="s">
        <v>149</v>
      </c>
      <c r="V12" s="2" t="s">
        <v>240</v>
      </c>
      <c r="W12" s="2" t="s">
        <v>148</v>
      </c>
      <c r="X12" s="2" t="s">
        <v>148</v>
      </c>
      <c r="Y12" s="2" t="s">
        <v>148</v>
      </c>
      <c r="Z12" s="4"/>
      <c r="AA12" s="4">
        <f>=ROUNDDOWN({0},0)</f>
      </c>
      <c r="AB12" s="5"/>
      <c r="AC12" s="2" t="s">
        <v>241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203</v>
      </c>
      <c r="BV12" s="2" t="s">
        <v>145</v>
      </c>
      <c r="BW12" s="2" t="s">
        <v>148</v>
      </c>
      <c r="BX12" s="2" t="s">
        <v>148</v>
      </c>
      <c r="BY12" s="2" t="s">
        <v>158</v>
      </c>
      <c r="BZ12" s="2" t="s">
        <v>158</v>
      </c>
      <c r="CA12" s="2" t="s">
        <v>148</v>
      </c>
      <c r="CB12" s="4"/>
      <c r="CC12" s="8"/>
      <c r="CD12" s="4"/>
      <c r="CE12" s="8"/>
      <c r="CF12" s="7"/>
      <c r="CG12" s="7"/>
      <c r="CH12" s="2" t="s">
        <v>203</v>
      </c>
      <c r="CI12" s="2" t="s">
        <v>145</v>
      </c>
      <c r="CJ12" s="2" t="s">
        <v>148</v>
      </c>
      <c r="CK12" s="2" t="s">
        <v>148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203</v>
      </c>
      <c r="CV12" s="2" t="s">
        <v>145</v>
      </c>
      <c r="CW12" s="2" t="s">
        <v>148</v>
      </c>
      <c r="CX12" s="2" t="s">
        <v>148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203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203</v>
      </c>
      <c r="DV12" s="2" t="s">
        <v>145</v>
      </c>
      <c r="DW12" s="2" t="s">
        <v>148</v>
      </c>
      <c r="DX12" s="2" t="s">
        <v>148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148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203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203</v>
      </c>
      <c r="FI12" s="2" t="s">
        <v>145</v>
      </c>
      <c r="FJ12" s="2" t="s">
        <v>148</v>
      </c>
      <c r="FK12" s="2" t="s">
        <v>148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203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203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203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203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203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242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243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203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203</v>
      </c>
      <c r="KV12" s="2" t="s">
        <v>145</v>
      </c>
      <c r="KW12" s="2" t="s">
        <v>148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203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203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203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203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203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203</v>
      </c>
      <c r="OI12" s="2" t="s">
        <v>145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203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/>
      <c r="PC12" s="8"/>
      <c r="PD12" s="4"/>
      <c r="PE12" s="8"/>
      <c r="PF12" s="7"/>
      <c r="PG12" s="7"/>
      <c r="PH12" s="2" t="s">
        <v>203</v>
      </c>
      <c r="PI12" s="2" t="s">
        <v>145</v>
      </c>
      <c r="PJ12" s="2" t="s">
        <v>148</v>
      </c>
      <c r="PK12" s="2" t="s">
        <v>148</v>
      </c>
      <c r="PL12" s="2" t="s">
        <v>158</v>
      </c>
      <c r="PM12" s="2" t="s">
        <v>158</v>
      </c>
      <c r="PN12" s="2" t="s">
        <v>148</v>
      </c>
      <c r="PO12" s="4"/>
      <c r="PP12" s="8"/>
      <c r="PQ12" s="4"/>
      <c r="PR12" s="8"/>
      <c r="PS12" s="7"/>
      <c r="PT12" s="7"/>
      <c r="PU12" s="2" t="s">
        <v>203</v>
      </c>
      <c r="PV12" s="2" t="s">
        <v>145</v>
      </c>
      <c r="PW12" s="2" t="s">
        <v>148</v>
      </c>
      <c r="PX12" s="2" t="s">
        <v>148</v>
      </c>
      <c r="PY12" s="2" t="s">
        <v>158</v>
      </c>
      <c r="PZ12" s="2" t="s">
        <v>158</v>
      </c>
      <c r="QA12" s="2" t="s">
        <v>148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  <c r="QS12" s="4"/>
      <c r="QT12" s="4"/>
    </row>
    <row r="13">
      <c r="A13" s="2" t="s">
        <v>244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236</v>
      </c>
      <c r="J13" s="2" t="s">
        <v>179</v>
      </c>
      <c r="K13" s="2" t="s">
        <v>237</v>
      </c>
      <c r="L13" s="3">
        <v>147.08</v>
      </c>
      <c r="M13" s="3">
        <v>154.43</v>
      </c>
      <c r="N13" s="3">
        <v>399.99</v>
      </c>
      <c r="O13" s="2" t="s">
        <v>145</v>
      </c>
      <c r="P13" s="2" t="s">
        <v>238</v>
      </c>
      <c r="Q13" s="2" t="s">
        <v>147</v>
      </c>
      <c r="R13" s="2" t="s">
        <v>148</v>
      </c>
      <c r="S13" s="2" t="s">
        <v>148</v>
      </c>
      <c r="T13" s="2" t="s">
        <v>239</v>
      </c>
      <c r="U13" s="2" t="s">
        <v>149</v>
      </c>
      <c r="V13" s="2" t="s">
        <v>240</v>
      </c>
      <c r="W13" s="2" t="s">
        <v>148</v>
      </c>
      <c r="X13" s="2" t="s">
        <v>148</v>
      </c>
      <c r="Y13" s="2" t="s">
        <v>148</v>
      </c>
      <c r="Z13" s="4"/>
      <c r="AA13" s="4">
        <f>=ROUNDDOWN({0},0)</f>
      </c>
      <c r="AB13" s="5"/>
      <c r="AC13" s="2" t="s">
        <v>241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203</v>
      </c>
      <c r="BV13" s="2" t="s">
        <v>145</v>
      </c>
      <c r="BW13" s="2" t="s">
        <v>148</v>
      </c>
      <c r="BX13" s="2" t="s">
        <v>148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203</v>
      </c>
      <c r="CI13" s="2" t="s">
        <v>145</v>
      </c>
      <c r="CJ13" s="2" t="s">
        <v>148</v>
      </c>
      <c r="CK13" s="2" t="s">
        <v>148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203</v>
      </c>
      <c r="CV13" s="2" t="s">
        <v>145</v>
      </c>
      <c r="CW13" s="2" t="s">
        <v>148</v>
      </c>
      <c r="CX13" s="2" t="s">
        <v>148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203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/>
      <c r="DP13" s="8"/>
      <c r="DQ13" s="4"/>
      <c r="DR13" s="8"/>
      <c r="DS13" s="7"/>
      <c r="DT13" s="7"/>
      <c r="DU13" s="2" t="s">
        <v>203</v>
      </c>
      <c r="DV13" s="2" t="s">
        <v>145</v>
      </c>
      <c r="DW13" s="2" t="s">
        <v>148</v>
      </c>
      <c r="DX13" s="2" t="s">
        <v>148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148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203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203</v>
      </c>
      <c r="FI13" s="2" t="s">
        <v>145</v>
      </c>
      <c r="FJ13" s="2" t="s">
        <v>148</v>
      </c>
      <c r="FK13" s="2" t="s">
        <v>148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203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203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203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203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203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242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243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203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155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203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203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203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203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203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203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203</v>
      </c>
      <c r="OI13" s="2" t="s">
        <v>145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203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/>
      <c r="PC13" s="8"/>
      <c r="PD13" s="4"/>
      <c r="PE13" s="8"/>
      <c r="PF13" s="7"/>
      <c r="PG13" s="7"/>
      <c r="PH13" s="2" t="s">
        <v>203</v>
      </c>
      <c r="PI13" s="2" t="s">
        <v>145</v>
      </c>
      <c r="PJ13" s="2" t="s">
        <v>148</v>
      </c>
      <c r="PK13" s="2" t="s">
        <v>148</v>
      </c>
      <c r="PL13" s="2" t="s">
        <v>158</v>
      </c>
      <c r="PM13" s="2" t="s">
        <v>158</v>
      </c>
      <c r="PN13" s="2" t="s">
        <v>148</v>
      </c>
      <c r="PO13" s="4"/>
      <c r="PP13" s="8"/>
      <c r="PQ13" s="4"/>
      <c r="PR13" s="8"/>
      <c r="PS13" s="7"/>
      <c r="PT13" s="7"/>
      <c r="PU13" s="2" t="s">
        <v>203</v>
      </c>
      <c r="PV13" s="2" t="s">
        <v>145</v>
      </c>
      <c r="PW13" s="2" t="s">
        <v>148</v>
      </c>
      <c r="PX13" s="2" t="s">
        <v>148</v>
      </c>
      <c r="PY13" s="2" t="s">
        <v>158</v>
      </c>
      <c r="PZ13" s="2" t="s">
        <v>158</v>
      </c>
      <c r="QA13" s="2" t="s">
        <v>148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  <c r="QS13" s="4"/>
      <c r="QT13" s="4"/>
    </row>
    <row r="14">
      <c r="A14" s="2" t="s">
        <v>245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236</v>
      </c>
      <c r="J14" s="2" t="s">
        <v>191</v>
      </c>
      <c r="K14" s="2" t="s">
        <v>237</v>
      </c>
      <c r="L14" s="3">
        <v>147.08</v>
      </c>
      <c r="M14" s="3">
        <v>154.43</v>
      </c>
      <c r="N14" s="3">
        <v>399.99</v>
      </c>
      <c r="O14" s="2" t="s">
        <v>145</v>
      </c>
      <c r="P14" s="2" t="s">
        <v>238</v>
      </c>
      <c r="Q14" s="2" t="s">
        <v>147</v>
      </c>
      <c r="R14" s="2" t="s">
        <v>148</v>
      </c>
      <c r="S14" s="2" t="s">
        <v>148</v>
      </c>
      <c r="T14" s="2" t="s">
        <v>239</v>
      </c>
      <c r="U14" s="2" t="s">
        <v>149</v>
      </c>
      <c r="V14" s="2" t="s">
        <v>240</v>
      </c>
      <c r="W14" s="2" t="s">
        <v>148</v>
      </c>
      <c r="X14" s="2" t="s">
        <v>148</v>
      </c>
      <c r="Y14" s="2" t="s">
        <v>148</v>
      </c>
      <c r="Z14" s="4"/>
      <c r="AA14" s="4">
        <f>=ROUNDDOWN({0},0)</f>
      </c>
      <c r="AB14" s="5"/>
      <c r="AC14" s="2" t="s">
        <v>241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148</v>
      </c>
      <c r="BM14" s="7"/>
      <c r="BN14" s="7"/>
      <c r="BO14" s="4"/>
      <c r="BP14" s="8"/>
      <c r="BQ14" s="4"/>
      <c r="BR14" s="8"/>
      <c r="BS14" s="7"/>
      <c r="BT14" s="7"/>
      <c r="BU14" s="2" t="s">
        <v>203</v>
      </c>
      <c r="BV14" s="2" t="s">
        <v>145</v>
      </c>
      <c r="BW14" s="2" t="s">
        <v>148</v>
      </c>
      <c r="BX14" s="2" t="s">
        <v>148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203</v>
      </c>
      <c r="CI14" s="2" t="s">
        <v>145</v>
      </c>
      <c r="CJ14" s="2" t="s">
        <v>148</v>
      </c>
      <c r="CK14" s="2" t="s">
        <v>148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203</v>
      </c>
      <c r="CV14" s="2" t="s">
        <v>145</v>
      </c>
      <c r="CW14" s="2" t="s">
        <v>148</v>
      </c>
      <c r="CX14" s="2" t="s">
        <v>148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203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203</v>
      </c>
      <c r="DV14" s="2" t="s">
        <v>145</v>
      </c>
      <c r="DW14" s="2" t="s">
        <v>148</v>
      </c>
      <c r="DX14" s="2" t="s">
        <v>148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148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203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203</v>
      </c>
      <c r="FI14" s="2" t="s">
        <v>145</v>
      </c>
      <c r="FJ14" s="2" t="s">
        <v>148</v>
      </c>
      <c r="FK14" s="2" t="s">
        <v>148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203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203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203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203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203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242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243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203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155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203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203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203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203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203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203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203</v>
      </c>
      <c r="OI14" s="2" t="s">
        <v>145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203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/>
      <c r="PC14" s="8"/>
      <c r="PD14" s="4"/>
      <c r="PE14" s="8"/>
      <c r="PF14" s="7"/>
      <c r="PG14" s="7"/>
      <c r="PH14" s="2" t="s">
        <v>203</v>
      </c>
      <c r="PI14" s="2" t="s">
        <v>145</v>
      </c>
      <c r="PJ14" s="2" t="s">
        <v>148</v>
      </c>
      <c r="PK14" s="2" t="s">
        <v>148</v>
      </c>
      <c r="PL14" s="2" t="s">
        <v>158</v>
      </c>
      <c r="PM14" s="2" t="s">
        <v>158</v>
      </c>
      <c r="PN14" s="2" t="s">
        <v>148</v>
      </c>
      <c r="PO14" s="4"/>
      <c r="PP14" s="8"/>
      <c r="PQ14" s="4"/>
      <c r="PR14" s="8"/>
      <c r="PS14" s="7"/>
      <c r="PT14" s="7"/>
      <c r="PU14" s="2" t="s">
        <v>203</v>
      </c>
      <c r="PV14" s="2" t="s">
        <v>145</v>
      </c>
      <c r="PW14" s="2" t="s">
        <v>148</v>
      </c>
      <c r="PX14" s="2" t="s">
        <v>148</v>
      </c>
      <c r="PY14" s="2" t="s">
        <v>158</v>
      </c>
      <c r="PZ14" s="2" t="s">
        <v>158</v>
      </c>
      <c r="QA14" s="2" t="s">
        <v>148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  <c r="QS14" s="4"/>
      <c r="QT14" s="4"/>
    </row>
    <row r="15">
      <c r="A15" s="2" t="s">
        <v>246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247</v>
      </c>
      <c r="G15" s="2" t="s">
        <v>247</v>
      </c>
      <c r="H15" s="2" t="s">
        <v>247</v>
      </c>
      <c r="I15" s="2" t="s">
        <v>142</v>
      </c>
      <c r="J15" s="2" t="s">
        <v>143</v>
      </c>
      <c r="K15" s="2" t="s">
        <v>248</v>
      </c>
      <c r="L15" s="3">
        <v>122.57</v>
      </c>
      <c r="M15" s="3">
        <v>128.7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249</v>
      </c>
      <c r="W15" s="2" t="s">
        <v>151</v>
      </c>
      <c r="X15" s="2" t="s">
        <v>148</v>
      </c>
      <c r="Y15" s="2" t="s">
        <v>250</v>
      </c>
      <c r="Z15" s="4">
        <v>54</v>
      </c>
      <c r="AA15" s="4">
        <f>=ROUNDDOWN(4.90909090909091,0)</f>
      </c>
      <c r="AB15" s="5">
        <v>11</v>
      </c>
      <c r="AC15" s="2" t="s">
        <v>153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4</v>
      </c>
      <c r="AQ15" s="8">
        <v>725.5</v>
      </c>
      <c r="AR15" s="4">
        <v>1</v>
      </c>
      <c r="AS15" s="8">
        <v>195.76</v>
      </c>
      <c r="AT15" s="7">
        <v>3</v>
      </c>
      <c r="AU15" s="7">
        <v>2.7061</v>
      </c>
      <c r="AV15" s="4">
        <v>16</v>
      </c>
      <c r="AW15" s="8">
        <v>2938.35</v>
      </c>
      <c r="AX15" s="4">
        <v>5</v>
      </c>
      <c r="AY15" s="8">
        <v>1115.93</v>
      </c>
      <c r="AZ15" s="7">
        <v>2.2</v>
      </c>
      <c r="BA15" s="7">
        <v>1.6331</v>
      </c>
      <c r="BB15" s="7">
        <v>0.2469</v>
      </c>
      <c r="BC15" s="4">
        <v>24</v>
      </c>
      <c r="BD15" s="8">
        <v>4342.71</v>
      </c>
      <c r="BE15" s="4">
        <v>10</v>
      </c>
      <c r="BF15" s="8">
        <v>2274.18</v>
      </c>
      <c r="BG15" s="7">
        <v>1.4</v>
      </c>
      <c r="BH15" s="7">
        <v>0.9096</v>
      </c>
      <c r="BI15" s="7">
        <v>0.6766</v>
      </c>
      <c r="BJ15" s="4">
        <v>4</v>
      </c>
      <c r="BK15" s="8">
        <v>725.5</v>
      </c>
      <c r="BL15" s="2" t="s">
        <v>251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156</v>
      </c>
      <c r="BX15" s="2" t="s">
        <v>252</v>
      </c>
      <c r="BY15" s="2" t="s">
        <v>158</v>
      </c>
      <c r="BZ15" s="2" t="s">
        <v>158</v>
      </c>
      <c r="CA15" s="2" t="s">
        <v>148</v>
      </c>
      <c r="CB15" s="4">
        <v>1</v>
      </c>
      <c r="CC15" s="8">
        <v>128.7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253</v>
      </c>
      <c r="CK15" s="2" t="s">
        <v>254</v>
      </c>
      <c r="CL15" s="2" t="s">
        <v>158</v>
      </c>
      <c r="CM15" s="2" t="s">
        <v>158</v>
      </c>
      <c r="CN15" s="2" t="s">
        <v>148</v>
      </c>
      <c r="CO15" s="4"/>
      <c r="CP15" s="8"/>
      <c r="CQ15" s="4">
        <v>1</v>
      </c>
      <c r="CR15" s="8">
        <v>195.76</v>
      </c>
      <c r="CS15" s="7">
        <v>-1</v>
      </c>
      <c r="CT15" s="7">
        <v>-1</v>
      </c>
      <c r="CU15" s="2" t="s">
        <v>155</v>
      </c>
      <c r="CV15" s="2" t="s">
        <v>145</v>
      </c>
      <c r="CW15" s="2" t="s">
        <v>148</v>
      </c>
      <c r="CX15" s="2" t="s">
        <v>255</v>
      </c>
      <c r="CY15" s="2" t="s">
        <v>158</v>
      </c>
      <c r="CZ15" s="2" t="s">
        <v>158</v>
      </c>
      <c r="DA15" s="2" t="s">
        <v>148</v>
      </c>
      <c r="DB15" s="4">
        <v>1</v>
      </c>
      <c r="DC15" s="8">
        <v>144.14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256</v>
      </c>
      <c r="DK15" s="2" t="s">
        <v>257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258</v>
      </c>
      <c r="DX15" s="2" t="s">
        <v>259</v>
      </c>
      <c r="DY15" s="2" t="s">
        <v>158</v>
      </c>
      <c r="DZ15" s="2" t="s">
        <v>158</v>
      </c>
      <c r="EA15" s="2" t="s">
        <v>148</v>
      </c>
      <c r="EB15" s="4">
        <v>1</v>
      </c>
      <c r="EC15" s="8">
        <v>311.09</v>
      </c>
      <c r="ED15" s="4"/>
      <c r="EE15" s="8"/>
      <c r="EF15" s="7"/>
      <c r="EG15" s="7"/>
      <c r="EH15" s="2" t="s">
        <v>155</v>
      </c>
      <c r="EI15" s="2" t="s">
        <v>145</v>
      </c>
      <c r="EJ15" s="2" t="s">
        <v>260</v>
      </c>
      <c r="EK15" s="2" t="s">
        <v>261</v>
      </c>
      <c r="EL15" s="2" t="s">
        <v>158</v>
      </c>
      <c r="EM15" s="2" t="s">
        <v>158</v>
      </c>
      <c r="EN15" s="2" t="s">
        <v>148</v>
      </c>
      <c r="EO15" s="4">
        <v>1</v>
      </c>
      <c r="EP15" s="8">
        <v>141.57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262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260</v>
      </c>
      <c r="FK15" s="2" t="s">
        <v>157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260</v>
      </c>
      <c r="FX15" s="2" t="s">
        <v>263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148</v>
      </c>
      <c r="GI15" s="2" t="s">
        <v>148</v>
      </c>
      <c r="GJ15" s="2" t="s">
        <v>148</v>
      </c>
      <c r="GK15" s="2" t="s">
        <v>148</v>
      </c>
      <c r="GL15" s="2" t="s">
        <v>148</v>
      </c>
      <c r="GM15" s="2" t="s">
        <v>148</v>
      </c>
      <c r="GN15" s="2" t="s">
        <v>148</v>
      </c>
      <c r="GO15" s="4"/>
      <c r="GP15" s="8"/>
      <c r="GQ15" s="4"/>
      <c r="GR15" s="8"/>
      <c r="GS15" s="7"/>
      <c r="GT15" s="7"/>
      <c r="GU15" s="2" t="s">
        <v>148</v>
      </c>
      <c r="GV15" s="2" t="s">
        <v>148</v>
      </c>
      <c r="GW15" s="2" t="s">
        <v>148</v>
      </c>
      <c r="GX15" s="2" t="s">
        <v>148</v>
      </c>
      <c r="GY15" s="2" t="s">
        <v>148</v>
      </c>
      <c r="GZ15" s="2" t="s">
        <v>148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260</v>
      </c>
      <c r="JK15" s="2" t="s">
        <v>264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260</v>
      </c>
      <c r="KK15" s="2" t="s">
        <v>265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148</v>
      </c>
      <c r="KV15" s="2" t="s">
        <v>148</v>
      </c>
      <c r="KW15" s="2" t="s">
        <v>148</v>
      </c>
      <c r="KX15" s="2" t="s">
        <v>148</v>
      </c>
      <c r="KY15" s="2" t="s">
        <v>148</v>
      </c>
      <c r="KZ15" s="2" t="s">
        <v>148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8"/>
      <c r="PD15" s="4"/>
      <c r="PE15" s="8"/>
      <c r="PF15" s="7"/>
      <c r="PG15" s="7"/>
      <c r="PH15" s="2" t="s">
        <v>148</v>
      </c>
      <c r="PI15" s="2" t="s">
        <v>148</v>
      </c>
      <c r="PJ15" s="2" t="s">
        <v>148</v>
      </c>
      <c r="PK15" s="2" t="s">
        <v>148</v>
      </c>
      <c r="PL15" s="2" t="s">
        <v>148</v>
      </c>
      <c r="PM15" s="2" t="s">
        <v>148</v>
      </c>
      <c r="PN15" s="2" t="s">
        <v>148</v>
      </c>
      <c r="PO15" s="4"/>
      <c r="PP15" s="8"/>
      <c r="PQ15" s="4"/>
      <c r="PR15" s="8"/>
      <c r="PS15" s="7"/>
      <c r="PT15" s="7"/>
      <c r="PU15" s="2" t="s">
        <v>148</v>
      </c>
      <c r="PV15" s="2" t="s">
        <v>148</v>
      </c>
      <c r="PW15" s="2" t="s">
        <v>148</v>
      </c>
      <c r="PX15" s="2" t="s">
        <v>148</v>
      </c>
      <c r="PY15" s="2" t="s">
        <v>148</v>
      </c>
      <c r="PZ15" s="2" t="s">
        <v>148</v>
      </c>
      <c r="QA15" s="2" t="s">
        <v>148</v>
      </c>
      <c r="QB15" s="4"/>
      <c r="QC15" s="4"/>
      <c r="QD15" s="4"/>
      <c r="QE15" s="4">
        <v>54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  <c r="QS15" s="4"/>
      <c r="QT15" s="4"/>
    </row>
    <row r="16">
      <c r="A16" s="2" t="s">
        <v>266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247</v>
      </c>
      <c r="G16" s="2" t="s">
        <v>247</v>
      </c>
      <c r="H16" s="2" t="s">
        <v>247</v>
      </c>
      <c r="I16" s="2" t="s">
        <v>142</v>
      </c>
      <c r="J16" s="2" t="s">
        <v>179</v>
      </c>
      <c r="K16" s="2" t="s">
        <v>248</v>
      </c>
      <c r="L16" s="3">
        <v>147.08</v>
      </c>
      <c r="M16" s="3">
        <v>154.43</v>
      </c>
      <c r="N16" s="3">
        <v>399.99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249</v>
      </c>
      <c r="W16" s="2" t="s">
        <v>151</v>
      </c>
      <c r="X16" s="2" t="s">
        <v>148</v>
      </c>
      <c r="Y16" s="2" t="s">
        <v>250</v>
      </c>
      <c r="Z16" s="4">
        <v>118</v>
      </c>
      <c r="AA16" s="4">
        <f>=ROUNDDOWN(11.8,0)</f>
      </c>
      <c r="AB16" s="5">
        <v>10</v>
      </c>
      <c r="AC16" s="2" t="s">
        <v>153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10</v>
      </c>
      <c r="AQ16" s="8">
        <v>1873.09</v>
      </c>
      <c r="AR16" s="4">
        <v>4</v>
      </c>
      <c r="AS16" s="8">
        <v>920.17</v>
      </c>
      <c r="AT16" s="7">
        <v>1.5</v>
      </c>
      <c r="AU16" s="7">
        <v>1.0356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0.6375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11</v>
      </c>
      <c r="BK16" s="8">
        <v>2019.08</v>
      </c>
      <c r="BL16" s="2" t="s">
        <v>267</v>
      </c>
      <c r="BM16" s="7">
        <v>0.9091</v>
      </c>
      <c r="BN16" s="7">
        <v>0.9277</v>
      </c>
      <c r="BO16" s="4">
        <v>3</v>
      </c>
      <c r="BP16" s="8">
        <v>500.37</v>
      </c>
      <c r="BQ16" s="4">
        <v>3</v>
      </c>
      <c r="BR16" s="8">
        <v>694.95</v>
      </c>
      <c r="BS16" s="7"/>
      <c r="BT16" s="7">
        <v>-0.28</v>
      </c>
      <c r="BU16" s="2" t="s">
        <v>155</v>
      </c>
      <c r="BV16" s="2" t="s">
        <v>145</v>
      </c>
      <c r="BW16" s="2" t="s">
        <v>156</v>
      </c>
      <c r="BX16" s="2" t="s">
        <v>268</v>
      </c>
      <c r="BY16" s="2" t="s">
        <v>158</v>
      </c>
      <c r="BZ16" s="2" t="s">
        <v>158</v>
      </c>
      <c r="CA16" s="2" t="s">
        <v>148</v>
      </c>
      <c r="CB16" s="4">
        <v>3</v>
      </c>
      <c r="CC16" s="8">
        <v>463.29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253</v>
      </c>
      <c r="CK16" s="2" t="s">
        <v>157</v>
      </c>
      <c r="CL16" s="2" t="s">
        <v>158</v>
      </c>
      <c r="CM16" s="2" t="s">
        <v>158</v>
      </c>
      <c r="CN16" s="2" t="s">
        <v>148</v>
      </c>
      <c r="CO16" s="4"/>
      <c r="CP16" s="8"/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255</v>
      </c>
      <c r="CY16" s="2" t="s">
        <v>158</v>
      </c>
      <c r="CZ16" s="2" t="s">
        <v>158</v>
      </c>
      <c r="DA16" s="2" t="s">
        <v>148</v>
      </c>
      <c r="DB16" s="4">
        <v>2</v>
      </c>
      <c r="DC16" s="8">
        <v>345.94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256</v>
      </c>
      <c r="DK16" s="2" t="s">
        <v>269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164</v>
      </c>
      <c r="DX16" s="2" t="s">
        <v>182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331.83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260</v>
      </c>
      <c r="EK16" s="2" t="s">
        <v>270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186</v>
      </c>
      <c r="EV16" s="2" t="s">
        <v>145</v>
      </c>
      <c r="EW16" s="2" t="s">
        <v>148</v>
      </c>
      <c r="EX16" s="2" t="s">
        <v>148</v>
      </c>
      <c r="EY16" s="2" t="s">
        <v>158</v>
      </c>
      <c r="EZ16" s="2" t="s">
        <v>158</v>
      </c>
      <c r="FA16" s="2" t="s">
        <v>148</v>
      </c>
      <c r="FB16" s="4"/>
      <c r="FC16" s="8"/>
      <c r="FD16" s="4">
        <v>1</v>
      </c>
      <c r="FE16" s="8">
        <v>225.22</v>
      </c>
      <c r="FF16" s="7">
        <v>-1</v>
      </c>
      <c r="FG16" s="7">
        <v>-1</v>
      </c>
      <c r="FH16" s="2" t="s">
        <v>155</v>
      </c>
      <c r="FI16" s="2" t="s">
        <v>145</v>
      </c>
      <c r="FJ16" s="2" t="s">
        <v>260</v>
      </c>
      <c r="FK16" s="2" t="s">
        <v>271</v>
      </c>
      <c r="FL16" s="2" t="s">
        <v>158</v>
      </c>
      <c r="FM16" s="2" t="s">
        <v>158</v>
      </c>
      <c r="FN16" s="2" t="s">
        <v>148</v>
      </c>
      <c r="FO16" s="4">
        <v>1</v>
      </c>
      <c r="FP16" s="8">
        <v>231.66</v>
      </c>
      <c r="FQ16" s="4"/>
      <c r="FR16" s="8"/>
      <c r="FS16" s="7"/>
      <c r="FT16" s="7"/>
      <c r="FU16" s="2" t="s">
        <v>155</v>
      </c>
      <c r="FV16" s="2" t="s">
        <v>145</v>
      </c>
      <c r="FW16" s="2" t="s">
        <v>260</v>
      </c>
      <c r="FX16" s="2" t="s">
        <v>272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148</v>
      </c>
      <c r="GI16" s="2" t="s">
        <v>148</v>
      </c>
      <c r="GJ16" s="2" t="s">
        <v>148</v>
      </c>
      <c r="GK16" s="2" t="s">
        <v>148</v>
      </c>
      <c r="GL16" s="2" t="s">
        <v>148</v>
      </c>
      <c r="GM16" s="2" t="s">
        <v>148</v>
      </c>
      <c r="GN16" s="2" t="s">
        <v>148</v>
      </c>
      <c r="GO16" s="4"/>
      <c r="GP16" s="8"/>
      <c r="GQ16" s="4"/>
      <c r="GR16" s="8"/>
      <c r="GS16" s="7"/>
      <c r="GT16" s="7"/>
      <c r="GU16" s="2" t="s">
        <v>148</v>
      </c>
      <c r="GV16" s="2" t="s">
        <v>148</v>
      </c>
      <c r="GW16" s="2" t="s">
        <v>148</v>
      </c>
      <c r="GX16" s="2" t="s">
        <v>148</v>
      </c>
      <c r="GY16" s="2" t="s">
        <v>148</v>
      </c>
      <c r="GZ16" s="2" t="s">
        <v>148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260</v>
      </c>
      <c r="JK16" s="2" t="s">
        <v>273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260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148</v>
      </c>
      <c r="KV16" s="2" t="s">
        <v>148</v>
      </c>
      <c r="KW16" s="2" t="s">
        <v>148</v>
      </c>
      <c r="KX16" s="2" t="s">
        <v>148</v>
      </c>
      <c r="KY16" s="2" t="s">
        <v>148</v>
      </c>
      <c r="KZ16" s="2" t="s">
        <v>148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8"/>
      <c r="PD16" s="4"/>
      <c r="PE16" s="8"/>
      <c r="PF16" s="7"/>
      <c r="PG16" s="7"/>
      <c r="PH16" s="2" t="s">
        <v>148</v>
      </c>
      <c r="PI16" s="2" t="s">
        <v>148</v>
      </c>
      <c r="PJ16" s="2" t="s">
        <v>148</v>
      </c>
      <c r="PK16" s="2" t="s">
        <v>148</v>
      </c>
      <c r="PL16" s="2" t="s">
        <v>148</v>
      </c>
      <c r="PM16" s="2" t="s">
        <v>148</v>
      </c>
      <c r="PN16" s="2" t="s">
        <v>148</v>
      </c>
      <c r="PO16" s="4"/>
      <c r="PP16" s="8"/>
      <c r="PQ16" s="4"/>
      <c r="PR16" s="8"/>
      <c r="PS16" s="7"/>
      <c r="PT16" s="7"/>
      <c r="PU16" s="2" t="s">
        <v>148</v>
      </c>
      <c r="PV16" s="2" t="s">
        <v>148</v>
      </c>
      <c r="PW16" s="2" t="s">
        <v>148</v>
      </c>
      <c r="PX16" s="2" t="s">
        <v>148</v>
      </c>
      <c r="PY16" s="2" t="s">
        <v>148</v>
      </c>
      <c r="PZ16" s="2" t="s">
        <v>148</v>
      </c>
      <c r="QA16" s="2" t="s">
        <v>148</v>
      </c>
      <c r="QB16" s="4"/>
      <c r="QC16" s="4"/>
      <c r="QD16" s="4"/>
      <c r="QE16" s="4">
        <v>118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  <c r="QS16" s="4"/>
      <c r="QT16" s="4"/>
    </row>
    <row r="17">
      <c r="A17" s="2" t="s">
        <v>274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247</v>
      </c>
      <c r="G17" s="2" t="s">
        <v>247</v>
      </c>
      <c r="H17" s="2" t="s">
        <v>247</v>
      </c>
      <c r="I17" s="2" t="s">
        <v>142</v>
      </c>
      <c r="J17" s="2" t="s">
        <v>191</v>
      </c>
      <c r="K17" s="2" t="s">
        <v>248</v>
      </c>
      <c r="L17" s="3">
        <v>147.08</v>
      </c>
      <c r="M17" s="3">
        <v>154.43</v>
      </c>
      <c r="N17" s="3">
        <v>399.99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249</v>
      </c>
      <c r="W17" s="2" t="s">
        <v>151</v>
      </c>
      <c r="X17" s="2" t="s">
        <v>148</v>
      </c>
      <c r="Y17" s="2" t="s">
        <v>250</v>
      </c>
      <c r="Z17" s="4">
        <v>21</v>
      </c>
      <c r="AA17" s="4">
        <f>=ROUNDDOWN(2.625,0)</f>
      </c>
      <c r="AB17" s="5">
        <v>8</v>
      </c>
      <c r="AC17" s="2" t="s">
        <v>153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339.76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0.1156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339.76</v>
      </c>
      <c r="BL17" s="2" t="s">
        <v>275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156</v>
      </c>
      <c r="BX17" s="2" t="s">
        <v>273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253</v>
      </c>
      <c r="CK17" s="2" t="s">
        <v>276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255</v>
      </c>
      <c r="CY17" s="2" t="s">
        <v>158</v>
      </c>
      <c r="CZ17" s="2" t="s">
        <v>158</v>
      </c>
      <c r="DA17" s="2" t="s">
        <v>148</v>
      </c>
      <c r="DB17" s="4">
        <v>1</v>
      </c>
      <c r="DC17" s="8">
        <v>172.97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256</v>
      </c>
      <c r="DK17" s="2" t="s">
        <v>277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258</v>
      </c>
      <c r="DX17" s="2" t="s">
        <v>278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260</v>
      </c>
      <c r="EK17" s="2" t="s">
        <v>270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186</v>
      </c>
      <c r="EV17" s="2" t="s">
        <v>145</v>
      </c>
      <c r="EW17" s="2" t="s">
        <v>148</v>
      </c>
      <c r="EX17" s="2" t="s">
        <v>148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260</v>
      </c>
      <c r="FK17" s="2" t="s">
        <v>279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260</v>
      </c>
      <c r="FX17" s="2" t="s">
        <v>280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148</v>
      </c>
      <c r="GI17" s="2" t="s">
        <v>148</v>
      </c>
      <c r="GJ17" s="2" t="s">
        <v>148</v>
      </c>
      <c r="GK17" s="2" t="s">
        <v>148</v>
      </c>
      <c r="GL17" s="2" t="s">
        <v>148</v>
      </c>
      <c r="GM17" s="2" t="s">
        <v>148</v>
      </c>
      <c r="GN17" s="2" t="s">
        <v>148</v>
      </c>
      <c r="GO17" s="4"/>
      <c r="GP17" s="8"/>
      <c r="GQ17" s="4"/>
      <c r="GR17" s="8"/>
      <c r="GS17" s="7"/>
      <c r="GT17" s="7"/>
      <c r="GU17" s="2" t="s">
        <v>148</v>
      </c>
      <c r="GV17" s="2" t="s">
        <v>148</v>
      </c>
      <c r="GW17" s="2" t="s">
        <v>148</v>
      </c>
      <c r="GX17" s="2" t="s">
        <v>148</v>
      </c>
      <c r="GY17" s="2" t="s">
        <v>148</v>
      </c>
      <c r="GZ17" s="2" t="s">
        <v>148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260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260</v>
      </c>
      <c r="KK17" s="2" t="s">
        <v>281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148</v>
      </c>
      <c r="KV17" s="2" t="s">
        <v>148</v>
      </c>
      <c r="KW17" s="2" t="s">
        <v>148</v>
      </c>
      <c r="KX17" s="2" t="s">
        <v>148</v>
      </c>
      <c r="KY17" s="2" t="s">
        <v>148</v>
      </c>
      <c r="KZ17" s="2" t="s">
        <v>148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8"/>
      <c r="PD17" s="4"/>
      <c r="PE17" s="8"/>
      <c r="PF17" s="7"/>
      <c r="PG17" s="7"/>
      <c r="PH17" s="2" t="s">
        <v>148</v>
      </c>
      <c r="PI17" s="2" t="s">
        <v>148</v>
      </c>
      <c r="PJ17" s="2" t="s">
        <v>148</v>
      </c>
      <c r="PK17" s="2" t="s">
        <v>148</v>
      </c>
      <c r="PL17" s="2" t="s">
        <v>148</v>
      </c>
      <c r="PM17" s="2" t="s">
        <v>148</v>
      </c>
      <c r="PN17" s="2" t="s">
        <v>148</v>
      </c>
      <c r="PO17" s="4"/>
      <c r="PP17" s="8"/>
      <c r="PQ17" s="4"/>
      <c r="PR17" s="8"/>
      <c r="PS17" s="7"/>
      <c r="PT17" s="7"/>
      <c r="PU17" s="2" t="s">
        <v>148</v>
      </c>
      <c r="PV17" s="2" t="s">
        <v>148</v>
      </c>
      <c r="PW17" s="2" t="s">
        <v>148</v>
      </c>
      <c r="PX17" s="2" t="s">
        <v>148</v>
      </c>
      <c r="PY17" s="2" t="s">
        <v>148</v>
      </c>
      <c r="PZ17" s="2" t="s">
        <v>148</v>
      </c>
      <c r="QA17" s="2" t="s">
        <v>148</v>
      </c>
      <c r="QB17" s="4"/>
      <c r="QC17" s="4"/>
      <c r="QD17" s="4"/>
      <c r="QE17" s="4">
        <v>21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  <c r="QS17" s="4"/>
      <c r="QT17" s="4"/>
    </row>
    <row r="18">
      <c r="A18" s="2" t="s">
        <v>282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247</v>
      </c>
      <c r="G18" s="2" t="s">
        <v>247</v>
      </c>
      <c r="H18" s="2" t="s">
        <v>247</v>
      </c>
      <c r="I18" s="2" t="s">
        <v>142</v>
      </c>
      <c r="J18" s="2" t="s">
        <v>143</v>
      </c>
      <c r="K18" s="2" t="s">
        <v>283</v>
      </c>
      <c r="L18" s="3">
        <v>122.57</v>
      </c>
      <c r="M18" s="3">
        <v>128.7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249</v>
      </c>
      <c r="W18" s="2" t="s">
        <v>151</v>
      </c>
      <c r="X18" s="2" t="s">
        <v>148</v>
      </c>
      <c r="Y18" s="2" t="s">
        <v>152</v>
      </c>
      <c r="Z18" s="4">
        <v>152</v>
      </c>
      <c r="AA18" s="4">
        <f>=ROUNDDOWN(25.3333333333333,0)</f>
      </c>
      <c r="AB18" s="5">
        <v>6</v>
      </c>
      <c r="AC18" s="2" t="s">
        <v>284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2</v>
      </c>
      <c r="AQ18" s="8">
        <v>277.98</v>
      </c>
      <c r="AR18" s="4"/>
      <c r="AS18" s="8"/>
      <c r="AT18" s="7"/>
      <c r="AU18" s="7"/>
      <c r="AV18" s="4">
        <v>8</v>
      </c>
      <c r="AW18" s="8">
        <v>1404.36</v>
      </c>
      <c r="AX18" s="4">
        <v>5</v>
      </c>
      <c r="AY18" s="8">
        <v>1158.25</v>
      </c>
      <c r="AZ18" s="7">
        <v>0.6</v>
      </c>
      <c r="BA18" s="7">
        <v>0.2125</v>
      </c>
      <c r="BB18" s="7">
        <v>0.1979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0.3234</v>
      </c>
      <c r="BJ18" s="4">
        <v>2</v>
      </c>
      <c r="BK18" s="8">
        <v>277.98</v>
      </c>
      <c r="BL18" s="2" t="s">
        <v>16</v>
      </c>
      <c r="BM18" s="7">
        <v>1</v>
      </c>
      <c r="BN18" s="7">
        <v>1</v>
      </c>
      <c r="BO18" s="4">
        <v>2</v>
      </c>
      <c r="BP18" s="8">
        <v>277.98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156</v>
      </c>
      <c r="BX18" s="2" t="s">
        <v>285</v>
      </c>
      <c r="BY18" s="2" t="s">
        <v>158</v>
      </c>
      <c r="BZ18" s="2" t="s">
        <v>158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159</v>
      </c>
      <c r="CK18" s="2" t="s">
        <v>286</v>
      </c>
      <c r="CL18" s="2" t="s">
        <v>158</v>
      </c>
      <c r="CM18" s="2" t="s">
        <v>158</v>
      </c>
      <c r="CN18" s="2" t="s">
        <v>148</v>
      </c>
      <c r="CO18" s="4"/>
      <c r="CP18" s="8"/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287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162</v>
      </c>
      <c r="DK18" s="2" t="s">
        <v>288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289</v>
      </c>
      <c r="DX18" s="2" t="s">
        <v>290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152</v>
      </c>
      <c r="EK18" s="2" t="s">
        <v>291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148</v>
      </c>
      <c r="EX18" s="2" t="s">
        <v>292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168</v>
      </c>
      <c r="FK18" s="2" t="s">
        <v>293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152</v>
      </c>
      <c r="FX18" s="2" t="s">
        <v>294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171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173</v>
      </c>
      <c r="JK18" s="2" t="s">
        <v>295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175</v>
      </c>
      <c r="KK18" s="2" t="s">
        <v>148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155</v>
      </c>
      <c r="NI18" s="2" t="s">
        <v>176</v>
      </c>
      <c r="NJ18" s="2" t="s">
        <v>177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8"/>
      <c r="PD18" s="4"/>
      <c r="PE18" s="8"/>
      <c r="PF18" s="7"/>
      <c r="PG18" s="7"/>
      <c r="PH18" s="2" t="s">
        <v>148</v>
      </c>
      <c r="PI18" s="2" t="s">
        <v>148</v>
      </c>
      <c r="PJ18" s="2" t="s">
        <v>148</v>
      </c>
      <c r="PK18" s="2" t="s">
        <v>148</v>
      </c>
      <c r="PL18" s="2" t="s">
        <v>148</v>
      </c>
      <c r="PM18" s="2" t="s">
        <v>148</v>
      </c>
      <c r="PN18" s="2" t="s">
        <v>148</v>
      </c>
      <c r="PO18" s="4"/>
      <c r="PP18" s="8"/>
      <c r="PQ18" s="4"/>
      <c r="PR18" s="8"/>
      <c r="PS18" s="7"/>
      <c r="PT18" s="7"/>
      <c r="PU18" s="2" t="s">
        <v>148</v>
      </c>
      <c r="PV18" s="2" t="s">
        <v>148</v>
      </c>
      <c r="PW18" s="2" t="s">
        <v>148</v>
      </c>
      <c r="PX18" s="2" t="s">
        <v>148</v>
      </c>
      <c r="PY18" s="2" t="s">
        <v>148</v>
      </c>
      <c r="PZ18" s="2" t="s">
        <v>148</v>
      </c>
      <c r="QA18" s="2" t="s">
        <v>148</v>
      </c>
      <c r="QB18" s="4">
        <v>3</v>
      </c>
      <c r="QC18" s="4"/>
      <c r="QD18" s="4"/>
      <c r="QE18" s="4">
        <v>149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85</v>
      </c>
    </row>
    <row r="19">
      <c r="A19" s="2" t="s">
        <v>296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247</v>
      </c>
      <c r="G19" s="2" t="s">
        <v>247</v>
      </c>
      <c r="H19" s="2" t="s">
        <v>247</v>
      </c>
      <c r="I19" s="2" t="s">
        <v>142</v>
      </c>
      <c r="J19" s="2" t="s">
        <v>179</v>
      </c>
      <c r="K19" s="2" t="s">
        <v>283</v>
      </c>
      <c r="L19" s="3">
        <v>147.08</v>
      </c>
      <c r="M19" s="3">
        <v>154.43</v>
      </c>
      <c r="N19" s="3">
        <v>399.99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249</v>
      </c>
      <c r="W19" s="2" t="s">
        <v>151</v>
      </c>
      <c r="X19" s="2" t="s">
        <v>148</v>
      </c>
      <c r="Y19" s="2" t="s">
        <v>152</v>
      </c>
      <c r="Z19" s="4">
        <v>157</v>
      </c>
      <c r="AA19" s="4">
        <f>=ROUNDDOWN(15.7,0)</f>
      </c>
      <c r="AB19" s="5">
        <v>10</v>
      </c>
      <c r="AC19" s="2" t="s">
        <v>284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6</v>
      </c>
      <c r="AQ19" s="8">
        <v>1126.38</v>
      </c>
      <c r="AR19" s="4">
        <v>5</v>
      </c>
      <c r="AS19" s="8">
        <v>1158.25</v>
      </c>
      <c r="AT19" s="7">
        <v>0.2</v>
      </c>
      <c r="AU19" s="7">
        <v>-0.0275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0.8021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6</v>
      </c>
      <c r="BK19" s="8">
        <v>1126.38</v>
      </c>
      <c r="BL19" s="2" t="s">
        <v>297</v>
      </c>
      <c r="BM19" s="7">
        <v>1</v>
      </c>
      <c r="BN19" s="7">
        <v>1</v>
      </c>
      <c r="BO19" s="4">
        <v>3</v>
      </c>
      <c r="BP19" s="8">
        <v>500.37</v>
      </c>
      <c r="BQ19" s="4">
        <v>5</v>
      </c>
      <c r="BR19" s="8">
        <v>1158.25</v>
      </c>
      <c r="BS19" s="7">
        <v>-0.4</v>
      </c>
      <c r="BT19" s="7">
        <v>-0.568</v>
      </c>
      <c r="BU19" s="2" t="s">
        <v>155</v>
      </c>
      <c r="BV19" s="2" t="s">
        <v>145</v>
      </c>
      <c r="BW19" s="2" t="s">
        <v>156</v>
      </c>
      <c r="BX19" s="2" t="s">
        <v>252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159</v>
      </c>
      <c r="CK19" s="2" t="s">
        <v>160</v>
      </c>
      <c r="CL19" s="2" t="s">
        <v>158</v>
      </c>
      <c r="CM19" s="2" t="s">
        <v>158</v>
      </c>
      <c r="CN19" s="2" t="s">
        <v>148</v>
      </c>
      <c r="CO19" s="4">
        <v>1</v>
      </c>
      <c r="CP19" s="8">
        <v>169.14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298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162</v>
      </c>
      <c r="DK19" s="2" t="s">
        <v>299</v>
      </c>
      <c r="DL19" s="2" t="s">
        <v>158</v>
      </c>
      <c r="DM19" s="2" t="s">
        <v>158</v>
      </c>
      <c r="DN19" s="2" t="s">
        <v>148</v>
      </c>
      <c r="DO19" s="4">
        <v>1</v>
      </c>
      <c r="DP19" s="8">
        <v>231.65</v>
      </c>
      <c r="DQ19" s="4"/>
      <c r="DR19" s="8"/>
      <c r="DS19" s="7"/>
      <c r="DT19" s="7"/>
      <c r="DU19" s="2" t="s">
        <v>155</v>
      </c>
      <c r="DV19" s="2" t="s">
        <v>145</v>
      </c>
      <c r="DW19" s="2" t="s">
        <v>164</v>
      </c>
      <c r="DX19" s="2" t="s">
        <v>300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152</v>
      </c>
      <c r="EK19" s="2" t="s">
        <v>213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186</v>
      </c>
      <c r="EV19" s="2" t="s">
        <v>145</v>
      </c>
      <c r="EW19" s="2" t="s">
        <v>148</v>
      </c>
      <c r="EX19" s="2" t="s">
        <v>148</v>
      </c>
      <c r="EY19" s="2" t="s">
        <v>158</v>
      </c>
      <c r="EZ19" s="2" t="s">
        <v>158</v>
      </c>
      <c r="FA19" s="2" t="s">
        <v>148</v>
      </c>
      <c r="FB19" s="4">
        <v>1</v>
      </c>
      <c r="FC19" s="8">
        <v>225.22</v>
      </c>
      <c r="FD19" s="4"/>
      <c r="FE19" s="8"/>
      <c r="FF19" s="7"/>
      <c r="FG19" s="7"/>
      <c r="FH19" s="2" t="s">
        <v>155</v>
      </c>
      <c r="FI19" s="2" t="s">
        <v>145</v>
      </c>
      <c r="FJ19" s="2" t="s">
        <v>168</v>
      </c>
      <c r="FK19" s="2" t="s">
        <v>301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152</v>
      </c>
      <c r="FX19" s="2" t="s">
        <v>302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171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173</v>
      </c>
      <c r="JK19" s="2" t="s">
        <v>299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155</v>
      </c>
      <c r="KI19" s="2" t="s">
        <v>145</v>
      </c>
      <c r="KJ19" s="2" t="s">
        <v>175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155</v>
      </c>
      <c r="NI19" s="2" t="s">
        <v>176</v>
      </c>
      <c r="NJ19" s="2" t="s">
        <v>177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8"/>
      <c r="PD19" s="4"/>
      <c r="PE19" s="8"/>
      <c r="PF19" s="7"/>
      <c r="PG19" s="7"/>
      <c r="PH19" s="2" t="s">
        <v>148</v>
      </c>
      <c r="PI19" s="2" t="s">
        <v>148</v>
      </c>
      <c r="PJ19" s="2" t="s">
        <v>148</v>
      </c>
      <c r="PK19" s="2" t="s">
        <v>148</v>
      </c>
      <c r="PL19" s="2" t="s">
        <v>148</v>
      </c>
      <c r="PM19" s="2" t="s">
        <v>148</v>
      </c>
      <c r="PN19" s="2" t="s">
        <v>148</v>
      </c>
      <c r="PO19" s="4"/>
      <c r="PP19" s="8"/>
      <c r="PQ19" s="4"/>
      <c r="PR19" s="8"/>
      <c r="PS19" s="7"/>
      <c r="PT19" s="7"/>
      <c r="PU19" s="2" t="s">
        <v>148</v>
      </c>
      <c r="PV19" s="2" t="s">
        <v>148</v>
      </c>
      <c r="PW19" s="2" t="s">
        <v>148</v>
      </c>
      <c r="PX19" s="2" t="s">
        <v>148</v>
      </c>
      <c r="PY19" s="2" t="s">
        <v>148</v>
      </c>
      <c r="PZ19" s="2" t="s">
        <v>148</v>
      </c>
      <c r="QA19" s="2" t="s">
        <v>148</v>
      </c>
      <c r="QB19" s="4">
        <v>18</v>
      </c>
      <c r="QC19" s="4"/>
      <c r="QD19" s="4"/>
      <c r="QE19" s="4">
        <v>139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>
        <v>230</v>
      </c>
    </row>
    <row r="20">
      <c r="A20" s="2" t="s">
        <v>303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247</v>
      </c>
      <c r="G20" s="2" t="s">
        <v>247</v>
      </c>
      <c r="H20" s="2" t="s">
        <v>247</v>
      </c>
      <c r="I20" s="2" t="s">
        <v>142</v>
      </c>
      <c r="J20" s="2" t="s">
        <v>191</v>
      </c>
      <c r="K20" s="2" t="s">
        <v>283</v>
      </c>
      <c r="L20" s="3">
        <v>147.08</v>
      </c>
      <c r="M20" s="3">
        <v>154.43</v>
      </c>
      <c r="N20" s="3">
        <v>399.99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249</v>
      </c>
      <c r="W20" s="2" t="s">
        <v>151</v>
      </c>
      <c r="X20" s="2" t="s">
        <v>148</v>
      </c>
      <c r="Y20" s="2" t="s">
        <v>152</v>
      </c>
      <c r="Z20" s="4">
        <v>100</v>
      </c>
      <c r="AA20" s="4">
        <f>=ROUNDDOWN(25,0)</f>
      </c>
      <c r="AB20" s="5">
        <v>4</v>
      </c>
      <c r="AC20" s="2" t="s">
        <v>284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148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304</v>
      </c>
      <c r="BX20" s="2" t="s">
        <v>305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159</v>
      </c>
      <c r="CK20" s="2" t="s">
        <v>194</v>
      </c>
      <c r="CL20" s="2" t="s">
        <v>158</v>
      </c>
      <c r="CM20" s="2" t="s">
        <v>158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148</v>
      </c>
      <c r="CX20" s="2" t="s">
        <v>269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289</v>
      </c>
      <c r="DK20" s="2" t="s">
        <v>259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289</v>
      </c>
      <c r="DX20" s="2" t="s">
        <v>306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152</v>
      </c>
      <c r="EK20" s="2" t="s">
        <v>199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186</v>
      </c>
      <c r="EV20" s="2" t="s">
        <v>145</v>
      </c>
      <c r="EW20" s="2" t="s">
        <v>148</v>
      </c>
      <c r="EX20" s="2" t="s">
        <v>148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168</v>
      </c>
      <c r="FK20" s="2" t="s">
        <v>307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152</v>
      </c>
      <c r="FX20" s="2" t="s">
        <v>188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171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173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155</v>
      </c>
      <c r="KI20" s="2" t="s">
        <v>145</v>
      </c>
      <c r="KJ20" s="2" t="s">
        <v>202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203</v>
      </c>
      <c r="NI20" s="2" t="s">
        <v>176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8"/>
      <c r="PD20" s="4"/>
      <c r="PE20" s="8"/>
      <c r="PF20" s="7"/>
      <c r="PG20" s="7"/>
      <c r="PH20" s="2" t="s">
        <v>148</v>
      </c>
      <c r="PI20" s="2" t="s">
        <v>148</v>
      </c>
      <c r="PJ20" s="2" t="s">
        <v>148</v>
      </c>
      <c r="PK20" s="2" t="s">
        <v>148</v>
      </c>
      <c r="PL20" s="2" t="s">
        <v>148</v>
      </c>
      <c r="PM20" s="2" t="s">
        <v>148</v>
      </c>
      <c r="PN20" s="2" t="s">
        <v>148</v>
      </c>
      <c r="PO20" s="4"/>
      <c r="PP20" s="8"/>
      <c r="PQ20" s="4"/>
      <c r="PR20" s="8"/>
      <c r="PS20" s="7"/>
      <c r="PT20" s="7"/>
      <c r="PU20" s="2" t="s">
        <v>148</v>
      </c>
      <c r="PV20" s="2" t="s">
        <v>148</v>
      </c>
      <c r="PW20" s="2" t="s">
        <v>148</v>
      </c>
      <c r="PX20" s="2" t="s">
        <v>148</v>
      </c>
      <c r="PY20" s="2" t="s">
        <v>148</v>
      </c>
      <c r="PZ20" s="2" t="s">
        <v>148</v>
      </c>
      <c r="QA20" s="2" t="s">
        <v>148</v>
      </c>
      <c r="QB20" s="4">
        <v>100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>
        <v>100</v>
      </c>
    </row>
    <row r="21">
      <c r="A21" s="2" t="s">
        <v>308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247</v>
      </c>
      <c r="G21" s="2" t="s">
        <v>247</v>
      </c>
      <c r="H21" s="2" t="s">
        <v>247</v>
      </c>
      <c r="I21" s="2" t="s">
        <v>236</v>
      </c>
      <c r="J21" s="2" t="s">
        <v>143</v>
      </c>
      <c r="K21" s="2" t="s">
        <v>309</v>
      </c>
      <c r="L21" s="3">
        <v>122.57</v>
      </c>
      <c r="M21" s="3">
        <v>128.7</v>
      </c>
      <c r="N21" s="3">
        <v>299.99</v>
      </c>
      <c r="O21" s="2" t="s">
        <v>145</v>
      </c>
      <c r="P21" s="2" t="s">
        <v>238</v>
      </c>
      <c r="Q21" s="2" t="s">
        <v>147</v>
      </c>
      <c r="R21" s="2" t="s">
        <v>148</v>
      </c>
      <c r="S21" s="2" t="s">
        <v>148</v>
      </c>
      <c r="T21" s="2" t="s">
        <v>239</v>
      </c>
      <c r="U21" s="2" t="s">
        <v>149</v>
      </c>
      <c r="V21" s="2" t="s">
        <v>240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241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203</v>
      </c>
      <c r="BV21" s="2" t="s">
        <v>145</v>
      </c>
      <c r="BW21" s="2" t="s">
        <v>148</v>
      </c>
      <c r="BX21" s="2" t="s">
        <v>148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203</v>
      </c>
      <c r="CI21" s="2" t="s">
        <v>145</v>
      </c>
      <c r="CJ21" s="2" t="s">
        <v>148</v>
      </c>
      <c r="CK21" s="2" t="s">
        <v>148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203</v>
      </c>
      <c r="CV21" s="2" t="s">
        <v>145</v>
      </c>
      <c r="CW21" s="2" t="s">
        <v>148</v>
      </c>
      <c r="CX21" s="2" t="s">
        <v>148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203</v>
      </c>
      <c r="DI21" s="2" t="s">
        <v>145</v>
      </c>
      <c r="DJ21" s="2" t="s">
        <v>148</v>
      </c>
      <c r="DK21" s="2" t="s">
        <v>148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203</v>
      </c>
      <c r="DV21" s="2" t="s">
        <v>145</v>
      </c>
      <c r="DW21" s="2" t="s">
        <v>148</v>
      </c>
      <c r="DX21" s="2" t="s">
        <v>148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148</v>
      </c>
      <c r="EK21" s="2" t="s">
        <v>148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203</v>
      </c>
      <c r="EV21" s="2" t="s">
        <v>145</v>
      </c>
      <c r="EW21" s="2" t="s">
        <v>148</v>
      </c>
      <c r="EX21" s="2" t="s">
        <v>148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203</v>
      </c>
      <c r="FI21" s="2" t="s">
        <v>145</v>
      </c>
      <c r="FJ21" s="2" t="s">
        <v>148</v>
      </c>
      <c r="FK21" s="2" t="s">
        <v>148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148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203</v>
      </c>
      <c r="GI21" s="2" t="s">
        <v>145</v>
      </c>
      <c r="GJ21" s="2" t="s">
        <v>148</v>
      </c>
      <c r="GK21" s="2" t="s">
        <v>148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203</v>
      </c>
      <c r="GV21" s="2" t="s">
        <v>145</v>
      </c>
      <c r="GW21" s="2" t="s">
        <v>148</v>
      </c>
      <c r="GX21" s="2" t="s">
        <v>148</v>
      </c>
      <c r="GY21" s="2" t="s">
        <v>158</v>
      </c>
      <c r="GZ21" s="2" t="s">
        <v>158</v>
      </c>
      <c r="HA21" s="2" t="s">
        <v>148</v>
      </c>
      <c r="HB21" s="4"/>
      <c r="HC21" s="8"/>
      <c r="HD21" s="4"/>
      <c r="HE21" s="8"/>
      <c r="HF21" s="7"/>
      <c r="HG21" s="7"/>
      <c r="HH21" s="2" t="s">
        <v>203</v>
      </c>
      <c r="HI21" s="2" t="s">
        <v>145</v>
      </c>
      <c r="HJ21" s="2" t="s">
        <v>148</v>
      </c>
      <c r="HK21" s="2" t="s">
        <v>148</v>
      </c>
      <c r="HL21" s="2" t="s">
        <v>158</v>
      </c>
      <c r="HM21" s="2" t="s">
        <v>158</v>
      </c>
      <c r="HN21" s="2" t="s">
        <v>148</v>
      </c>
      <c r="HO21" s="4"/>
      <c r="HP21" s="8"/>
      <c r="HQ21" s="4"/>
      <c r="HR21" s="8"/>
      <c r="HS21" s="7"/>
      <c r="HT21" s="7"/>
      <c r="HU21" s="2" t="s">
        <v>203</v>
      </c>
      <c r="HV21" s="2" t="s">
        <v>145</v>
      </c>
      <c r="HW21" s="2" t="s">
        <v>148</v>
      </c>
      <c r="HX21" s="2" t="s">
        <v>148</v>
      </c>
      <c r="HY21" s="2" t="s">
        <v>158</v>
      </c>
      <c r="HZ21" s="2" t="s">
        <v>158</v>
      </c>
      <c r="IA21" s="2" t="s">
        <v>148</v>
      </c>
      <c r="IB21" s="4"/>
      <c r="IC21" s="8"/>
      <c r="ID21" s="4"/>
      <c r="IE21" s="8"/>
      <c r="IF21" s="7"/>
      <c r="IG21" s="7"/>
      <c r="IH21" s="2" t="s">
        <v>203</v>
      </c>
      <c r="II21" s="2" t="s">
        <v>145</v>
      </c>
      <c r="IJ21" s="2" t="s">
        <v>148</v>
      </c>
      <c r="IK21" s="2" t="s">
        <v>148</v>
      </c>
      <c r="IL21" s="2" t="s">
        <v>158</v>
      </c>
      <c r="IM21" s="2" t="s">
        <v>158</v>
      </c>
      <c r="IN21" s="2" t="s">
        <v>148</v>
      </c>
      <c r="IO21" s="4"/>
      <c r="IP21" s="8"/>
      <c r="IQ21" s="4"/>
      <c r="IR21" s="8"/>
      <c r="IS21" s="7"/>
      <c r="IT21" s="7"/>
      <c r="IU21" s="2" t="s">
        <v>242</v>
      </c>
      <c r="IV21" s="2" t="s">
        <v>145</v>
      </c>
      <c r="IW21" s="2" t="s">
        <v>148</v>
      </c>
      <c r="IX21" s="2" t="s">
        <v>148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203</v>
      </c>
      <c r="JI21" s="2" t="s">
        <v>145</v>
      </c>
      <c r="JJ21" s="2" t="s">
        <v>148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203</v>
      </c>
      <c r="JV21" s="2" t="s">
        <v>145</v>
      </c>
      <c r="JW21" s="2" t="s">
        <v>148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148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203</v>
      </c>
      <c r="KV21" s="2" t="s">
        <v>145</v>
      </c>
      <c r="KW21" s="2" t="s">
        <v>148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203</v>
      </c>
      <c r="LI21" s="2" t="s">
        <v>145</v>
      </c>
      <c r="LJ21" s="2" t="s">
        <v>148</v>
      </c>
      <c r="LK21" s="2" t="s">
        <v>148</v>
      </c>
      <c r="LL21" s="2" t="s">
        <v>158</v>
      </c>
      <c r="LM21" s="2" t="s">
        <v>158</v>
      </c>
      <c r="LN21" s="2" t="s">
        <v>148</v>
      </c>
      <c r="LO21" s="4"/>
      <c r="LP21" s="8"/>
      <c r="LQ21" s="4"/>
      <c r="LR21" s="8"/>
      <c r="LS21" s="7"/>
      <c r="LT21" s="7"/>
      <c r="LU21" s="2" t="s">
        <v>203</v>
      </c>
      <c r="LV21" s="2" t="s">
        <v>145</v>
      </c>
      <c r="LW21" s="2" t="s">
        <v>148</v>
      </c>
      <c r="LX21" s="2" t="s">
        <v>148</v>
      </c>
      <c r="LY21" s="2" t="s">
        <v>158</v>
      </c>
      <c r="LZ21" s="2" t="s">
        <v>158</v>
      </c>
      <c r="MA21" s="2" t="s">
        <v>148</v>
      </c>
      <c r="MB21" s="4"/>
      <c r="MC21" s="8"/>
      <c r="MD21" s="4"/>
      <c r="ME21" s="8"/>
      <c r="MF21" s="7"/>
      <c r="MG21" s="7"/>
      <c r="MH21" s="2" t="s">
        <v>203</v>
      </c>
      <c r="MI21" s="2" t="s">
        <v>145</v>
      </c>
      <c r="MJ21" s="2" t="s">
        <v>148</v>
      </c>
      <c r="MK21" s="2" t="s">
        <v>148</v>
      </c>
      <c r="ML21" s="2" t="s">
        <v>158</v>
      </c>
      <c r="MM21" s="2" t="s">
        <v>158</v>
      </c>
      <c r="MN21" s="2" t="s">
        <v>148</v>
      </c>
      <c r="MO21" s="4"/>
      <c r="MP21" s="8"/>
      <c r="MQ21" s="4"/>
      <c r="MR21" s="8"/>
      <c r="MS21" s="7"/>
      <c r="MT21" s="7"/>
      <c r="MU21" s="2" t="s">
        <v>203</v>
      </c>
      <c r="MV21" s="2" t="s">
        <v>145</v>
      </c>
      <c r="MW21" s="2" t="s">
        <v>148</v>
      </c>
      <c r="MX21" s="2" t="s">
        <v>148</v>
      </c>
      <c r="MY21" s="2" t="s">
        <v>158</v>
      </c>
      <c r="MZ21" s="2" t="s">
        <v>158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203</v>
      </c>
      <c r="NV21" s="2" t="s">
        <v>145</v>
      </c>
      <c r="NW21" s="2" t="s">
        <v>148</v>
      </c>
      <c r="NX21" s="2" t="s">
        <v>148</v>
      </c>
      <c r="NY21" s="2" t="s">
        <v>158</v>
      </c>
      <c r="NZ21" s="2" t="s">
        <v>158</v>
      </c>
      <c r="OA21" s="2" t="s">
        <v>148</v>
      </c>
      <c r="OB21" s="4"/>
      <c r="OC21" s="8"/>
      <c r="OD21" s="4"/>
      <c r="OE21" s="8"/>
      <c r="OF21" s="7"/>
      <c r="OG21" s="7"/>
      <c r="OH21" s="2" t="s">
        <v>203</v>
      </c>
      <c r="OI21" s="2" t="s">
        <v>145</v>
      </c>
      <c r="OJ21" s="2" t="s">
        <v>148</v>
      </c>
      <c r="OK21" s="2" t="s">
        <v>148</v>
      </c>
      <c r="OL21" s="2" t="s">
        <v>158</v>
      </c>
      <c r="OM21" s="2" t="s">
        <v>158</v>
      </c>
      <c r="ON21" s="2" t="s">
        <v>148</v>
      </c>
      <c r="OO21" s="4"/>
      <c r="OP21" s="8"/>
      <c r="OQ21" s="4"/>
      <c r="OR21" s="8"/>
      <c r="OS21" s="7"/>
      <c r="OT21" s="7"/>
      <c r="OU21" s="2" t="s">
        <v>203</v>
      </c>
      <c r="OV21" s="2" t="s">
        <v>145</v>
      </c>
      <c r="OW21" s="2" t="s">
        <v>148</v>
      </c>
      <c r="OX21" s="2" t="s">
        <v>148</v>
      </c>
      <c r="OY21" s="2" t="s">
        <v>158</v>
      </c>
      <c r="OZ21" s="2" t="s">
        <v>158</v>
      </c>
      <c r="PA21" s="2" t="s">
        <v>148</v>
      </c>
      <c r="PB21" s="4"/>
      <c r="PC21" s="8"/>
      <c r="PD21" s="4"/>
      <c r="PE21" s="8"/>
      <c r="PF21" s="7"/>
      <c r="PG21" s="7"/>
      <c r="PH21" s="2" t="s">
        <v>203</v>
      </c>
      <c r="PI21" s="2" t="s">
        <v>145</v>
      </c>
      <c r="PJ21" s="2" t="s">
        <v>148</v>
      </c>
      <c r="PK21" s="2" t="s">
        <v>148</v>
      </c>
      <c r="PL21" s="2" t="s">
        <v>158</v>
      </c>
      <c r="PM21" s="2" t="s">
        <v>158</v>
      </c>
      <c r="PN21" s="2" t="s">
        <v>148</v>
      </c>
      <c r="PO21" s="4"/>
      <c r="PP21" s="8"/>
      <c r="PQ21" s="4"/>
      <c r="PR21" s="8"/>
      <c r="PS21" s="7"/>
      <c r="PT21" s="7"/>
      <c r="PU21" s="2" t="s">
        <v>203</v>
      </c>
      <c r="PV21" s="2" t="s">
        <v>145</v>
      </c>
      <c r="PW21" s="2" t="s">
        <v>148</v>
      </c>
      <c r="PX21" s="2" t="s">
        <v>148</v>
      </c>
      <c r="PY21" s="2" t="s">
        <v>158</v>
      </c>
      <c r="PZ21" s="2" t="s">
        <v>158</v>
      </c>
      <c r="QA21" s="2" t="s">
        <v>148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  <c r="QS21" s="4"/>
      <c r="QT21" s="4"/>
    </row>
    <row r="22">
      <c r="A22" s="2" t="s">
        <v>310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247</v>
      </c>
      <c r="G22" s="2" t="s">
        <v>247</v>
      </c>
      <c r="H22" s="2" t="s">
        <v>247</v>
      </c>
      <c r="I22" s="2" t="s">
        <v>236</v>
      </c>
      <c r="J22" s="2" t="s">
        <v>179</v>
      </c>
      <c r="K22" s="2" t="s">
        <v>309</v>
      </c>
      <c r="L22" s="3">
        <v>147.08</v>
      </c>
      <c r="M22" s="3">
        <v>154.43</v>
      </c>
      <c r="N22" s="3">
        <v>399.99</v>
      </c>
      <c r="O22" s="2" t="s">
        <v>145</v>
      </c>
      <c r="P22" s="2" t="s">
        <v>238</v>
      </c>
      <c r="Q22" s="2" t="s">
        <v>147</v>
      </c>
      <c r="R22" s="2" t="s">
        <v>148</v>
      </c>
      <c r="S22" s="2" t="s">
        <v>148</v>
      </c>
      <c r="T22" s="2" t="s">
        <v>239</v>
      </c>
      <c r="U22" s="2" t="s">
        <v>149</v>
      </c>
      <c r="V22" s="2" t="s">
        <v>240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241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203</v>
      </c>
      <c r="BV22" s="2" t="s">
        <v>145</v>
      </c>
      <c r="BW22" s="2" t="s">
        <v>148</v>
      </c>
      <c r="BX22" s="2" t="s">
        <v>148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203</v>
      </c>
      <c r="CI22" s="2" t="s">
        <v>145</v>
      </c>
      <c r="CJ22" s="2" t="s">
        <v>148</v>
      </c>
      <c r="CK22" s="2" t="s">
        <v>148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203</v>
      </c>
      <c r="CV22" s="2" t="s">
        <v>145</v>
      </c>
      <c r="CW22" s="2" t="s">
        <v>148</v>
      </c>
      <c r="CX22" s="2" t="s">
        <v>148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203</v>
      </c>
      <c r="DI22" s="2" t="s">
        <v>145</v>
      </c>
      <c r="DJ22" s="2" t="s">
        <v>148</v>
      </c>
      <c r="DK22" s="2" t="s">
        <v>148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203</v>
      </c>
      <c r="DV22" s="2" t="s">
        <v>145</v>
      </c>
      <c r="DW22" s="2" t="s">
        <v>148</v>
      </c>
      <c r="DX22" s="2" t="s">
        <v>148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148</v>
      </c>
      <c r="EK22" s="2" t="s">
        <v>148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203</v>
      </c>
      <c r="EV22" s="2" t="s">
        <v>145</v>
      </c>
      <c r="EW22" s="2" t="s">
        <v>148</v>
      </c>
      <c r="EX22" s="2" t="s">
        <v>148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203</v>
      </c>
      <c r="FI22" s="2" t="s">
        <v>145</v>
      </c>
      <c r="FJ22" s="2" t="s">
        <v>148</v>
      </c>
      <c r="FK22" s="2" t="s">
        <v>148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203</v>
      </c>
      <c r="GI22" s="2" t="s">
        <v>145</v>
      </c>
      <c r="GJ22" s="2" t="s">
        <v>148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203</v>
      </c>
      <c r="GV22" s="2" t="s">
        <v>145</v>
      </c>
      <c r="GW22" s="2" t="s">
        <v>148</v>
      </c>
      <c r="GX22" s="2" t="s">
        <v>148</v>
      </c>
      <c r="GY22" s="2" t="s">
        <v>158</v>
      </c>
      <c r="GZ22" s="2" t="s">
        <v>158</v>
      </c>
      <c r="HA22" s="2" t="s">
        <v>148</v>
      </c>
      <c r="HB22" s="4"/>
      <c r="HC22" s="8"/>
      <c r="HD22" s="4"/>
      <c r="HE22" s="8"/>
      <c r="HF22" s="7"/>
      <c r="HG22" s="7"/>
      <c r="HH22" s="2" t="s">
        <v>203</v>
      </c>
      <c r="HI22" s="2" t="s">
        <v>145</v>
      </c>
      <c r="HJ22" s="2" t="s">
        <v>148</v>
      </c>
      <c r="HK22" s="2" t="s">
        <v>148</v>
      </c>
      <c r="HL22" s="2" t="s">
        <v>158</v>
      </c>
      <c r="HM22" s="2" t="s">
        <v>158</v>
      </c>
      <c r="HN22" s="2" t="s">
        <v>148</v>
      </c>
      <c r="HO22" s="4"/>
      <c r="HP22" s="8"/>
      <c r="HQ22" s="4"/>
      <c r="HR22" s="8"/>
      <c r="HS22" s="7"/>
      <c r="HT22" s="7"/>
      <c r="HU22" s="2" t="s">
        <v>203</v>
      </c>
      <c r="HV22" s="2" t="s">
        <v>145</v>
      </c>
      <c r="HW22" s="2" t="s">
        <v>148</v>
      </c>
      <c r="HX22" s="2" t="s">
        <v>148</v>
      </c>
      <c r="HY22" s="2" t="s">
        <v>158</v>
      </c>
      <c r="HZ22" s="2" t="s">
        <v>158</v>
      </c>
      <c r="IA22" s="2" t="s">
        <v>148</v>
      </c>
      <c r="IB22" s="4"/>
      <c r="IC22" s="8"/>
      <c r="ID22" s="4"/>
      <c r="IE22" s="8"/>
      <c r="IF22" s="7"/>
      <c r="IG22" s="7"/>
      <c r="IH22" s="2" t="s">
        <v>203</v>
      </c>
      <c r="II22" s="2" t="s">
        <v>145</v>
      </c>
      <c r="IJ22" s="2" t="s">
        <v>148</v>
      </c>
      <c r="IK22" s="2" t="s">
        <v>148</v>
      </c>
      <c r="IL22" s="2" t="s">
        <v>158</v>
      </c>
      <c r="IM22" s="2" t="s">
        <v>158</v>
      </c>
      <c r="IN22" s="2" t="s">
        <v>148</v>
      </c>
      <c r="IO22" s="4"/>
      <c r="IP22" s="8"/>
      <c r="IQ22" s="4"/>
      <c r="IR22" s="8"/>
      <c r="IS22" s="7"/>
      <c r="IT22" s="7"/>
      <c r="IU22" s="2" t="s">
        <v>242</v>
      </c>
      <c r="IV22" s="2" t="s">
        <v>145</v>
      </c>
      <c r="IW22" s="2" t="s">
        <v>148</v>
      </c>
      <c r="IX22" s="2" t="s">
        <v>148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203</v>
      </c>
      <c r="JI22" s="2" t="s">
        <v>145</v>
      </c>
      <c r="JJ22" s="2" t="s">
        <v>148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203</v>
      </c>
      <c r="JV22" s="2" t="s">
        <v>145</v>
      </c>
      <c r="JW22" s="2" t="s">
        <v>148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155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203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203</v>
      </c>
      <c r="LI22" s="2" t="s">
        <v>145</v>
      </c>
      <c r="LJ22" s="2" t="s">
        <v>148</v>
      </c>
      <c r="LK22" s="2" t="s">
        <v>148</v>
      </c>
      <c r="LL22" s="2" t="s">
        <v>158</v>
      </c>
      <c r="LM22" s="2" t="s">
        <v>158</v>
      </c>
      <c r="LN22" s="2" t="s">
        <v>148</v>
      </c>
      <c r="LO22" s="4"/>
      <c r="LP22" s="8"/>
      <c r="LQ22" s="4"/>
      <c r="LR22" s="8"/>
      <c r="LS22" s="7"/>
      <c r="LT22" s="7"/>
      <c r="LU22" s="2" t="s">
        <v>203</v>
      </c>
      <c r="LV22" s="2" t="s">
        <v>145</v>
      </c>
      <c r="LW22" s="2" t="s">
        <v>148</v>
      </c>
      <c r="LX22" s="2" t="s">
        <v>148</v>
      </c>
      <c r="LY22" s="2" t="s">
        <v>158</v>
      </c>
      <c r="LZ22" s="2" t="s">
        <v>158</v>
      </c>
      <c r="MA22" s="2" t="s">
        <v>148</v>
      </c>
      <c r="MB22" s="4"/>
      <c r="MC22" s="8"/>
      <c r="MD22" s="4"/>
      <c r="ME22" s="8"/>
      <c r="MF22" s="7"/>
      <c r="MG22" s="7"/>
      <c r="MH22" s="2" t="s">
        <v>203</v>
      </c>
      <c r="MI22" s="2" t="s">
        <v>145</v>
      </c>
      <c r="MJ22" s="2" t="s">
        <v>148</v>
      </c>
      <c r="MK22" s="2" t="s">
        <v>148</v>
      </c>
      <c r="ML22" s="2" t="s">
        <v>158</v>
      </c>
      <c r="MM22" s="2" t="s">
        <v>158</v>
      </c>
      <c r="MN22" s="2" t="s">
        <v>148</v>
      </c>
      <c r="MO22" s="4"/>
      <c r="MP22" s="8"/>
      <c r="MQ22" s="4"/>
      <c r="MR22" s="8"/>
      <c r="MS22" s="7"/>
      <c r="MT22" s="7"/>
      <c r="MU22" s="2" t="s">
        <v>203</v>
      </c>
      <c r="MV22" s="2" t="s">
        <v>145</v>
      </c>
      <c r="MW22" s="2" t="s">
        <v>148</v>
      </c>
      <c r="MX22" s="2" t="s">
        <v>148</v>
      </c>
      <c r="MY22" s="2" t="s">
        <v>158</v>
      </c>
      <c r="MZ22" s="2" t="s">
        <v>158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203</v>
      </c>
      <c r="NV22" s="2" t="s">
        <v>145</v>
      </c>
      <c r="NW22" s="2" t="s">
        <v>148</v>
      </c>
      <c r="NX22" s="2" t="s">
        <v>148</v>
      </c>
      <c r="NY22" s="2" t="s">
        <v>158</v>
      </c>
      <c r="NZ22" s="2" t="s">
        <v>158</v>
      </c>
      <c r="OA22" s="2" t="s">
        <v>148</v>
      </c>
      <c r="OB22" s="4"/>
      <c r="OC22" s="8"/>
      <c r="OD22" s="4"/>
      <c r="OE22" s="8"/>
      <c r="OF22" s="7"/>
      <c r="OG22" s="7"/>
      <c r="OH22" s="2" t="s">
        <v>203</v>
      </c>
      <c r="OI22" s="2" t="s">
        <v>145</v>
      </c>
      <c r="OJ22" s="2" t="s">
        <v>148</v>
      </c>
      <c r="OK22" s="2" t="s">
        <v>148</v>
      </c>
      <c r="OL22" s="2" t="s">
        <v>158</v>
      </c>
      <c r="OM22" s="2" t="s">
        <v>158</v>
      </c>
      <c r="ON22" s="2" t="s">
        <v>148</v>
      </c>
      <c r="OO22" s="4"/>
      <c r="OP22" s="8"/>
      <c r="OQ22" s="4"/>
      <c r="OR22" s="8"/>
      <c r="OS22" s="7"/>
      <c r="OT22" s="7"/>
      <c r="OU22" s="2" t="s">
        <v>203</v>
      </c>
      <c r="OV22" s="2" t="s">
        <v>145</v>
      </c>
      <c r="OW22" s="2" t="s">
        <v>148</v>
      </c>
      <c r="OX22" s="2" t="s">
        <v>148</v>
      </c>
      <c r="OY22" s="2" t="s">
        <v>158</v>
      </c>
      <c r="OZ22" s="2" t="s">
        <v>158</v>
      </c>
      <c r="PA22" s="2" t="s">
        <v>148</v>
      </c>
      <c r="PB22" s="4"/>
      <c r="PC22" s="8"/>
      <c r="PD22" s="4"/>
      <c r="PE22" s="8"/>
      <c r="PF22" s="7"/>
      <c r="PG22" s="7"/>
      <c r="PH22" s="2" t="s">
        <v>203</v>
      </c>
      <c r="PI22" s="2" t="s">
        <v>145</v>
      </c>
      <c r="PJ22" s="2" t="s">
        <v>148</v>
      </c>
      <c r="PK22" s="2" t="s">
        <v>148</v>
      </c>
      <c r="PL22" s="2" t="s">
        <v>158</v>
      </c>
      <c r="PM22" s="2" t="s">
        <v>158</v>
      </c>
      <c r="PN22" s="2" t="s">
        <v>148</v>
      </c>
      <c r="PO22" s="4"/>
      <c r="PP22" s="8"/>
      <c r="PQ22" s="4"/>
      <c r="PR22" s="8"/>
      <c r="PS22" s="7"/>
      <c r="PT22" s="7"/>
      <c r="PU22" s="2" t="s">
        <v>203</v>
      </c>
      <c r="PV22" s="2" t="s">
        <v>145</v>
      </c>
      <c r="PW22" s="2" t="s">
        <v>148</v>
      </c>
      <c r="PX22" s="2" t="s">
        <v>148</v>
      </c>
      <c r="PY22" s="2" t="s">
        <v>158</v>
      </c>
      <c r="PZ22" s="2" t="s">
        <v>158</v>
      </c>
      <c r="QA22" s="2" t="s">
        <v>148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  <c r="QS22" s="4"/>
      <c r="QT22" s="4"/>
    </row>
    <row r="23">
      <c r="A23" s="2" t="s">
        <v>311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247</v>
      </c>
      <c r="G23" s="2" t="s">
        <v>247</v>
      </c>
      <c r="H23" s="2" t="s">
        <v>247</v>
      </c>
      <c r="I23" s="2" t="s">
        <v>236</v>
      </c>
      <c r="J23" s="2" t="s">
        <v>191</v>
      </c>
      <c r="K23" s="2" t="s">
        <v>309</v>
      </c>
      <c r="L23" s="3">
        <v>147.08</v>
      </c>
      <c r="M23" s="3">
        <v>154.43</v>
      </c>
      <c r="N23" s="3">
        <v>399.99</v>
      </c>
      <c r="O23" s="2" t="s">
        <v>145</v>
      </c>
      <c r="P23" s="2" t="s">
        <v>238</v>
      </c>
      <c r="Q23" s="2" t="s">
        <v>147</v>
      </c>
      <c r="R23" s="2" t="s">
        <v>148</v>
      </c>
      <c r="S23" s="2" t="s">
        <v>148</v>
      </c>
      <c r="T23" s="2" t="s">
        <v>239</v>
      </c>
      <c r="U23" s="2" t="s">
        <v>149</v>
      </c>
      <c r="V23" s="2" t="s">
        <v>240</v>
      </c>
      <c r="W23" s="2" t="s">
        <v>148</v>
      </c>
      <c r="X23" s="2" t="s">
        <v>148</v>
      </c>
      <c r="Y23" s="2" t="s">
        <v>148</v>
      </c>
      <c r="Z23" s="4"/>
      <c r="AA23" s="4">
        <f>=ROUNDDOWN({0},0)</f>
      </c>
      <c r="AB23" s="5"/>
      <c r="AC23" s="2" t="s">
        <v>241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148</v>
      </c>
      <c r="BM23" s="7"/>
      <c r="BN23" s="7"/>
      <c r="BO23" s="4"/>
      <c r="BP23" s="8"/>
      <c r="BQ23" s="4"/>
      <c r="BR23" s="8"/>
      <c r="BS23" s="7"/>
      <c r="BT23" s="7"/>
      <c r="BU23" s="2" t="s">
        <v>203</v>
      </c>
      <c r="BV23" s="2" t="s">
        <v>145</v>
      </c>
      <c r="BW23" s="2" t="s">
        <v>148</v>
      </c>
      <c r="BX23" s="2" t="s">
        <v>148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203</v>
      </c>
      <c r="CI23" s="2" t="s">
        <v>145</v>
      </c>
      <c r="CJ23" s="2" t="s">
        <v>148</v>
      </c>
      <c r="CK23" s="2" t="s">
        <v>148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203</v>
      </c>
      <c r="CV23" s="2" t="s">
        <v>145</v>
      </c>
      <c r="CW23" s="2" t="s">
        <v>148</v>
      </c>
      <c r="CX23" s="2" t="s">
        <v>148</v>
      </c>
      <c r="CY23" s="2" t="s">
        <v>158</v>
      </c>
      <c r="CZ23" s="2" t="s">
        <v>158</v>
      </c>
      <c r="DA23" s="2" t="s">
        <v>148</v>
      </c>
      <c r="DB23" s="4"/>
      <c r="DC23" s="8"/>
      <c r="DD23" s="4"/>
      <c r="DE23" s="8"/>
      <c r="DF23" s="7"/>
      <c r="DG23" s="7"/>
      <c r="DH23" s="2" t="s">
        <v>203</v>
      </c>
      <c r="DI23" s="2" t="s">
        <v>145</v>
      </c>
      <c r="DJ23" s="2" t="s">
        <v>148</v>
      </c>
      <c r="DK23" s="2" t="s">
        <v>148</v>
      </c>
      <c r="DL23" s="2" t="s">
        <v>158</v>
      </c>
      <c r="DM23" s="2" t="s">
        <v>158</v>
      </c>
      <c r="DN23" s="2" t="s">
        <v>148</v>
      </c>
      <c r="DO23" s="4"/>
      <c r="DP23" s="8"/>
      <c r="DQ23" s="4"/>
      <c r="DR23" s="8"/>
      <c r="DS23" s="7"/>
      <c r="DT23" s="7"/>
      <c r="DU23" s="2" t="s">
        <v>203</v>
      </c>
      <c r="DV23" s="2" t="s">
        <v>145</v>
      </c>
      <c r="DW23" s="2" t="s">
        <v>148</v>
      </c>
      <c r="DX23" s="2" t="s">
        <v>148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148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203</v>
      </c>
      <c r="EV23" s="2" t="s">
        <v>145</v>
      </c>
      <c r="EW23" s="2" t="s">
        <v>148</v>
      </c>
      <c r="EX23" s="2" t="s">
        <v>148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203</v>
      </c>
      <c r="FI23" s="2" t="s">
        <v>145</v>
      </c>
      <c r="FJ23" s="2" t="s">
        <v>148</v>
      </c>
      <c r="FK23" s="2" t="s">
        <v>148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203</v>
      </c>
      <c r="GI23" s="2" t="s">
        <v>145</v>
      </c>
      <c r="GJ23" s="2" t="s">
        <v>148</v>
      </c>
      <c r="GK23" s="2" t="s">
        <v>148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203</v>
      </c>
      <c r="GV23" s="2" t="s">
        <v>145</v>
      </c>
      <c r="GW23" s="2" t="s">
        <v>148</v>
      </c>
      <c r="GX23" s="2" t="s">
        <v>148</v>
      </c>
      <c r="GY23" s="2" t="s">
        <v>158</v>
      </c>
      <c r="GZ23" s="2" t="s">
        <v>158</v>
      </c>
      <c r="HA23" s="2" t="s">
        <v>148</v>
      </c>
      <c r="HB23" s="4"/>
      <c r="HC23" s="8"/>
      <c r="HD23" s="4"/>
      <c r="HE23" s="8"/>
      <c r="HF23" s="7"/>
      <c r="HG23" s="7"/>
      <c r="HH23" s="2" t="s">
        <v>203</v>
      </c>
      <c r="HI23" s="2" t="s">
        <v>145</v>
      </c>
      <c r="HJ23" s="2" t="s">
        <v>148</v>
      </c>
      <c r="HK23" s="2" t="s">
        <v>148</v>
      </c>
      <c r="HL23" s="2" t="s">
        <v>158</v>
      </c>
      <c r="HM23" s="2" t="s">
        <v>158</v>
      </c>
      <c r="HN23" s="2" t="s">
        <v>148</v>
      </c>
      <c r="HO23" s="4"/>
      <c r="HP23" s="8"/>
      <c r="HQ23" s="4"/>
      <c r="HR23" s="8"/>
      <c r="HS23" s="7"/>
      <c r="HT23" s="7"/>
      <c r="HU23" s="2" t="s">
        <v>203</v>
      </c>
      <c r="HV23" s="2" t="s">
        <v>145</v>
      </c>
      <c r="HW23" s="2" t="s">
        <v>148</v>
      </c>
      <c r="HX23" s="2" t="s">
        <v>148</v>
      </c>
      <c r="HY23" s="2" t="s">
        <v>158</v>
      </c>
      <c r="HZ23" s="2" t="s">
        <v>158</v>
      </c>
      <c r="IA23" s="2" t="s">
        <v>148</v>
      </c>
      <c r="IB23" s="4"/>
      <c r="IC23" s="8"/>
      <c r="ID23" s="4"/>
      <c r="IE23" s="8"/>
      <c r="IF23" s="7"/>
      <c r="IG23" s="7"/>
      <c r="IH23" s="2" t="s">
        <v>203</v>
      </c>
      <c r="II23" s="2" t="s">
        <v>145</v>
      </c>
      <c r="IJ23" s="2" t="s">
        <v>148</v>
      </c>
      <c r="IK23" s="2" t="s">
        <v>148</v>
      </c>
      <c r="IL23" s="2" t="s">
        <v>158</v>
      </c>
      <c r="IM23" s="2" t="s">
        <v>158</v>
      </c>
      <c r="IN23" s="2" t="s">
        <v>148</v>
      </c>
      <c r="IO23" s="4"/>
      <c r="IP23" s="8"/>
      <c r="IQ23" s="4"/>
      <c r="IR23" s="8"/>
      <c r="IS23" s="7"/>
      <c r="IT23" s="7"/>
      <c r="IU23" s="2" t="s">
        <v>242</v>
      </c>
      <c r="IV23" s="2" t="s">
        <v>145</v>
      </c>
      <c r="IW23" s="2" t="s">
        <v>148</v>
      </c>
      <c r="IX23" s="2" t="s">
        <v>148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203</v>
      </c>
      <c r="JI23" s="2" t="s">
        <v>145</v>
      </c>
      <c r="JJ23" s="2" t="s">
        <v>148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203</v>
      </c>
      <c r="JV23" s="2" t="s">
        <v>145</v>
      </c>
      <c r="JW23" s="2" t="s">
        <v>148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155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203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203</v>
      </c>
      <c r="LI23" s="2" t="s">
        <v>145</v>
      </c>
      <c r="LJ23" s="2" t="s">
        <v>148</v>
      </c>
      <c r="LK23" s="2" t="s">
        <v>148</v>
      </c>
      <c r="LL23" s="2" t="s">
        <v>158</v>
      </c>
      <c r="LM23" s="2" t="s">
        <v>158</v>
      </c>
      <c r="LN23" s="2" t="s">
        <v>148</v>
      </c>
      <c r="LO23" s="4"/>
      <c r="LP23" s="8"/>
      <c r="LQ23" s="4"/>
      <c r="LR23" s="8"/>
      <c r="LS23" s="7"/>
      <c r="LT23" s="7"/>
      <c r="LU23" s="2" t="s">
        <v>203</v>
      </c>
      <c r="LV23" s="2" t="s">
        <v>145</v>
      </c>
      <c r="LW23" s="2" t="s">
        <v>148</v>
      </c>
      <c r="LX23" s="2" t="s">
        <v>148</v>
      </c>
      <c r="LY23" s="2" t="s">
        <v>158</v>
      </c>
      <c r="LZ23" s="2" t="s">
        <v>158</v>
      </c>
      <c r="MA23" s="2" t="s">
        <v>148</v>
      </c>
      <c r="MB23" s="4"/>
      <c r="MC23" s="8"/>
      <c r="MD23" s="4"/>
      <c r="ME23" s="8"/>
      <c r="MF23" s="7"/>
      <c r="MG23" s="7"/>
      <c r="MH23" s="2" t="s">
        <v>203</v>
      </c>
      <c r="MI23" s="2" t="s">
        <v>145</v>
      </c>
      <c r="MJ23" s="2" t="s">
        <v>148</v>
      </c>
      <c r="MK23" s="2" t="s">
        <v>148</v>
      </c>
      <c r="ML23" s="2" t="s">
        <v>158</v>
      </c>
      <c r="MM23" s="2" t="s">
        <v>158</v>
      </c>
      <c r="MN23" s="2" t="s">
        <v>148</v>
      </c>
      <c r="MO23" s="4"/>
      <c r="MP23" s="8"/>
      <c r="MQ23" s="4"/>
      <c r="MR23" s="8"/>
      <c r="MS23" s="7"/>
      <c r="MT23" s="7"/>
      <c r="MU23" s="2" t="s">
        <v>203</v>
      </c>
      <c r="MV23" s="2" t="s">
        <v>145</v>
      </c>
      <c r="MW23" s="2" t="s">
        <v>148</v>
      </c>
      <c r="MX23" s="2" t="s">
        <v>148</v>
      </c>
      <c r="MY23" s="2" t="s">
        <v>158</v>
      </c>
      <c r="MZ23" s="2" t="s">
        <v>158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203</v>
      </c>
      <c r="NV23" s="2" t="s">
        <v>145</v>
      </c>
      <c r="NW23" s="2" t="s">
        <v>148</v>
      </c>
      <c r="NX23" s="2" t="s">
        <v>148</v>
      </c>
      <c r="NY23" s="2" t="s">
        <v>158</v>
      </c>
      <c r="NZ23" s="2" t="s">
        <v>158</v>
      </c>
      <c r="OA23" s="2" t="s">
        <v>148</v>
      </c>
      <c r="OB23" s="4"/>
      <c r="OC23" s="8"/>
      <c r="OD23" s="4"/>
      <c r="OE23" s="8"/>
      <c r="OF23" s="7"/>
      <c r="OG23" s="7"/>
      <c r="OH23" s="2" t="s">
        <v>203</v>
      </c>
      <c r="OI23" s="2" t="s">
        <v>145</v>
      </c>
      <c r="OJ23" s="2" t="s">
        <v>148</v>
      </c>
      <c r="OK23" s="2" t="s">
        <v>148</v>
      </c>
      <c r="OL23" s="2" t="s">
        <v>158</v>
      </c>
      <c r="OM23" s="2" t="s">
        <v>158</v>
      </c>
      <c r="ON23" s="2" t="s">
        <v>148</v>
      </c>
      <c r="OO23" s="4"/>
      <c r="OP23" s="8"/>
      <c r="OQ23" s="4"/>
      <c r="OR23" s="8"/>
      <c r="OS23" s="7"/>
      <c r="OT23" s="7"/>
      <c r="OU23" s="2" t="s">
        <v>203</v>
      </c>
      <c r="OV23" s="2" t="s">
        <v>145</v>
      </c>
      <c r="OW23" s="2" t="s">
        <v>148</v>
      </c>
      <c r="OX23" s="2" t="s">
        <v>148</v>
      </c>
      <c r="OY23" s="2" t="s">
        <v>158</v>
      </c>
      <c r="OZ23" s="2" t="s">
        <v>158</v>
      </c>
      <c r="PA23" s="2" t="s">
        <v>148</v>
      </c>
      <c r="PB23" s="4"/>
      <c r="PC23" s="8"/>
      <c r="PD23" s="4"/>
      <c r="PE23" s="8"/>
      <c r="PF23" s="7"/>
      <c r="PG23" s="7"/>
      <c r="PH23" s="2" t="s">
        <v>203</v>
      </c>
      <c r="PI23" s="2" t="s">
        <v>145</v>
      </c>
      <c r="PJ23" s="2" t="s">
        <v>148</v>
      </c>
      <c r="PK23" s="2" t="s">
        <v>148</v>
      </c>
      <c r="PL23" s="2" t="s">
        <v>158</v>
      </c>
      <c r="PM23" s="2" t="s">
        <v>158</v>
      </c>
      <c r="PN23" s="2" t="s">
        <v>148</v>
      </c>
      <c r="PO23" s="4"/>
      <c r="PP23" s="8"/>
      <c r="PQ23" s="4"/>
      <c r="PR23" s="8"/>
      <c r="PS23" s="7"/>
      <c r="PT23" s="7"/>
      <c r="PU23" s="2" t="s">
        <v>203</v>
      </c>
      <c r="PV23" s="2" t="s">
        <v>145</v>
      </c>
      <c r="PW23" s="2" t="s">
        <v>148</v>
      </c>
      <c r="PX23" s="2" t="s">
        <v>148</v>
      </c>
      <c r="PY23" s="2" t="s">
        <v>158</v>
      </c>
      <c r="PZ23" s="2" t="s">
        <v>158</v>
      </c>
      <c r="QA23" s="2" t="s">
        <v>148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  <c r="QS23" s="4"/>
      <c r="QT23" s="4"/>
    </row>
    <row r="24">
      <c r="A24" s="2" t="s">
        <v>312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313</v>
      </c>
      <c r="G24" s="2" t="s">
        <v>313</v>
      </c>
      <c r="H24" s="2" t="s">
        <v>313</v>
      </c>
      <c r="I24" s="2" t="s">
        <v>142</v>
      </c>
      <c r="J24" s="2" t="s">
        <v>143</v>
      </c>
      <c r="K24" s="2" t="s">
        <v>237</v>
      </c>
      <c r="L24" s="3">
        <v>170.23</v>
      </c>
      <c r="M24" s="3">
        <v>178.74</v>
      </c>
      <c r="N24" s="3">
        <v>499.99</v>
      </c>
      <c r="O24" s="2" t="s">
        <v>145</v>
      </c>
      <c r="P24" s="2" t="s">
        <v>314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249</v>
      </c>
      <c r="W24" s="2" t="s">
        <v>151</v>
      </c>
      <c r="X24" s="2" t="s">
        <v>148</v>
      </c>
      <c r="Y24" s="2" t="s">
        <v>213</v>
      </c>
      <c r="Z24" s="4">
        <v>59</v>
      </c>
      <c r="AA24" s="4">
        <f>=ROUNDDOWN(19.6666666666667,0)</f>
      </c>
      <c r="AB24" s="5">
        <v>3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321.72</v>
      </c>
      <c r="AR24" s="4">
        <v>2</v>
      </c>
      <c r="AS24" s="8">
        <v>386.08</v>
      </c>
      <c r="AT24" s="7">
        <v>0.5</v>
      </c>
      <c r="AU24" s="7">
        <v>-0.1667</v>
      </c>
      <c r="AV24" s="4">
        <v>7</v>
      </c>
      <c r="AW24" s="8">
        <v>1170.08</v>
      </c>
      <c r="AX24" s="4">
        <v>6</v>
      </c>
      <c r="AY24" s="8">
        <v>1316.06</v>
      </c>
      <c r="AZ24" s="7">
        <v>0.1667</v>
      </c>
      <c r="BA24" s="7">
        <v>-0.1109</v>
      </c>
      <c r="BB24" s="7">
        <v>0.275</v>
      </c>
      <c r="BC24" s="4">
        <v>7</v>
      </c>
      <c r="BD24" s="8">
        <v>1170.08</v>
      </c>
      <c r="BE24" s="4">
        <v>6</v>
      </c>
      <c r="BF24" s="8">
        <v>1316.06</v>
      </c>
      <c r="BG24" s="7">
        <v>0.1667</v>
      </c>
      <c r="BH24" s="7">
        <v>-0.1109</v>
      </c>
      <c r="BI24" s="7">
        <v>1</v>
      </c>
      <c r="BJ24" s="4">
        <v>3</v>
      </c>
      <c r="BK24" s="8">
        <v>321.72</v>
      </c>
      <c r="BL24" s="2" t="s">
        <v>220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155</v>
      </c>
      <c r="BV24" s="2" t="s">
        <v>145</v>
      </c>
      <c r="BW24" s="2" t="s">
        <v>276</v>
      </c>
      <c r="BX24" s="2" t="s">
        <v>315</v>
      </c>
      <c r="BY24" s="2" t="s">
        <v>158</v>
      </c>
      <c r="BZ24" s="2" t="s">
        <v>158</v>
      </c>
      <c r="CA24" s="2" t="s">
        <v>148</v>
      </c>
      <c r="CB24" s="4">
        <v>3</v>
      </c>
      <c r="CC24" s="8">
        <v>321.72</v>
      </c>
      <c r="CD24" s="4"/>
      <c r="CE24" s="8"/>
      <c r="CF24" s="7"/>
      <c r="CG24" s="7"/>
      <c r="CH24" s="2" t="s">
        <v>155</v>
      </c>
      <c r="CI24" s="2" t="s">
        <v>145</v>
      </c>
      <c r="CJ24" s="2" t="s">
        <v>159</v>
      </c>
      <c r="CK24" s="2" t="s">
        <v>316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148</v>
      </c>
      <c r="CX24" s="2" t="s">
        <v>255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145</v>
      </c>
      <c r="DJ24" s="2" t="s">
        <v>162</v>
      </c>
      <c r="DK24" s="2" t="s">
        <v>288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164</v>
      </c>
      <c r="DX24" s="2" t="s">
        <v>317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213</v>
      </c>
      <c r="EK24" s="2" t="s">
        <v>318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148</v>
      </c>
      <c r="EV24" s="2" t="s">
        <v>148</v>
      </c>
      <c r="EW24" s="2" t="s">
        <v>148</v>
      </c>
      <c r="EX24" s="2" t="s">
        <v>148</v>
      </c>
      <c r="EY24" s="2" t="s">
        <v>148</v>
      </c>
      <c r="EZ24" s="2" t="s">
        <v>148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273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213</v>
      </c>
      <c r="FX24" s="2" t="s">
        <v>319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171</v>
      </c>
      <c r="GK24" s="2" t="s">
        <v>320</v>
      </c>
      <c r="GL24" s="2" t="s">
        <v>158</v>
      </c>
      <c r="GM24" s="2" t="s">
        <v>158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173</v>
      </c>
      <c r="JK24" s="2" t="s">
        <v>174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155</v>
      </c>
      <c r="KI24" s="2" t="s">
        <v>145</v>
      </c>
      <c r="KJ24" s="2" t="s">
        <v>175</v>
      </c>
      <c r="KK24" s="2" t="s">
        <v>272</v>
      </c>
      <c r="KL24" s="2" t="s">
        <v>158</v>
      </c>
      <c r="KM24" s="2" t="s">
        <v>158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155</v>
      </c>
      <c r="NI24" s="2" t="s">
        <v>176</v>
      </c>
      <c r="NJ24" s="2" t="s">
        <v>177</v>
      </c>
      <c r="NK24" s="2" t="s">
        <v>148</v>
      </c>
      <c r="NL24" s="2" t="s">
        <v>158</v>
      </c>
      <c r="NM24" s="2" t="s">
        <v>158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8"/>
      <c r="PD24" s="4"/>
      <c r="PE24" s="8"/>
      <c r="PF24" s="7"/>
      <c r="PG24" s="7"/>
      <c r="PH24" s="2" t="s">
        <v>148</v>
      </c>
      <c r="PI24" s="2" t="s">
        <v>148</v>
      </c>
      <c r="PJ24" s="2" t="s">
        <v>148</v>
      </c>
      <c r="PK24" s="2" t="s">
        <v>148</v>
      </c>
      <c r="PL24" s="2" t="s">
        <v>148</v>
      </c>
      <c r="PM24" s="2" t="s">
        <v>148</v>
      </c>
      <c r="PN24" s="2" t="s">
        <v>148</v>
      </c>
      <c r="PO24" s="4"/>
      <c r="PP24" s="8"/>
      <c r="PQ24" s="4"/>
      <c r="PR24" s="8"/>
      <c r="PS24" s="7"/>
      <c r="PT24" s="7"/>
      <c r="PU24" s="2" t="s">
        <v>148</v>
      </c>
      <c r="PV24" s="2" t="s">
        <v>148</v>
      </c>
      <c r="PW24" s="2" t="s">
        <v>148</v>
      </c>
      <c r="PX24" s="2" t="s">
        <v>148</v>
      </c>
      <c r="PY24" s="2" t="s">
        <v>148</v>
      </c>
      <c r="PZ24" s="2" t="s">
        <v>148</v>
      </c>
      <c r="QA24" s="2" t="s">
        <v>148</v>
      </c>
      <c r="QB24" s="4">
        <v>59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</row>
    <row r="25">
      <c r="A25" s="2" t="s">
        <v>321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313</v>
      </c>
      <c r="G25" s="2" t="s">
        <v>313</v>
      </c>
      <c r="H25" s="2" t="s">
        <v>313</v>
      </c>
      <c r="I25" s="2" t="s">
        <v>142</v>
      </c>
      <c r="J25" s="2" t="s">
        <v>179</v>
      </c>
      <c r="K25" s="2" t="s">
        <v>237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314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249</v>
      </c>
      <c r="W25" s="2" t="s">
        <v>151</v>
      </c>
      <c r="X25" s="2" t="s">
        <v>148</v>
      </c>
      <c r="Y25" s="2" t="s">
        <v>213</v>
      </c>
      <c r="Z25" s="4">
        <v>173</v>
      </c>
      <c r="AA25" s="4">
        <f>=ROUNDDOWN(34.6,0)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466.57</v>
      </c>
      <c r="AR25" s="4">
        <v>4</v>
      </c>
      <c r="AS25" s="8">
        <v>929.98</v>
      </c>
      <c r="AT25" s="7">
        <v>-0.5</v>
      </c>
      <c r="AU25" s="7">
        <v>-0.4983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0.3988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466.57</v>
      </c>
      <c r="BL25" s="2" t="s">
        <v>322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276</v>
      </c>
      <c r="BX25" s="2" t="s">
        <v>323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159</v>
      </c>
      <c r="CK25" s="2" t="s">
        <v>324</v>
      </c>
      <c r="CL25" s="2" t="s">
        <v>158</v>
      </c>
      <c r="CM25" s="2" t="s">
        <v>158</v>
      </c>
      <c r="CN25" s="2" t="s">
        <v>148</v>
      </c>
      <c r="CO25" s="4">
        <v>1</v>
      </c>
      <c r="CP25" s="8">
        <v>234.92</v>
      </c>
      <c r="CQ25" s="4">
        <v>3</v>
      </c>
      <c r="CR25" s="8">
        <v>704.76</v>
      </c>
      <c r="CS25" s="7">
        <v>-0.6667</v>
      </c>
      <c r="CT25" s="7">
        <v>-0.6667</v>
      </c>
      <c r="CU25" s="2" t="s">
        <v>155</v>
      </c>
      <c r="CV25" s="2" t="s">
        <v>145</v>
      </c>
      <c r="CW25" s="2" t="s">
        <v>148</v>
      </c>
      <c r="CX25" s="2" t="s">
        <v>255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162</v>
      </c>
      <c r="DK25" s="2" t="s">
        <v>288</v>
      </c>
      <c r="DL25" s="2" t="s">
        <v>158</v>
      </c>
      <c r="DM25" s="2" t="s">
        <v>158</v>
      </c>
      <c r="DN25" s="2" t="s">
        <v>148</v>
      </c>
      <c r="DO25" s="4">
        <v>1</v>
      </c>
      <c r="DP25" s="8">
        <v>231.65</v>
      </c>
      <c r="DQ25" s="4"/>
      <c r="DR25" s="8"/>
      <c r="DS25" s="7"/>
      <c r="DT25" s="7"/>
      <c r="DU25" s="2" t="s">
        <v>155</v>
      </c>
      <c r="DV25" s="2" t="s">
        <v>145</v>
      </c>
      <c r="DW25" s="2" t="s">
        <v>164</v>
      </c>
      <c r="DX25" s="2" t="s">
        <v>320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213</v>
      </c>
      <c r="EK25" s="2" t="s">
        <v>233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148</v>
      </c>
      <c r="EV25" s="2" t="s">
        <v>148</v>
      </c>
      <c r="EW25" s="2" t="s">
        <v>148</v>
      </c>
      <c r="EX25" s="2" t="s">
        <v>148</v>
      </c>
      <c r="EY25" s="2" t="s">
        <v>148</v>
      </c>
      <c r="EZ25" s="2" t="s">
        <v>148</v>
      </c>
      <c r="FA25" s="2" t="s">
        <v>148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168</v>
      </c>
      <c r="FK25" s="2" t="s">
        <v>325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213</v>
      </c>
      <c r="FX25" s="2" t="s">
        <v>326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171</v>
      </c>
      <c r="GK25" s="2" t="s">
        <v>327</v>
      </c>
      <c r="GL25" s="2" t="s">
        <v>158</v>
      </c>
      <c r="GM25" s="2" t="s">
        <v>158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173</v>
      </c>
      <c r="JK25" s="2" t="s">
        <v>328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155</v>
      </c>
      <c r="KI25" s="2" t="s">
        <v>145</v>
      </c>
      <c r="KJ25" s="2" t="s">
        <v>175</v>
      </c>
      <c r="KK25" s="2" t="s">
        <v>329</v>
      </c>
      <c r="KL25" s="2" t="s">
        <v>158</v>
      </c>
      <c r="KM25" s="2" t="s">
        <v>158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155</v>
      </c>
      <c r="NI25" s="2" t="s">
        <v>176</v>
      </c>
      <c r="NJ25" s="2" t="s">
        <v>177</v>
      </c>
      <c r="NK25" s="2" t="s">
        <v>330</v>
      </c>
      <c r="NL25" s="2" t="s">
        <v>158</v>
      </c>
      <c r="NM25" s="2" t="s">
        <v>158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8"/>
      <c r="PD25" s="4"/>
      <c r="PE25" s="8"/>
      <c r="PF25" s="7"/>
      <c r="PG25" s="7"/>
      <c r="PH25" s="2" t="s">
        <v>148</v>
      </c>
      <c r="PI25" s="2" t="s">
        <v>148</v>
      </c>
      <c r="PJ25" s="2" t="s">
        <v>148</v>
      </c>
      <c r="PK25" s="2" t="s">
        <v>148</v>
      </c>
      <c r="PL25" s="2" t="s">
        <v>148</v>
      </c>
      <c r="PM25" s="2" t="s">
        <v>148</v>
      </c>
      <c r="PN25" s="2" t="s">
        <v>148</v>
      </c>
      <c r="PO25" s="4"/>
      <c r="PP25" s="8"/>
      <c r="PQ25" s="4"/>
      <c r="PR25" s="8"/>
      <c r="PS25" s="7"/>
      <c r="PT25" s="7"/>
      <c r="PU25" s="2" t="s">
        <v>148</v>
      </c>
      <c r="PV25" s="2" t="s">
        <v>148</v>
      </c>
      <c r="PW25" s="2" t="s">
        <v>148</v>
      </c>
      <c r="PX25" s="2" t="s">
        <v>148</v>
      </c>
      <c r="PY25" s="2" t="s">
        <v>148</v>
      </c>
      <c r="PZ25" s="2" t="s">
        <v>148</v>
      </c>
      <c r="QA25" s="2" t="s">
        <v>148</v>
      </c>
      <c r="QB25" s="4">
        <v>173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</row>
    <row r="26">
      <c r="A26" s="2" t="s">
        <v>331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313</v>
      </c>
      <c r="G26" s="2" t="s">
        <v>313</v>
      </c>
      <c r="H26" s="2" t="s">
        <v>313</v>
      </c>
      <c r="I26" s="2" t="s">
        <v>142</v>
      </c>
      <c r="J26" s="2" t="s">
        <v>191</v>
      </c>
      <c r="K26" s="2" t="s">
        <v>237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314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249</v>
      </c>
      <c r="W26" s="2" t="s">
        <v>151</v>
      </c>
      <c r="X26" s="2" t="s">
        <v>148</v>
      </c>
      <c r="Y26" s="2" t="s">
        <v>213</v>
      </c>
      <c r="Z26" s="4">
        <v>10</v>
      </c>
      <c r="AA26" s="4">
        <f>=ROUNDDOWN(10,0)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381.79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0.3263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381.79</v>
      </c>
      <c r="BL26" s="2" t="s">
        <v>220</v>
      </c>
      <c r="BM26" s="7">
        <v>1</v>
      </c>
      <c r="BN26" s="7">
        <v>1</v>
      </c>
      <c r="BO26" s="4">
        <v>1</v>
      </c>
      <c r="BP26" s="8">
        <v>231.65</v>
      </c>
      <c r="BQ26" s="4"/>
      <c r="BR26" s="8"/>
      <c r="BS26" s="7"/>
      <c r="BT26" s="7"/>
      <c r="BU26" s="2" t="s">
        <v>155</v>
      </c>
      <c r="BV26" s="2" t="s">
        <v>145</v>
      </c>
      <c r="BW26" s="2" t="s">
        <v>276</v>
      </c>
      <c r="BX26" s="2" t="s">
        <v>261</v>
      </c>
      <c r="BY26" s="2" t="s">
        <v>158</v>
      </c>
      <c r="BZ26" s="2" t="s">
        <v>158</v>
      </c>
      <c r="CA26" s="2" t="s">
        <v>148</v>
      </c>
      <c r="CB26" s="4">
        <v>1</v>
      </c>
      <c r="CC26" s="8">
        <v>150.14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159</v>
      </c>
      <c r="CK26" s="2" t="s">
        <v>332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203</v>
      </c>
      <c r="CV26" s="2" t="s">
        <v>145</v>
      </c>
      <c r="CW26" s="2" t="s">
        <v>148</v>
      </c>
      <c r="CX26" s="2" t="s">
        <v>148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162</v>
      </c>
      <c r="DK26" s="2" t="s">
        <v>231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306</v>
      </c>
      <c r="DX26" s="2" t="s">
        <v>333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213</v>
      </c>
      <c r="EK26" s="2" t="s">
        <v>334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148</v>
      </c>
      <c r="EV26" s="2" t="s">
        <v>148</v>
      </c>
      <c r="EW26" s="2" t="s">
        <v>148</v>
      </c>
      <c r="EX26" s="2" t="s">
        <v>148</v>
      </c>
      <c r="EY26" s="2" t="s">
        <v>148</v>
      </c>
      <c r="EZ26" s="2" t="s">
        <v>148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307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213</v>
      </c>
      <c r="FX26" s="2" t="s">
        <v>335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171</v>
      </c>
      <c r="GK26" s="2" t="s">
        <v>148</v>
      </c>
      <c r="GL26" s="2" t="s">
        <v>158</v>
      </c>
      <c r="GM26" s="2" t="s">
        <v>158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173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155</v>
      </c>
      <c r="KI26" s="2" t="s">
        <v>145</v>
      </c>
      <c r="KJ26" s="2" t="s">
        <v>202</v>
      </c>
      <c r="KK26" s="2" t="s">
        <v>148</v>
      </c>
      <c r="KL26" s="2" t="s">
        <v>158</v>
      </c>
      <c r="KM26" s="2" t="s">
        <v>158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203</v>
      </c>
      <c r="NI26" s="2" t="s">
        <v>176</v>
      </c>
      <c r="NJ26" s="2" t="s">
        <v>148</v>
      </c>
      <c r="NK26" s="2" t="s">
        <v>148</v>
      </c>
      <c r="NL26" s="2" t="s">
        <v>158</v>
      </c>
      <c r="NM26" s="2" t="s">
        <v>158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8"/>
      <c r="PD26" s="4"/>
      <c r="PE26" s="8"/>
      <c r="PF26" s="7"/>
      <c r="PG26" s="7"/>
      <c r="PH26" s="2" t="s">
        <v>148</v>
      </c>
      <c r="PI26" s="2" t="s">
        <v>148</v>
      </c>
      <c r="PJ26" s="2" t="s">
        <v>148</v>
      </c>
      <c r="PK26" s="2" t="s">
        <v>148</v>
      </c>
      <c r="PL26" s="2" t="s">
        <v>148</v>
      </c>
      <c r="PM26" s="2" t="s">
        <v>148</v>
      </c>
      <c r="PN26" s="2" t="s">
        <v>148</v>
      </c>
      <c r="PO26" s="4"/>
      <c r="PP26" s="8"/>
      <c r="PQ26" s="4"/>
      <c r="PR26" s="8"/>
      <c r="PS26" s="7"/>
      <c r="PT26" s="7"/>
      <c r="PU26" s="2" t="s">
        <v>148</v>
      </c>
      <c r="PV26" s="2" t="s">
        <v>148</v>
      </c>
      <c r="PW26" s="2" t="s">
        <v>148</v>
      </c>
      <c r="PX26" s="2" t="s">
        <v>148</v>
      </c>
      <c r="PY26" s="2" t="s">
        <v>148</v>
      </c>
      <c r="PZ26" s="2" t="s">
        <v>148</v>
      </c>
      <c r="QA26" s="2" t="s">
        <v>148</v>
      </c>
      <c r="QB26" s="4">
        <v>10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</row>
    <row r="27">
      <c r="A27" s="2" t="s">
        <v>336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337</v>
      </c>
      <c r="G27" s="2" t="s">
        <v>337</v>
      </c>
      <c r="H27" s="2" t="s">
        <v>337</v>
      </c>
      <c r="I27" s="2" t="s">
        <v>142</v>
      </c>
      <c r="J27" s="2" t="s">
        <v>143</v>
      </c>
      <c r="K27" s="2" t="s">
        <v>338</v>
      </c>
      <c r="L27" s="3">
        <v>170.23</v>
      </c>
      <c r="M27" s="3">
        <v>178.74</v>
      </c>
      <c r="N27" s="3">
        <v>499.99</v>
      </c>
      <c r="O27" s="2" t="s">
        <v>339</v>
      </c>
      <c r="P27" s="2" t="s">
        <v>314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249</v>
      </c>
      <c r="W27" s="2" t="s">
        <v>151</v>
      </c>
      <c r="X27" s="2" t="s">
        <v>148</v>
      </c>
      <c r="Y27" s="2" t="s">
        <v>180</v>
      </c>
      <c r="Z27" s="4"/>
      <c r="AA27" s="4">
        <f>=ROUNDDOWN({0},0)</f>
      </c>
      <c r="AB27" s="5">
        <v>4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1004.11</v>
      </c>
      <c r="AT27" s="7">
        <v>-1</v>
      </c>
      <c r="AU27" s="7">
        <v>-1</v>
      </c>
      <c r="AV27" s="4">
        <v>4</v>
      </c>
      <c r="AW27" s="8">
        <v>936.41</v>
      </c>
      <c r="AX27" s="4">
        <v>7</v>
      </c>
      <c r="AY27" s="8">
        <v>1977.4</v>
      </c>
      <c r="AZ27" s="7">
        <v>-0.4286</v>
      </c>
      <c r="BA27" s="7">
        <v>-0.5264</v>
      </c>
      <c r="BB27" s="7"/>
      <c r="BC27" s="4">
        <v>4</v>
      </c>
      <c r="BD27" s="8">
        <v>936.41</v>
      </c>
      <c r="BE27" s="4">
        <v>7</v>
      </c>
      <c r="BF27" s="8">
        <v>1977.4</v>
      </c>
      <c r="BG27" s="7">
        <v>-0.4286</v>
      </c>
      <c r="BH27" s="7">
        <v>-0.5264</v>
      </c>
      <c r="BI27" s="7">
        <v>1</v>
      </c>
      <c r="BJ27" s="4"/>
      <c r="BK27" s="8"/>
      <c r="BL27" s="2" t="s">
        <v>340</v>
      </c>
      <c r="BM27" s="7"/>
      <c r="BN27" s="7"/>
      <c r="BO27" s="4"/>
      <c r="BP27" s="8"/>
      <c r="BQ27" s="4">
        <v>3</v>
      </c>
      <c r="BR27" s="8">
        <v>579.12</v>
      </c>
      <c r="BS27" s="7">
        <v>-1</v>
      </c>
      <c r="BT27" s="7">
        <v>-1</v>
      </c>
      <c r="BU27" s="2" t="s">
        <v>155</v>
      </c>
      <c r="BV27" s="2" t="s">
        <v>176</v>
      </c>
      <c r="BW27" s="2" t="s">
        <v>272</v>
      </c>
      <c r="BX27" s="2" t="s">
        <v>341</v>
      </c>
      <c r="BY27" s="2" t="s">
        <v>158</v>
      </c>
      <c r="BZ27" s="2" t="s">
        <v>158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176</v>
      </c>
      <c r="CJ27" s="2" t="s">
        <v>159</v>
      </c>
      <c r="CK27" s="2" t="s">
        <v>209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176</v>
      </c>
      <c r="CW27" s="2" t="s">
        <v>148</v>
      </c>
      <c r="CX27" s="2" t="s">
        <v>255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176</v>
      </c>
      <c r="DJ27" s="2" t="s">
        <v>162</v>
      </c>
      <c r="DK27" s="2" t="s">
        <v>222</v>
      </c>
      <c r="DL27" s="2" t="s">
        <v>342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176</v>
      </c>
      <c r="DW27" s="2" t="s">
        <v>164</v>
      </c>
      <c r="DX27" s="2" t="s">
        <v>148</v>
      </c>
      <c r="DY27" s="2" t="s">
        <v>158</v>
      </c>
      <c r="DZ27" s="2" t="s">
        <v>158</v>
      </c>
      <c r="EA27" s="2" t="s">
        <v>148</v>
      </c>
      <c r="EB27" s="4"/>
      <c r="EC27" s="8"/>
      <c r="ED27" s="4">
        <v>1</v>
      </c>
      <c r="EE27" s="8">
        <v>424.99</v>
      </c>
      <c r="EF27" s="7">
        <v>-1</v>
      </c>
      <c r="EG27" s="7">
        <v>-1</v>
      </c>
      <c r="EH27" s="2" t="s">
        <v>155</v>
      </c>
      <c r="EI27" s="2" t="s">
        <v>176</v>
      </c>
      <c r="EJ27" s="2" t="s">
        <v>180</v>
      </c>
      <c r="EK27" s="2" t="s">
        <v>319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148</v>
      </c>
      <c r="EV27" s="2" t="s">
        <v>148</v>
      </c>
      <c r="EW27" s="2" t="s">
        <v>148</v>
      </c>
      <c r="EX27" s="2" t="s">
        <v>148</v>
      </c>
      <c r="EY27" s="2" t="s">
        <v>148</v>
      </c>
      <c r="EZ27" s="2" t="s">
        <v>148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176</v>
      </c>
      <c r="FJ27" s="2" t="s">
        <v>168</v>
      </c>
      <c r="FK27" s="2" t="s">
        <v>343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176</v>
      </c>
      <c r="FW27" s="2" t="s">
        <v>180</v>
      </c>
      <c r="FX27" s="2" t="s">
        <v>188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176</v>
      </c>
      <c r="GJ27" s="2" t="s">
        <v>171</v>
      </c>
      <c r="GK27" s="2" t="s">
        <v>148</v>
      </c>
      <c r="GL27" s="2" t="s">
        <v>158</v>
      </c>
      <c r="GM27" s="2" t="s">
        <v>158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176</v>
      </c>
      <c r="JJ27" s="2" t="s">
        <v>173</v>
      </c>
      <c r="JK27" s="2" t="s">
        <v>344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155</v>
      </c>
      <c r="KI27" s="2" t="s">
        <v>176</v>
      </c>
      <c r="KJ27" s="2" t="s">
        <v>175</v>
      </c>
      <c r="KK27" s="2" t="s">
        <v>148</v>
      </c>
      <c r="KL27" s="2" t="s">
        <v>158</v>
      </c>
      <c r="KM27" s="2" t="s">
        <v>158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155</v>
      </c>
      <c r="NI27" s="2" t="s">
        <v>176</v>
      </c>
      <c r="NJ27" s="2" t="s">
        <v>177</v>
      </c>
      <c r="NK27" s="2" t="s">
        <v>148</v>
      </c>
      <c r="NL27" s="2" t="s">
        <v>158</v>
      </c>
      <c r="NM27" s="2" t="s">
        <v>158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8"/>
      <c r="PD27" s="4"/>
      <c r="PE27" s="8"/>
      <c r="PF27" s="7"/>
      <c r="PG27" s="7"/>
      <c r="PH27" s="2" t="s">
        <v>148</v>
      </c>
      <c r="PI27" s="2" t="s">
        <v>148</v>
      </c>
      <c r="PJ27" s="2" t="s">
        <v>148</v>
      </c>
      <c r="PK27" s="2" t="s">
        <v>148</v>
      </c>
      <c r="PL27" s="2" t="s">
        <v>148</v>
      </c>
      <c r="PM27" s="2" t="s">
        <v>148</v>
      </c>
      <c r="PN27" s="2" t="s">
        <v>148</v>
      </c>
      <c r="PO27" s="4"/>
      <c r="PP27" s="8"/>
      <c r="PQ27" s="4"/>
      <c r="PR27" s="8"/>
      <c r="PS27" s="7"/>
      <c r="PT27" s="7"/>
      <c r="PU27" s="2" t="s">
        <v>148</v>
      </c>
      <c r="PV27" s="2" t="s">
        <v>148</v>
      </c>
      <c r="PW27" s="2" t="s">
        <v>148</v>
      </c>
      <c r="PX27" s="2" t="s">
        <v>148</v>
      </c>
      <c r="PY27" s="2" t="s">
        <v>148</v>
      </c>
      <c r="PZ27" s="2" t="s">
        <v>148</v>
      </c>
      <c r="QA27" s="2" t="s">
        <v>148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</row>
    <row r="28">
      <c r="A28" s="2" t="s">
        <v>345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337</v>
      </c>
      <c r="G28" s="2" t="s">
        <v>337</v>
      </c>
      <c r="H28" s="2" t="s">
        <v>337</v>
      </c>
      <c r="I28" s="2" t="s">
        <v>142</v>
      </c>
      <c r="J28" s="2" t="s">
        <v>179</v>
      </c>
      <c r="K28" s="2" t="s">
        <v>338</v>
      </c>
      <c r="L28" s="3">
        <v>204.28</v>
      </c>
      <c r="M28" s="3">
        <v>214.49</v>
      </c>
      <c r="N28" s="3">
        <v>599.99</v>
      </c>
      <c r="O28" s="2" t="s">
        <v>145</v>
      </c>
      <c r="P28" s="2" t="s">
        <v>314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249</v>
      </c>
      <c r="W28" s="2" t="s">
        <v>151</v>
      </c>
      <c r="X28" s="2" t="s">
        <v>148</v>
      </c>
      <c r="Y28" s="2" t="s">
        <v>180</v>
      </c>
      <c r="Z28" s="4">
        <v>237</v>
      </c>
      <c r="AA28" s="4">
        <f>=ROUNDDOWN(47.4,0)</f>
      </c>
      <c r="AB28" s="5">
        <v>5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936.41</v>
      </c>
      <c r="AR28" s="4">
        <v>3</v>
      </c>
      <c r="AS28" s="8">
        <v>973.29</v>
      </c>
      <c r="AT28" s="7">
        <v>0.3333</v>
      </c>
      <c r="AU28" s="7">
        <v>-0.0379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4</v>
      </c>
      <c r="BK28" s="8">
        <v>936.41</v>
      </c>
      <c r="BL28" s="2" t="s">
        <v>346</v>
      </c>
      <c r="BM28" s="7">
        <v>1</v>
      </c>
      <c r="BN28" s="7">
        <v>1</v>
      </c>
      <c r="BO28" s="4"/>
      <c r="BP28" s="8"/>
      <c r="BQ28" s="4">
        <v>2</v>
      </c>
      <c r="BR28" s="8">
        <v>463.3</v>
      </c>
      <c r="BS28" s="7">
        <v>-1</v>
      </c>
      <c r="BT28" s="7">
        <v>-1</v>
      </c>
      <c r="BU28" s="2" t="s">
        <v>155</v>
      </c>
      <c r="BV28" s="2" t="s">
        <v>145</v>
      </c>
      <c r="BW28" s="2" t="s">
        <v>272</v>
      </c>
      <c r="BX28" s="2" t="s">
        <v>347</v>
      </c>
      <c r="BY28" s="2" t="s">
        <v>158</v>
      </c>
      <c r="BZ28" s="2" t="s">
        <v>158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159</v>
      </c>
      <c r="CK28" s="2" t="s">
        <v>348</v>
      </c>
      <c r="CL28" s="2" t="s">
        <v>158</v>
      </c>
      <c r="CM28" s="2" t="s">
        <v>158</v>
      </c>
      <c r="CN28" s="2" t="s">
        <v>148</v>
      </c>
      <c r="CO28" s="4">
        <v>3</v>
      </c>
      <c r="CP28" s="8">
        <v>704.76</v>
      </c>
      <c r="CQ28" s="4"/>
      <c r="CR28" s="8"/>
      <c r="CS28" s="7"/>
      <c r="CT28" s="7"/>
      <c r="CU28" s="2" t="s">
        <v>155</v>
      </c>
      <c r="CV28" s="2" t="s">
        <v>145</v>
      </c>
      <c r="CW28" s="2" t="s">
        <v>148</v>
      </c>
      <c r="CX28" s="2" t="s">
        <v>255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162</v>
      </c>
      <c r="DK28" s="2" t="s">
        <v>349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164</v>
      </c>
      <c r="DX28" s="2" t="s">
        <v>350</v>
      </c>
      <c r="DY28" s="2" t="s">
        <v>158</v>
      </c>
      <c r="DZ28" s="2" t="s">
        <v>158</v>
      </c>
      <c r="EA28" s="2" t="s">
        <v>148</v>
      </c>
      <c r="EB28" s="4"/>
      <c r="EC28" s="8"/>
      <c r="ED28" s="4">
        <v>1</v>
      </c>
      <c r="EE28" s="8">
        <v>509.99</v>
      </c>
      <c r="EF28" s="7">
        <v>-1</v>
      </c>
      <c r="EG28" s="7">
        <v>-1</v>
      </c>
      <c r="EH28" s="2" t="s">
        <v>155</v>
      </c>
      <c r="EI28" s="2" t="s">
        <v>145</v>
      </c>
      <c r="EJ28" s="2" t="s">
        <v>180</v>
      </c>
      <c r="EK28" s="2" t="s">
        <v>213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148</v>
      </c>
      <c r="EV28" s="2" t="s">
        <v>148</v>
      </c>
      <c r="EW28" s="2" t="s">
        <v>148</v>
      </c>
      <c r="EX28" s="2" t="s">
        <v>148</v>
      </c>
      <c r="EY28" s="2" t="s">
        <v>148</v>
      </c>
      <c r="EZ28" s="2" t="s">
        <v>148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168</v>
      </c>
      <c r="FK28" s="2" t="s">
        <v>293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180</v>
      </c>
      <c r="FX28" s="2" t="s">
        <v>351</v>
      </c>
      <c r="FY28" s="2" t="s">
        <v>158</v>
      </c>
      <c r="FZ28" s="2" t="s">
        <v>158</v>
      </c>
      <c r="GA28" s="2" t="s">
        <v>148</v>
      </c>
      <c r="GB28" s="4">
        <v>1</v>
      </c>
      <c r="GC28" s="8">
        <v>231.65</v>
      </c>
      <c r="GD28" s="4"/>
      <c r="GE28" s="8"/>
      <c r="GF28" s="7"/>
      <c r="GG28" s="7"/>
      <c r="GH28" s="2" t="s">
        <v>155</v>
      </c>
      <c r="GI28" s="2" t="s">
        <v>145</v>
      </c>
      <c r="GJ28" s="2" t="s">
        <v>171</v>
      </c>
      <c r="GK28" s="2" t="s">
        <v>352</v>
      </c>
      <c r="GL28" s="2" t="s">
        <v>158</v>
      </c>
      <c r="GM28" s="2" t="s">
        <v>158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173</v>
      </c>
      <c r="JK28" s="2" t="s">
        <v>353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155</v>
      </c>
      <c r="KI28" s="2" t="s">
        <v>145</v>
      </c>
      <c r="KJ28" s="2" t="s">
        <v>175</v>
      </c>
      <c r="KK28" s="2" t="s">
        <v>148</v>
      </c>
      <c r="KL28" s="2" t="s">
        <v>158</v>
      </c>
      <c r="KM28" s="2" t="s">
        <v>158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155</v>
      </c>
      <c r="NI28" s="2" t="s">
        <v>176</v>
      </c>
      <c r="NJ28" s="2" t="s">
        <v>177</v>
      </c>
      <c r="NK28" s="2" t="s">
        <v>148</v>
      </c>
      <c r="NL28" s="2" t="s">
        <v>158</v>
      </c>
      <c r="NM28" s="2" t="s">
        <v>158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8"/>
      <c r="PD28" s="4"/>
      <c r="PE28" s="8"/>
      <c r="PF28" s="7"/>
      <c r="PG28" s="7"/>
      <c r="PH28" s="2" t="s">
        <v>148</v>
      </c>
      <c r="PI28" s="2" t="s">
        <v>148</v>
      </c>
      <c r="PJ28" s="2" t="s">
        <v>148</v>
      </c>
      <c r="PK28" s="2" t="s">
        <v>148</v>
      </c>
      <c r="PL28" s="2" t="s">
        <v>148</v>
      </c>
      <c r="PM28" s="2" t="s">
        <v>148</v>
      </c>
      <c r="PN28" s="2" t="s">
        <v>148</v>
      </c>
      <c r="PO28" s="4"/>
      <c r="PP28" s="8"/>
      <c r="PQ28" s="4"/>
      <c r="PR28" s="8"/>
      <c r="PS28" s="7"/>
      <c r="PT28" s="7"/>
      <c r="PU28" s="2" t="s">
        <v>148</v>
      </c>
      <c r="PV28" s="2" t="s">
        <v>148</v>
      </c>
      <c r="PW28" s="2" t="s">
        <v>148</v>
      </c>
      <c r="PX28" s="2" t="s">
        <v>148</v>
      </c>
      <c r="PY28" s="2" t="s">
        <v>148</v>
      </c>
      <c r="PZ28" s="2" t="s">
        <v>148</v>
      </c>
      <c r="QA28" s="2" t="s">
        <v>148</v>
      </c>
      <c r="QB28" s="4">
        <v>237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</row>
    <row r="29">
      <c r="A29" s="2" t="s">
        <v>354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337</v>
      </c>
      <c r="G29" s="2" t="s">
        <v>337</v>
      </c>
      <c r="H29" s="2" t="s">
        <v>337</v>
      </c>
      <c r="I29" s="2" t="s">
        <v>142</v>
      </c>
      <c r="J29" s="2" t="s">
        <v>191</v>
      </c>
      <c r="K29" s="2" t="s">
        <v>338</v>
      </c>
      <c r="L29" s="3">
        <v>204.28</v>
      </c>
      <c r="M29" s="3">
        <v>214.49</v>
      </c>
      <c r="N29" s="3">
        <v>599.99</v>
      </c>
      <c r="O29" s="2" t="s">
        <v>145</v>
      </c>
      <c r="P29" s="2" t="s">
        <v>314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249</v>
      </c>
      <c r="W29" s="2" t="s">
        <v>151</v>
      </c>
      <c r="X29" s="2" t="s">
        <v>148</v>
      </c>
      <c r="Y29" s="2" t="s">
        <v>180</v>
      </c>
      <c r="Z29" s="4">
        <v>57</v>
      </c>
      <c r="AA29" s="4">
        <f>=ROUNDDOWN(57,0)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148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272</v>
      </c>
      <c r="BX29" s="2" t="s">
        <v>355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159</v>
      </c>
      <c r="CK29" s="2" t="s">
        <v>356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203</v>
      </c>
      <c r="CV29" s="2" t="s">
        <v>145</v>
      </c>
      <c r="CW29" s="2" t="s">
        <v>148</v>
      </c>
      <c r="CX29" s="2" t="s">
        <v>148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162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357</v>
      </c>
      <c r="DX29" s="2" t="s">
        <v>358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180</v>
      </c>
      <c r="EK29" s="2" t="s">
        <v>174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148</v>
      </c>
      <c r="EV29" s="2" t="s">
        <v>148</v>
      </c>
      <c r="EW29" s="2" t="s">
        <v>148</v>
      </c>
      <c r="EX29" s="2" t="s">
        <v>148</v>
      </c>
      <c r="EY29" s="2" t="s">
        <v>148</v>
      </c>
      <c r="EZ29" s="2" t="s">
        <v>148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168</v>
      </c>
      <c r="FK29" s="2" t="s">
        <v>264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180</v>
      </c>
      <c r="FX29" s="2" t="s">
        <v>334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171</v>
      </c>
      <c r="GK29" s="2" t="s">
        <v>148</v>
      </c>
      <c r="GL29" s="2" t="s">
        <v>158</v>
      </c>
      <c r="GM29" s="2" t="s">
        <v>158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145</v>
      </c>
      <c r="JJ29" s="2" t="s">
        <v>173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155</v>
      </c>
      <c r="KI29" s="2" t="s">
        <v>145</v>
      </c>
      <c r="KJ29" s="2" t="s">
        <v>202</v>
      </c>
      <c r="KK29" s="2" t="s">
        <v>148</v>
      </c>
      <c r="KL29" s="2" t="s">
        <v>158</v>
      </c>
      <c r="KM29" s="2" t="s">
        <v>158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203</v>
      </c>
      <c r="NI29" s="2" t="s">
        <v>176</v>
      </c>
      <c r="NJ29" s="2" t="s">
        <v>148</v>
      </c>
      <c r="NK29" s="2" t="s">
        <v>148</v>
      </c>
      <c r="NL29" s="2" t="s">
        <v>158</v>
      </c>
      <c r="NM29" s="2" t="s">
        <v>158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8"/>
      <c r="PD29" s="4"/>
      <c r="PE29" s="8"/>
      <c r="PF29" s="7"/>
      <c r="PG29" s="7"/>
      <c r="PH29" s="2" t="s">
        <v>148</v>
      </c>
      <c r="PI29" s="2" t="s">
        <v>148</v>
      </c>
      <c r="PJ29" s="2" t="s">
        <v>148</v>
      </c>
      <c r="PK29" s="2" t="s">
        <v>148</v>
      </c>
      <c r="PL29" s="2" t="s">
        <v>148</v>
      </c>
      <c r="PM29" s="2" t="s">
        <v>148</v>
      </c>
      <c r="PN29" s="2" t="s">
        <v>148</v>
      </c>
      <c r="PO29" s="4"/>
      <c r="PP29" s="8"/>
      <c r="PQ29" s="4"/>
      <c r="PR29" s="8"/>
      <c r="PS29" s="7"/>
      <c r="PT29" s="7"/>
      <c r="PU29" s="2" t="s">
        <v>148</v>
      </c>
      <c r="PV29" s="2" t="s">
        <v>148</v>
      </c>
      <c r="PW29" s="2" t="s">
        <v>148</v>
      </c>
      <c r="PX29" s="2" t="s">
        <v>148</v>
      </c>
      <c r="PY29" s="2" t="s">
        <v>148</v>
      </c>
      <c r="PZ29" s="2" t="s">
        <v>148</v>
      </c>
      <c r="QA29" s="2" t="s">
        <v>148</v>
      </c>
      <c r="QB29" s="4">
        <v>57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</row>
    <row r="30">
      <c r="A30" s="2" t="s">
        <v>359</v>
      </c>
      <c r="B30" s="2" t="s">
        <v>137</v>
      </c>
      <c r="C30" s="2" t="s">
        <v>138</v>
      </c>
      <c r="D30" s="2" t="s">
        <v>360</v>
      </c>
      <c r="E30" s="2" t="s">
        <v>361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143</v>
      </c>
      <c r="K30" s="2" t="s">
        <v>364</v>
      </c>
      <c r="L30" s="3">
        <v>85.12</v>
      </c>
      <c r="M30" s="3">
        <v>89.38</v>
      </c>
      <c r="N30" s="3">
        <v>249.99</v>
      </c>
      <c r="O30" s="2" t="s">
        <v>145</v>
      </c>
      <c r="P30" s="2" t="s">
        <v>314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365</v>
      </c>
      <c r="V30" s="2" t="s">
        <v>366</v>
      </c>
      <c r="W30" s="2" t="s">
        <v>151</v>
      </c>
      <c r="X30" s="2" t="s">
        <v>148</v>
      </c>
      <c r="Y30" s="2" t="s">
        <v>206</v>
      </c>
      <c r="Z30" s="4">
        <v>71</v>
      </c>
      <c r="AA30" s="4">
        <f>=ROUNDDOWN(71,0)</f>
      </c>
      <c r="AB30" s="5">
        <v>1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100.1</v>
      </c>
      <c r="AR30" s="4"/>
      <c r="AS30" s="8"/>
      <c r="AT30" s="7"/>
      <c r="AU30" s="7"/>
      <c r="AV30" s="4">
        <v>6</v>
      </c>
      <c r="AW30" s="8">
        <v>553.75</v>
      </c>
      <c r="AX30" s="4">
        <v>3</v>
      </c>
      <c r="AY30" s="8">
        <v>344.27</v>
      </c>
      <c r="AZ30" s="7">
        <v>1</v>
      </c>
      <c r="BA30" s="7">
        <v>0.6085</v>
      </c>
      <c r="BB30" s="7">
        <v>0.1808</v>
      </c>
      <c r="BC30" s="4">
        <v>7</v>
      </c>
      <c r="BD30" s="8">
        <v>666.36</v>
      </c>
      <c r="BE30" s="4">
        <v>8</v>
      </c>
      <c r="BF30" s="8">
        <v>878.38</v>
      </c>
      <c r="BG30" s="7">
        <v>-0.125</v>
      </c>
      <c r="BH30" s="7">
        <v>-0.2414</v>
      </c>
      <c r="BI30" s="7">
        <v>0.831</v>
      </c>
      <c r="BJ30" s="4">
        <v>1</v>
      </c>
      <c r="BK30" s="8">
        <v>100.1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367</v>
      </c>
      <c r="BX30" s="2" t="s">
        <v>273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159</v>
      </c>
      <c r="CK30" s="2" t="s">
        <v>286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203</v>
      </c>
      <c r="CV30" s="2" t="s">
        <v>145</v>
      </c>
      <c r="CW30" s="2" t="s">
        <v>148</v>
      </c>
      <c r="CX30" s="2" t="s">
        <v>148</v>
      </c>
      <c r="CY30" s="2" t="s">
        <v>158</v>
      </c>
      <c r="CZ30" s="2" t="s">
        <v>158</v>
      </c>
      <c r="DA30" s="2" t="s">
        <v>148</v>
      </c>
      <c r="DB30" s="4">
        <v>1</v>
      </c>
      <c r="DC30" s="8">
        <v>100.1</v>
      </c>
      <c r="DD30" s="4"/>
      <c r="DE30" s="8"/>
      <c r="DF30" s="7"/>
      <c r="DG30" s="7"/>
      <c r="DH30" s="2" t="s">
        <v>155</v>
      </c>
      <c r="DI30" s="2" t="s">
        <v>145</v>
      </c>
      <c r="DJ30" s="2" t="s">
        <v>162</v>
      </c>
      <c r="DK30" s="2" t="s">
        <v>368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369</v>
      </c>
      <c r="DX30" s="2" t="s">
        <v>317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188</v>
      </c>
      <c r="EK30" s="2" t="s">
        <v>370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148</v>
      </c>
      <c r="EV30" s="2" t="s">
        <v>148</v>
      </c>
      <c r="EW30" s="2" t="s">
        <v>148</v>
      </c>
      <c r="EX30" s="2" t="s">
        <v>148</v>
      </c>
      <c r="EY30" s="2" t="s">
        <v>148</v>
      </c>
      <c r="EZ30" s="2" t="s">
        <v>148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168</v>
      </c>
      <c r="FK30" s="2" t="s">
        <v>260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206</v>
      </c>
      <c r="FX30" s="2" t="s">
        <v>371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171</v>
      </c>
      <c r="GK30" s="2" t="s">
        <v>372</v>
      </c>
      <c r="GL30" s="2" t="s">
        <v>158</v>
      </c>
      <c r="GM30" s="2" t="s">
        <v>158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173</v>
      </c>
      <c r="JK30" s="2" t="s">
        <v>273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155</v>
      </c>
      <c r="KI30" s="2" t="s">
        <v>145</v>
      </c>
      <c r="KJ30" s="2" t="s">
        <v>175</v>
      </c>
      <c r="KK30" s="2" t="s">
        <v>148</v>
      </c>
      <c r="KL30" s="2" t="s">
        <v>158</v>
      </c>
      <c r="KM30" s="2" t="s">
        <v>158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155</v>
      </c>
      <c r="NI30" s="2" t="s">
        <v>176</v>
      </c>
      <c r="NJ30" s="2" t="s">
        <v>177</v>
      </c>
      <c r="NK30" s="2" t="s">
        <v>148</v>
      </c>
      <c r="NL30" s="2" t="s">
        <v>158</v>
      </c>
      <c r="NM30" s="2" t="s">
        <v>158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8"/>
      <c r="PD30" s="4"/>
      <c r="PE30" s="8"/>
      <c r="PF30" s="7"/>
      <c r="PG30" s="7"/>
      <c r="PH30" s="2" t="s">
        <v>148</v>
      </c>
      <c r="PI30" s="2" t="s">
        <v>148</v>
      </c>
      <c r="PJ30" s="2" t="s">
        <v>148</v>
      </c>
      <c r="PK30" s="2" t="s">
        <v>148</v>
      </c>
      <c r="PL30" s="2" t="s">
        <v>148</v>
      </c>
      <c r="PM30" s="2" t="s">
        <v>148</v>
      </c>
      <c r="PN30" s="2" t="s">
        <v>148</v>
      </c>
      <c r="PO30" s="4"/>
      <c r="PP30" s="8"/>
      <c r="PQ30" s="4"/>
      <c r="PR30" s="8"/>
      <c r="PS30" s="7"/>
      <c r="PT30" s="7"/>
      <c r="PU30" s="2" t="s">
        <v>148</v>
      </c>
      <c r="PV30" s="2" t="s">
        <v>148</v>
      </c>
      <c r="PW30" s="2" t="s">
        <v>148</v>
      </c>
      <c r="PX30" s="2" t="s">
        <v>148</v>
      </c>
      <c r="PY30" s="2" t="s">
        <v>148</v>
      </c>
      <c r="PZ30" s="2" t="s">
        <v>148</v>
      </c>
      <c r="QA30" s="2" t="s">
        <v>148</v>
      </c>
      <c r="QB30" s="4">
        <v>71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</row>
    <row r="31">
      <c r="A31" s="2" t="s">
        <v>373</v>
      </c>
      <c r="B31" s="2" t="s">
        <v>137</v>
      </c>
      <c r="C31" s="2" t="s">
        <v>138</v>
      </c>
      <c r="D31" s="2" t="s">
        <v>360</v>
      </c>
      <c r="E31" s="2" t="s">
        <v>361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179</v>
      </c>
      <c r="K31" s="2" t="s">
        <v>364</v>
      </c>
      <c r="L31" s="3">
        <v>102.14</v>
      </c>
      <c r="M31" s="3">
        <v>107.25</v>
      </c>
      <c r="N31" s="3">
        <v>299.99</v>
      </c>
      <c r="O31" s="2" t="s">
        <v>145</v>
      </c>
      <c r="P31" s="2" t="s">
        <v>314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365</v>
      </c>
      <c r="V31" s="2" t="s">
        <v>366</v>
      </c>
      <c r="W31" s="2" t="s">
        <v>151</v>
      </c>
      <c r="X31" s="2" t="s">
        <v>148</v>
      </c>
      <c r="Y31" s="2" t="s">
        <v>206</v>
      </c>
      <c r="Z31" s="4">
        <v>130</v>
      </c>
      <c r="AA31" s="4">
        <f>=ROUNDDOWN(72.2222222222222,0)</f>
      </c>
      <c r="AB31" s="5">
        <v>1.8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5</v>
      </c>
      <c r="AQ31" s="8">
        <v>453.65</v>
      </c>
      <c r="AR31" s="4">
        <v>3</v>
      </c>
      <c r="AS31" s="8">
        <v>344.27</v>
      </c>
      <c r="AT31" s="7">
        <v>0.6667</v>
      </c>
      <c r="AU31" s="7">
        <v>0.3177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0.8192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5</v>
      </c>
      <c r="BK31" s="8">
        <v>453.65</v>
      </c>
      <c r="BL31" s="2" t="s">
        <v>374</v>
      </c>
      <c r="BM31" s="7">
        <v>1</v>
      </c>
      <c r="BN31" s="7">
        <v>1</v>
      </c>
      <c r="BO31" s="4">
        <v>1</v>
      </c>
      <c r="BP31" s="8">
        <v>115.83</v>
      </c>
      <c r="BQ31" s="4">
        <v>2</v>
      </c>
      <c r="BR31" s="8">
        <v>231.66</v>
      </c>
      <c r="BS31" s="7">
        <v>-0.5</v>
      </c>
      <c r="BT31" s="7">
        <v>-0.5</v>
      </c>
      <c r="BU31" s="2" t="s">
        <v>155</v>
      </c>
      <c r="BV31" s="2" t="s">
        <v>145</v>
      </c>
      <c r="BW31" s="2" t="s">
        <v>367</v>
      </c>
      <c r="BX31" s="2" t="s">
        <v>285</v>
      </c>
      <c r="BY31" s="2" t="s">
        <v>158</v>
      </c>
      <c r="BZ31" s="2" t="s">
        <v>158</v>
      </c>
      <c r="CA31" s="2" t="s">
        <v>148</v>
      </c>
      <c r="CB31" s="4">
        <v>3</v>
      </c>
      <c r="CC31" s="8">
        <v>225.21</v>
      </c>
      <c r="CD31" s="4"/>
      <c r="CE31" s="8"/>
      <c r="CF31" s="7"/>
      <c r="CG31" s="7"/>
      <c r="CH31" s="2" t="s">
        <v>155</v>
      </c>
      <c r="CI31" s="2" t="s">
        <v>145</v>
      </c>
      <c r="CJ31" s="2" t="s">
        <v>159</v>
      </c>
      <c r="CK31" s="2" t="s">
        <v>375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203</v>
      </c>
      <c r="CV31" s="2" t="s">
        <v>145</v>
      </c>
      <c r="CW31" s="2" t="s">
        <v>148</v>
      </c>
      <c r="CX31" s="2" t="s">
        <v>148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162</v>
      </c>
      <c r="DK31" s="2" t="s">
        <v>288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369</v>
      </c>
      <c r="DX31" s="2" t="s">
        <v>184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188</v>
      </c>
      <c r="EK31" s="2" t="s">
        <v>376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148</v>
      </c>
      <c r="EV31" s="2" t="s">
        <v>148</v>
      </c>
      <c r="EW31" s="2" t="s">
        <v>148</v>
      </c>
      <c r="EX31" s="2" t="s">
        <v>148</v>
      </c>
      <c r="EY31" s="2" t="s">
        <v>148</v>
      </c>
      <c r="EZ31" s="2" t="s">
        <v>148</v>
      </c>
      <c r="FA31" s="2" t="s">
        <v>148</v>
      </c>
      <c r="FB31" s="4">
        <v>1</v>
      </c>
      <c r="FC31" s="8">
        <v>112.61</v>
      </c>
      <c r="FD31" s="4">
        <v>1</v>
      </c>
      <c r="FE31" s="8">
        <v>112.61</v>
      </c>
      <c r="FF31" s="7"/>
      <c r="FG31" s="7"/>
      <c r="FH31" s="2" t="s">
        <v>155</v>
      </c>
      <c r="FI31" s="2" t="s">
        <v>145</v>
      </c>
      <c r="FJ31" s="2" t="s">
        <v>168</v>
      </c>
      <c r="FK31" s="2" t="s">
        <v>377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206</v>
      </c>
      <c r="FX31" s="2" t="s">
        <v>188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171</v>
      </c>
      <c r="GK31" s="2" t="s">
        <v>378</v>
      </c>
      <c r="GL31" s="2" t="s">
        <v>158</v>
      </c>
      <c r="GM31" s="2" t="s">
        <v>158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173</v>
      </c>
      <c r="JK31" s="2" t="s">
        <v>379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155</v>
      </c>
      <c r="KI31" s="2" t="s">
        <v>145</v>
      </c>
      <c r="KJ31" s="2" t="s">
        <v>175</v>
      </c>
      <c r="KK31" s="2" t="s">
        <v>148</v>
      </c>
      <c r="KL31" s="2" t="s">
        <v>158</v>
      </c>
      <c r="KM31" s="2" t="s">
        <v>158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155</v>
      </c>
      <c r="NI31" s="2" t="s">
        <v>176</v>
      </c>
      <c r="NJ31" s="2" t="s">
        <v>177</v>
      </c>
      <c r="NK31" s="2" t="s">
        <v>148</v>
      </c>
      <c r="NL31" s="2" t="s">
        <v>158</v>
      </c>
      <c r="NM31" s="2" t="s">
        <v>158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8"/>
      <c r="PD31" s="4"/>
      <c r="PE31" s="8"/>
      <c r="PF31" s="7"/>
      <c r="PG31" s="7"/>
      <c r="PH31" s="2" t="s">
        <v>148</v>
      </c>
      <c r="PI31" s="2" t="s">
        <v>148</v>
      </c>
      <c r="PJ31" s="2" t="s">
        <v>148</v>
      </c>
      <c r="PK31" s="2" t="s">
        <v>148</v>
      </c>
      <c r="PL31" s="2" t="s">
        <v>148</v>
      </c>
      <c r="PM31" s="2" t="s">
        <v>148</v>
      </c>
      <c r="PN31" s="2" t="s">
        <v>148</v>
      </c>
      <c r="PO31" s="4"/>
      <c r="PP31" s="8"/>
      <c r="PQ31" s="4"/>
      <c r="PR31" s="8"/>
      <c r="PS31" s="7"/>
      <c r="PT31" s="7"/>
      <c r="PU31" s="2" t="s">
        <v>148</v>
      </c>
      <c r="PV31" s="2" t="s">
        <v>148</v>
      </c>
      <c r="PW31" s="2" t="s">
        <v>148</v>
      </c>
      <c r="PX31" s="2" t="s">
        <v>148</v>
      </c>
      <c r="PY31" s="2" t="s">
        <v>148</v>
      </c>
      <c r="PZ31" s="2" t="s">
        <v>148</v>
      </c>
      <c r="QA31" s="2" t="s">
        <v>148</v>
      </c>
      <c r="QB31" s="4">
        <v>130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</row>
    <row r="32">
      <c r="A32" s="2" t="s">
        <v>380</v>
      </c>
      <c r="B32" s="2" t="s">
        <v>137</v>
      </c>
      <c r="C32" s="2" t="s">
        <v>138</v>
      </c>
      <c r="D32" s="2" t="s">
        <v>360</v>
      </c>
      <c r="E32" s="2" t="s">
        <v>361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143</v>
      </c>
      <c r="K32" s="2" t="s">
        <v>381</v>
      </c>
      <c r="L32" s="3">
        <v>85.12</v>
      </c>
      <c r="M32" s="3">
        <v>89.38</v>
      </c>
      <c r="N32" s="3">
        <v>249.99</v>
      </c>
      <c r="O32" s="2" t="s">
        <v>145</v>
      </c>
      <c r="P32" s="2" t="s">
        <v>314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365</v>
      </c>
      <c r="V32" s="2" t="s">
        <v>366</v>
      </c>
      <c r="W32" s="2" t="s">
        <v>151</v>
      </c>
      <c r="X32" s="2" t="s">
        <v>148</v>
      </c>
      <c r="Y32" s="2" t="s">
        <v>206</v>
      </c>
      <c r="Z32" s="4">
        <v>149</v>
      </c>
      <c r="AA32" s="4">
        <f>=ROUNDDOWN(186.25,0)</f>
      </c>
      <c r="AB32" s="5">
        <v>0.8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193.06</v>
      </c>
      <c r="AT32" s="7">
        <v>-1</v>
      </c>
      <c r="AU32" s="7">
        <v>-1</v>
      </c>
      <c r="AV32" s="4">
        <v>1</v>
      </c>
      <c r="AW32" s="8">
        <v>112.61</v>
      </c>
      <c r="AX32" s="4">
        <v>5</v>
      </c>
      <c r="AY32" s="8">
        <v>534.11</v>
      </c>
      <c r="AZ32" s="7">
        <v>-0.8</v>
      </c>
      <c r="BA32" s="7">
        <v>-0.7892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0.169</v>
      </c>
      <c r="BJ32" s="4"/>
      <c r="BK32" s="8"/>
      <c r="BL32" s="2" t="s">
        <v>16</v>
      </c>
      <c r="BM32" s="7"/>
      <c r="BN32" s="7"/>
      <c r="BO32" s="4"/>
      <c r="BP32" s="8"/>
      <c r="BQ32" s="4">
        <v>2</v>
      </c>
      <c r="BR32" s="8">
        <v>193.06</v>
      </c>
      <c r="BS32" s="7">
        <v>-1</v>
      </c>
      <c r="BT32" s="7">
        <v>-1</v>
      </c>
      <c r="BU32" s="2" t="s">
        <v>155</v>
      </c>
      <c r="BV32" s="2" t="s">
        <v>145</v>
      </c>
      <c r="BW32" s="2" t="s">
        <v>367</v>
      </c>
      <c r="BX32" s="2" t="s">
        <v>301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159</v>
      </c>
      <c r="CK32" s="2" t="s">
        <v>382</v>
      </c>
      <c r="CL32" s="2" t="s">
        <v>158</v>
      </c>
      <c r="CM32" s="2" t="s">
        <v>158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148</v>
      </c>
      <c r="CX32" s="2" t="s">
        <v>383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162</v>
      </c>
      <c r="DK32" s="2" t="s">
        <v>384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369</v>
      </c>
      <c r="DX32" s="2" t="s">
        <v>385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188</v>
      </c>
      <c r="EK32" s="2" t="s">
        <v>319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148</v>
      </c>
      <c r="EV32" s="2" t="s">
        <v>148</v>
      </c>
      <c r="EW32" s="2" t="s">
        <v>148</v>
      </c>
      <c r="EX32" s="2" t="s">
        <v>148</v>
      </c>
      <c r="EY32" s="2" t="s">
        <v>148</v>
      </c>
      <c r="EZ32" s="2" t="s">
        <v>148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168</v>
      </c>
      <c r="FK32" s="2" t="s">
        <v>386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206</v>
      </c>
      <c r="FX32" s="2" t="s">
        <v>387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171</v>
      </c>
      <c r="GK32" s="2" t="s">
        <v>148</v>
      </c>
      <c r="GL32" s="2" t="s">
        <v>158</v>
      </c>
      <c r="GM32" s="2" t="s">
        <v>158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173</v>
      </c>
      <c r="JK32" s="2" t="s">
        <v>388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155</v>
      </c>
      <c r="KI32" s="2" t="s">
        <v>145</v>
      </c>
      <c r="KJ32" s="2" t="s">
        <v>202</v>
      </c>
      <c r="KK32" s="2" t="s">
        <v>148</v>
      </c>
      <c r="KL32" s="2" t="s">
        <v>158</v>
      </c>
      <c r="KM32" s="2" t="s">
        <v>158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155</v>
      </c>
      <c r="NI32" s="2" t="s">
        <v>176</v>
      </c>
      <c r="NJ32" s="2" t="s">
        <v>177</v>
      </c>
      <c r="NK32" s="2" t="s">
        <v>148</v>
      </c>
      <c r="NL32" s="2" t="s">
        <v>158</v>
      </c>
      <c r="NM32" s="2" t="s">
        <v>158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8"/>
      <c r="PD32" s="4"/>
      <c r="PE32" s="8"/>
      <c r="PF32" s="7"/>
      <c r="PG32" s="7"/>
      <c r="PH32" s="2" t="s">
        <v>148</v>
      </c>
      <c r="PI32" s="2" t="s">
        <v>148</v>
      </c>
      <c r="PJ32" s="2" t="s">
        <v>148</v>
      </c>
      <c r="PK32" s="2" t="s">
        <v>148</v>
      </c>
      <c r="PL32" s="2" t="s">
        <v>148</v>
      </c>
      <c r="PM32" s="2" t="s">
        <v>148</v>
      </c>
      <c r="PN32" s="2" t="s">
        <v>148</v>
      </c>
      <c r="PO32" s="4"/>
      <c r="PP32" s="8"/>
      <c r="PQ32" s="4"/>
      <c r="PR32" s="8"/>
      <c r="PS32" s="7"/>
      <c r="PT32" s="7"/>
      <c r="PU32" s="2" t="s">
        <v>148</v>
      </c>
      <c r="PV32" s="2" t="s">
        <v>148</v>
      </c>
      <c r="PW32" s="2" t="s">
        <v>148</v>
      </c>
      <c r="PX32" s="2" t="s">
        <v>148</v>
      </c>
      <c r="PY32" s="2" t="s">
        <v>148</v>
      </c>
      <c r="PZ32" s="2" t="s">
        <v>148</v>
      </c>
      <c r="QA32" s="2" t="s">
        <v>148</v>
      </c>
      <c r="QB32" s="4">
        <v>149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</row>
    <row r="33">
      <c r="A33" s="2" t="s">
        <v>389</v>
      </c>
      <c r="B33" s="2" t="s">
        <v>137</v>
      </c>
      <c r="C33" s="2" t="s">
        <v>138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179</v>
      </c>
      <c r="K33" s="2" t="s">
        <v>381</v>
      </c>
      <c r="L33" s="3">
        <v>102.14</v>
      </c>
      <c r="M33" s="3">
        <v>107.25</v>
      </c>
      <c r="N33" s="3">
        <v>299.99</v>
      </c>
      <c r="O33" s="2" t="s">
        <v>145</v>
      </c>
      <c r="P33" s="2" t="s">
        <v>314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365</v>
      </c>
      <c r="V33" s="2" t="s">
        <v>366</v>
      </c>
      <c r="W33" s="2" t="s">
        <v>151</v>
      </c>
      <c r="X33" s="2" t="s">
        <v>148</v>
      </c>
      <c r="Y33" s="2" t="s">
        <v>206</v>
      </c>
      <c r="Z33" s="4">
        <v>164</v>
      </c>
      <c r="AA33" s="4">
        <f>=ROUNDDOWN(234.285714285714,0)</f>
      </c>
      <c r="AB33" s="5">
        <v>0.7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1</v>
      </c>
      <c r="AQ33" s="8">
        <v>112.61</v>
      </c>
      <c r="AR33" s="4">
        <v>3</v>
      </c>
      <c r="AS33" s="8">
        <v>341.05</v>
      </c>
      <c r="AT33" s="7">
        <v>-0.6667</v>
      </c>
      <c r="AU33" s="7">
        <v>-0.6698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1</v>
      </c>
      <c r="BK33" s="8">
        <v>112.61</v>
      </c>
      <c r="BL33" s="2" t="s">
        <v>390</v>
      </c>
      <c r="BM33" s="7">
        <v>1</v>
      </c>
      <c r="BN33" s="7">
        <v>1</v>
      </c>
      <c r="BO33" s="4"/>
      <c r="BP33" s="8"/>
      <c r="BQ33" s="4">
        <v>1</v>
      </c>
      <c r="BR33" s="8">
        <v>115.83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367</v>
      </c>
      <c r="BX33" s="2" t="s">
        <v>353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159</v>
      </c>
      <c r="CK33" s="2" t="s">
        <v>391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148</v>
      </c>
      <c r="CX33" s="2" t="s">
        <v>392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162</v>
      </c>
      <c r="DK33" s="2" t="s">
        <v>393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369</v>
      </c>
      <c r="DX33" s="2" t="s">
        <v>394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188</v>
      </c>
      <c r="EK33" s="2" t="s">
        <v>395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148</v>
      </c>
      <c r="EV33" s="2" t="s">
        <v>148</v>
      </c>
      <c r="EW33" s="2" t="s">
        <v>148</v>
      </c>
      <c r="EX33" s="2" t="s">
        <v>148</v>
      </c>
      <c r="EY33" s="2" t="s">
        <v>148</v>
      </c>
      <c r="EZ33" s="2" t="s">
        <v>148</v>
      </c>
      <c r="FA33" s="2" t="s">
        <v>148</v>
      </c>
      <c r="FB33" s="4">
        <v>1</v>
      </c>
      <c r="FC33" s="8">
        <v>112.61</v>
      </c>
      <c r="FD33" s="4">
        <v>2</v>
      </c>
      <c r="FE33" s="8">
        <v>225.22</v>
      </c>
      <c r="FF33" s="7">
        <v>-0.5</v>
      </c>
      <c r="FG33" s="7">
        <v>-0.5</v>
      </c>
      <c r="FH33" s="2" t="s">
        <v>155</v>
      </c>
      <c r="FI33" s="2" t="s">
        <v>145</v>
      </c>
      <c r="FJ33" s="2" t="s">
        <v>168</v>
      </c>
      <c r="FK33" s="2" t="s">
        <v>276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206</v>
      </c>
      <c r="FX33" s="2" t="s">
        <v>185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171</v>
      </c>
      <c r="GK33" s="2" t="s">
        <v>378</v>
      </c>
      <c r="GL33" s="2" t="s">
        <v>158</v>
      </c>
      <c r="GM33" s="2" t="s">
        <v>158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145</v>
      </c>
      <c r="JJ33" s="2" t="s">
        <v>173</v>
      </c>
      <c r="JK33" s="2" t="s">
        <v>379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155</v>
      </c>
      <c r="KI33" s="2" t="s">
        <v>145</v>
      </c>
      <c r="KJ33" s="2" t="s">
        <v>202</v>
      </c>
      <c r="KK33" s="2" t="s">
        <v>148</v>
      </c>
      <c r="KL33" s="2" t="s">
        <v>158</v>
      </c>
      <c r="KM33" s="2" t="s">
        <v>158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155</v>
      </c>
      <c r="NI33" s="2" t="s">
        <v>176</v>
      </c>
      <c r="NJ33" s="2" t="s">
        <v>177</v>
      </c>
      <c r="NK33" s="2" t="s">
        <v>148</v>
      </c>
      <c r="NL33" s="2" t="s">
        <v>158</v>
      </c>
      <c r="NM33" s="2" t="s">
        <v>158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8"/>
      <c r="PD33" s="4"/>
      <c r="PE33" s="8"/>
      <c r="PF33" s="7"/>
      <c r="PG33" s="7"/>
      <c r="PH33" s="2" t="s">
        <v>148</v>
      </c>
      <c r="PI33" s="2" t="s">
        <v>148</v>
      </c>
      <c r="PJ33" s="2" t="s">
        <v>148</v>
      </c>
      <c r="PK33" s="2" t="s">
        <v>148</v>
      </c>
      <c r="PL33" s="2" t="s">
        <v>148</v>
      </c>
      <c r="PM33" s="2" t="s">
        <v>148</v>
      </c>
      <c r="PN33" s="2" t="s">
        <v>148</v>
      </c>
      <c r="PO33" s="4"/>
      <c r="PP33" s="8"/>
      <c r="PQ33" s="4"/>
      <c r="PR33" s="8"/>
      <c r="PS33" s="7"/>
      <c r="PT33" s="7"/>
      <c r="PU33" s="2" t="s">
        <v>148</v>
      </c>
      <c r="PV33" s="2" t="s">
        <v>148</v>
      </c>
      <c r="PW33" s="2" t="s">
        <v>148</v>
      </c>
      <c r="PX33" s="2" t="s">
        <v>148</v>
      </c>
      <c r="PY33" s="2" t="s">
        <v>148</v>
      </c>
      <c r="PZ33" s="2" t="s">
        <v>148</v>
      </c>
      <c r="QA33" s="2" t="s">
        <v>148</v>
      </c>
      <c r="QB33" s="4">
        <v>164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</row>
    <row r="34">
      <c r="A34" s="2" t="s">
        <v>396</v>
      </c>
      <c r="B34" s="2" t="s">
        <v>137</v>
      </c>
      <c r="C34" s="2" t="s">
        <v>138</v>
      </c>
      <c r="D34" s="2" t="s">
        <v>397</v>
      </c>
      <c r="E34" s="2" t="s">
        <v>398</v>
      </c>
      <c r="F34" s="2" t="s">
        <v>399</v>
      </c>
      <c r="G34" s="2" t="s">
        <v>399</v>
      </c>
      <c r="H34" s="2" t="s">
        <v>399</v>
      </c>
      <c r="I34" s="2" t="s">
        <v>400</v>
      </c>
      <c r="J34" s="2" t="s">
        <v>401</v>
      </c>
      <c r="K34" s="2" t="s">
        <v>237</v>
      </c>
      <c r="L34" s="3">
        <v>30.95</v>
      </c>
      <c r="M34" s="3">
        <v>32.5</v>
      </c>
      <c r="N34" s="3">
        <v>99.99</v>
      </c>
      <c r="O34" s="2" t="s">
        <v>145</v>
      </c>
      <c r="P34" s="2" t="s">
        <v>146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402</v>
      </c>
      <c r="V34" s="2" t="s">
        <v>249</v>
      </c>
      <c r="W34" s="2" t="s">
        <v>151</v>
      </c>
      <c r="X34" s="2" t="s">
        <v>148</v>
      </c>
      <c r="Y34" s="2" t="s">
        <v>188</v>
      </c>
      <c r="Z34" s="4">
        <v>183</v>
      </c>
      <c r="AA34" s="4">
        <f>=ROUNDDOWN(32.6785714285714,0)</f>
      </c>
      <c r="AB34" s="5">
        <v>5.6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8</v>
      </c>
      <c r="AQ34" s="8">
        <v>268.46</v>
      </c>
      <c r="AR34" s="4">
        <v>3</v>
      </c>
      <c r="AS34" s="8">
        <v>101.4</v>
      </c>
      <c r="AT34" s="7">
        <v>1.6667</v>
      </c>
      <c r="AU34" s="7">
        <v>1.6475</v>
      </c>
      <c r="AV34" s="4">
        <v>8</v>
      </c>
      <c r="AW34" s="8">
        <v>268.46</v>
      </c>
      <c r="AX34" s="4">
        <v>3</v>
      </c>
      <c r="AY34" s="8">
        <v>101.4</v>
      </c>
      <c r="AZ34" s="7">
        <v>1.6667</v>
      </c>
      <c r="BA34" s="7">
        <v>1.6475</v>
      </c>
      <c r="BB34" s="7">
        <v>1</v>
      </c>
      <c r="BC34" s="4">
        <v>11</v>
      </c>
      <c r="BD34" s="8">
        <v>373.76</v>
      </c>
      <c r="BE34" s="4">
        <v>10</v>
      </c>
      <c r="BF34" s="8">
        <v>494.49</v>
      </c>
      <c r="BG34" s="7">
        <v>0.1</v>
      </c>
      <c r="BH34" s="7">
        <v>-0.2442</v>
      </c>
      <c r="BI34" s="7">
        <v>0.7183</v>
      </c>
      <c r="BJ34" s="4">
        <v>8</v>
      </c>
      <c r="BK34" s="8">
        <v>268.46</v>
      </c>
      <c r="BL34" s="2" t="s">
        <v>403</v>
      </c>
      <c r="BM34" s="7">
        <v>1</v>
      </c>
      <c r="BN34" s="7">
        <v>1</v>
      </c>
      <c r="BO34" s="4">
        <v>1</v>
      </c>
      <c r="BP34" s="8">
        <v>35.1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404</v>
      </c>
      <c r="BX34" s="2" t="s">
        <v>315</v>
      </c>
      <c r="BY34" s="2" t="s">
        <v>158</v>
      </c>
      <c r="BZ34" s="2" t="s">
        <v>158</v>
      </c>
      <c r="CA34" s="2" t="s">
        <v>148</v>
      </c>
      <c r="CB34" s="4">
        <v>2</v>
      </c>
      <c r="CC34" s="8">
        <v>55.26</v>
      </c>
      <c r="CD34" s="4">
        <v>2</v>
      </c>
      <c r="CE34" s="8">
        <v>65</v>
      </c>
      <c r="CF34" s="7"/>
      <c r="CG34" s="7">
        <v>-0.1498</v>
      </c>
      <c r="CH34" s="2" t="s">
        <v>155</v>
      </c>
      <c r="CI34" s="2" t="s">
        <v>145</v>
      </c>
      <c r="CJ34" s="2" t="s">
        <v>171</v>
      </c>
      <c r="CK34" s="2" t="s">
        <v>405</v>
      </c>
      <c r="CL34" s="2" t="s">
        <v>158</v>
      </c>
      <c r="CM34" s="2" t="s">
        <v>158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148</v>
      </c>
      <c r="CX34" s="2" t="s">
        <v>406</v>
      </c>
      <c r="CY34" s="2" t="s">
        <v>158</v>
      </c>
      <c r="CZ34" s="2" t="s">
        <v>158</v>
      </c>
      <c r="DA34" s="2" t="s">
        <v>148</v>
      </c>
      <c r="DB34" s="4">
        <v>2</v>
      </c>
      <c r="DC34" s="8">
        <v>72.8</v>
      </c>
      <c r="DD34" s="4">
        <v>1</v>
      </c>
      <c r="DE34" s="8">
        <v>36.4</v>
      </c>
      <c r="DF34" s="7">
        <v>1</v>
      </c>
      <c r="DG34" s="7">
        <v>1</v>
      </c>
      <c r="DH34" s="2" t="s">
        <v>155</v>
      </c>
      <c r="DI34" s="2" t="s">
        <v>145</v>
      </c>
      <c r="DJ34" s="2" t="s">
        <v>162</v>
      </c>
      <c r="DK34" s="2" t="s">
        <v>407</v>
      </c>
      <c r="DL34" s="2" t="s">
        <v>158</v>
      </c>
      <c r="DM34" s="2" t="s">
        <v>158</v>
      </c>
      <c r="DN34" s="2" t="s">
        <v>148</v>
      </c>
      <c r="DO34" s="4">
        <v>3</v>
      </c>
      <c r="DP34" s="8">
        <v>105.3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228</v>
      </c>
      <c r="DX34" s="2" t="s">
        <v>408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206</v>
      </c>
      <c r="EK34" s="2" t="s">
        <v>334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148</v>
      </c>
      <c r="EV34" s="2" t="s">
        <v>148</v>
      </c>
      <c r="EW34" s="2" t="s">
        <v>148</v>
      </c>
      <c r="EX34" s="2" t="s">
        <v>148</v>
      </c>
      <c r="EY34" s="2" t="s">
        <v>148</v>
      </c>
      <c r="EZ34" s="2" t="s">
        <v>148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409</v>
      </c>
      <c r="FK34" s="2" t="s">
        <v>410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206</v>
      </c>
      <c r="FX34" s="2" t="s">
        <v>411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412</v>
      </c>
      <c r="GK34" s="2" t="s">
        <v>148</v>
      </c>
      <c r="GL34" s="2" t="s">
        <v>158</v>
      </c>
      <c r="GM34" s="2" t="s">
        <v>158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145</v>
      </c>
      <c r="JJ34" s="2" t="s">
        <v>413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155</v>
      </c>
      <c r="KI34" s="2" t="s">
        <v>145</v>
      </c>
      <c r="KJ34" s="2" t="s">
        <v>202</v>
      </c>
      <c r="KK34" s="2" t="s">
        <v>148</v>
      </c>
      <c r="KL34" s="2" t="s">
        <v>158</v>
      </c>
      <c r="KM34" s="2" t="s">
        <v>158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155</v>
      </c>
      <c r="NI34" s="2" t="s">
        <v>176</v>
      </c>
      <c r="NJ34" s="2" t="s">
        <v>177</v>
      </c>
      <c r="NK34" s="2" t="s">
        <v>148</v>
      </c>
      <c r="NL34" s="2" t="s">
        <v>158</v>
      </c>
      <c r="NM34" s="2" t="s">
        <v>158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8"/>
      <c r="PD34" s="4"/>
      <c r="PE34" s="8"/>
      <c r="PF34" s="7"/>
      <c r="PG34" s="7"/>
      <c r="PH34" s="2" t="s">
        <v>148</v>
      </c>
      <c r="PI34" s="2" t="s">
        <v>148</v>
      </c>
      <c r="PJ34" s="2" t="s">
        <v>148</v>
      </c>
      <c r="PK34" s="2" t="s">
        <v>148</v>
      </c>
      <c r="PL34" s="2" t="s">
        <v>148</v>
      </c>
      <c r="PM34" s="2" t="s">
        <v>148</v>
      </c>
      <c r="PN34" s="2" t="s">
        <v>148</v>
      </c>
      <c r="PO34" s="4"/>
      <c r="PP34" s="8"/>
      <c r="PQ34" s="4"/>
      <c r="PR34" s="8"/>
      <c r="PS34" s="7"/>
      <c r="PT34" s="7"/>
      <c r="PU34" s="2" t="s">
        <v>148</v>
      </c>
      <c r="PV34" s="2" t="s">
        <v>148</v>
      </c>
      <c r="PW34" s="2" t="s">
        <v>148</v>
      </c>
      <c r="PX34" s="2" t="s">
        <v>148</v>
      </c>
      <c r="PY34" s="2" t="s">
        <v>148</v>
      </c>
      <c r="PZ34" s="2" t="s">
        <v>148</v>
      </c>
      <c r="QA34" s="2" t="s">
        <v>148</v>
      </c>
      <c r="QB34" s="4">
        <v>183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</row>
    <row r="35">
      <c r="A35" s="2" t="s">
        <v>414</v>
      </c>
      <c r="B35" s="2" t="s">
        <v>137</v>
      </c>
      <c r="C35" s="2" t="s">
        <v>138</v>
      </c>
      <c r="D35" s="2" t="s">
        <v>397</v>
      </c>
      <c r="E35" s="2" t="s">
        <v>398</v>
      </c>
      <c r="F35" s="2" t="s">
        <v>399</v>
      </c>
      <c r="G35" s="2" t="s">
        <v>399</v>
      </c>
      <c r="H35" s="2" t="s">
        <v>399</v>
      </c>
      <c r="I35" s="2" t="s">
        <v>400</v>
      </c>
      <c r="J35" s="2" t="s">
        <v>401</v>
      </c>
      <c r="K35" s="2" t="s">
        <v>415</v>
      </c>
      <c r="L35" s="3">
        <v>30.95</v>
      </c>
      <c r="M35" s="3">
        <v>32.5</v>
      </c>
      <c r="N35" s="3">
        <v>99.99</v>
      </c>
      <c r="O35" s="2" t="s">
        <v>145</v>
      </c>
      <c r="P35" s="2" t="s">
        <v>416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402</v>
      </c>
      <c r="V35" s="2" t="s">
        <v>249</v>
      </c>
      <c r="W35" s="2" t="s">
        <v>151</v>
      </c>
      <c r="X35" s="2" t="s">
        <v>148</v>
      </c>
      <c r="Y35" s="2" t="s">
        <v>180</v>
      </c>
      <c r="Z35" s="4">
        <v>157</v>
      </c>
      <c r="AA35" s="4">
        <f>=ROUNDDOWN(142.727272727273,0)</f>
      </c>
      <c r="AB35" s="5">
        <v>1.1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68.9</v>
      </c>
      <c r="AR35" s="4"/>
      <c r="AS35" s="8"/>
      <c r="AT35" s="7"/>
      <c r="AU35" s="7"/>
      <c r="AV35" s="4">
        <v>2</v>
      </c>
      <c r="AW35" s="8">
        <v>68.9</v>
      </c>
      <c r="AX35" s="4"/>
      <c r="AY35" s="8"/>
      <c r="AZ35" s="7"/>
      <c r="BA35" s="7"/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0.1843</v>
      </c>
      <c r="BJ35" s="4">
        <v>2</v>
      </c>
      <c r="BK35" s="8">
        <v>68.9</v>
      </c>
      <c r="BL35" s="2" t="s">
        <v>417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404</v>
      </c>
      <c r="BX35" s="2" t="s">
        <v>418</v>
      </c>
      <c r="BY35" s="2" t="s">
        <v>158</v>
      </c>
      <c r="BZ35" s="2" t="s">
        <v>158</v>
      </c>
      <c r="CA35" s="2" t="s">
        <v>148</v>
      </c>
      <c r="CB35" s="4">
        <v>1</v>
      </c>
      <c r="CC35" s="8">
        <v>32.5</v>
      </c>
      <c r="CD35" s="4"/>
      <c r="CE35" s="8"/>
      <c r="CF35" s="7"/>
      <c r="CG35" s="7"/>
      <c r="CH35" s="2" t="s">
        <v>155</v>
      </c>
      <c r="CI35" s="2" t="s">
        <v>145</v>
      </c>
      <c r="CJ35" s="2" t="s">
        <v>171</v>
      </c>
      <c r="CK35" s="2" t="s">
        <v>348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148</v>
      </c>
      <c r="CX35" s="2" t="s">
        <v>217</v>
      </c>
      <c r="CY35" s="2" t="s">
        <v>158</v>
      </c>
      <c r="CZ35" s="2" t="s">
        <v>158</v>
      </c>
      <c r="DA35" s="2" t="s">
        <v>148</v>
      </c>
      <c r="DB35" s="4">
        <v>1</v>
      </c>
      <c r="DC35" s="8">
        <v>36.4</v>
      </c>
      <c r="DD35" s="4"/>
      <c r="DE35" s="8"/>
      <c r="DF35" s="7"/>
      <c r="DG35" s="7"/>
      <c r="DH35" s="2" t="s">
        <v>155</v>
      </c>
      <c r="DI35" s="2" t="s">
        <v>145</v>
      </c>
      <c r="DJ35" s="2" t="s">
        <v>162</v>
      </c>
      <c r="DK35" s="2" t="s">
        <v>288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228</v>
      </c>
      <c r="DX35" s="2" t="s">
        <v>419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206</v>
      </c>
      <c r="EK35" s="2" t="s">
        <v>420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148</v>
      </c>
      <c r="EV35" s="2" t="s">
        <v>148</v>
      </c>
      <c r="EW35" s="2" t="s">
        <v>148</v>
      </c>
      <c r="EX35" s="2" t="s">
        <v>148</v>
      </c>
      <c r="EY35" s="2" t="s">
        <v>148</v>
      </c>
      <c r="EZ35" s="2" t="s">
        <v>148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409</v>
      </c>
      <c r="FK35" s="2" t="s">
        <v>276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206</v>
      </c>
      <c r="FX35" s="2" t="s">
        <v>387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412</v>
      </c>
      <c r="GK35" s="2" t="s">
        <v>378</v>
      </c>
      <c r="GL35" s="2" t="s">
        <v>158</v>
      </c>
      <c r="GM35" s="2" t="s">
        <v>158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413</v>
      </c>
      <c r="JK35" s="2" t="s">
        <v>421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155</v>
      </c>
      <c r="KI35" s="2" t="s">
        <v>145</v>
      </c>
      <c r="KJ35" s="2" t="s">
        <v>202</v>
      </c>
      <c r="KK35" s="2" t="s">
        <v>148</v>
      </c>
      <c r="KL35" s="2" t="s">
        <v>158</v>
      </c>
      <c r="KM35" s="2" t="s">
        <v>158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155</v>
      </c>
      <c r="NI35" s="2" t="s">
        <v>176</v>
      </c>
      <c r="NJ35" s="2" t="s">
        <v>177</v>
      </c>
      <c r="NK35" s="2" t="s">
        <v>148</v>
      </c>
      <c r="NL35" s="2" t="s">
        <v>158</v>
      </c>
      <c r="NM35" s="2" t="s">
        <v>158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8"/>
      <c r="PD35" s="4"/>
      <c r="PE35" s="8"/>
      <c r="PF35" s="7"/>
      <c r="PG35" s="7"/>
      <c r="PH35" s="2" t="s">
        <v>148</v>
      </c>
      <c r="PI35" s="2" t="s">
        <v>148</v>
      </c>
      <c r="PJ35" s="2" t="s">
        <v>148</v>
      </c>
      <c r="PK35" s="2" t="s">
        <v>148</v>
      </c>
      <c r="PL35" s="2" t="s">
        <v>148</v>
      </c>
      <c r="PM35" s="2" t="s">
        <v>148</v>
      </c>
      <c r="PN35" s="2" t="s">
        <v>148</v>
      </c>
      <c r="PO35" s="4"/>
      <c r="PP35" s="8"/>
      <c r="PQ35" s="4"/>
      <c r="PR35" s="8"/>
      <c r="PS35" s="7"/>
      <c r="PT35" s="7"/>
      <c r="PU35" s="2" t="s">
        <v>148</v>
      </c>
      <c r="PV35" s="2" t="s">
        <v>148</v>
      </c>
      <c r="PW35" s="2" t="s">
        <v>148</v>
      </c>
      <c r="PX35" s="2" t="s">
        <v>148</v>
      </c>
      <c r="PY35" s="2" t="s">
        <v>148</v>
      </c>
      <c r="PZ35" s="2" t="s">
        <v>148</v>
      </c>
      <c r="QA35" s="2" t="s">
        <v>148</v>
      </c>
      <c r="QB35" s="4">
        <v>157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</row>
    <row r="36">
      <c r="A36" s="2" t="s">
        <v>422</v>
      </c>
      <c r="B36" s="2" t="s">
        <v>137</v>
      </c>
      <c r="C36" s="2" t="s">
        <v>138</v>
      </c>
      <c r="D36" s="2" t="s">
        <v>397</v>
      </c>
      <c r="E36" s="2" t="s">
        <v>398</v>
      </c>
      <c r="F36" s="2" t="s">
        <v>399</v>
      </c>
      <c r="G36" s="2" t="s">
        <v>399</v>
      </c>
      <c r="H36" s="2" t="s">
        <v>399</v>
      </c>
      <c r="I36" s="2" t="s">
        <v>400</v>
      </c>
      <c r="J36" s="2" t="s">
        <v>401</v>
      </c>
      <c r="K36" s="2" t="s">
        <v>205</v>
      </c>
      <c r="L36" s="3">
        <v>30.95</v>
      </c>
      <c r="M36" s="3">
        <v>32.5</v>
      </c>
      <c r="N36" s="3">
        <v>99.99</v>
      </c>
      <c r="O36" s="2" t="s">
        <v>145</v>
      </c>
      <c r="P36" s="2" t="s">
        <v>314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402</v>
      </c>
      <c r="V36" s="2" t="s">
        <v>249</v>
      </c>
      <c r="W36" s="2" t="s">
        <v>151</v>
      </c>
      <c r="X36" s="2" t="s">
        <v>148</v>
      </c>
      <c r="Y36" s="2" t="s">
        <v>188</v>
      </c>
      <c r="Z36" s="4">
        <v>56</v>
      </c>
      <c r="AA36" s="4">
        <f>=ROUNDDOWN(18.6666666666667,0)</f>
      </c>
      <c r="AB36" s="5">
        <v>3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36.4</v>
      </c>
      <c r="AR36" s="4">
        <v>2</v>
      </c>
      <c r="AS36" s="8">
        <v>70.52</v>
      </c>
      <c r="AT36" s="7">
        <v>-0.5</v>
      </c>
      <c r="AU36" s="7">
        <v>-0.4838</v>
      </c>
      <c r="AV36" s="4">
        <v>1</v>
      </c>
      <c r="AW36" s="8">
        <v>36.4</v>
      </c>
      <c r="AX36" s="4">
        <v>2</v>
      </c>
      <c r="AY36" s="8">
        <v>70.52</v>
      </c>
      <c r="AZ36" s="7">
        <v>-0.5</v>
      </c>
      <c r="BA36" s="7">
        <v>-0.4838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0.0974</v>
      </c>
      <c r="BJ36" s="4">
        <v>1</v>
      </c>
      <c r="BK36" s="8">
        <v>36.4</v>
      </c>
      <c r="BL36" s="2" t="s">
        <v>423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404</v>
      </c>
      <c r="BX36" s="2" t="s">
        <v>256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171</v>
      </c>
      <c r="CK36" s="2" t="s">
        <v>424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148</v>
      </c>
      <c r="CX36" s="2" t="s">
        <v>269</v>
      </c>
      <c r="CY36" s="2" t="s">
        <v>158</v>
      </c>
      <c r="CZ36" s="2" t="s">
        <v>158</v>
      </c>
      <c r="DA36" s="2" t="s">
        <v>148</v>
      </c>
      <c r="DB36" s="4">
        <v>1</v>
      </c>
      <c r="DC36" s="8">
        <v>36.4</v>
      </c>
      <c r="DD36" s="4">
        <v>1</v>
      </c>
      <c r="DE36" s="8">
        <v>36.4</v>
      </c>
      <c r="DF36" s="7"/>
      <c r="DG36" s="7"/>
      <c r="DH36" s="2" t="s">
        <v>155</v>
      </c>
      <c r="DI36" s="2" t="s">
        <v>145</v>
      </c>
      <c r="DJ36" s="2" t="s">
        <v>162</v>
      </c>
      <c r="DK36" s="2" t="s">
        <v>384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228</v>
      </c>
      <c r="DX36" s="2" t="s">
        <v>425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206</v>
      </c>
      <c r="EK36" s="2" t="s">
        <v>213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148</v>
      </c>
      <c r="EV36" s="2" t="s">
        <v>148</v>
      </c>
      <c r="EW36" s="2" t="s">
        <v>148</v>
      </c>
      <c r="EX36" s="2" t="s">
        <v>148</v>
      </c>
      <c r="EY36" s="2" t="s">
        <v>148</v>
      </c>
      <c r="EZ36" s="2" t="s">
        <v>148</v>
      </c>
      <c r="FA36" s="2" t="s">
        <v>148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155</v>
      </c>
      <c r="FI36" s="2" t="s">
        <v>145</v>
      </c>
      <c r="FJ36" s="2" t="s">
        <v>409</v>
      </c>
      <c r="FK36" s="2" t="s">
        <v>293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206</v>
      </c>
      <c r="FX36" s="2" t="s">
        <v>233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412</v>
      </c>
      <c r="GK36" s="2" t="s">
        <v>148</v>
      </c>
      <c r="GL36" s="2" t="s">
        <v>158</v>
      </c>
      <c r="GM36" s="2" t="s">
        <v>158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413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155</v>
      </c>
      <c r="KI36" s="2" t="s">
        <v>145</v>
      </c>
      <c r="KJ36" s="2" t="s">
        <v>202</v>
      </c>
      <c r="KK36" s="2" t="s">
        <v>148</v>
      </c>
      <c r="KL36" s="2" t="s">
        <v>158</v>
      </c>
      <c r="KM36" s="2" t="s">
        <v>158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155</v>
      </c>
      <c r="NI36" s="2" t="s">
        <v>176</v>
      </c>
      <c r="NJ36" s="2" t="s">
        <v>177</v>
      </c>
      <c r="NK36" s="2" t="s">
        <v>148</v>
      </c>
      <c r="NL36" s="2" t="s">
        <v>158</v>
      </c>
      <c r="NM36" s="2" t="s">
        <v>158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8"/>
      <c r="PD36" s="4"/>
      <c r="PE36" s="8"/>
      <c r="PF36" s="7"/>
      <c r="PG36" s="7"/>
      <c r="PH36" s="2" t="s">
        <v>148</v>
      </c>
      <c r="PI36" s="2" t="s">
        <v>148</v>
      </c>
      <c r="PJ36" s="2" t="s">
        <v>148</v>
      </c>
      <c r="PK36" s="2" t="s">
        <v>148</v>
      </c>
      <c r="PL36" s="2" t="s">
        <v>148</v>
      </c>
      <c r="PM36" s="2" t="s">
        <v>148</v>
      </c>
      <c r="PN36" s="2" t="s">
        <v>148</v>
      </c>
      <c r="PO36" s="4"/>
      <c r="PP36" s="8"/>
      <c r="PQ36" s="4"/>
      <c r="PR36" s="8"/>
      <c r="PS36" s="7"/>
      <c r="PT36" s="7"/>
      <c r="PU36" s="2" t="s">
        <v>148</v>
      </c>
      <c r="PV36" s="2" t="s">
        <v>148</v>
      </c>
      <c r="PW36" s="2" t="s">
        <v>148</v>
      </c>
      <c r="PX36" s="2" t="s">
        <v>148</v>
      </c>
      <c r="PY36" s="2" t="s">
        <v>148</v>
      </c>
      <c r="PZ36" s="2" t="s">
        <v>148</v>
      </c>
      <c r="QA36" s="2" t="s">
        <v>148</v>
      </c>
      <c r="QB36" s="4">
        <v>56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</row>
    <row r="37">
      <c r="A37" s="2" t="s">
        <v>426</v>
      </c>
      <c r="B37" s="2" t="s">
        <v>137</v>
      </c>
      <c r="C37" s="2" t="s">
        <v>138</v>
      </c>
      <c r="D37" s="2" t="s">
        <v>397</v>
      </c>
      <c r="E37" s="2" t="s">
        <v>398</v>
      </c>
      <c r="F37" s="2" t="s">
        <v>399</v>
      </c>
      <c r="G37" s="2" t="s">
        <v>399</v>
      </c>
      <c r="H37" s="2" t="s">
        <v>399</v>
      </c>
      <c r="I37" s="2" t="s">
        <v>400</v>
      </c>
      <c r="J37" s="2" t="s">
        <v>401</v>
      </c>
      <c r="K37" s="2" t="s">
        <v>283</v>
      </c>
      <c r="L37" s="3">
        <v>30.95</v>
      </c>
      <c r="M37" s="3">
        <v>32.5</v>
      </c>
      <c r="N37" s="3">
        <v>99.99</v>
      </c>
      <c r="O37" s="2" t="s">
        <v>339</v>
      </c>
      <c r="P37" s="2" t="s">
        <v>314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402</v>
      </c>
      <c r="V37" s="2" t="s">
        <v>249</v>
      </c>
      <c r="W37" s="2" t="s">
        <v>151</v>
      </c>
      <c r="X37" s="2" t="s">
        <v>148</v>
      </c>
      <c r="Y37" s="2" t="s">
        <v>180</v>
      </c>
      <c r="Z37" s="4"/>
      <c r="AA37" s="4">
        <f>=ROUNDDOWN({0},0)</f>
      </c>
      <c r="AB37" s="5">
        <v>0.6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4</v>
      </c>
      <c r="AS37" s="8">
        <v>287.47</v>
      </c>
      <c r="AT37" s="7">
        <v>-1</v>
      </c>
      <c r="AU37" s="7">
        <v>-1</v>
      </c>
      <c r="AV37" s="4"/>
      <c r="AW37" s="8"/>
      <c r="AX37" s="4">
        <v>4</v>
      </c>
      <c r="AY37" s="8">
        <v>287.47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427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176</v>
      </c>
      <c r="BW37" s="2" t="s">
        <v>404</v>
      </c>
      <c r="BX37" s="2" t="s">
        <v>261</v>
      </c>
      <c r="BY37" s="2" t="s">
        <v>158</v>
      </c>
      <c r="BZ37" s="2" t="s">
        <v>158</v>
      </c>
      <c r="CA37" s="2" t="s">
        <v>148</v>
      </c>
      <c r="CB37" s="4"/>
      <c r="CC37" s="8"/>
      <c r="CD37" s="4">
        <v>1</v>
      </c>
      <c r="CE37" s="8">
        <v>32.5</v>
      </c>
      <c r="CF37" s="7">
        <v>-1</v>
      </c>
      <c r="CG37" s="7">
        <v>-1</v>
      </c>
      <c r="CH37" s="2" t="s">
        <v>155</v>
      </c>
      <c r="CI37" s="2" t="s">
        <v>176</v>
      </c>
      <c r="CJ37" s="2" t="s">
        <v>171</v>
      </c>
      <c r="CK37" s="2" t="s">
        <v>428</v>
      </c>
      <c r="CL37" s="2" t="s">
        <v>158</v>
      </c>
      <c r="CM37" s="2" t="s">
        <v>158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176</v>
      </c>
      <c r="CW37" s="2" t="s">
        <v>148</v>
      </c>
      <c r="CX37" s="2" t="s">
        <v>429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176</v>
      </c>
      <c r="DJ37" s="2" t="s">
        <v>162</v>
      </c>
      <c r="DK37" s="2" t="s">
        <v>368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176</v>
      </c>
      <c r="DW37" s="2" t="s">
        <v>228</v>
      </c>
      <c r="DX37" s="2" t="s">
        <v>430</v>
      </c>
      <c r="DY37" s="2" t="s">
        <v>158</v>
      </c>
      <c r="DZ37" s="2" t="s">
        <v>158</v>
      </c>
      <c r="EA37" s="2" t="s">
        <v>148</v>
      </c>
      <c r="EB37" s="4"/>
      <c r="EC37" s="8"/>
      <c r="ED37" s="4">
        <v>3</v>
      </c>
      <c r="EE37" s="8">
        <v>254.97</v>
      </c>
      <c r="EF37" s="7">
        <v>-1</v>
      </c>
      <c r="EG37" s="7">
        <v>-1</v>
      </c>
      <c r="EH37" s="2" t="s">
        <v>155</v>
      </c>
      <c r="EI37" s="2" t="s">
        <v>176</v>
      </c>
      <c r="EJ37" s="2" t="s">
        <v>206</v>
      </c>
      <c r="EK37" s="2" t="s">
        <v>420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148</v>
      </c>
      <c r="EV37" s="2" t="s">
        <v>148</v>
      </c>
      <c r="EW37" s="2" t="s">
        <v>148</v>
      </c>
      <c r="EX37" s="2" t="s">
        <v>148</v>
      </c>
      <c r="EY37" s="2" t="s">
        <v>148</v>
      </c>
      <c r="EZ37" s="2" t="s">
        <v>148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176</v>
      </c>
      <c r="FJ37" s="2" t="s">
        <v>409</v>
      </c>
      <c r="FK37" s="2" t="s">
        <v>407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176</v>
      </c>
      <c r="FW37" s="2" t="s">
        <v>206</v>
      </c>
      <c r="FX37" s="2" t="s">
        <v>188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176</v>
      </c>
      <c r="GJ37" s="2" t="s">
        <v>412</v>
      </c>
      <c r="GK37" s="2" t="s">
        <v>148</v>
      </c>
      <c r="GL37" s="2" t="s">
        <v>158</v>
      </c>
      <c r="GM37" s="2" t="s">
        <v>158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176</v>
      </c>
      <c r="JJ37" s="2" t="s">
        <v>413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155</v>
      </c>
      <c r="KI37" s="2" t="s">
        <v>176</v>
      </c>
      <c r="KJ37" s="2" t="s">
        <v>202</v>
      </c>
      <c r="KK37" s="2" t="s">
        <v>148</v>
      </c>
      <c r="KL37" s="2" t="s">
        <v>158</v>
      </c>
      <c r="KM37" s="2" t="s">
        <v>158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155</v>
      </c>
      <c r="NI37" s="2" t="s">
        <v>176</v>
      </c>
      <c r="NJ37" s="2" t="s">
        <v>177</v>
      </c>
      <c r="NK37" s="2" t="s">
        <v>148</v>
      </c>
      <c r="NL37" s="2" t="s">
        <v>158</v>
      </c>
      <c r="NM37" s="2" t="s">
        <v>158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8"/>
      <c r="PD37" s="4"/>
      <c r="PE37" s="8"/>
      <c r="PF37" s="7"/>
      <c r="PG37" s="7"/>
      <c r="PH37" s="2" t="s">
        <v>148</v>
      </c>
      <c r="PI37" s="2" t="s">
        <v>148</v>
      </c>
      <c r="PJ37" s="2" t="s">
        <v>148</v>
      </c>
      <c r="PK37" s="2" t="s">
        <v>148</v>
      </c>
      <c r="PL37" s="2" t="s">
        <v>148</v>
      </c>
      <c r="PM37" s="2" t="s">
        <v>148</v>
      </c>
      <c r="PN37" s="2" t="s">
        <v>148</v>
      </c>
      <c r="PO37" s="4"/>
      <c r="PP37" s="8"/>
      <c r="PQ37" s="4"/>
      <c r="PR37" s="8"/>
      <c r="PS37" s="7"/>
      <c r="PT37" s="7"/>
      <c r="PU37" s="2" t="s">
        <v>148</v>
      </c>
      <c r="PV37" s="2" t="s">
        <v>148</v>
      </c>
      <c r="PW37" s="2" t="s">
        <v>148</v>
      </c>
      <c r="PX37" s="2" t="s">
        <v>148</v>
      </c>
      <c r="PY37" s="2" t="s">
        <v>148</v>
      </c>
      <c r="PZ37" s="2" t="s">
        <v>148</v>
      </c>
      <c r="QA37" s="2" t="s">
        <v>148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</row>
    <row r="38">
      <c r="A38" s="2" t="s">
        <v>431</v>
      </c>
      <c r="B38" s="2" t="s">
        <v>137</v>
      </c>
      <c r="C38" s="2" t="s">
        <v>138</v>
      </c>
      <c r="D38" s="2" t="s">
        <v>397</v>
      </c>
      <c r="E38" s="2" t="s">
        <v>398</v>
      </c>
      <c r="F38" s="2" t="s">
        <v>399</v>
      </c>
      <c r="G38" s="2" t="s">
        <v>399</v>
      </c>
      <c r="H38" s="2" t="s">
        <v>399</v>
      </c>
      <c r="I38" s="2" t="s">
        <v>400</v>
      </c>
      <c r="J38" s="2" t="s">
        <v>401</v>
      </c>
      <c r="K38" s="2" t="s">
        <v>432</v>
      </c>
      <c r="L38" s="3">
        <v>30.95</v>
      </c>
      <c r="M38" s="3">
        <v>32.5</v>
      </c>
      <c r="N38" s="3">
        <v>99.99</v>
      </c>
      <c r="O38" s="2" t="s">
        <v>145</v>
      </c>
      <c r="P38" s="2" t="s">
        <v>416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402</v>
      </c>
      <c r="V38" s="2" t="s">
        <v>249</v>
      </c>
      <c r="W38" s="2" t="s">
        <v>151</v>
      </c>
      <c r="X38" s="2" t="s">
        <v>148</v>
      </c>
      <c r="Y38" s="2" t="s">
        <v>180</v>
      </c>
      <c r="Z38" s="4">
        <v>108</v>
      </c>
      <c r="AA38" s="4">
        <f>=ROUNDDOWN(36,0)</f>
      </c>
      <c r="AB38" s="5">
        <v>3</v>
      </c>
      <c r="AC38" s="2" t="s">
        <v>433</v>
      </c>
      <c r="AD38" s="4">
        <v>80</v>
      </c>
      <c r="AE38" s="4">
        <v>80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1</v>
      </c>
      <c r="AS38" s="8">
        <v>35.1</v>
      </c>
      <c r="AT38" s="7">
        <v>-1</v>
      </c>
      <c r="AU38" s="7">
        <v>-1</v>
      </c>
      <c r="AV38" s="4"/>
      <c r="AW38" s="8"/>
      <c r="AX38" s="4">
        <v>1</v>
      </c>
      <c r="AY38" s="8">
        <v>35.1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35.1</v>
      </c>
      <c r="BS38" s="7">
        <v>-1</v>
      </c>
      <c r="BT38" s="7">
        <v>-1</v>
      </c>
      <c r="BU38" s="2" t="s">
        <v>155</v>
      </c>
      <c r="BV38" s="2" t="s">
        <v>145</v>
      </c>
      <c r="BW38" s="2" t="s">
        <v>404</v>
      </c>
      <c r="BX38" s="2" t="s">
        <v>434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171</v>
      </c>
      <c r="CK38" s="2" t="s">
        <v>435</v>
      </c>
      <c r="CL38" s="2" t="s">
        <v>158</v>
      </c>
      <c r="CM38" s="2" t="s">
        <v>158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148</v>
      </c>
      <c r="CX38" s="2" t="s">
        <v>430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162</v>
      </c>
      <c r="DK38" s="2" t="s">
        <v>436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228</v>
      </c>
      <c r="DX38" s="2" t="s">
        <v>437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206</v>
      </c>
      <c r="EK38" s="2" t="s">
        <v>438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148</v>
      </c>
      <c r="EV38" s="2" t="s">
        <v>148</v>
      </c>
      <c r="EW38" s="2" t="s">
        <v>148</v>
      </c>
      <c r="EX38" s="2" t="s">
        <v>148</v>
      </c>
      <c r="EY38" s="2" t="s">
        <v>148</v>
      </c>
      <c r="EZ38" s="2" t="s">
        <v>148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409</v>
      </c>
      <c r="FK38" s="2" t="s">
        <v>344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206</v>
      </c>
      <c r="FX38" s="2" t="s">
        <v>439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412</v>
      </c>
      <c r="GK38" s="2" t="s">
        <v>378</v>
      </c>
      <c r="GL38" s="2" t="s">
        <v>158</v>
      </c>
      <c r="GM38" s="2" t="s">
        <v>158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413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155</v>
      </c>
      <c r="KI38" s="2" t="s">
        <v>145</v>
      </c>
      <c r="KJ38" s="2" t="s">
        <v>202</v>
      </c>
      <c r="KK38" s="2" t="s">
        <v>148</v>
      </c>
      <c r="KL38" s="2" t="s">
        <v>158</v>
      </c>
      <c r="KM38" s="2" t="s">
        <v>158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155</v>
      </c>
      <c r="NI38" s="2" t="s">
        <v>176</v>
      </c>
      <c r="NJ38" s="2" t="s">
        <v>177</v>
      </c>
      <c r="NK38" s="2" t="s">
        <v>148</v>
      </c>
      <c r="NL38" s="2" t="s">
        <v>158</v>
      </c>
      <c r="NM38" s="2" t="s">
        <v>158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8"/>
      <c r="PD38" s="4"/>
      <c r="PE38" s="8"/>
      <c r="PF38" s="7"/>
      <c r="PG38" s="7"/>
      <c r="PH38" s="2" t="s">
        <v>148</v>
      </c>
      <c r="PI38" s="2" t="s">
        <v>148</v>
      </c>
      <c r="PJ38" s="2" t="s">
        <v>148</v>
      </c>
      <c r="PK38" s="2" t="s">
        <v>148</v>
      </c>
      <c r="PL38" s="2" t="s">
        <v>148</v>
      </c>
      <c r="PM38" s="2" t="s">
        <v>148</v>
      </c>
      <c r="PN38" s="2" t="s">
        <v>148</v>
      </c>
      <c r="PO38" s="4"/>
      <c r="PP38" s="8"/>
      <c r="PQ38" s="4"/>
      <c r="PR38" s="8"/>
      <c r="PS38" s="7"/>
      <c r="PT38" s="7"/>
      <c r="PU38" s="2" t="s">
        <v>148</v>
      </c>
      <c r="PV38" s="2" t="s">
        <v>148</v>
      </c>
      <c r="PW38" s="2" t="s">
        <v>148</v>
      </c>
      <c r="PX38" s="2" t="s">
        <v>148</v>
      </c>
      <c r="PY38" s="2" t="s">
        <v>148</v>
      </c>
      <c r="PZ38" s="2" t="s">
        <v>148</v>
      </c>
      <c r="QA38" s="2" t="s">
        <v>148</v>
      </c>
      <c r="QB38" s="4">
        <v>108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>
        <v>80</v>
      </c>
      <c r="QT38" s="4"/>
    </row>
    <row r="39">
      <c r="A39" s="2" t="s">
        <v>440</v>
      </c>
      <c r="B39" s="2" t="s">
        <v>137</v>
      </c>
      <c r="C39" s="2" t="s">
        <v>138</v>
      </c>
      <c r="D39" s="2" t="s">
        <v>397</v>
      </c>
      <c r="E39" s="2" t="s">
        <v>398</v>
      </c>
      <c r="F39" s="2" t="s">
        <v>441</v>
      </c>
      <c r="G39" s="2" t="s">
        <v>441</v>
      </c>
      <c r="H39" s="2" t="s">
        <v>441</v>
      </c>
      <c r="I39" s="2" t="s">
        <v>442</v>
      </c>
      <c r="J39" s="2" t="s">
        <v>443</v>
      </c>
      <c r="K39" s="2" t="s">
        <v>205</v>
      </c>
      <c r="L39" s="3">
        <v>34.04</v>
      </c>
      <c r="M39" s="3">
        <v>35.74</v>
      </c>
      <c r="N39" s="3">
        <v>109.99</v>
      </c>
      <c r="O39" s="2" t="s">
        <v>145</v>
      </c>
      <c r="P39" s="2" t="s">
        <v>314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402</v>
      </c>
      <c r="V39" s="2" t="s">
        <v>366</v>
      </c>
      <c r="W39" s="2" t="s">
        <v>151</v>
      </c>
      <c r="X39" s="2" t="s">
        <v>148</v>
      </c>
      <c r="Y39" s="2" t="s">
        <v>188</v>
      </c>
      <c r="Z39" s="4">
        <v>115</v>
      </c>
      <c r="AA39" s="4">
        <f>=ROUNDDOWN(57.5,0)</f>
      </c>
      <c r="AB39" s="5">
        <v>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65.04</v>
      </c>
      <c r="AR39" s="4">
        <v>1</v>
      </c>
      <c r="AS39" s="8">
        <v>40.03</v>
      </c>
      <c r="AT39" s="7">
        <v>1</v>
      </c>
      <c r="AU39" s="7">
        <v>0.6248</v>
      </c>
      <c r="AV39" s="4">
        <v>2</v>
      </c>
      <c r="AW39" s="8">
        <v>65.04</v>
      </c>
      <c r="AX39" s="4">
        <v>1</v>
      </c>
      <c r="AY39" s="8">
        <v>40.03</v>
      </c>
      <c r="AZ39" s="7">
        <v>1</v>
      </c>
      <c r="BA39" s="7">
        <v>0.6248</v>
      </c>
      <c r="BB39" s="7">
        <v>1</v>
      </c>
      <c r="BC39" s="4">
        <v>5</v>
      </c>
      <c r="BD39" s="8">
        <v>165.83</v>
      </c>
      <c r="BE39" s="4">
        <v>7</v>
      </c>
      <c r="BF39" s="8">
        <v>381.41</v>
      </c>
      <c r="BG39" s="7">
        <v>-0.2857</v>
      </c>
      <c r="BH39" s="7">
        <v>-0.5652</v>
      </c>
      <c r="BI39" s="7">
        <v>0.3922</v>
      </c>
      <c r="BJ39" s="4">
        <v>2</v>
      </c>
      <c r="BK39" s="8">
        <v>65.04</v>
      </c>
      <c r="BL39" s="2" t="s">
        <v>417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404</v>
      </c>
      <c r="BX39" s="2" t="s">
        <v>444</v>
      </c>
      <c r="BY39" s="2" t="s">
        <v>158</v>
      </c>
      <c r="BZ39" s="2" t="s">
        <v>158</v>
      </c>
      <c r="CA39" s="2" t="s">
        <v>148</v>
      </c>
      <c r="CB39" s="4">
        <v>1</v>
      </c>
      <c r="CC39" s="8">
        <v>25.01</v>
      </c>
      <c r="CD39" s="4"/>
      <c r="CE39" s="8"/>
      <c r="CF39" s="7"/>
      <c r="CG39" s="7"/>
      <c r="CH39" s="2" t="s">
        <v>155</v>
      </c>
      <c r="CI39" s="2" t="s">
        <v>145</v>
      </c>
      <c r="CJ39" s="2" t="s">
        <v>159</v>
      </c>
      <c r="CK39" s="2" t="s">
        <v>445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148</v>
      </c>
      <c r="CX39" s="2" t="s">
        <v>277</v>
      </c>
      <c r="CY39" s="2" t="s">
        <v>158</v>
      </c>
      <c r="CZ39" s="2" t="s">
        <v>158</v>
      </c>
      <c r="DA39" s="2" t="s">
        <v>148</v>
      </c>
      <c r="DB39" s="4">
        <v>1</v>
      </c>
      <c r="DC39" s="8">
        <v>40.03</v>
      </c>
      <c r="DD39" s="4">
        <v>1</v>
      </c>
      <c r="DE39" s="8">
        <v>40.03</v>
      </c>
      <c r="DF39" s="7"/>
      <c r="DG39" s="7"/>
      <c r="DH39" s="2" t="s">
        <v>155</v>
      </c>
      <c r="DI39" s="2" t="s">
        <v>145</v>
      </c>
      <c r="DJ39" s="2" t="s">
        <v>162</v>
      </c>
      <c r="DK39" s="2" t="s">
        <v>407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228</v>
      </c>
      <c r="DX39" s="2" t="s">
        <v>425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188</v>
      </c>
      <c r="EK39" s="2" t="s">
        <v>446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148</v>
      </c>
      <c r="EV39" s="2" t="s">
        <v>148</v>
      </c>
      <c r="EW39" s="2" t="s">
        <v>148</v>
      </c>
      <c r="EX39" s="2" t="s">
        <v>148</v>
      </c>
      <c r="EY39" s="2" t="s">
        <v>148</v>
      </c>
      <c r="EZ39" s="2" t="s">
        <v>148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409</v>
      </c>
      <c r="FK39" s="2" t="s">
        <v>253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206</v>
      </c>
      <c r="FX39" s="2" t="s">
        <v>447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412</v>
      </c>
      <c r="GK39" s="2" t="s">
        <v>333</v>
      </c>
      <c r="GL39" s="2" t="s">
        <v>158</v>
      </c>
      <c r="GM39" s="2" t="s">
        <v>158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145</v>
      </c>
      <c r="JJ39" s="2" t="s">
        <v>413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155</v>
      </c>
      <c r="KI39" s="2" t="s">
        <v>145</v>
      </c>
      <c r="KJ39" s="2" t="s">
        <v>202</v>
      </c>
      <c r="KK39" s="2" t="s">
        <v>148</v>
      </c>
      <c r="KL39" s="2" t="s">
        <v>158</v>
      </c>
      <c r="KM39" s="2" t="s">
        <v>158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155</v>
      </c>
      <c r="NI39" s="2" t="s">
        <v>176</v>
      </c>
      <c r="NJ39" s="2" t="s">
        <v>177</v>
      </c>
      <c r="NK39" s="2" t="s">
        <v>448</v>
      </c>
      <c r="NL39" s="2" t="s">
        <v>158</v>
      </c>
      <c r="NM39" s="2" t="s">
        <v>158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8"/>
      <c r="PD39" s="4"/>
      <c r="PE39" s="8"/>
      <c r="PF39" s="7"/>
      <c r="PG39" s="7"/>
      <c r="PH39" s="2" t="s">
        <v>148</v>
      </c>
      <c r="PI39" s="2" t="s">
        <v>148</v>
      </c>
      <c r="PJ39" s="2" t="s">
        <v>148</v>
      </c>
      <c r="PK39" s="2" t="s">
        <v>148</v>
      </c>
      <c r="PL39" s="2" t="s">
        <v>148</v>
      </c>
      <c r="PM39" s="2" t="s">
        <v>148</v>
      </c>
      <c r="PN39" s="2" t="s">
        <v>148</v>
      </c>
      <c r="PO39" s="4"/>
      <c r="PP39" s="8"/>
      <c r="PQ39" s="4"/>
      <c r="PR39" s="8"/>
      <c r="PS39" s="7"/>
      <c r="PT39" s="7"/>
      <c r="PU39" s="2" t="s">
        <v>148</v>
      </c>
      <c r="PV39" s="2" t="s">
        <v>148</v>
      </c>
      <c r="PW39" s="2" t="s">
        <v>148</v>
      </c>
      <c r="PX39" s="2" t="s">
        <v>148</v>
      </c>
      <c r="PY39" s="2" t="s">
        <v>148</v>
      </c>
      <c r="PZ39" s="2" t="s">
        <v>148</v>
      </c>
      <c r="QA39" s="2" t="s">
        <v>148</v>
      </c>
      <c r="QB39" s="4">
        <v>115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</row>
    <row r="40">
      <c r="A40" s="2" t="s">
        <v>449</v>
      </c>
      <c r="B40" s="2" t="s">
        <v>137</v>
      </c>
      <c r="C40" s="2" t="s">
        <v>138</v>
      </c>
      <c r="D40" s="2" t="s">
        <v>397</v>
      </c>
      <c r="E40" s="2" t="s">
        <v>398</v>
      </c>
      <c r="F40" s="2" t="s">
        <v>441</v>
      </c>
      <c r="G40" s="2" t="s">
        <v>441</v>
      </c>
      <c r="H40" s="2" t="s">
        <v>441</v>
      </c>
      <c r="I40" s="2" t="s">
        <v>442</v>
      </c>
      <c r="J40" s="2" t="s">
        <v>443</v>
      </c>
      <c r="K40" s="2" t="s">
        <v>432</v>
      </c>
      <c r="L40" s="3">
        <v>34.04</v>
      </c>
      <c r="M40" s="3">
        <v>35.74</v>
      </c>
      <c r="N40" s="3">
        <v>109.99</v>
      </c>
      <c r="O40" s="2" t="s">
        <v>145</v>
      </c>
      <c r="P40" s="2" t="s">
        <v>416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402</v>
      </c>
      <c r="V40" s="2" t="s">
        <v>366</v>
      </c>
      <c r="W40" s="2" t="s">
        <v>151</v>
      </c>
      <c r="X40" s="2" t="s">
        <v>148</v>
      </c>
      <c r="Y40" s="2" t="s">
        <v>188</v>
      </c>
      <c r="Z40" s="4">
        <v>63</v>
      </c>
      <c r="AA40" s="4">
        <f>=ROUNDDOWN(21,0)</f>
      </c>
      <c r="AB40" s="5">
        <v>3</v>
      </c>
      <c r="AC40" s="2" t="s">
        <v>433</v>
      </c>
      <c r="AD40" s="4">
        <v>125</v>
      </c>
      <c r="AE40" s="4">
        <v>125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60.76</v>
      </c>
      <c r="AR40" s="4">
        <v>4</v>
      </c>
      <c r="AS40" s="8">
        <v>154.4</v>
      </c>
      <c r="AT40" s="7">
        <v>-0.5</v>
      </c>
      <c r="AU40" s="7">
        <v>-0.6065</v>
      </c>
      <c r="AV40" s="4">
        <v>2</v>
      </c>
      <c r="AW40" s="8">
        <v>60.76</v>
      </c>
      <c r="AX40" s="4">
        <v>4</v>
      </c>
      <c r="AY40" s="8">
        <v>154.4</v>
      </c>
      <c r="AZ40" s="7">
        <v>-0.5</v>
      </c>
      <c r="BA40" s="7">
        <v>-0.6065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0.3664</v>
      </c>
      <c r="BJ40" s="4">
        <v>2</v>
      </c>
      <c r="BK40" s="8">
        <v>60.76</v>
      </c>
      <c r="BL40" s="2" t="s">
        <v>220</v>
      </c>
      <c r="BM40" s="7">
        <v>1</v>
      </c>
      <c r="BN40" s="7">
        <v>1</v>
      </c>
      <c r="BO40" s="4"/>
      <c r="BP40" s="8"/>
      <c r="BQ40" s="4">
        <v>4</v>
      </c>
      <c r="BR40" s="8">
        <v>154.4</v>
      </c>
      <c r="BS40" s="7">
        <v>-1</v>
      </c>
      <c r="BT40" s="7">
        <v>-1</v>
      </c>
      <c r="BU40" s="2" t="s">
        <v>155</v>
      </c>
      <c r="BV40" s="2" t="s">
        <v>145</v>
      </c>
      <c r="BW40" s="2" t="s">
        <v>404</v>
      </c>
      <c r="BX40" s="2" t="s">
        <v>450</v>
      </c>
      <c r="BY40" s="2" t="s">
        <v>158</v>
      </c>
      <c r="BZ40" s="2" t="s">
        <v>158</v>
      </c>
      <c r="CA40" s="2" t="s">
        <v>148</v>
      </c>
      <c r="CB40" s="4">
        <v>2</v>
      </c>
      <c r="CC40" s="8">
        <v>60.76</v>
      </c>
      <c r="CD40" s="4"/>
      <c r="CE40" s="8"/>
      <c r="CF40" s="7"/>
      <c r="CG40" s="7"/>
      <c r="CH40" s="2" t="s">
        <v>155</v>
      </c>
      <c r="CI40" s="2" t="s">
        <v>145</v>
      </c>
      <c r="CJ40" s="2" t="s">
        <v>159</v>
      </c>
      <c r="CK40" s="2" t="s">
        <v>325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148</v>
      </c>
      <c r="CX40" s="2" t="s">
        <v>451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162</v>
      </c>
      <c r="DK40" s="2" t="s">
        <v>288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228</v>
      </c>
      <c r="DX40" s="2" t="s">
        <v>452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206</v>
      </c>
      <c r="EK40" s="2" t="s">
        <v>438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148</v>
      </c>
      <c r="EV40" s="2" t="s">
        <v>148</v>
      </c>
      <c r="EW40" s="2" t="s">
        <v>148</v>
      </c>
      <c r="EX40" s="2" t="s">
        <v>148</v>
      </c>
      <c r="EY40" s="2" t="s">
        <v>148</v>
      </c>
      <c r="EZ40" s="2" t="s">
        <v>148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409</v>
      </c>
      <c r="FK40" s="2" t="s">
        <v>293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206</v>
      </c>
      <c r="FX40" s="2" t="s">
        <v>160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412</v>
      </c>
      <c r="GK40" s="2" t="s">
        <v>378</v>
      </c>
      <c r="GL40" s="2" t="s">
        <v>158</v>
      </c>
      <c r="GM40" s="2" t="s">
        <v>158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413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155</v>
      </c>
      <c r="KI40" s="2" t="s">
        <v>145</v>
      </c>
      <c r="KJ40" s="2" t="s">
        <v>202</v>
      </c>
      <c r="KK40" s="2" t="s">
        <v>148</v>
      </c>
      <c r="KL40" s="2" t="s">
        <v>158</v>
      </c>
      <c r="KM40" s="2" t="s">
        <v>158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155</v>
      </c>
      <c r="NI40" s="2" t="s">
        <v>176</v>
      </c>
      <c r="NJ40" s="2" t="s">
        <v>177</v>
      </c>
      <c r="NK40" s="2" t="s">
        <v>148</v>
      </c>
      <c r="NL40" s="2" t="s">
        <v>158</v>
      </c>
      <c r="NM40" s="2" t="s">
        <v>158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8"/>
      <c r="PD40" s="4"/>
      <c r="PE40" s="8"/>
      <c r="PF40" s="7"/>
      <c r="PG40" s="7"/>
      <c r="PH40" s="2" t="s">
        <v>148</v>
      </c>
      <c r="PI40" s="2" t="s">
        <v>148</v>
      </c>
      <c r="PJ40" s="2" t="s">
        <v>148</v>
      </c>
      <c r="PK40" s="2" t="s">
        <v>148</v>
      </c>
      <c r="PL40" s="2" t="s">
        <v>148</v>
      </c>
      <c r="PM40" s="2" t="s">
        <v>148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>
        <v>63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>
        <v>125</v>
      </c>
      <c r="QT40" s="4"/>
    </row>
    <row r="41">
      <c r="A41" s="2" t="s">
        <v>453</v>
      </c>
      <c r="B41" s="2" t="s">
        <v>137</v>
      </c>
      <c r="C41" s="2" t="s">
        <v>138</v>
      </c>
      <c r="D41" s="2" t="s">
        <v>397</v>
      </c>
      <c r="E41" s="2" t="s">
        <v>398</v>
      </c>
      <c r="F41" s="2" t="s">
        <v>441</v>
      </c>
      <c r="G41" s="2" t="s">
        <v>441</v>
      </c>
      <c r="H41" s="2" t="s">
        <v>441</v>
      </c>
      <c r="I41" s="2" t="s">
        <v>442</v>
      </c>
      <c r="J41" s="2" t="s">
        <v>443</v>
      </c>
      <c r="K41" s="2" t="s">
        <v>237</v>
      </c>
      <c r="L41" s="3">
        <v>34.04</v>
      </c>
      <c r="M41" s="3">
        <v>35.74</v>
      </c>
      <c r="N41" s="3">
        <v>109.99</v>
      </c>
      <c r="O41" s="2" t="s">
        <v>145</v>
      </c>
      <c r="P41" s="2" t="s">
        <v>146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402</v>
      </c>
      <c r="V41" s="2" t="s">
        <v>366</v>
      </c>
      <c r="W41" s="2" t="s">
        <v>151</v>
      </c>
      <c r="X41" s="2" t="s">
        <v>148</v>
      </c>
      <c r="Y41" s="2" t="s">
        <v>188</v>
      </c>
      <c r="Z41" s="4">
        <v>110</v>
      </c>
      <c r="AA41" s="4">
        <f>=ROUNDDOWN(64.7058823529412,0)</f>
      </c>
      <c r="AB41" s="5">
        <v>1.7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40.03</v>
      </c>
      <c r="AR41" s="4">
        <v>2</v>
      </c>
      <c r="AS41" s="8">
        <v>186.98</v>
      </c>
      <c r="AT41" s="7">
        <v>-0.5</v>
      </c>
      <c r="AU41" s="7">
        <v>-0.7859</v>
      </c>
      <c r="AV41" s="4">
        <v>1</v>
      </c>
      <c r="AW41" s="8">
        <v>40.03</v>
      </c>
      <c r="AX41" s="4">
        <v>2</v>
      </c>
      <c r="AY41" s="8">
        <v>186.98</v>
      </c>
      <c r="AZ41" s="7">
        <v>-0.5</v>
      </c>
      <c r="BA41" s="7">
        <v>-0.7859</v>
      </c>
      <c r="BB41" s="7">
        <v>1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>
        <v>0.2414</v>
      </c>
      <c r="BJ41" s="4">
        <v>1</v>
      </c>
      <c r="BK41" s="8">
        <v>40.03</v>
      </c>
      <c r="BL41" s="2" t="s">
        <v>454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404</v>
      </c>
      <c r="BX41" s="2" t="s">
        <v>450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159</v>
      </c>
      <c r="CK41" s="2" t="s">
        <v>455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148</v>
      </c>
      <c r="CX41" s="2" t="s">
        <v>456</v>
      </c>
      <c r="CY41" s="2" t="s">
        <v>158</v>
      </c>
      <c r="CZ41" s="2" t="s">
        <v>158</v>
      </c>
      <c r="DA41" s="2" t="s">
        <v>148</v>
      </c>
      <c r="DB41" s="4">
        <v>1</v>
      </c>
      <c r="DC41" s="8">
        <v>40.03</v>
      </c>
      <c r="DD41" s="4"/>
      <c r="DE41" s="8"/>
      <c r="DF41" s="7"/>
      <c r="DG41" s="7"/>
      <c r="DH41" s="2" t="s">
        <v>155</v>
      </c>
      <c r="DI41" s="2" t="s">
        <v>145</v>
      </c>
      <c r="DJ41" s="2" t="s">
        <v>162</v>
      </c>
      <c r="DK41" s="2" t="s">
        <v>368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228</v>
      </c>
      <c r="DX41" s="2" t="s">
        <v>148</v>
      </c>
      <c r="DY41" s="2" t="s">
        <v>158</v>
      </c>
      <c r="DZ41" s="2" t="s">
        <v>158</v>
      </c>
      <c r="EA41" s="2" t="s">
        <v>148</v>
      </c>
      <c r="EB41" s="4"/>
      <c r="EC41" s="8"/>
      <c r="ED41" s="4">
        <v>2</v>
      </c>
      <c r="EE41" s="8">
        <v>186.98</v>
      </c>
      <c r="EF41" s="7">
        <v>-1</v>
      </c>
      <c r="EG41" s="7">
        <v>-1</v>
      </c>
      <c r="EH41" s="2" t="s">
        <v>155</v>
      </c>
      <c r="EI41" s="2" t="s">
        <v>145</v>
      </c>
      <c r="EJ41" s="2" t="s">
        <v>351</v>
      </c>
      <c r="EK41" s="2" t="s">
        <v>170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409</v>
      </c>
      <c r="FK41" s="2" t="s">
        <v>325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188</v>
      </c>
      <c r="FX41" s="2" t="s">
        <v>160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412</v>
      </c>
      <c r="GK41" s="2" t="s">
        <v>457</v>
      </c>
      <c r="GL41" s="2" t="s">
        <v>158</v>
      </c>
      <c r="GM41" s="2" t="s">
        <v>158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413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155</v>
      </c>
      <c r="KI41" s="2" t="s">
        <v>145</v>
      </c>
      <c r="KJ41" s="2" t="s">
        <v>202</v>
      </c>
      <c r="KK41" s="2" t="s">
        <v>148</v>
      </c>
      <c r="KL41" s="2" t="s">
        <v>158</v>
      </c>
      <c r="KM41" s="2" t="s">
        <v>158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155</v>
      </c>
      <c r="NI41" s="2" t="s">
        <v>176</v>
      </c>
      <c r="NJ41" s="2" t="s">
        <v>177</v>
      </c>
      <c r="NK41" s="2" t="s">
        <v>148</v>
      </c>
      <c r="NL41" s="2" t="s">
        <v>158</v>
      </c>
      <c r="NM41" s="2" t="s">
        <v>158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8"/>
      <c r="PD41" s="4"/>
      <c r="PE41" s="8"/>
      <c r="PF41" s="7"/>
      <c r="PG41" s="7"/>
      <c r="PH41" s="2" t="s">
        <v>148</v>
      </c>
      <c r="PI41" s="2" t="s">
        <v>148</v>
      </c>
      <c r="PJ41" s="2" t="s">
        <v>148</v>
      </c>
      <c r="PK41" s="2" t="s">
        <v>148</v>
      </c>
      <c r="PL41" s="2" t="s">
        <v>148</v>
      </c>
      <c r="PM41" s="2" t="s">
        <v>148</v>
      </c>
      <c r="PN41" s="2" t="s">
        <v>148</v>
      </c>
      <c r="PO41" s="4"/>
      <c r="PP41" s="8"/>
      <c r="PQ41" s="4"/>
      <c r="PR41" s="8"/>
      <c r="PS41" s="7"/>
      <c r="PT41" s="7"/>
      <c r="PU41" s="2" t="s">
        <v>148</v>
      </c>
      <c r="PV41" s="2" t="s">
        <v>148</v>
      </c>
      <c r="PW41" s="2" t="s">
        <v>148</v>
      </c>
      <c r="PX41" s="2" t="s">
        <v>148</v>
      </c>
      <c r="PY41" s="2" t="s">
        <v>148</v>
      </c>
      <c r="PZ41" s="2" t="s">
        <v>148</v>
      </c>
      <c r="QA41" s="2" t="s">
        <v>148</v>
      </c>
      <c r="QB41" s="4">
        <v>110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</row>
    <row r="42">
      <c r="A42" s="2" t="s">
        <v>458</v>
      </c>
      <c r="B42" s="2" t="s">
        <v>137</v>
      </c>
      <c r="C42" s="2" t="s">
        <v>138</v>
      </c>
      <c r="D42" s="2" t="s">
        <v>397</v>
      </c>
      <c r="E42" s="2" t="s">
        <v>398</v>
      </c>
      <c r="F42" s="2" t="s">
        <v>441</v>
      </c>
      <c r="G42" s="2" t="s">
        <v>441</v>
      </c>
      <c r="H42" s="2" t="s">
        <v>441</v>
      </c>
      <c r="I42" s="2" t="s">
        <v>442</v>
      </c>
      <c r="J42" s="2" t="s">
        <v>443</v>
      </c>
      <c r="K42" s="2" t="s">
        <v>415</v>
      </c>
      <c r="L42" s="3">
        <v>34.04</v>
      </c>
      <c r="M42" s="3">
        <v>35.74</v>
      </c>
      <c r="N42" s="3">
        <v>109.99</v>
      </c>
      <c r="O42" s="2" t="s">
        <v>145</v>
      </c>
      <c r="P42" s="2" t="s">
        <v>416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402</v>
      </c>
      <c r="V42" s="2" t="s">
        <v>366</v>
      </c>
      <c r="W42" s="2" t="s">
        <v>151</v>
      </c>
      <c r="X42" s="2" t="s">
        <v>148</v>
      </c>
      <c r="Y42" s="2" t="s">
        <v>188</v>
      </c>
      <c r="Z42" s="4">
        <v>80</v>
      </c>
      <c r="AA42" s="4">
        <f>=ROUNDDOWN(47.0588235294118,0)</f>
      </c>
      <c r="AB42" s="5">
        <v>1.7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404</v>
      </c>
      <c r="BX42" s="2" t="s">
        <v>315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159</v>
      </c>
      <c r="CK42" s="2" t="s">
        <v>391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148</v>
      </c>
      <c r="CX42" s="2" t="s">
        <v>459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162</v>
      </c>
      <c r="DK42" s="2" t="s">
        <v>460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228</v>
      </c>
      <c r="DX42" s="2" t="s">
        <v>148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188</v>
      </c>
      <c r="EK42" s="2" t="s">
        <v>319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409</v>
      </c>
      <c r="FK42" s="2" t="s">
        <v>461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206</v>
      </c>
      <c r="FX42" s="2" t="s">
        <v>188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412</v>
      </c>
      <c r="GK42" s="2" t="s">
        <v>378</v>
      </c>
      <c r="GL42" s="2" t="s">
        <v>158</v>
      </c>
      <c r="GM42" s="2" t="s">
        <v>158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413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155</v>
      </c>
      <c r="KI42" s="2" t="s">
        <v>145</v>
      </c>
      <c r="KJ42" s="2" t="s">
        <v>202</v>
      </c>
      <c r="KK42" s="2" t="s">
        <v>148</v>
      </c>
      <c r="KL42" s="2" t="s">
        <v>158</v>
      </c>
      <c r="KM42" s="2" t="s">
        <v>158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155</v>
      </c>
      <c r="NI42" s="2" t="s">
        <v>176</v>
      </c>
      <c r="NJ42" s="2" t="s">
        <v>177</v>
      </c>
      <c r="NK42" s="2" t="s">
        <v>148</v>
      </c>
      <c r="NL42" s="2" t="s">
        <v>158</v>
      </c>
      <c r="NM42" s="2" t="s">
        <v>158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8"/>
      <c r="PD42" s="4"/>
      <c r="PE42" s="8"/>
      <c r="PF42" s="7"/>
      <c r="PG42" s="7"/>
      <c r="PH42" s="2" t="s">
        <v>148</v>
      </c>
      <c r="PI42" s="2" t="s">
        <v>148</v>
      </c>
      <c r="PJ42" s="2" t="s">
        <v>148</v>
      </c>
      <c r="PK42" s="2" t="s">
        <v>148</v>
      </c>
      <c r="PL42" s="2" t="s">
        <v>148</v>
      </c>
      <c r="PM42" s="2" t="s">
        <v>148</v>
      </c>
      <c r="PN42" s="2" t="s">
        <v>148</v>
      </c>
      <c r="PO42" s="4"/>
      <c r="PP42" s="8"/>
      <c r="PQ42" s="4"/>
      <c r="PR42" s="8"/>
      <c r="PS42" s="7"/>
      <c r="PT42" s="7"/>
      <c r="PU42" s="2" t="s">
        <v>148</v>
      </c>
      <c r="PV42" s="2" t="s">
        <v>148</v>
      </c>
      <c r="PW42" s="2" t="s">
        <v>148</v>
      </c>
      <c r="PX42" s="2" t="s">
        <v>148</v>
      </c>
      <c r="PY42" s="2" t="s">
        <v>148</v>
      </c>
      <c r="PZ42" s="2" t="s">
        <v>148</v>
      </c>
      <c r="QA42" s="2" t="s">
        <v>148</v>
      </c>
      <c r="QB42" s="4">
        <v>80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</row>
    <row r="43">
      <c r="A43" s="2" t="s">
        <v>462</v>
      </c>
      <c r="B43" s="2" t="s">
        <v>137</v>
      </c>
      <c r="C43" s="2" t="s">
        <v>138</v>
      </c>
      <c r="D43" s="2" t="s">
        <v>397</v>
      </c>
      <c r="E43" s="2" t="s">
        <v>398</v>
      </c>
      <c r="F43" s="2" t="s">
        <v>463</v>
      </c>
      <c r="G43" s="2" t="s">
        <v>463</v>
      </c>
      <c r="H43" s="2" t="s">
        <v>463</v>
      </c>
      <c r="I43" s="2" t="s">
        <v>442</v>
      </c>
      <c r="J43" s="2" t="s">
        <v>464</v>
      </c>
      <c r="K43" s="2" t="s">
        <v>432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416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402</v>
      </c>
      <c r="V43" s="2" t="s">
        <v>249</v>
      </c>
      <c r="W43" s="2" t="s">
        <v>151</v>
      </c>
      <c r="X43" s="2" t="s">
        <v>148</v>
      </c>
      <c r="Y43" s="2" t="s">
        <v>188</v>
      </c>
      <c r="Z43" s="4">
        <v>89</v>
      </c>
      <c r="AA43" s="4">
        <f>=ROUNDDOWN(29.6666666666667,0)</f>
      </c>
      <c r="AB43" s="5">
        <v>3</v>
      </c>
      <c r="AC43" s="2" t="s">
        <v>433</v>
      </c>
      <c r="AD43" s="4">
        <v>165</v>
      </c>
      <c r="AE43" s="4">
        <v>165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3</v>
      </c>
      <c r="AQ43" s="8">
        <v>86.32</v>
      </c>
      <c r="AR43" s="4">
        <v>1</v>
      </c>
      <c r="AS43" s="8">
        <v>28.08</v>
      </c>
      <c r="AT43" s="7">
        <v>2</v>
      </c>
      <c r="AU43" s="7">
        <v>2.0741</v>
      </c>
      <c r="AV43" s="4">
        <v>3</v>
      </c>
      <c r="AW43" s="8">
        <v>86.32</v>
      </c>
      <c r="AX43" s="4">
        <v>1</v>
      </c>
      <c r="AY43" s="8">
        <v>28.08</v>
      </c>
      <c r="AZ43" s="7">
        <v>2</v>
      </c>
      <c r="BA43" s="7">
        <v>2.0741</v>
      </c>
      <c r="BB43" s="7">
        <v>1</v>
      </c>
      <c r="BC43" s="4">
        <v>4</v>
      </c>
      <c r="BD43" s="8">
        <v>113.62</v>
      </c>
      <c r="BE43" s="4">
        <v>1</v>
      </c>
      <c r="BF43" s="8">
        <v>28.08</v>
      </c>
      <c r="BG43" s="7">
        <v>3</v>
      </c>
      <c r="BH43" s="7">
        <v>3.0463</v>
      </c>
      <c r="BI43" s="7">
        <v>0.7597</v>
      </c>
      <c r="BJ43" s="4">
        <v>3</v>
      </c>
      <c r="BK43" s="8">
        <v>86.32</v>
      </c>
      <c r="BL43" s="2" t="s">
        <v>465</v>
      </c>
      <c r="BM43" s="7">
        <v>1</v>
      </c>
      <c r="BN43" s="7">
        <v>1</v>
      </c>
      <c r="BO43" s="4"/>
      <c r="BP43" s="8"/>
      <c r="BQ43" s="4">
        <v>1</v>
      </c>
      <c r="BR43" s="8">
        <v>28.08</v>
      </c>
      <c r="BS43" s="7">
        <v>-1</v>
      </c>
      <c r="BT43" s="7">
        <v>-1</v>
      </c>
      <c r="BU43" s="2" t="s">
        <v>155</v>
      </c>
      <c r="BV43" s="2" t="s">
        <v>145</v>
      </c>
      <c r="BW43" s="2" t="s">
        <v>404</v>
      </c>
      <c r="BX43" s="2" t="s">
        <v>466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159</v>
      </c>
      <c r="CK43" s="2" t="s">
        <v>295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148</v>
      </c>
      <c r="CX43" s="2" t="s">
        <v>231</v>
      </c>
      <c r="CY43" s="2" t="s">
        <v>158</v>
      </c>
      <c r="CZ43" s="2" t="s">
        <v>158</v>
      </c>
      <c r="DA43" s="2" t="s">
        <v>148</v>
      </c>
      <c r="DB43" s="4">
        <v>2</v>
      </c>
      <c r="DC43" s="8">
        <v>58.24</v>
      </c>
      <c r="DD43" s="4"/>
      <c r="DE43" s="8"/>
      <c r="DF43" s="7"/>
      <c r="DG43" s="7"/>
      <c r="DH43" s="2" t="s">
        <v>155</v>
      </c>
      <c r="DI43" s="2" t="s">
        <v>145</v>
      </c>
      <c r="DJ43" s="2" t="s">
        <v>162</v>
      </c>
      <c r="DK43" s="2" t="s">
        <v>288</v>
      </c>
      <c r="DL43" s="2" t="s">
        <v>158</v>
      </c>
      <c r="DM43" s="2" t="s">
        <v>158</v>
      </c>
      <c r="DN43" s="2" t="s">
        <v>148</v>
      </c>
      <c r="DO43" s="4">
        <v>1</v>
      </c>
      <c r="DP43" s="8">
        <v>28.08</v>
      </c>
      <c r="DQ43" s="4"/>
      <c r="DR43" s="8"/>
      <c r="DS43" s="7"/>
      <c r="DT43" s="7"/>
      <c r="DU43" s="2" t="s">
        <v>155</v>
      </c>
      <c r="DV43" s="2" t="s">
        <v>145</v>
      </c>
      <c r="DW43" s="2" t="s">
        <v>228</v>
      </c>
      <c r="DX43" s="2" t="s">
        <v>467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206</v>
      </c>
      <c r="EK43" s="2" t="s">
        <v>291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148</v>
      </c>
      <c r="EV43" s="2" t="s">
        <v>148</v>
      </c>
      <c r="EW43" s="2" t="s">
        <v>148</v>
      </c>
      <c r="EX43" s="2" t="s">
        <v>148</v>
      </c>
      <c r="EY43" s="2" t="s">
        <v>148</v>
      </c>
      <c r="EZ43" s="2" t="s">
        <v>148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409</v>
      </c>
      <c r="FK43" s="2" t="s">
        <v>468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206</v>
      </c>
      <c r="FX43" s="2" t="s">
        <v>469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412</v>
      </c>
      <c r="GK43" s="2" t="s">
        <v>378</v>
      </c>
      <c r="GL43" s="2" t="s">
        <v>158</v>
      </c>
      <c r="GM43" s="2" t="s">
        <v>158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413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155</v>
      </c>
      <c r="KI43" s="2" t="s">
        <v>145</v>
      </c>
      <c r="KJ43" s="2" t="s">
        <v>202</v>
      </c>
      <c r="KK43" s="2" t="s">
        <v>470</v>
      </c>
      <c r="KL43" s="2" t="s">
        <v>158</v>
      </c>
      <c r="KM43" s="2" t="s">
        <v>158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155</v>
      </c>
      <c r="NI43" s="2" t="s">
        <v>176</v>
      </c>
      <c r="NJ43" s="2" t="s">
        <v>177</v>
      </c>
      <c r="NK43" s="2" t="s">
        <v>148</v>
      </c>
      <c r="NL43" s="2" t="s">
        <v>158</v>
      </c>
      <c r="NM43" s="2" t="s">
        <v>158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8"/>
      <c r="PD43" s="4"/>
      <c r="PE43" s="8"/>
      <c r="PF43" s="7"/>
      <c r="PG43" s="7"/>
      <c r="PH43" s="2" t="s">
        <v>148</v>
      </c>
      <c r="PI43" s="2" t="s">
        <v>148</v>
      </c>
      <c r="PJ43" s="2" t="s">
        <v>148</v>
      </c>
      <c r="PK43" s="2" t="s">
        <v>148</v>
      </c>
      <c r="PL43" s="2" t="s">
        <v>148</v>
      </c>
      <c r="PM43" s="2" t="s">
        <v>148</v>
      </c>
      <c r="PN43" s="2" t="s">
        <v>148</v>
      </c>
      <c r="PO43" s="4"/>
      <c r="PP43" s="8"/>
      <c r="PQ43" s="4"/>
      <c r="PR43" s="8"/>
      <c r="PS43" s="7"/>
      <c r="PT43" s="7"/>
      <c r="PU43" s="2" t="s">
        <v>148</v>
      </c>
      <c r="PV43" s="2" t="s">
        <v>148</v>
      </c>
      <c r="PW43" s="2" t="s">
        <v>148</v>
      </c>
      <c r="PX43" s="2" t="s">
        <v>148</v>
      </c>
      <c r="PY43" s="2" t="s">
        <v>148</v>
      </c>
      <c r="PZ43" s="2" t="s">
        <v>148</v>
      </c>
      <c r="QA43" s="2" t="s">
        <v>148</v>
      </c>
      <c r="QB43" s="4">
        <v>89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>
        <v>165</v>
      </c>
      <c r="QT43" s="4"/>
    </row>
    <row r="44">
      <c r="A44" s="2" t="s">
        <v>471</v>
      </c>
      <c r="B44" s="2" t="s">
        <v>137</v>
      </c>
      <c r="C44" s="2" t="s">
        <v>138</v>
      </c>
      <c r="D44" s="2" t="s">
        <v>397</v>
      </c>
      <c r="E44" s="2" t="s">
        <v>398</v>
      </c>
      <c r="F44" s="2" t="s">
        <v>463</v>
      </c>
      <c r="G44" s="2" t="s">
        <v>463</v>
      </c>
      <c r="H44" s="2" t="s">
        <v>463</v>
      </c>
      <c r="I44" s="2" t="s">
        <v>442</v>
      </c>
      <c r="J44" s="2" t="s">
        <v>464</v>
      </c>
      <c r="K44" s="2" t="s">
        <v>415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416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402</v>
      </c>
      <c r="V44" s="2" t="s">
        <v>249</v>
      </c>
      <c r="W44" s="2" t="s">
        <v>151</v>
      </c>
      <c r="X44" s="2" t="s">
        <v>148</v>
      </c>
      <c r="Y44" s="2" t="s">
        <v>188</v>
      </c>
      <c r="Z44" s="4">
        <v>120</v>
      </c>
      <c r="AA44" s="4">
        <f>=ROUNDDOWN(85.7142857142857,0)</f>
      </c>
      <c r="AB44" s="5">
        <v>1.4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27.3</v>
      </c>
      <c r="AR44" s="4"/>
      <c r="AS44" s="8"/>
      <c r="AT44" s="7"/>
      <c r="AU44" s="7"/>
      <c r="AV44" s="4">
        <v>1</v>
      </c>
      <c r="AW44" s="8">
        <v>27.3</v>
      </c>
      <c r="AX44" s="4"/>
      <c r="AY44" s="8"/>
      <c r="AZ44" s="7"/>
      <c r="BA44" s="7"/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0.2403</v>
      </c>
      <c r="BJ44" s="4">
        <v>1</v>
      </c>
      <c r="BK44" s="8">
        <v>27.3</v>
      </c>
      <c r="BL44" s="2" t="s">
        <v>23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404</v>
      </c>
      <c r="BX44" s="2" t="s">
        <v>472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159</v>
      </c>
      <c r="CK44" s="2" t="s">
        <v>286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148</v>
      </c>
      <c r="CX44" s="2" t="s">
        <v>231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162</v>
      </c>
      <c r="DK44" s="2" t="s">
        <v>473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228</v>
      </c>
      <c r="DX44" s="2" t="s">
        <v>474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206</v>
      </c>
      <c r="EK44" s="2" t="s">
        <v>420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148</v>
      </c>
      <c r="EV44" s="2" t="s">
        <v>148</v>
      </c>
      <c r="EW44" s="2" t="s">
        <v>148</v>
      </c>
      <c r="EX44" s="2" t="s">
        <v>148</v>
      </c>
      <c r="EY44" s="2" t="s">
        <v>148</v>
      </c>
      <c r="EZ44" s="2" t="s">
        <v>148</v>
      </c>
      <c r="FA44" s="2" t="s">
        <v>148</v>
      </c>
      <c r="FB44" s="4">
        <v>1</v>
      </c>
      <c r="FC44" s="8">
        <v>27.3</v>
      </c>
      <c r="FD44" s="4"/>
      <c r="FE44" s="8"/>
      <c r="FF44" s="7"/>
      <c r="FG44" s="7"/>
      <c r="FH44" s="2" t="s">
        <v>155</v>
      </c>
      <c r="FI44" s="2" t="s">
        <v>145</v>
      </c>
      <c r="FJ44" s="2" t="s">
        <v>409</v>
      </c>
      <c r="FK44" s="2" t="s">
        <v>268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206</v>
      </c>
      <c r="FX44" s="2" t="s">
        <v>351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412</v>
      </c>
      <c r="GK44" s="2" t="s">
        <v>378</v>
      </c>
      <c r="GL44" s="2" t="s">
        <v>158</v>
      </c>
      <c r="GM44" s="2" t="s">
        <v>158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413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155</v>
      </c>
      <c r="KI44" s="2" t="s">
        <v>145</v>
      </c>
      <c r="KJ44" s="2" t="s">
        <v>202</v>
      </c>
      <c r="KK44" s="2" t="s">
        <v>148</v>
      </c>
      <c r="KL44" s="2" t="s">
        <v>158</v>
      </c>
      <c r="KM44" s="2" t="s">
        <v>158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155</v>
      </c>
      <c r="NI44" s="2" t="s">
        <v>176</v>
      </c>
      <c r="NJ44" s="2" t="s">
        <v>177</v>
      </c>
      <c r="NK44" s="2" t="s">
        <v>148</v>
      </c>
      <c r="NL44" s="2" t="s">
        <v>158</v>
      </c>
      <c r="NM44" s="2" t="s">
        <v>158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8"/>
      <c r="PD44" s="4"/>
      <c r="PE44" s="8"/>
      <c r="PF44" s="7"/>
      <c r="PG44" s="7"/>
      <c r="PH44" s="2" t="s">
        <v>148</v>
      </c>
      <c r="PI44" s="2" t="s">
        <v>148</v>
      </c>
      <c r="PJ44" s="2" t="s">
        <v>148</v>
      </c>
      <c r="PK44" s="2" t="s">
        <v>148</v>
      </c>
      <c r="PL44" s="2" t="s">
        <v>148</v>
      </c>
      <c r="PM44" s="2" t="s">
        <v>148</v>
      </c>
      <c r="PN44" s="2" t="s">
        <v>148</v>
      </c>
      <c r="PO44" s="4"/>
      <c r="PP44" s="8"/>
      <c r="PQ44" s="4"/>
      <c r="PR44" s="8"/>
      <c r="PS44" s="7"/>
      <c r="PT44" s="7"/>
      <c r="PU44" s="2" t="s">
        <v>148</v>
      </c>
      <c r="PV44" s="2" t="s">
        <v>148</v>
      </c>
      <c r="PW44" s="2" t="s">
        <v>148</v>
      </c>
      <c r="PX44" s="2" t="s">
        <v>148</v>
      </c>
      <c r="PY44" s="2" t="s">
        <v>148</v>
      </c>
      <c r="PZ44" s="2" t="s">
        <v>148</v>
      </c>
      <c r="QA44" s="2" t="s">
        <v>148</v>
      </c>
      <c r="QB44" s="4">
        <v>120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</row>
    <row r="45">
      <c r="A45" s="2" t="s">
        <v>475</v>
      </c>
      <c r="B45" s="2" t="s">
        <v>137</v>
      </c>
      <c r="C45" s="2" t="s">
        <v>138</v>
      </c>
      <c r="D45" s="2" t="s">
        <v>476</v>
      </c>
      <c r="E45" s="2" t="s">
        <v>477</v>
      </c>
      <c r="F45" s="2" t="s">
        <v>478</v>
      </c>
      <c r="G45" s="2" t="s">
        <v>478</v>
      </c>
      <c r="H45" s="2" t="s">
        <v>478</v>
      </c>
      <c r="I45" s="2" t="s">
        <v>479</v>
      </c>
      <c r="J45" s="2" t="s">
        <v>480</v>
      </c>
      <c r="K45" s="2" t="s">
        <v>237</v>
      </c>
      <c r="L45" s="3">
        <v>24.76</v>
      </c>
      <c r="M45" s="3">
        <v>26</v>
      </c>
      <c r="N45" s="3">
        <v>79.99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402</v>
      </c>
      <c r="V45" s="2" t="s">
        <v>481</v>
      </c>
      <c r="W45" s="2" t="s">
        <v>151</v>
      </c>
      <c r="X45" s="2" t="s">
        <v>148</v>
      </c>
      <c r="Y45" s="2" t="s">
        <v>180</v>
      </c>
      <c r="Z45" s="4">
        <v>215</v>
      </c>
      <c r="AA45" s="4">
        <f>=ROUNDDOWN(33.0769230769231,0)</f>
      </c>
      <c r="AB45" s="5">
        <v>6.5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5</v>
      </c>
      <c r="AQ45" s="8">
        <v>123.24</v>
      </c>
      <c r="AR45" s="4"/>
      <c r="AS45" s="8"/>
      <c r="AT45" s="7"/>
      <c r="AU45" s="7"/>
      <c r="AV45" s="4">
        <v>5</v>
      </c>
      <c r="AW45" s="8">
        <v>123.24</v>
      </c>
      <c r="AX45" s="4"/>
      <c r="AY45" s="8"/>
      <c r="AZ45" s="7"/>
      <c r="BA45" s="7"/>
      <c r="BB45" s="7">
        <v>1</v>
      </c>
      <c r="BC45" s="4">
        <v>5</v>
      </c>
      <c r="BD45" s="8">
        <v>123.24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1</v>
      </c>
      <c r="BJ45" s="4">
        <v>5</v>
      </c>
      <c r="BK45" s="8">
        <v>123.24</v>
      </c>
      <c r="BL45" s="2" t="s">
        <v>482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404</v>
      </c>
      <c r="BX45" s="2" t="s">
        <v>315</v>
      </c>
      <c r="BY45" s="2" t="s">
        <v>158</v>
      </c>
      <c r="BZ45" s="2" t="s">
        <v>158</v>
      </c>
      <c r="CA45" s="2" t="s">
        <v>148</v>
      </c>
      <c r="CB45" s="4">
        <v>2</v>
      </c>
      <c r="CC45" s="8">
        <v>39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159</v>
      </c>
      <c r="CK45" s="2" t="s">
        <v>483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148</v>
      </c>
      <c r="CX45" s="2" t="s">
        <v>148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176</v>
      </c>
      <c r="DJ45" s="2" t="s">
        <v>162</v>
      </c>
      <c r="DK45" s="2" t="s">
        <v>484</v>
      </c>
      <c r="DL45" s="2" t="s">
        <v>158</v>
      </c>
      <c r="DM45" s="2" t="s">
        <v>158</v>
      </c>
      <c r="DN45" s="2" t="s">
        <v>148</v>
      </c>
      <c r="DO45" s="4">
        <v>3</v>
      </c>
      <c r="DP45" s="8">
        <v>84.24</v>
      </c>
      <c r="DQ45" s="4"/>
      <c r="DR45" s="8"/>
      <c r="DS45" s="7"/>
      <c r="DT45" s="7"/>
      <c r="DU45" s="2" t="s">
        <v>155</v>
      </c>
      <c r="DV45" s="2" t="s">
        <v>145</v>
      </c>
      <c r="DW45" s="2" t="s">
        <v>164</v>
      </c>
      <c r="DX45" s="2" t="s">
        <v>485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206</v>
      </c>
      <c r="EK45" s="2" t="s">
        <v>334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148</v>
      </c>
      <c r="EV45" s="2" t="s">
        <v>148</v>
      </c>
      <c r="EW45" s="2" t="s">
        <v>148</v>
      </c>
      <c r="EX45" s="2" t="s">
        <v>148</v>
      </c>
      <c r="EY45" s="2" t="s">
        <v>148</v>
      </c>
      <c r="EZ45" s="2" t="s">
        <v>148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445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180</v>
      </c>
      <c r="FX45" s="2" t="s">
        <v>469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412</v>
      </c>
      <c r="GK45" s="2" t="s">
        <v>148</v>
      </c>
      <c r="GL45" s="2" t="s">
        <v>158</v>
      </c>
      <c r="GM45" s="2" t="s">
        <v>158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413</v>
      </c>
      <c r="JK45" s="2" t="s">
        <v>486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155</v>
      </c>
      <c r="KI45" s="2" t="s">
        <v>145</v>
      </c>
      <c r="KJ45" s="2" t="s">
        <v>202</v>
      </c>
      <c r="KK45" s="2" t="s">
        <v>148</v>
      </c>
      <c r="KL45" s="2" t="s">
        <v>158</v>
      </c>
      <c r="KM45" s="2" t="s">
        <v>158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155</v>
      </c>
      <c r="NI45" s="2" t="s">
        <v>176</v>
      </c>
      <c r="NJ45" s="2" t="s">
        <v>177</v>
      </c>
      <c r="NK45" s="2" t="s">
        <v>148</v>
      </c>
      <c r="NL45" s="2" t="s">
        <v>158</v>
      </c>
      <c r="NM45" s="2" t="s">
        <v>158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8"/>
      <c r="PD45" s="4"/>
      <c r="PE45" s="8"/>
      <c r="PF45" s="7"/>
      <c r="PG45" s="7"/>
      <c r="PH45" s="2" t="s">
        <v>148</v>
      </c>
      <c r="PI45" s="2" t="s">
        <v>148</v>
      </c>
      <c r="PJ45" s="2" t="s">
        <v>148</v>
      </c>
      <c r="PK45" s="2" t="s">
        <v>148</v>
      </c>
      <c r="PL45" s="2" t="s">
        <v>148</v>
      </c>
      <c r="PM45" s="2" t="s">
        <v>148</v>
      </c>
      <c r="PN45" s="2" t="s">
        <v>148</v>
      </c>
      <c r="PO45" s="4"/>
      <c r="PP45" s="8"/>
      <c r="PQ45" s="4"/>
      <c r="PR45" s="8"/>
      <c r="PS45" s="7"/>
      <c r="PT45" s="7"/>
      <c r="PU45" s="2" t="s">
        <v>148</v>
      </c>
      <c r="PV45" s="2" t="s">
        <v>148</v>
      </c>
      <c r="PW45" s="2" t="s">
        <v>148</v>
      </c>
      <c r="PX45" s="2" t="s">
        <v>148</v>
      </c>
      <c r="PY45" s="2" t="s">
        <v>148</v>
      </c>
      <c r="PZ45" s="2" t="s">
        <v>148</v>
      </c>
      <c r="QA45" s="2" t="s">
        <v>148</v>
      </c>
      <c r="QB45" s="4">
        <v>215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</row>
    <row r="46">
      <c r="A46" s="2" t="s">
        <v>487</v>
      </c>
      <c r="B46" s="2" t="s">
        <v>137</v>
      </c>
      <c r="C46" s="2" t="s">
        <v>138</v>
      </c>
      <c r="D46" s="2" t="s">
        <v>476</v>
      </c>
      <c r="E46" s="2" t="s">
        <v>477</v>
      </c>
      <c r="F46" s="2" t="s">
        <v>478</v>
      </c>
      <c r="G46" s="2" t="s">
        <v>478</v>
      </c>
      <c r="H46" s="2" t="s">
        <v>478</v>
      </c>
      <c r="I46" s="2" t="s">
        <v>479</v>
      </c>
      <c r="J46" s="2" t="s">
        <v>480</v>
      </c>
      <c r="K46" s="2" t="s">
        <v>205</v>
      </c>
      <c r="L46" s="3">
        <v>24.76</v>
      </c>
      <c r="M46" s="3">
        <v>26</v>
      </c>
      <c r="N46" s="3">
        <v>79.99</v>
      </c>
      <c r="O46" s="2" t="s">
        <v>145</v>
      </c>
      <c r="P46" s="2" t="s">
        <v>314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402</v>
      </c>
      <c r="V46" s="2" t="s">
        <v>481</v>
      </c>
      <c r="W46" s="2" t="s">
        <v>151</v>
      </c>
      <c r="X46" s="2" t="s">
        <v>148</v>
      </c>
      <c r="Y46" s="2" t="s">
        <v>180</v>
      </c>
      <c r="Z46" s="4">
        <v>116</v>
      </c>
      <c r="AA46" s="4">
        <f>=ROUNDDOWN(116,0)</f>
      </c>
      <c r="AB46" s="5">
        <v>1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404</v>
      </c>
      <c r="BX46" s="2" t="s">
        <v>407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159</v>
      </c>
      <c r="CK46" s="2" t="s">
        <v>488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148</v>
      </c>
      <c r="CX46" s="2" t="s">
        <v>489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176</v>
      </c>
      <c r="DJ46" s="2" t="s">
        <v>162</v>
      </c>
      <c r="DK46" s="2" t="s">
        <v>490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164</v>
      </c>
      <c r="DX46" s="2" t="s">
        <v>290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180</v>
      </c>
      <c r="EK46" s="2" t="s">
        <v>213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148</v>
      </c>
      <c r="EV46" s="2" t="s">
        <v>148</v>
      </c>
      <c r="EW46" s="2" t="s">
        <v>148</v>
      </c>
      <c r="EX46" s="2" t="s">
        <v>148</v>
      </c>
      <c r="EY46" s="2" t="s">
        <v>148</v>
      </c>
      <c r="EZ46" s="2" t="s">
        <v>148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327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180</v>
      </c>
      <c r="FX46" s="2" t="s">
        <v>233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412</v>
      </c>
      <c r="GK46" s="2" t="s">
        <v>148</v>
      </c>
      <c r="GL46" s="2" t="s">
        <v>158</v>
      </c>
      <c r="GM46" s="2" t="s">
        <v>158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413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155</v>
      </c>
      <c r="KI46" s="2" t="s">
        <v>145</v>
      </c>
      <c r="KJ46" s="2" t="s">
        <v>202</v>
      </c>
      <c r="KK46" s="2" t="s">
        <v>148</v>
      </c>
      <c r="KL46" s="2" t="s">
        <v>158</v>
      </c>
      <c r="KM46" s="2" t="s">
        <v>158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155</v>
      </c>
      <c r="NI46" s="2" t="s">
        <v>176</v>
      </c>
      <c r="NJ46" s="2" t="s">
        <v>177</v>
      </c>
      <c r="NK46" s="2" t="s">
        <v>148</v>
      </c>
      <c r="NL46" s="2" t="s">
        <v>158</v>
      </c>
      <c r="NM46" s="2" t="s">
        <v>158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8"/>
      <c r="PD46" s="4"/>
      <c r="PE46" s="8"/>
      <c r="PF46" s="7"/>
      <c r="PG46" s="7"/>
      <c r="PH46" s="2" t="s">
        <v>148</v>
      </c>
      <c r="PI46" s="2" t="s">
        <v>148</v>
      </c>
      <c r="PJ46" s="2" t="s">
        <v>148</v>
      </c>
      <c r="PK46" s="2" t="s">
        <v>148</v>
      </c>
      <c r="PL46" s="2" t="s">
        <v>148</v>
      </c>
      <c r="PM46" s="2" t="s">
        <v>148</v>
      </c>
      <c r="PN46" s="2" t="s">
        <v>148</v>
      </c>
      <c r="PO46" s="4"/>
      <c r="PP46" s="8"/>
      <c r="PQ46" s="4"/>
      <c r="PR46" s="8"/>
      <c r="PS46" s="7"/>
      <c r="PT46" s="7"/>
      <c r="PU46" s="2" t="s">
        <v>148</v>
      </c>
      <c r="PV46" s="2" t="s">
        <v>148</v>
      </c>
      <c r="PW46" s="2" t="s">
        <v>148</v>
      </c>
      <c r="PX46" s="2" t="s">
        <v>148</v>
      </c>
      <c r="PY46" s="2" t="s">
        <v>148</v>
      </c>
      <c r="PZ46" s="2" t="s">
        <v>148</v>
      </c>
      <c r="QA46" s="2" t="s">
        <v>148</v>
      </c>
      <c r="QB46" s="4">
        <v>116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</row>
    <row r="47">
      <c r="A47" s="2" t="s">
        <v>491</v>
      </c>
      <c r="B47" s="2" t="s">
        <v>137</v>
      </c>
      <c r="C47" s="2" t="s">
        <v>138</v>
      </c>
      <c r="D47" s="2" t="s">
        <v>476</v>
      </c>
      <c r="E47" s="2" t="s">
        <v>477</v>
      </c>
      <c r="F47" s="2" t="s">
        <v>478</v>
      </c>
      <c r="G47" s="2" t="s">
        <v>478</v>
      </c>
      <c r="H47" s="2" t="s">
        <v>478</v>
      </c>
      <c r="I47" s="2" t="s">
        <v>479</v>
      </c>
      <c r="J47" s="2" t="s">
        <v>480</v>
      </c>
      <c r="K47" s="2" t="s">
        <v>283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314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402</v>
      </c>
      <c r="V47" s="2" t="s">
        <v>481</v>
      </c>
      <c r="W47" s="2" t="s">
        <v>151</v>
      </c>
      <c r="X47" s="2" t="s">
        <v>148</v>
      </c>
      <c r="Y47" s="2" t="s">
        <v>180</v>
      </c>
      <c r="Z47" s="4">
        <v>65</v>
      </c>
      <c r="AA47" s="4">
        <f>=ROUNDDOWN(216.666666666667,0)</f>
      </c>
      <c r="AB47" s="5">
        <v>0.3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404</v>
      </c>
      <c r="BX47" s="2" t="s">
        <v>492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159</v>
      </c>
      <c r="CK47" s="2" t="s">
        <v>445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148</v>
      </c>
      <c r="CX47" s="2" t="s">
        <v>148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176</v>
      </c>
      <c r="DJ47" s="2" t="s">
        <v>162</v>
      </c>
      <c r="DK47" s="2" t="s">
        <v>407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164</v>
      </c>
      <c r="DX47" s="2" t="s">
        <v>148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206</v>
      </c>
      <c r="EK47" s="2" t="s">
        <v>185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148</v>
      </c>
      <c r="EV47" s="2" t="s">
        <v>148</v>
      </c>
      <c r="EW47" s="2" t="s">
        <v>148</v>
      </c>
      <c r="EX47" s="2" t="s">
        <v>148</v>
      </c>
      <c r="EY47" s="2" t="s">
        <v>148</v>
      </c>
      <c r="EZ47" s="2" t="s">
        <v>148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445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180</v>
      </c>
      <c r="FX47" s="2" t="s">
        <v>188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412</v>
      </c>
      <c r="GK47" s="2" t="s">
        <v>148</v>
      </c>
      <c r="GL47" s="2" t="s">
        <v>158</v>
      </c>
      <c r="GM47" s="2" t="s">
        <v>158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413</v>
      </c>
      <c r="JK47" s="2" t="s">
        <v>148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155</v>
      </c>
      <c r="KI47" s="2" t="s">
        <v>145</v>
      </c>
      <c r="KJ47" s="2" t="s">
        <v>202</v>
      </c>
      <c r="KK47" s="2" t="s">
        <v>148</v>
      </c>
      <c r="KL47" s="2" t="s">
        <v>158</v>
      </c>
      <c r="KM47" s="2" t="s">
        <v>158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155</v>
      </c>
      <c r="NI47" s="2" t="s">
        <v>176</v>
      </c>
      <c r="NJ47" s="2" t="s">
        <v>177</v>
      </c>
      <c r="NK47" s="2" t="s">
        <v>148</v>
      </c>
      <c r="NL47" s="2" t="s">
        <v>158</v>
      </c>
      <c r="NM47" s="2" t="s">
        <v>158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8"/>
      <c r="PD47" s="4"/>
      <c r="PE47" s="8"/>
      <c r="PF47" s="7"/>
      <c r="PG47" s="7"/>
      <c r="PH47" s="2" t="s">
        <v>148</v>
      </c>
      <c r="PI47" s="2" t="s">
        <v>148</v>
      </c>
      <c r="PJ47" s="2" t="s">
        <v>148</v>
      </c>
      <c r="PK47" s="2" t="s">
        <v>148</v>
      </c>
      <c r="PL47" s="2" t="s">
        <v>148</v>
      </c>
      <c r="PM47" s="2" t="s">
        <v>148</v>
      </c>
      <c r="PN47" s="2" t="s">
        <v>148</v>
      </c>
      <c r="PO47" s="4"/>
      <c r="PP47" s="8"/>
      <c r="PQ47" s="4"/>
      <c r="PR47" s="8"/>
      <c r="PS47" s="7"/>
      <c r="PT47" s="7"/>
      <c r="PU47" s="2" t="s">
        <v>148</v>
      </c>
      <c r="PV47" s="2" t="s">
        <v>148</v>
      </c>
      <c r="PW47" s="2" t="s">
        <v>148</v>
      </c>
      <c r="PX47" s="2" t="s">
        <v>148</v>
      </c>
      <c r="PY47" s="2" t="s">
        <v>148</v>
      </c>
      <c r="PZ47" s="2" t="s">
        <v>148</v>
      </c>
      <c r="QA47" s="2" t="s">
        <v>148</v>
      </c>
      <c r="QB47" s="4">
        <v>65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</row>
    <row r="48">
      <c r="A48" s="2" t="s">
        <v>493</v>
      </c>
      <c r="B48" s="2" t="s">
        <v>137</v>
      </c>
      <c r="C48" s="2" t="s">
        <v>138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432</v>
      </c>
      <c r="L48" s="3">
        <v>24.76</v>
      </c>
      <c r="M48" s="3">
        <v>26</v>
      </c>
      <c r="N48" s="3">
        <v>79.99</v>
      </c>
      <c r="O48" s="2" t="s">
        <v>145</v>
      </c>
      <c r="P48" s="2" t="s">
        <v>416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402</v>
      </c>
      <c r="V48" s="2" t="s">
        <v>481</v>
      </c>
      <c r="W48" s="2" t="s">
        <v>151</v>
      </c>
      <c r="X48" s="2" t="s">
        <v>148</v>
      </c>
      <c r="Y48" s="2" t="s">
        <v>180</v>
      </c>
      <c r="Z48" s="4">
        <v>55</v>
      </c>
      <c r="AA48" s="4">
        <f>=ROUNDDOWN(11,0)</f>
      </c>
      <c r="AB48" s="5">
        <v>5</v>
      </c>
      <c r="AC48" s="2" t="s">
        <v>433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404</v>
      </c>
      <c r="BX48" s="2" t="s">
        <v>466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159</v>
      </c>
      <c r="CK48" s="2" t="s">
        <v>424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148</v>
      </c>
      <c r="CX48" s="2" t="s">
        <v>217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176</v>
      </c>
      <c r="DJ48" s="2" t="s">
        <v>162</v>
      </c>
      <c r="DK48" s="2" t="s">
        <v>407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164</v>
      </c>
      <c r="DX48" s="2" t="s">
        <v>269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206</v>
      </c>
      <c r="EK48" s="2" t="s">
        <v>291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148</v>
      </c>
      <c r="EV48" s="2" t="s">
        <v>148</v>
      </c>
      <c r="EW48" s="2" t="s">
        <v>148</v>
      </c>
      <c r="EX48" s="2" t="s">
        <v>148</v>
      </c>
      <c r="EY48" s="2" t="s">
        <v>148</v>
      </c>
      <c r="EZ48" s="2" t="s">
        <v>148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208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180</v>
      </c>
      <c r="FX48" s="2" t="s">
        <v>494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412</v>
      </c>
      <c r="GK48" s="2" t="s">
        <v>495</v>
      </c>
      <c r="GL48" s="2" t="s">
        <v>158</v>
      </c>
      <c r="GM48" s="2" t="s">
        <v>158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413</v>
      </c>
      <c r="JK48" s="2" t="s">
        <v>496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155</v>
      </c>
      <c r="KI48" s="2" t="s">
        <v>145</v>
      </c>
      <c r="KJ48" s="2" t="s">
        <v>202</v>
      </c>
      <c r="KK48" s="2" t="s">
        <v>148</v>
      </c>
      <c r="KL48" s="2" t="s">
        <v>158</v>
      </c>
      <c r="KM48" s="2" t="s">
        <v>158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155</v>
      </c>
      <c r="NI48" s="2" t="s">
        <v>176</v>
      </c>
      <c r="NJ48" s="2" t="s">
        <v>177</v>
      </c>
      <c r="NK48" s="2" t="s">
        <v>148</v>
      </c>
      <c r="NL48" s="2" t="s">
        <v>158</v>
      </c>
      <c r="NM48" s="2" t="s">
        <v>158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8"/>
      <c r="PD48" s="4"/>
      <c r="PE48" s="8"/>
      <c r="PF48" s="7"/>
      <c r="PG48" s="7"/>
      <c r="PH48" s="2" t="s">
        <v>148</v>
      </c>
      <c r="PI48" s="2" t="s">
        <v>148</v>
      </c>
      <c r="PJ48" s="2" t="s">
        <v>148</v>
      </c>
      <c r="PK48" s="2" t="s">
        <v>148</v>
      </c>
      <c r="PL48" s="2" t="s">
        <v>148</v>
      </c>
      <c r="PM48" s="2" t="s">
        <v>148</v>
      </c>
      <c r="PN48" s="2" t="s">
        <v>148</v>
      </c>
      <c r="PO48" s="4"/>
      <c r="PP48" s="8"/>
      <c r="PQ48" s="4"/>
      <c r="PR48" s="8"/>
      <c r="PS48" s="7"/>
      <c r="PT48" s="7"/>
      <c r="PU48" s="2" t="s">
        <v>148</v>
      </c>
      <c r="PV48" s="2" t="s">
        <v>148</v>
      </c>
      <c r="PW48" s="2" t="s">
        <v>148</v>
      </c>
      <c r="PX48" s="2" t="s">
        <v>148</v>
      </c>
      <c r="PY48" s="2" t="s">
        <v>148</v>
      </c>
      <c r="PZ48" s="2" t="s">
        <v>148</v>
      </c>
      <c r="QA48" s="2" t="s">
        <v>148</v>
      </c>
      <c r="QB48" s="4">
        <v>55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232</v>
      </c>
      <c r="QT48" s="4"/>
    </row>
    <row r="49">
      <c r="A49" s="2" t="s">
        <v>497</v>
      </c>
      <c r="B49" s="2" t="s">
        <v>137</v>
      </c>
      <c r="C49" s="2" t="s">
        <v>138</v>
      </c>
      <c r="D49" s="2" t="s">
        <v>476</v>
      </c>
      <c r="E49" s="2" t="s">
        <v>477</v>
      </c>
      <c r="F49" s="2" t="s">
        <v>498</v>
      </c>
      <c r="G49" s="2" t="s">
        <v>498</v>
      </c>
      <c r="H49" s="2" t="s">
        <v>498</v>
      </c>
      <c r="I49" s="2" t="s">
        <v>479</v>
      </c>
      <c r="J49" s="2" t="s">
        <v>480</v>
      </c>
      <c r="K49" s="2" t="s">
        <v>364</v>
      </c>
      <c r="L49" s="3">
        <v>24.76</v>
      </c>
      <c r="M49" s="3">
        <v>26</v>
      </c>
      <c r="N49" s="3">
        <v>79.99</v>
      </c>
      <c r="O49" s="2" t="s">
        <v>145</v>
      </c>
      <c r="P49" s="2" t="s">
        <v>314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402</v>
      </c>
      <c r="V49" s="2" t="s">
        <v>249</v>
      </c>
      <c r="W49" s="2" t="s">
        <v>151</v>
      </c>
      <c r="X49" s="2" t="s">
        <v>148</v>
      </c>
      <c r="Y49" s="2" t="s">
        <v>180</v>
      </c>
      <c r="Z49" s="4">
        <v>13</v>
      </c>
      <c r="AA49" s="4">
        <f>=ROUNDDOWN(3.25,0)</f>
      </c>
      <c r="AB49" s="5">
        <v>4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2</v>
      </c>
      <c r="AQ49" s="8">
        <v>46.8</v>
      </c>
      <c r="AR49" s="4">
        <v>4</v>
      </c>
      <c r="AS49" s="8">
        <v>116.8</v>
      </c>
      <c r="AT49" s="7">
        <v>-0.5</v>
      </c>
      <c r="AU49" s="7">
        <v>-0.5993</v>
      </c>
      <c r="AV49" s="4">
        <v>2</v>
      </c>
      <c r="AW49" s="8">
        <v>46.8</v>
      </c>
      <c r="AX49" s="4">
        <v>4</v>
      </c>
      <c r="AY49" s="8">
        <v>116.8</v>
      </c>
      <c r="AZ49" s="7">
        <v>-0.5</v>
      </c>
      <c r="BA49" s="7">
        <v>-0.5993</v>
      </c>
      <c r="BB49" s="7">
        <v>1</v>
      </c>
      <c r="BC49" s="4">
        <v>2</v>
      </c>
      <c r="BD49" s="8">
        <v>46.8</v>
      </c>
      <c r="BE49" s="4">
        <v>6</v>
      </c>
      <c r="BF49" s="8">
        <v>252.78</v>
      </c>
      <c r="BG49" s="7">
        <v>-0.6667</v>
      </c>
      <c r="BH49" s="7">
        <v>-0.8149</v>
      </c>
      <c r="BI49" s="7">
        <v>1</v>
      </c>
      <c r="BJ49" s="4">
        <v>2</v>
      </c>
      <c r="BK49" s="8">
        <v>46.8</v>
      </c>
      <c r="BL49" s="2" t="s">
        <v>499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404</v>
      </c>
      <c r="BX49" s="2" t="s">
        <v>148</v>
      </c>
      <c r="BY49" s="2" t="s">
        <v>158</v>
      </c>
      <c r="BZ49" s="2" t="s">
        <v>158</v>
      </c>
      <c r="CA49" s="2" t="s">
        <v>148</v>
      </c>
      <c r="CB49" s="4">
        <v>2</v>
      </c>
      <c r="CC49" s="8">
        <v>46.8</v>
      </c>
      <c r="CD49" s="4">
        <v>2</v>
      </c>
      <c r="CE49" s="8">
        <v>52</v>
      </c>
      <c r="CF49" s="7"/>
      <c r="CG49" s="7">
        <v>-0.1</v>
      </c>
      <c r="CH49" s="2" t="s">
        <v>155</v>
      </c>
      <c r="CI49" s="2" t="s">
        <v>145</v>
      </c>
      <c r="CJ49" s="2" t="s">
        <v>159</v>
      </c>
      <c r="CK49" s="2" t="s">
        <v>316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148</v>
      </c>
      <c r="CX49" s="2" t="s">
        <v>500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162</v>
      </c>
      <c r="DK49" s="2" t="s">
        <v>349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164</v>
      </c>
      <c r="DX49" s="2" t="s">
        <v>486</v>
      </c>
      <c r="DY49" s="2" t="s">
        <v>158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180</v>
      </c>
      <c r="EK49" s="2" t="s">
        <v>319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148</v>
      </c>
      <c r="EV49" s="2" t="s">
        <v>148</v>
      </c>
      <c r="EW49" s="2" t="s">
        <v>148</v>
      </c>
      <c r="EX49" s="2" t="s">
        <v>148</v>
      </c>
      <c r="EY49" s="2" t="s">
        <v>148</v>
      </c>
      <c r="EZ49" s="2" t="s">
        <v>148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264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180</v>
      </c>
      <c r="FX49" s="2" t="s">
        <v>188</v>
      </c>
      <c r="FY49" s="2" t="s">
        <v>158</v>
      </c>
      <c r="FZ49" s="2" t="s">
        <v>158</v>
      </c>
      <c r="GA49" s="2" t="s">
        <v>148</v>
      </c>
      <c r="GB49" s="4"/>
      <c r="GC49" s="8"/>
      <c r="GD49" s="4">
        <v>2</v>
      </c>
      <c r="GE49" s="8">
        <v>64.8</v>
      </c>
      <c r="GF49" s="7">
        <v>-1</v>
      </c>
      <c r="GG49" s="7">
        <v>-1</v>
      </c>
      <c r="GH49" s="2" t="s">
        <v>155</v>
      </c>
      <c r="GI49" s="2" t="s">
        <v>145</v>
      </c>
      <c r="GJ49" s="2" t="s">
        <v>412</v>
      </c>
      <c r="GK49" s="2" t="s">
        <v>501</v>
      </c>
      <c r="GL49" s="2" t="s">
        <v>158</v>
      </c>
      <c r="GM49" s="2" t="s">
        <v>158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145</v>
      </c>
      <c r="JJ49" s="2" t="s">
        <v>413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155</v>
      </c>
      <c r="KI49" s="2" t="s">
        <v>145</v>
      </c>
      <c r="KJ49" s="2" t="s">
        <v>202</v>
      </c>
      <c r="KK49" s="2" t="s">
        <v>148</v>
      </c>
      <c r="KL49" s="2" t="s">
        <v>158</v>
      </c>
      <c r="KM49" s="2" t="s">
        <v>158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155</v>
      </c>
      <c r="NI49" s="2" t="s">
        <v>176</v>
      </c>
      <c r="NJ49" s="2" t="s">
        <v>177</v>
      </c>
      <c r="NK49" s="2" t="s">
        <v>148</v>
      </c>
      <c r="NL49" s="2" t="s">
        <v>158</v>
      </c>
      <c r="NM49" s="2" t="s">
        <v>158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8"/>
      <c r="PD49" s="4"/>
      <c r="PE49" s="8"/>
      <c r="PF49" s="7"/>
      <c r="PG49" s="7"/>
      <c r="PH49" s="2" t="s">
        <v>148</v>
      </c>
      <c r="PI49" s="2" t="s">
        <v>148</v>
      </c>
      <c r="PJ49" s="2" t="s">
        <v>148</v>
      </c>
      <c r="PK49" s="2" t="s">
        <v>148</v>
      </c>
      <c r="PL49" s="2" t="s">
        <v>148</v>
      </c>
      <c r="PM49" s="2" t="s">
        <v>148</v>
      </c>
      <c r="PN49" s="2" t="s">
        <v>148</v>
      </c>
      <c r="PO49" s="4"/>
      <c r="PP49" s="8"/>
      <c r="PQ49" s="4"/>
      <c r="PR49" s="8"/>
      <c r="PS49" s="7"/>
      <c r="PT49" s="7"/>
      <c r="PU49" s="2" t="s">
        <v>148</v>
      </c>
      <c r="PV49" s="2" t="s">
        <v>148</v>
      </c>
      <c r="PW49" s="2" t="s">
        <v>148</v>
      </c>
      <c r="PX49" s="2" t="s">
        <v>148</v>
      </c>
      <c r="PY49" s="2" t="s">
        <v>148</v>
      </c>
      <c r="PZ49" s="2" t="s">
        <v>148</v>
      </c>
      <c r="QA49" s="2" t="s">
        <v>148</v>
      </c>
      <c r="QB49" s="4">
        <v>13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</row>
    <row r="50">
      <c r="A50" s="2" t="s">
        <v>502</v>
      </c>
      <c r="B50" s="2" t="s">
        <v>137</v>
      </c>
      <c r="C50" s="2" t="s">
        <v>138</v>
      </c>
      <c r="D50" s="2" t="s">
        <v>476</v>
      </c>
      <c r="E50" s="2" t="s">
        <v>477</v>
      </c>
      <c r="F50" s="2" t="s">
        <v>498</v>
      </c>
      <c r="G50" s="2" t="s">
        <v>498</v>
      </c>
      <c r="H50" s="2" t="s">
        <v>498</v>
      </c>
      <c r="I50" s="2" t="s">
        <v>479</v>
      </c>
      <c r="J50" s="2" t="s">
        <v>480</v>
      </c>
      <c r="K50" s="2" t="s">
        <v>415</v>
      </c>
      <c r="L50" s="3">
        <v>24.76</v>
      </c>
      <c r="M50" s="3">
        <v>26</v>
      </c>
      <c r="N50" s="3">
        <v>79.99</v>
      </c>
      <c r="O50" s="2" t="s">
        <v>145</v>
      </c>
      <c r="P50" s="2" t="s">
        <v>314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402</v>
      </c>
      <c r="V50" s="2" t="s">
        <v>249</v>
      </c>
      <c r="W50" s="2" t="s">
        <v>151</v>
      </c>
      <c r="X50" s="2" t="s">
        <v>148</v>
      </c>
      <c r="Y50" s="2" t="s">
        <v>180</v>
      </c>
      <c r="Z50" s="4">
        <v>76</v>
      </c>
      <c r="AA50" s="4">
        <f>=ROUNDDOWN(152,0)</f>
      </c>
      <c r="AB50" s="5">
        <v>0.5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135.98</v>
      </c>
      <c r="AT50" s="7">
        <v>-1</v>
      </c>
      <c r="AU50" s="7">
        <v>-1</v>
      </c>
      <c r="AV50" s="4"/>
      <c r="AW50" s="8"/>
      <c r="AX50" s="4">
        <v>2</v>
      </c>
      <c r="AY50" s="8">
        <v>135.98</v>
      </c>
      <c r="AZ50" s="7">
        <v>-1</v>
      </c>
      <c r="BA50" s="7">
        <v>-1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404</v>
      </c>
      <c r="BX50" s="2" t="s">
        <v>148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145</v>
      </c>
      <c r="CJ50" s="2" t="s">
        <v>159</v>
      </c>
      <c r="CK50" s="2" t="s">
        <v>348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145</v>
      </c>
      <c r="CW50" s="2" t="s">
        <v>148</v>
      </c>
      <c r="CX50" s="2" t="s">
        <v>503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162</v>
      </c>
      <c r="DK50" s="2" t="s">
        <v>484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164</v>
      </c>
      <c r="DX50" s="2" t="s">
        <v>504</v>
      </c>
      <c r="DY50" s="2" t="s">
        <v>158</v>
      </c>
      <c r="DZ50" s="2" t="s">
        <v>158</v>
      </c>
      <c r="EA50" s="2" t="s">
        <v>148</v>
      </c>
      <c r="EB50" s="4"/>
      <c r="EC50" s="8"/>
      <c r="ED50" s="4">
        <v>2</v>
      </c>
      <c r="EE50" s="8">
        <v>135.98</v>
      </c>
      <c r="EF50" s="7">
        <v>-1</v>
      </c>
      <c r="EG50" s="7">
        <v>-1</v>
      </c>
      <c r="EH50" s="2" t="s">
        <v>155</v>
      </c>
      <c r="EI50" s="2" t="s">
        <v>145</v>
      </c>
      <c r="EJ50" s="2" t="s">
        <v>180</v>
      </c>
      <c r="EK50" s="2" t="s">
        <v>438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148</v>
      </c>
      <c r="EV50" s="2" t="s">
        <v>148</v>
      </c>
      <c r="EW50" s="2" t="s">
        <v>148</v>
      </c>
      <c r="EX50" s="2" t="s">
        <v>148</v>
      </c>
      <c r="EY50" s="2" t="s">
        <v>148</v>
      </c>
      <c r="EZ50" s="2" t="s">
        <v>148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168</v>
      </c>
      <c r="FK50" s="2" t="s">
        <v>505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180</v>
      </c>
      <c r="FX50" s="2" t="s">
        <v>185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412</v>
      </c>
      <c r="GK50" s="2" t="s">
        <v>148</v>
      </c>
      <c r="GL50" s="2" t="s">
        <v>158</v>
      </c>
      <c r="GM50" s="2" t="s">
        <v>158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145</v>
      </c>
      <c r="JJ50" s="2" t="s">
        <v>413</v>
      </c>
      <c r="JK50" s="2" t="s">
        <v>506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155</v>
      </c>
      <c r="KI50" s="2" t="s">
        <v>145</v>
      </c>
      <c r="KJ50" s="2" t="s">
        <v>202</v>
      </c>
      <c r="KK50" s="2" t="s">
        <v>148</v>
      </c>
      <c r="KL50" s="2" t="s">
        <v>158</v>
      </c>
      <c r="KM50" s="2" t="s">
        <v>158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155</v>
      </c>
      <c r="NI50" s="2" t="s">
        <v>176</v>
      </c>
      <c r="NJ50" s="2" t="s">
        <v>177</v>
      </c>
      <c r="NK50" s="2" t="s">
        <v>148</v>
      </c>
      <c r="NL50" s="2" t="s">
        <v>158</v>
      </c>
      <c r="NM50" s="2" t="s">
        <v>158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8"/>
      <c r="PD50" s="4"/>
      <c r="PE50" s="8"/>
      <c r="PF50" s="7"/>
      <c r="PG50" s="7"/>
      <c r="PH50" s="2" t="s">
        <v>148</v>
      </c>
      <c r="PI50" s="2" t="s">
        <v>148</v>
      </c>
      <c r="PJ50" s="2" t="s">
        <v>148</v>
      </c>
      <c r="PK50" s="2" t="s">
        <v>148</v>
      </c>
      <c r="PL50" s="2" t="s">
        <v>148</v>
      </c>
      <c r="PM50" s="2" t="s">
        <v>148</v>
      </c>
      <c r="PN50" s="2" t="s">
        <v>148</v>
      </c>
      <c r="PO50" s="4"/>
      <c r="PP50" s="8"/>
      <c r="PQ50" s="4"/>
      <c r="PR50" s="8"/>
      <c r="PS50" s="7"/>
      <c r="PT50" s="7"/>
      <c r="PU50" s="2" t="s">
        <v>148</v>
      </c>
      <c r="PV50" s="2" t="s">
        <v>148</v>
      </c>
      <c r="PW50" s="2" t="s">
        <v>148</v>
      </c>
      <c r="PX50" s="2" t="s">
        <v>148</v>
      </c>
      <c r="PY50" s="2" t="s">
        <v>148</v>
      </c>
      <c r="PZ50" s="2" t="s">
        <v>148</v>
      </c>
      <c r="QA50" s="2" t="s">
        <v>148</v>
      </c>
      <c r="QB50" s="4">
        <v>76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</row>
    <row r="51">
      <c r="A51" s="2" t="s">
        <v>507</v>
      </c>
      <c r="B51" s="2" t="s">
        <v>137</v>
      </c>
      <c r="C51" s="2" t="s">
        <v>138</v>
      </c>
      <c r="D51" s="2" t="s">
        <v>476</v>
      </c>
      <c r="E51" s="2" t="s">
        <v>477</v>
      </c>
      <c r="F51" s="2" t="s">
        <v>141</v>
      </c>
      <c r="G51" s="2" t="s">
        <v>148</v>
      </c>
      <c r="H51" s="2" t="s">
        <v>148</v>
      </c>
      <c r="I51" s="2" t="s">
        <v>508</v>
      </c>
      <c r="J51" s="2" t="s">
        <v>509</v>
      </c>
      <c r="K51" s="2" t="s">
        <v>237</v>
      </c>
      <c r="L51" s="3">
        <v>28.5</v>
      </c>
      <c r="M51" s="3">
        <v>29.93</v>
      </c>
      <c r="N51" s="3">
        <v>79.99</v>
      </c>
      <c r="O51" s="2" t="s">
        <v>145</v>
      </c>
      <c r="P51" s="2" t="s">
        <v>510</v>
      </c>
      <c r="Q51" s="2" t="s">
        <v>147</v>
      </c>
      <c r="R51" s="2" t="s">
        <v>148</v>
      </c>
      <c r="S51" s="2" t="s">
        <v>148</v>
      </c>
      <c r="T51" s="2" t="s">
        <v>239</v>
      </c>
      <c r="U51" s="2" t="s">
        <v>402</v>
      </c>
      <c r="V51" s="2" t="s">
        <v>240</v>
      </c>
      <c r="W51" s="2" t="s">
        <v>148</v>
      </c>
      <c r="X51" s="2" t="s">
        <v>148</v>
      </c>
      <c r="Y51" s="2" t="s">
        <v>148</v>
      </c>
      <c r="Z51" s="4"/>
      <c r="AA51" s="4">
        <f>=ROUNDDOWN({0},0)</f>
      </c>
      <c r="AB51" s="5"/>
      <c r="AC51" s="2" t="s">
        <v>241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148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/>
      <c r="DP51" s="8"/>
      <c r="DQ51" s="4"/>
      <c r="DR51" s="8"/>
      <c r="DS51" s="7"/>
      <c r="DT51" s="7"/>
      <c r="DU51" s="2" t="s">
        <v>148</v>
      </c>
      <c r="DV51" s="2" t="s">
        <v>148</v>
      </c>
      <c r="DW51" s="2" t="s">
        <v>148</v>
      </c>
      <c r="DX51" s="2" t="s">
        <v>148</v>
      </c>
      <c r="DY51" s="2" t="s">
        <v>148</v>
      </c>
      <c r="DZ51" s="2" t="s">
        <v>148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148</v>
      </c>
      <c r="EV51" s="2" t="s">
        <v>148</v>
      </c>
      <c r="EW51" s="2" t="s">
        <v>148</v>
      </c>
      <c r="EX51" s="2" t="s">
        <v>148</v>
      </c>
      <c r="EY51" s="2" t="s">
        <v>148</v>
      </c>
      <c r="EZ51" s="2" t="s">
        <v>148</v>
      </c>
      <c r="FA51" s="2" t="s">
        <v>148</v>
      </c>
      <c r="FB51" s="4"/>
      <c r="FC51" s="8"/>
      <c r="FD51" s="4"/>
      <c r="FE51" s="8"/>
      <c r="FF51" s="7"/>
      <c r="FG51" s="7"/>
      <c r="FH51" s="2" t="s">
        <v>148</v>
      </c>
      <c r="FI51" s="2" t="s">
        <v>148</v>
      </c>
      <c r="FJ51" s="2" t="s">
        <v>148</v>
      </c>
      <c r="FK51" s="2" t="s">
        <v>148</v>
      </c>
      <c r="FL51" s="2" t="s">
        <v>148</v>
      </c>
      <c r="FM51" s="2" t="s">
        <v>148</v>
      </c>
      <c r="FN51" s="2" t="s">
        <v>148</v>
      </c>
      <c r="FO51" s="4"/>
      <c r="FP51" s="8"/>
      <c r="FQ51" s="4"/>
      <c r="FR51" s="8"/>
      <c r="FS51" s="7"/>
      <c r="FT51" s="7"/>
      <c r="FU51" s="2" t="s">
        <v>155</v>
      </c>
      <c r="FV51" s="2" t="s">
        <v>145</v>
      </c>
      <c r="FW51" s="2" t="s">
        <v>148</v>
      </c>
      <c r="FX51" s="2" t="s">
        <v>148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155</v>
      </c>
      <c r="KI51" s="2" t="s">
        <v>145</v>
      </c>
      <c r="KJ51" s="2" t="s">
        <v>148</v>
      </c>
      <c r="KK51" s="2" t="s">
        <v>148</v>
      </c>
      <c r="KL51" s="2" t="s">
        <v>158</v>
      </c>
      <c r="KM51" s="2" t="s">
        <v>158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8"/>
      <c r="PD51" s="4"/>
      <c r="PE51" s="8"/>
      <c r="PF51" s="7"/>
      <c r="PG51" s="7"/>
      <c r="PH51" s="2" t="s">
        <v>148</v>
      </c>
      <c r="PI51" s="2" t="s">
        <v>148</v>
      </c>
      <c r="PJ51" s="2" t="s">
        <v>148</v>
      </c>
      <c r="PK51" s="2" t="s">
        <v>148</v>
      </c>
      <c r="PL51" s="2" t="s">
        <v>148</v>
      </c>
      <c r="PM51" s="2" t="s">
        <v>148</v>
      </c>
      <c r="PN51" s="2" t="s">
        <v>148</v>
      </c>
      <c r="PO51" s="4"/>
      <c r="PP51" s="8"/>
      <c r="PQ51" s="4"/>
      <c r="PR51" s="8"/>
      <c r="PS51" s="7"/>
      <c r="PT51" s="7"/>
      <c r="PU51" s="2" t="s">
        <v>148</v>
      </c>
      <c r="PV51" s="2" t="s">
        <v>148</v>
      </c>
      <c r="PW51" s="2" t="s">
        <v>148</v>
      </c>
      <c r="PX51" s="2" t="s">
        <v>148</v>
      </c>
      <c r="PY51" s="2" t="s">
        <v>148</v>
      </c>
      <c r="PZ51" s="2" t="s">
        <v>148</v>
      </c>
      <c r="QA51" s="2" t="s">
        <v>148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>
        <v>96</v>
      </c>
      <c r="QS51" s="4"/>
      <c r="QT51" s="4"/>
    </row>
    <row r="52">
      <c r="A52" s="16" t="s">
        <v>511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3484</v>
      </c>
      <c r="AA52" s="11">
        <f>=ROUNDDOWN({0},0)</f>
      </c>
      <c r="AB52" s="12">
        <v>181.7</v>
      </c>
      <c r="AC52" s="9" t="s">
        <v>148</v>
      </c>
      <c r="AD52" s="11"/>
      <c r="AE52" s="11">
        <v>4958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109</v>
      </c>
      <c r="AQ52" s="15">
        <v>13996.71</v>
      </c>
      <c r="AR52" s="11">
        <v>55</v>
      </c>
      <c r="AS52" s="15">
        <v>7602.78</v>
      </c>
      <c r="AT52" s="14">
        <v>0.9818</v>
      </c>
      <c r="AU52" s="14">
        <v>0.841</v>
      </c>
      <c r="AV52" s="11">
        <v>109</v>
      </c>
      <c r="AW52" s="15">
        <v>13996.71</v>
      </c>
      <c r="AX52" s="11">
        <v>55</v>
      </c>
      <c r="AY52" s="15">
        <v>7602.78</v>
      </c>
      <c r="AZ52" s="14">
        <v>0.9818</v>
      </c>
      <c r="BA52" s="14">
        <v>0.841</v>
      </c>
      <c r="BB52" s="14"/>
      <c r="BC52" s="11">
        <v>109</v>
      </c>
      <c r="BD52" s="15">
        <v>13996.71</v>
      </c>
      <c r="BE52" s="11">
        <v>55</v>
      </c>
      <c r="BF52" s="15">
        <v>7602.78</v>
      </c>
      <c r="BG52" s="14">
        <v>0.9818</v>
      </c>
      <c r="BH52" s="14">
        <v>0.841</v>
      </c>
      <c r="BI52" s="14"/>
      <c r="BJ52" s="11"/>
      <c r="BK52" s="15"/>
      <c r="BL52" s="9" t="s">
        <v>148</v>
      </c>
      <c r="BM52" s="14"/>
      <c r="BN52" s="14"/>
      <c r="BO52" s="11">
        <v>28</v>
      </c>
      <c r="BP52" s="15">
        <v>4357.73</v>
      </c>
      <c r="BQ52" s="11">
        <v>26</v>
      </c>
      <c r="BR52" s="15">
        <v>4039.83</v>
      </c>
      <c r="BS52" s="14">
        <v>0.0769</v>
      </c>
      <c r="BT52" s="14">
        <v>0.0787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9" t="s">
        <v>148</v>
      </c>
      <c r="CB52" s="11">
        <v>36</v>
      </c>
      <c r="CC52" s="15">
        <v>3592.08</v>
      </c>
      <c r="CD52" s="11">
        <v>5</v>
      </c>
      <c r="CE52" s="15">
        <v>149.5</v>
      </c>
      <c r="CF52" s="14">
        <v>6.2</v>
      </c>
      <c r="CG52" s="14">
        <v>23.0273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9" t="s">
        <v>148</v>
      </c>
      <c r="CN52" s="9" t="s">
        <v>148</v>
      </c>
      <c r="CO52" s="11">
        <v>8</v>
      </c>
      <c r="CP52" s="15">
        <v>1658.53</v>
      </c>
      <c r="CQ52" s="11">
        <v>4</v>
      </c>
      <c r="CR52" s="15">
        <v>900.52</v>
      </c>
      <c r="CS52" s="14">
        <v>1</v>
      </c>
      <c r="CT52" s="14">
        <v>0.8417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9" t="s">
        <v>148</v>
      </c>
      <c r="CZ52" s="9" t="s">
        <v>148</v>
      </c>
      <c r="DA52" s="9" t="s">
        <v>148</v>
      </c>
      <c r="DB52" s="11">
        <v>15</v>
      </c>
      <c r="DC52" s="15">
        <v>1364.16</v>
      </c>
      <c r="DD52" s="11">
        <v>3</v>
      </c>
      <c r="DE52" s="15">
        <v>112.83</v>
      </c>
      <c r="DF52" s="14">
        <v>4</v>
      </c>
      <c r="DG52" s="14">
        <v>11.0904</v>
      </c>
      <c r="DH52" s="9" t="s">
        <v>148</v>
      </c>
      <c r="DI52" s="9" t="s">
        <v>148</v>
      </c>
      <c r="DJ52" s="9" t="s">
        <v>148</v>
      </c>
      <c r="DK52" s="9" t="s">
        <v>148</v>
      </c>
      <c r="DL52" s="9" t="s">
        <v>148</v>
      </c>
      <c r="DM52" s="9" t="s">
        <v>148</v>
      </c>
      <c r="DN52" s="9" t="s">
        <v>148</v>
      </c>
      <c r="DO52" s="11">
        <v>10</v>
      </c>
      <c r="DP52" s="15">
        <v>873.96</v>
      </c>
      <c r="DQ52" s="11"/>
      <c r="DR52" s="15"/>
      <c r="DS52" s="14"/>
      <c r="DT52" s="14"/>
      <c r="DU52" s="9" t="s">
        <v>148</v>
      </c>
      <c r="DV52" s="9" t="s">
        <v>148</v>
      </c>
      <c r="DW52" s="9" t="s">
        <v>148</v>
      </c>
      <c r="DX52" s="9" t="s">
        <v>148</v>
      </c>
      <c r="DY52" s="9" t="s">
        <v>148</v>
      </c>
      <c r="DZ52" s="9" t="s">
        <v>148</v>
      </c>
      <c r="EA52" s="9" t="s">
        <v>148</v>
      </c>
      <c r="EB52" s="11">
        <v>2</v>
      </c>
      <c r="EC52" s="15">
        <v>642.92</v>
      </c>
      <c r="ED52" s="11">
        <v>9</v>
      </c>
      <c r="EE52" s="15">
        <v>1512.91</v>
      </c>
      <c r="EF52" s="14">
        <v>-0.7778</v>
      </c>
      <c r="EG52" s="14">
        <v>-0.575</v>
      </c>
      <c r="EH52" s="9" t="s">
        <v>148</v>
      </c>
      <c r="EI52" s="9" t="s">
        <v>148</v>
      </c>
      <c r="EJ52" s="9" t="s">
        <v>148</v>
      </c>
      <c r="EK52" s="9" t="s">
        <v>148</v>
      </c>
      <c r="EL52" s="9" t="s">
        <v>148</v>
      </c>
      <c r="EM52" s="9" t="s">
        <v>148</v>
      </c>
      <c r="EN52" s="9" t="s">
        <v>148</v>
      </c>
      <c r="EO52" s="11">
        <v>4</v>
      </c>
      <c r="EP52" s="15">
        <v>566.28</v>
      </c>
      <c r="EQ52" s="11"/>
      <c r="ER52" s="15"/>
      <c r="ES52" s="14"/>
      <c r="ET52" s="14"/>
      <c r="EU52" s="9" t="s">
        <v>148</v>
      </c>
      <c r="EV52" s="9" t="s">
        <v>148</v>
      </c>
      <c r="EW52" s="9" t="s">
        <v>148</v>
      </c>
      <c r="EX52" s="9" t="s">
        <v>148</v>
      </c>
      <c r="EY52" s="9" t="s">
        <v>148</v>
      </c>
      <c r="EZ52" s="9" t="s">
        <v>148</v>
      </c>
      <c r="FA52" s="9" t="s">
        <v>148</v>
      </c>
      <c r="FB52" s="11">
        <v>4</v>
      </c>
      <c r="FC52" s="15">
        <v>477.74</v>
      </c>
      <c r="FD52" s="11">
        <v>6</v>
      </c>
      <c r="FE52" s="15">
        <v>822.39</v>
      </c>
      <c r="FF52" s="14">
        <v>-0.3333</v>
      </c>
      <c r="FG52" s="14">
        <v>-0.4191</v>
      </c>
      <c r="FH52" s="9" t="s">
        <v>148</v>
      </c>
      <c r="FI52" s="9" t="s">
        <v>148</v>
      </c>
      <c r="FJ52" s="9" t="s">
        <v>148</v>
      </c>
      <c r="FK52" s="9" t="s">
        <v>148</v>
      </c>
      <c r="FL52" s="9" t="s">
        <v>148</v>
      </c>
      <c r="FM52" s="9" t="s">
        <v>148</v>
      </c>
      <c r="FN52" s="9" t="s">
        <v>148</v>
      </c>
      <c r="FO52" s="11">
        <v>1</v>
      </c>
      <c r="FP52" s="15">
        <v>231.66</v>
      </c>
      <c r="FQ52" s="11"/>
      <c r="FR52" s="15"/>
      <c r="FS52" s="14"/>
      <c r="FT52" s="14"/>
      <c r="FU52" s="9" t="s">
        <v>148</v>
      </c>
      <c r="FV52" s="9" t="s">
        <v>148</v>
      </c>
      <c r="FW52" s="9" t="s">
        <v>148</v>
      </c>
      <c r="FX52" s="9" t="s">
        <v>148</v>
      </c>
      <c r="FY52" s="9" t="s">
        <v>148</v>
      </c>
      <c r="FZ52" s="9" t="s">
        <v>148</v>
      </c>
      <c r="GA52" s="9" t="s">
        <v>148</v>
      </c>
      <c r="GB52" s="11">
        <v>1</v>
      </c>
      <c r="GC52" s="15">
        <v>231.65</v>
      </c>
      <c r="GD52" s="11">
        <v>2</v>
      </c>
      <c r="GE52" s="15">
        <v>64.8</v>
      </c>
      <c r="GF52" s="14">
        <v>-0.5</v>
      </c>
      <c r="GG52" s="14">
        <v>2.5748</v>
      </c>
      <c r="GH52" s="9" t="s">
        <v>148</v>
      </c>
      <c r="GI52" s="9" t="s">
        <v>148</v>
      </c>
      <c r="GJ52" s="9" t="s">
        <v>148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11"/>
      <c r="GP52" s="15"/>
      <c r="GQ52" s="11"/>
      <c r="GR52" s="15"/>
      <c r="GS52" s="14"/>
      <c r="GT52" s="14"/>
      <c r="GU52" s="9" t="s">
        <v>148</v>
      </c>
      <c r="GV52" s="9" t="s">
        <v>148</v>
      </c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11"/>
      <c r="HC52" s="15"/>
      <c r="HD52" s="11"/>
      <c r="HE52" s="15"/>
      <c r="HF52" s="14"/>
      <c r="HG52" s="14"/>
      <c r="HH52" s="9" t="s">
        <v>148</v>
      </c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/>
      <c r="HR52" s="15"/>
      <c r="HS52" s="14"/>
      <c r="HT52" s="14"/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9" t="s">
        <v>148</v>
      </c>
      <c r="IB52" s="11"/>
      <c r="IC52" s="15"/>
      <c r="ID52" s="11"/>
      <c r="IE52" s="15"/>
      <c r="IF52" s="14"/>
      <c r="IG52" s="14"/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9" t="s">
        <v>148</v>
      </c>
      <c r="IN52" s="9" t="s">
        <v>148</v>
      </c>
      <c r="IO52" s="11"/>
      <c r="IP52" s="15"/>
      <c r="IQ52" s="11"/>
      <c r="IR52" s="15"/>
      <c r="IS52" s="14"/>
      <c r="IT52" s="14"/>
      <c r="IU52" s="9" t="s">
        <v>148</v>
      </c>
      <c r="IV52" s="9" t="s">
        <v>148</v>
      </c>
      <c r="IW52" s="9" t="s">
        <v>148</v>
      </c>
      <c r="IX52" s="9" t="s">
        <v>148</v>
      </c>
      <c r="IY52" s="9" t="s">
        <v>148</v>
      </c>
      <c r="IZ52" s="9" t="s">
        <v>148</v>
      </c>
      <c r="JA52" s="9" t="s">
        <v>148</v>
      </c>
      <c r="JB52" s="11"/>
      <c r="JC52" s="15"/>
      <c r="JD52" s="11"/>
      <c r="JE52" s="15"/>
      <c r="JF52" s="14"/>
      <c r="JG52" s="14"/>
      <c r="JH52" s="9" t="s">
        <v>148</v>
      </c>
      <c r="JI52" s="9" t="s">
        <v>148</v>
      </c>
      <c r="JJ52" s="9" t="s">
        <v>148</v>
      </c>
      <c r="JK52" s="9" t="s">
        <v>148</v>
      </c>
      <c r="JL52" s="9" t="s">
        <v>148</v>
      </c>
      <c r="JM52" s="9" t="s">
        <v>148</v>
      </c>
      <c r="JN52" s="9" t="s">
        <v>148</v>
      </c>
      <c r="JO52" s="11"/>
      <c r="JP52" s="15"/>
      <c r="JQ52" s="11"/>
      <c r="JR52" s="15"/>
      <c r="JS52" s="14"/>
      <c r="JT52" s="14"/>
      <c r="JU52" s="9" t="s">
        <v>148</v>
      </c>
      <c r="JV52" s="9" t="s">
        <v>148</v>
      </c>
      <c r="JW52" s="9" t="s">
        <v>148</v>
      </c>
      <c r="JX52" s="9" t="s">
        <v>148</v>
      </c>
      <c r="JY52" s="9" t="s">
        <v>148</v>
      </c>
      <c r="JZ52" s="9" t="s">
        <v>148</v>
      </c>
      <c r="KA52" s="9" t="s">
        <v>148</v>
      </c>
      <c r="KB52" s="11"/>
      <c r="KC52" s="15"/>
      <c r="KD52" s="11"/>
      <c r="KE52" s="15"/>
      <c r="KF52" s="14"/>
      <c r="KG52" s="14"/>
      <c r="KH52" s="9" t="s">
        <v>148</v>
      </c>
      <c r="KI52" s="9" t="s">
        <v>148</v>
      </c>
      <c r="KJ52" s="9" t="s">
        <v>148</v>
      </c>
      <c r="KK52" s="9" t="s">
        <v>148</v>
      </c>
      <c r="KL52" s="9" t="s">
        <v>148</v>
      </c>
      <c r="KM52" s="9" t="s">
        <v>148</v>
      </c>
      <c r="KN52" s="9" t="s">
        <v>148</v>
      </c>
      <c r="KO52" s="11"/>
      <c r="KP52" s="15"/>
      <c r="KQ52" s="11"/>
      <c r="KR52" s="15"/>
      <c r="KS52" s="14"/>
      <c r="KT52" s="14"/>
      <c r="KU52" s="9" t="s">
        <v>148</v>
      </c>
      <c r="KV52" s="9" t="s">
        <v>148</v>
      </c>
      <c r="KW52" s="9" t="s">
        <v>148</v>
      </c>
      <c r="KX52" s="9" t="s">
        <v>148</v>
      </c>
      <c r="KY52" s="9" t="s">
        <v>148</v>
      </c>
      <c r="KZ52" s="9" t="s">
        <v>148</v>
      </c>
      <c r="LA52" s="9" t="s">
        <v>148</v>
      </c>
      <c r="LB52" s="11"/>
      <c r="LC52" s="15"/>
      <c r="LD52" s="11"/>
      <c r="LE52" s="15"/>
      <c r="LF52" s="14"/>
      <c r="LG52" s="14"/>
      <c r="LH52" s="9" t="s">
        <v>148</v>
      </c>
      <c r="LI52" s="9" t="s">
        <v>148</v>
      </c>
      <c r="LJ52" s="9" t="s">
        <v>148</v>
      </c>
      <c r="LK52" s="9" t="s">
        <v>148</v>
      </c>
      <c r="LL52" s="9" t="s">
        <v>148</v>
      </c>
      <c r="LM52" s="9" t="s">
        <v>148</v>
      </c>
      <c r="LN52" s="9" t="s">
        <v>148</v>
      </c>
      <c r="LO52" s="11"/>
      <c r="LP52" s="15"/>
      <c r="LQ52" s="11"/>
      <c r="LR52" s="15"/>
      <c r="LS52" s="14"/>
      <c r="LT52" s="14"/>
      <c r="LU52" s="9" t="s">
        <v>148</v>
      </c>
      <c r="LV52" s="9" t="s">
        <v>148</v>
      </c>
      <c r="LW52" s="9" t="s">
        <v>148</v>
      </c>
      <c r="LX52" s="9" t="s">
        <v>148</v>
      </c>
      <c r="LY52" s="9" t="s">
        <v>148</v>
      </c>
      <c r="LZ52" s="9" t="s">
        <v>148</v>
      </c>
      <c r="MA52" s="9" t="s">
        <v>148</v>
      </c>
      <c r="MB52" s="11"/>
      <c r="MC52" s="15"/>
      <c r="MD52" s="11"/>
      <c r="ME52" s="15"/>
      <c r="MF52" s="14"/>
      <c r="MG52" s="14"/>
      <c r="MH52" s="9" t="s">
        <v>148</v>
      </c>
      <c r="MI52" s="9" t="s">
        <v>148</v>
      </c>
      <c r="MJ52" s="9" t="s">
        <v>148</v>
      </c>
      <c r="MK52" s="9" t="s">
        <v>148</v>
      </c>
      <c r="ML52" s="9" t="s">
        <v>148</v>
      </c>
      <c r="MM52" s="9" t="s">
        <v>148</v>
      </c>
      <c r="MN52" s="9" t="s">
        <v>148</v>
      </c>
      <c r="MO52" s="11"/>
      <c r="MP52" s="15"/>
      <c r="MQ52" s="11"/>
      <c r="MR52" s="15"/>
      <c r="MS52" s="14"/>
      <c r="MT52" s="14"/>
      <c r="MU52" s="9" t="s">
        <v>148</v>
      </c>
      <c r="MV52" s="9" t="s">
        <v>148</v>
      </c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11"/>
      <c r="NC52" s="15"/>
      <c r="ND52" s="11"/>
      <c r="NE52" s="15"/>
      <c r="NF52" s="14"/>
      <c r="NG52" s="14"/>
      <c r="NH52" s="9" t="s">
        <v>148</v>
      </c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9" t="s">
        <v>148</v>
      </c>
      <c r="OB52" s="11"/>
      <c r="OC52" s="15"/>
      <c r="OD52" s="11"/>
      <c r="OE52" s="15"/>
      <c r="OF52" s="14"/>
      <c r="OG52" s="14"/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9" t="s">
        <v>148</v>
      </c>
      <c r="ON52" s="9" t="s">
        <v>148</v>
      </c>
      <c r="OO52" s="11"/>
      <c r="OP52" s="15"/>
      <c r="OQ52" s="11"/>
      <c r="OR52" s="15"/>
      <c r="OS52" s="14"/>
      <c r="OT52" s="14"/>
      <c r="OU52" s="9" t="s">
        <v>148</v>
      </c>
      <c r="OV52" s="9" t="s">
        <v>148</v>
      </c>
      <c r="OW52" s="9" t="s">
        <v>148</v>
      </c>
      <c r="OX52" s="9" t="s">
        <v>148</v>
      </c>
      <c r="OY52" s="9" t="s">
        <v>148</v>
      </c>
      <c r="OZ52" s="9" t="s">
        <v>148</v>
      </c>
      <c r="PA52" s="9" t="s">
        <v>148</v>
      </c>
      <c r="PB52" s="11"/>
      <c r="PC52" s="15"/>
      <c r="PD52" s="11"/>
      <c r="PE52" s="15"/>
      <c r="PF52" s="14"/>
      <c r="PG52" s="14"/>
      <c r="PH52" s="9" t="s">
        <v>148</v>
      </c>
      <c r="PI52" s="9" t="s">
        <v>148</v>
      </c>
      <c r="PJ52" s="9" t="s">
        <v>148</v>
      </c>
      <c r="PK52" s="9" t="s">
        <v>148</v>
      </c>
      <c r="PL52" s="9" t="s">
        <v>148</v>
      </c>
      <c r="PM52" s="9" t="s">
        <v>148</v>
      </c>
      <c r="PN52" s="9" t="s">
        <v>148</v>
      </c>
      <c r="PO52" s="11"/>
      <c r="PP52" s="15"/>
      <c r="PQ52" s="11"/>
      <c r="PR52" s="15"/>
      <c r="PS52" s="14"/>
      <c r="PT52" s="14"/>
      <c r="PU52" s="9" t="s">
        <v>148</v>
      </c>
      <c r="PV52" s="9" t="s">
        <v>148</v>
      </c>
      <c r="PW52" s="9" t="s">
        <v>148</v>
      </c>
      <c r="PX52" s="9" t="s">
        <v>148</v>
      </c>
      <c r="PY52" s="9" t="s">
        <v>148</v>
      </c>
      <c r="PZ52" s="9" t="s">
        <v>148</v>
      </c>
      <c r="QA52" s="9" t="s">
        <v>148</v>
      </c>
      <c r="QB52" s="11">
        <v>2941</v>
      </c>
      <c r="QC52" s="11">
        <v>62</v>
      </c>
      <c r="QD52" s="11"/>
      <c r="QE52" s="11">
        <v>481</v>
      </c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>
        <v>1340</v>
      </c>
      <c r="QR52" s="11">
        <v>1801</v>
      </c>
      <c r="QS52" s="11">
        <v>602</v>
      </c>
      <c r="QT52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512</v>
      </c>
      <c r="D2" s="0" t="s">
        <v>513</v>
      </c>
      <c r="E2" s="0" t="s">
        <v>514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515</v>
      </c>
      <c r="J4" s="1" t="s">
        <v>516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517</v>
      </c>
      <c r="P4" s="1" t="s">
        <v>518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519</v>
      </c>
      <c r="F5" s="1" t="s">
        <v>520</v>
      </c>
      <c r="G5" s="1" t="s">
        <v>519</v>
      </c>
      <c r="H5" s="1" t="s">
        <v>520</v>
      </c>
      <c r="I5" s="1" t="s">
        <v>515</v>
      </c>
      <c r="J5" s="1" t="s">
        <v>516</v>
      </c>
      <c r="K5" s="1" t="s">
        <v>521</v>
      </c>
      <c r="L5" s="1" t="s">
        <v>522</v>
      </c>
      <c r="M5" s="1" t="s">
        <v>521</v>
      </c>
      <c r="N5" s="1" t="s">
        <v>522</v>
      </c>
      <c r="O5" s="1" t="s">
        <v>517</v>
      </c>
      <c r="P5" s="1" t="s">
        <v>518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75</v>
      </c>
      <c r="F6" s="8">
        <v>12507.1</v>
      </c>
      <c r="G6" s="4">
        <v>23</v>
      </c>
      <c r="H6" s="8">
        <v>5567.64</v>
      </c>
      <c r="I6" s="7">
        <v>2.2609</v>
      </c>
      <c r="J6" s="7">
        <v>1.2464</v>
      </c>
      <c r="K6" s="4">
        <v>75</v>
      </c>
      <c r="L6" s="8">
        <v>12507.1</v>
      </c>
      <c r="M6" s="4">
        <v>23</v>
      </c>
      <c r="N6" s="8">
        <v>5567.64</v>
      </c>
      <c r="O6" s="7">
        <v>2.2609</v>
      </c>
      <c r="P6" s="7">
        <v>1.2464</v>
      </c>
    </row>
    <row r="7">
      <c r="A7" s="2" t="s">
        <v>137</v>
      </c>
      <c r="B7" s="2" t="s">
        <v>138</v>
      </c>
      <c r="C7" s="2" t="s">
        <v>360</v>
      </c>
      <c r="D7" s="2" t="s">
        <v>361</v>
      </c>
      <c r="E7" s="4">
        <v>7</v>
      </c>
      <c r="F7" s="8">
        <v>666.36</v>
      </c>
      <c r="G7" s="4">
        <v>8</v>
      </c>
      <c r="H7" s="8">
        <v>878.38</v>
      </c>
      <c r="I7" s="7">
        <v>-0.125</v>
      </c>
      <c r="J7" s="7">
        <v>-0.2414</v>
      </c>
      <c r="K7" s="4">
        <v>7</v>
      </c>
      <c r="L7" s="8">
        <v>666.36</v>
      </c>
      <c r="M7" s="4">
        <v>8</v>
      </c>
      <c r="N7" s="8">
        <v>878.38</v>
      </c>
      <c r="O7" s="7">
        <v>-0.125</v>
      </c>
      <c r="P7" s="7">
        <v>-0.2414</v>
      </c>
    </row>
    <row r="8">
      <c r="A8" s="2" t="s">
        <v>137</v>
      </c>
      <c r="B8" s="2" t="s">
        <v>138</v>
      </c>
      <c r="C8" s="2" t="s">
        <v>397</v>
      </c>
      <c r="D8" s="2" t="s">
        <v>398</v>
      </c>
      <c r="E8" s="4">
        <v>20</v>
      </c>
      <c r="F8" s="8">
        <v>653.21</v>
      </c>
      <c r="G8" s="4">
        <v>18</v>
      </c>
      <c r="H8" s="8">
        <v>903.98</v>
      </c>
      <c r="I8" s="7">
        <v>0.1111</v>
      </c>
      <c r="J8" s="7">
        <v>-0.2774</v>
      </c>
      <c r="K8" s="4">
        <v>20</v>
      </c>
      <c r="L8" s="8">
        <v>653.21</v>
      </c>
      <c r="M8" s="4">
        <v>18</v>
      </c>
      <c r="N8" s="8">
        <v>903.98</v>
      </c>
      <c r="O8" s="7">
        <v>0.1111</v>
      </c>
      <c r="P8" s="7">
        <v>-0.2774</v>
      </c>
    </row>
    <row r="9">
      <c r="A9" s="2" t="s">
        <v>137</v>
      </c>
      <c r="B9" s="2" t="s">
        <v>138</v>
      </c>
      <c r="C9" s="2" t="s">
        <v>476</v>
      </c>
      <c r="D9" s="2" t="s">
        <v>477</v>
      </c>
      <c r="E9" s="4">
        <v>7</v>
      </c>
      <c r="F9" s="8">
        <v>170.04</v>
      </c>
      <c r="G9" s="4">
        <v>6</v>
      </c>
      <c r="H9" s="8">
        <v>252.78</v>
      </c>
      <c r="I9" s="7">
        <v>0.1667</v>
      </c>
      <c r="J9" s="7">
        <v>-0.3273</v>
      </c>
      <c r="K9" s="4">
        <v>7</v>
      </c>
      <c r="L9" s="8">
        <v>170.04</v>
      </c>
      <c r="M9" s="4">
        <v>6</v>
      </c>
      <c r="N9" s="8">
        <v>252.78</v>
      </c>
      <c r="O9" s="7">
        <v>0.1667</v>
      </c>
      <c r="P9" s="7">
        <v>-0.3273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512</v>
      </c>
      <c r="D2" s="0" t="s">
        <v>513</v>
      </c>
      <c r="E2" s="0" t="s">
        <v>514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515</v>
      </c>
      <c r="I4" s="1" t="s">
        <v>516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517</v>
      </c>
      <c r="O4" s="1" t="s">
        <v>518</v>
      </c>
    </row>
    <row r="5">
      <c r="A5" s="1" t="s">
        <v>83</v>
      </c>
      <c r="B5" s="1" t="s">
        <v>85</v>
      </c>
      <c r="C5" s="1" t="s">
        <v>86</v>
      </c>
      <c r="D5" s="1" t="s">
        <v>519</v>
      </c>
      <c r="E5" s="1" t="s">
        <v>520</v>
      </c>
      <c r="F5" s="1" t="s">
        <v>519</v>
      </c>
      <c r="G5" s="1" t="s">
        <v>520</v>
      </c>
      <c r="H5" s="1" t="s">
        <v>515</v>
      </c>
      <c r="I5" s="1" t="s">
        <v>516</v>
      </c>
      <c r="J5" s="1" t="s">
        <v>521</v>
      </c>
      <c r="K5" s="1" t="s">
        <v>522</v>
      </c>
      <c r="L5" s="1" t="s">
        <v>521</v>
      </c>
      <c r="M5" s="1" t="s">
        <v>522</v>
      </c>
      <c r="N5" s="1" t="s">
        <v>517</v>
      </c>
      <c r="O5" s="1" t="s">
        <v>518</v>
      </c>
    </row>
    <row r="6">
      <c r="A6" s="2" t="s">
        <v>137</v>
      </c>
      <c r="B6" s="2" t="s">
        <v>139</v>
      </c>
      <c r="C6" s="2" t="s">
        <v>140</v>
      </c>
      <c r="D6" s="4">
        <v>75</v>
      </c>
      <c r="E6" s="8">
        <v>12507.1</v>
      </c>
      <c r="F6" s="4">
        <v>23</v>
      </c>
      <c r="G6" s="8">
        <v>5567.64</v>
      </c>
      <c r="H6" s="7">
        <v>2.2609</v>
      </c>
      <c r="I6" s="7">
        <v>1.2464</v>
      </c>
      <c r="J6" s="4">
        <v>75</v>
      </c>
      <c r="K6" s="8">
        <v>12507.1</v>
      </c>
      <c r="L6" s="4">
        <v>23</v>
      </c>
      <c r="M6" s="8">
        <v>5567.64</v>
      </c>
      <c r="N6" s="7">
        <v>2.2609</v>
      </c>
      <c r="O6" s="7">
        <v>1.2464</v>
      </c>
    </row>
    <row r="7">
      <c r="A7" s="2" t="s">
        <v>137</v>
      </c>
      <c r="B7" s="2" t="s">
        <v>360</v>
      </c>
      <c r="C7" s="2" t="s">
        <v>361</v>
      </c>
      <c r="D7" s="4">
        <v>7</v>
      </c>
      <c r="E7" s="8">
        <v>666.36</v>
      </c>
      <c r="F7" s="4">
        <v>8</v>
      </c>
      <c r="G7" s="8">
        <v>878.38</v>
      </c>
      <c r="H7" s="7">
        <v>-0.125</v>
      </c>
      <c r="I7" s="7">
        <v>-0.2414</v>
      </c>
      <c r="J7" s="4">
        <v>7</v>
      </c>
      <c r="K7" s="8">
        <v>666.36</v>
      </c>
      <c r="L7" s="4">
        <v>8</v>
      </c>
      <c r="M7" s="8">
        <v>878.38</v>
      </c>
      <c r="N7" s="7">
        <v>-0.125</v>
      </c>
      <c r="O7" s="7">
        <v>-0.2414</v>
      </c>
    </row>
    <row r="8">
      <c r="A8" s="2" t="s">
        <v>137</v>
      </c>
      <c r="B8" s="2" t="s">
        <v>397</v>
      </c>
      <c r="C8" s="2" t="s">
        <v>398</v>
      </c>
      <c r="D8" s="4">
        <v>20</v>
      </c>
      <c r="E8" s="8">
        <v>653.21</v>
      </c>
      <c r="F8" s="4">
        <v>18</v>
      </c>
      <c r="G8" s="8">
        <v>903.98</v>
      </c>
      <c r="H8" s="7">
        <v>0.1111</v>
      </c>
      <c r="I8" s="7">
        <v>-0.2774</v>
      </c>
      <c r="J8" s="4">
        <v>20</v>
      </c>
      <c r="K8" s="8">
        <v>653.21</v>
      </c>
      <c r="L8" s="4">
        <v>18</v>
      </c>
      <c r="M8" s="8">
        <v>903.98</v>
      </c>
      <c r="N8" s="7">
        <v>0.1111</v>
      </c>
      <c r="O8" s="7">
        <v>-0.2774</v>
      </c>
    </row>
    <row r="9">
      <c r="A9" s="2" t="s">
        <v>137</v>
      </c>
      <c r="B9" s="2" t="s">
        <v>476</v>
      </c>
      <c r="C9" s="2" t="s">
        <v>477</v>
      </c>
      <c r="D9" s="4">
        <v>7</v>
      </c>
      <c r="E9" s="8">
        <v>170.04</v>
      </c>
      <c r="F9" s="4">
        <v>6</v>
      </c>
      <c r="G9" s="8">
        <v>252.78</v>
      </c>
      <c r="H9" s="7">
        <v>0.1667</v>
      </c>
      <c r="I9" s="7">
        <v>-0.3273</v>
      </c>
      <c r="J9" s="4">
        <v>7</v>
      </c>
      <c r="K9" s="8">
        <v>170.04</v>
      </c>
      <c r="L9" s="4">
        <v>6</v>
      </c>
      <c r="M9" s="8">
        <v>252.78</v>
      </c>
      <c r="N9" s="7">
        <v>0.1667</v>
      </c>
      <c r="O9" s="7">
        <v>-0.3273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