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<sst xmlns="http://schemas.openxmlformats.org/spreadsheetml/2006/main" count="52" uniqueCount="52">
  <si>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</si>
  <si>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Order Date</t>
  </si>
  <si>
    <t>Start Date:</t>
  </si>
  <si>
    <t>03/10/2025</t>
  </si>
  <si>
    <t>End Date:</t>
  </si>
  <si>
    <t>03/23/2025</t>
  </si>
  <si>
    <t>Report Run Date:</t>
  </si>
  <si>
    <t>03/24/2025</t>
  </si>
  <si>
    <t>Division</t>
  </si>
  <si>
    <t>Current And Future Inventory</t>
  </si>
  <si>
    <t>Current And History Sales Comparison</t>
  </si>
  <si>
    <t>KOHLDSN</t>
  </si>
  <si>
    <t>MACY02</t>
  </si>
  <si>
    <t>TGTDVS</t>
  </si>
  <si>
    <t>JCPENNEY01</t>
  </si>
  <si>
    <t>MACY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</si>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</sst>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761383</v>
      </c>
      <c r="C5" s="11">
        <f>=ROUNDDOWN(28.2512689978627,0)</f>
      </c>
      <c r="D5" s="11">
        <v>211339</v>
      </c>
      <c r="E5" s="12">
        <v>0.9706</v>
      </c>
      <c r="F5" s="11"/>
      <c r="G5" s="11">
        <f>=ROUNDDOWN({0},0)</f>
      </c>
      <c r="H5" s="11">
        <v>480</v>
      </c>
      <c r="I5" s="12">
        <v>0.4444</v>
      </c>
      <c r="J5" s="11">
        <v>22378</v>
      </c>
      <c r="K5" s="13">
        <v>1049761.57</v>
      </c>
      <c r="L5" s="11">
        <v>1791</v>
      </c>
      <c r="M5" s="14">
        <v>586.13</v>
      </c>
      <c r="N5" s="11">
        <v>12500</v>
      </c>
      <c r="O5" s="13">
        <v>701367.36</v>
      </c>
      <c r="P5" s="11">
        <v>1697</v>
      </c>
      <c r="Q5" s="14">
        <v>413.3</v>
      </c>
      <c r="R5" s="12">
        <v>0.7902</v>
      </c>
      <c r="S5" s="12">
        <v>0.4967</v>
      </c>
      <c r="T5" s="12">
        <v>0.0554</v>
      </c>
      <c r="U5" s="12">
        <v>0.4182</v>
      </c>
      <c r="V5" s="11">
        <v>12546</v>
      </c>
      <c r="W5" s="13">
        <v>537643.86</v>
      </c>
      <c r="X5" s="11">
        <v>1709</v>
      </c>
      <c r="Y5" s="11">
        <v>2573</v>
      </c>
      <c r="Z5" s="13">
        <v>126733.52</v>
      </c>
      <c r="AA5" s="11">
        <v>1552</v>
      </c>
      <c r="AB5" s="12">
        <v>3.876</v>
      </c>
      <c r="AC5" s="12">
        <v>3.2423</v>
      </c>
      <c r="AD5" s="11">
        <v>4954</v>
      </c>
      <c r="AE5" s="13">
        <v>266565.56</v>
      </c>
      <c r="AF5" s="11">
        <v>1572</v>
      </c>
      <c r="AG5" s="11">
        <v>4627</v>
      </c>
      <c r="AH5" s="13">
        <v>269478.81</v>
      </c>
      <c r="AI5" s="11">
        <v>1488</v>
      </c>
      <c r="AJ5" s="12">
        <v>0.0707</v>
      </c>
      <c r="AK5" s="12">
        <v>-0.0108</v>
      </c>
      <c r="AL5" s="11">
        <v>1447</v>
      </c>
      <c r="AM5" s="13">
        <v>64999.84</v>
      </c>
      <c r="AN5" s="11">
        <v>1097</v>
      </c>
      <c r="AO5" s="11">
        <v>3102</v>
      </c>
      <c r="AP5" s="13">
        <v>178958.56</v>
      </c>
      <c r="AQ5" s="11">
        <v>1515</v>
      </c>
      <c r="AR5" s="12">
        <v>-0.5335</v>
      </c>
      <c r="AS5" s="12">
        <v>-0.6368</v>
      </c>
      <c r="AT5" s="11">
        <v>3431</v>
      </c>
      <c r="AU5" s="13">
        <v>180552.31</v>
      </c>
      <c r="AV5" s="11">
        <v>1593</v>
      </c>
      <c r="AW5" s="11">
        <v>2198</v>
      </c>
      <c r="AX5" s="13">
        <v>126196.47</v>
      </c>
      <c r="AY5" s="11">
        <v>1587</v>
      </c>
      <c r="AZ5" s="12">
        <v>0.561</v>
      </c>
      <c r="BA5" s="12">
        <v>0.4307</v>
      </c>
      <c r="BB5" s="11"/>
      <c r="BC5" s="13"/>
      <c r="BD5" s="11"/>
      <c r="BE5" s="11"/>
      <c r="BF5" s="13"/>
      <c r="BG5" s="11"/>
      <c r="BH5" s="12"/>
      <c r="BI5" s="12"/>
    </row>
    <row r="6">
      <c r="A6" s="10" t="s">
        <v>37</v>
      </c>
      <c r="B6" s="11">
        <v>49879</v>
      </c>
      <c r="C6" s="11">
        <f>=ROUNDDOWN(99.2616915422885,0)</f>
      </c>
      <c r="D6" s="11">
        <v>8780</v>
      </c>
      <c r="E6" s="12">
        <v>0.234</v>
      </c>
      <c r="F6" s="11"/>
      <c r="G6" s="11">
        <f>=ROUNDDOWN({0},0)</f>
      </c>
      <c r="H6" s="11"/>
      <c r="I6" s="12"/>
      <c r="J6" s="11">
        <v>416</v>
      </c>
      <c r="K6" s="13">
        <v>7059.33</v>
      </c>
      <c r="L6" s="11">
        <v>74</v>
      </c>
      <c r="M6" s="14">
        <v>95.4</v>
      </c>
      <c r="N6" s="11">
        <v>8613</v>
      </c>
      <c r="O6" s="13">
        <v>63634.16</v>
      </c>
      <c r="P6" s="11">
        <v>688</v>
      </c>
      <c r="Q6" s="14">
        <v>92.49</v>
      </c>
      <c r="R6" s="12">
        <v>-0.9517</v>
      </c>
      <c r="S6" s="12">
        <v>-0.8891</v>
      </c>
      <c r="T6" s="12">
        <v>-0.8924</v>
      </c>
      <c r="U6" s="12">
        <v>0.0315</v>
      </c>
      <c r="V6" s="11">
        <v>188</v>
      </c>
      <c r="W6" s="13">
        <v>3745.8</v>
      </c>
      <c r="X6" s="11">
        <v>32</v>
      </c>
      <c r="Y6" s="11"/>
      <c r="Z6" s="13"/>
      <c r="AA6" s="11"/>
      <c r="AB6" s="12"/>
      <c r="AC6" s="12"/>
      <c r="AD6" s="11">
        <v>140</v>
      </c>
      <c r="AE6" s="13">
        <v>1946.57</v>
      </c>
      <c r="AF6" s="11">
        <v>62</v>
      </c>
      <c r="AG6" s="11">
        <v>297</v>
      </c>
      <c r="AH6" s="13">
        <v>4418.66</v>
      </c>
      <c r="AI6" s="11">
        <v>688</v>
      </c>
      <c r="AJ6" s="12">
        <v>-0.5286</v>
      </c>
      <c r="AK6" s="12">
        <v>-0.5595</v>
      </c>
      <c r="AL6" s="11"/>
      <c r="AM6" s="13"/>
      <c r="AN6" s="11"/>
      <c r="AO6" s="11"/>
      <c r="AP6" s="13"/>
      <c r="AQ6" s="11"/>
      <c r="AR6" s="12"/>
      <c r="AS6" s="12"/>
      <c r="AT6" s="11">
        <v>88</v>
      </c>
      <c r="AU6" s="13">
        <v>1366.96</v>
      </c>
      <c r="AV6" s="11">
        <v>34</v>
      </c>
      <c r="AW6" s="11"/>
      <c r="AX6" s="13"/>
      <c r="AY6" s="11"/>
      <c r="AZ6" s="12"/>
      <c r="BA6" s="12"/>
      <c r="BB6" s="11"/>
      <c r="BC6" s="13"/>
      <c r="BD6" s="11"/>
      <c r="BE6" s="11">
        <v>8316</v>
      </c>
      <c r="BF6" s="13">
        <v>59215.5</v>
      </c>
      <c r="BG6" s="11"/>
      <c r="BH6" s="12"/>
      <c r="BI6" s="12"/>
    </row>
    <row r="7">
      <c r="A7" s="10" t="s">
        <v>38</v>
      </c>
      <c r="B7" s="11">
        <v>21024</v>
      </c>
      <c r="C7" s="11">
        <f>=ROUNDDOWN(14.9530583214794,0)</f>
      </c>
      <c r="D7" s="11">
        <v>19550</v>
      </c>
      <c r="E7" s="12">
        <v>0.9307</v>
      </c>
      <c r="F7" s="11"/>
      <c r="G7" s="11">
        <f>=ROUNDDOWN({0},0)</f>
      </c>
      <c r="H7" s="11"/>
      <c r="I7" s="12"/>
      <c r="J7" s="11">
        <v>391</v>
      </c>
      <c r="K7" s="13">
        <v>16361.51</v>
      </c>
      <c r="L7" s="11">
        <v>165</v>
      </c>
      <c r="M7" s="14">
        <v>99.16</v>
      </c>
      <c r="N7" s="11">
        <v>383</v>
      </c>
      <c r="O7" s="13">
        <v>19655.98</v>
      </c>
      <c r="P7" s="11">
        <v>185</v>
      </c>
      <c r="Q7" s="14">
        <v>106.25</v>
      </c>
      <c r="R7" s="12">
        <v>0.0209</v>
      </c>
      <c r="S7" s="12">
        <v>-0.1676</v>
      </c>
      <c r="T7" s="12">
        <v>-0.1081</v>
      </c>
      <c r="U7" s="12">
        <v>-0.0667</v>
      </c>
      <c r="V7" s="11">
        <v>194</v>
      </c>
      <c r="W7" s="13">
        <v>7543.34</v>
      </c>
      <c r="X7" s="11">
        <v>162</v>
      </c>
      <c r="Y7" s="11">
        <v>119</v>
      </c>
      <c r="Z7" s="13">
        <v>5654.36</v>
      </c>
      <c r="AA7" s="11">
        <v>132</v>
      </c>
      <c r="AB7" s="12">
        <v>0.6303</v>
      </c>
      <c r="AC7" s="12">
        <v>0.3341</v>
      </c>
      <c r="AD7" s="11">
        <v>44</v>
      </c>
      <c r="AE7" s="13">
        <v>1676.05</v>
      </c>
      <c r="AF7" s="11">
        <v>150</v>
      </c>
      <c r="AG7" s="11">
        <v>29</v>
      </c>
      <c r="AH7" s="13">
        <v>1411.78</v>
      </c>
      <c r="AI7" s="11">
        <v>168</v>
      </c>
      <c r="AJ7" s="12">
        <v>0.5172</v>
      </c>
      <c r="AK7" s="12">
        <v>0.1872</v>
      </c>
      <c r="AL7" s="11">
        <v>104</v>
      </c>
      <c r="AM7" s="13">
        <v>5565.79</v>
      </c>
      <c r="AN7" s="11">
        <v>134</v>
      </c>
      <c r="AO7" s="11">
        <v>180</v>
      </c>
      <c r="AP7" s="13">
        <v>9530.66</v>
      </c>
      <c r="AQ7" s="11">
        <v>127</v>
      </c>
      <c r="AR7" s="12">
        <v>-0.4222</v>
      </c>
      <c r="AS7" s="12">
        <v>-0.416</v>
      </c>
      <c r="AT7" s="11">
        <v>49</v>
      </c>
      <c r="AU7" s="13">
        <v>1576.33</v>
      </c>
      <c r="AV7" s="11">
        <v>103</v>
      </c>
      <c r="AW7" s="11">
        <v>55</v>
      </c>
      <c r="AX7" s="13">
        <v>3059.18</v>
      </c>
      <c r="AY7" s="11">
        <v>67</v>
      </c>
      <c r="AZ7" s="12">
        <v>-0.1091</v>
      </c>
      <c r="BA7" s="12">
        <v>-0.4847</v>
      </c>
      <c r="BB7" s="11"/>
      <c r="BC7" s="13"/>
      <c r="BD7" s="11"/>
      <c r="BE7" s="11"/>
      <c r="BF7" s="13"/>
      <c r="BG7" s="11"/>
      <c r="BH7" s="12"/>
      <c r="BI7" s="12"/>
    </row>
    <row r="8">
      <c r="A8" s="10" t="s">
        <v>39</v>
      </c>
      <c r="B8" s="11">
        <v>127248</v>
      </c>
      <c r="C8" s="11">
        <f>=ROUNDDOWN(21.4518358676961,0)</f>
      </c>
      <c r="D8" s="11">
        <v>80558</v>
      </c>
      <c r="E8" s="12">
        <v>0.9792</v>
      </c>
      <c r="F8" s="11"/>
      <c r="G8" s="11">
        <f>=ROUNDDOWN({0},0)</f>
      </c>
      <c r="H8" s="11"/>
      <c r="I8" s="12"/>
      <c r="J8" s="11">
        <v>4741</v>
      </c>
      <c r="K8" s="13">
        <v>131647.11</v>
      </c>
      <c r="L8" s="11">
        <v>261</v>
      </c>
      <c r="M8" s="14">
        <v>504.4</v>
      </c>
      <c r="N8" s="11">
        <v>3102</v>
      </c>
      <c r="O8" s="13">
        <v>91658.36</v>
      </c>
      <c r="P8" s="11">
        <v>270</v>
      </c>
      <c r="Q8" s="14">
        <v>339.48</v>
      </c>
      <c r="R8" s="12">
        <v>0.5284</v>
      </c>
      <c r="S8" s="12">
        <v>0.4363</v>
      </c>
      <c r="T8" s="12">
        <v>-0.0333</v>
      </c>
      <c r="U8" s="12">
        <v>0.4858</v>
      </c>
      <c r="V8" s="11">
        <v>2713</v>
      </c>
      <c r="W8" s="13">
        <v>67118.42</v>
      </c>
      <c r="X8" s="11">
        <v>252</v>
      </c>
      <c r="Y8" s="11">
        <v>922</v>
      </c>
      <c r="Z8" s="13">
        <v>28229.67</v>
      </c>
      <c r="AA8" s="11">
        <v>249</v>
      </c>
      <c r="AB8" s="12">
        <v>1.9425</v>
      </c>
      <c r="AC8" s="12">
        <v>1.3776</v>
      </c>
      <c r="AD8" s="11">
        <v>744</v>
      </c>
      <c r="AE8" s="13">
        <v>25383.57</v>
      </c>
      <c r="AF8" s="11">
        <v>246</v>
      </c>
      <c r="AG8" s="11">
        <v>695</v>
      </c>
      <c r="AH8" s="13">
        <v>22688.8</v>
      </c>
      <c r="AI8" s="11">
        <v>242</v>
      </c>
      <c r="AJ8" s="12">
        <v>0.0705</v>
      </c>
      <c r="AK8" s="12">
        <v>0.1188</v>
      </c>
      <c r="AL8" s="11">
        <v>602</v>
      </c>
      <c r="AM8" s="13">
        <v>18787.57</v>
      </c>
      <c r="AN8" s="11">
        <v>201</v>
      </c>
      <c r="AO8" s="11">
        <v>999</v>
      </c>
      <c r="AP8" s="13">
        <v>27900.77</v>
      </c>
      <c r="AQ8" s="11">
        <v>240</v>
      </c>
      <c r="AR8" s="12">
        <v>-0.3974</v>
      </c>
      <c r="AS8" s="12">
        <v>-0.3266</v>
      </c>
      <c r="AT8" s="11">
        <v>682</v>
      </c>
      <c r="AU8" s="13">
        <v>20357.55</v>
      </c>
      <c r="AV8" s="11">
        <v>209</v>
      </c>
      <c r="AW8" s="11">
        <v>486</v>
      </c>
      <c r="AX8" s="13">
        <v>12839.12</v>
      </c>
      <c r="AY8" s="11">
        <v>225</v>
      </c>
      <c r="AZ8" s="12">
        <v>0.4033</v>
      </c>
      <c r="BA8" s="12">
        <v>0.5856</v>
      </c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222705</v>
      </c>
      <c r="C9" s="11">
        <f>=ROUNDDOWN(24.4145892258107,0)</f>
      </c>
      <c r="D9" s="11">
        <v>167619</v>
      </c>
      <c r="E9" s="12">
        <v>0.9989</v>
      </c>
      <c r="F9" s="11"/>
      <c r="G9" s="11">
        <f>=ROUNDDOWN({0},0)</f>
      </c>
      <c r="H9" s="11"/>
      <c r="I9" s="12"/>
      <c r="J9" s="11">
        <v>6488</v>
      </c>
      <c r="K9" s="13">
        <v>121362.85</v>
      </c>
      <c r="L9" s="11">
        <v>339</v>
      </c>
      <c r="M9" s="14">
        <v>358</v>
      </c>
      <c r="N9" s="11">
        <v>4152</v>
      </c>
      <c r="O9" s="13">
        <v>80389.59</v>
      </c>
      <c r="P9" s="11">
        <v>270</v>
      </c>
      <c r="Q9" s="14">
        <v>297.74</v>
      </c>
      <c r="R9" s="12">
        <v>0.5626</v>
      </c>
      <c r="S9" s="12">
        <v>0.5097</v>
      </c>
      <c r="T9" s="12">
        <v>0.2556</v>
      </c>
      <c r="U9" s="12">
        <v>0.2024</v>
      </c>
      <c r="V9" s="11">
        <v>3400</v>
      </c>
      <c r="W9" s="13">
        <v>61134.27</v>
      </c>
      <c r="X9" s="11">
        <v>288</v>
      </c>
      <c r="Y9" s="11">
        <v>747</v>
      </c>
      <c r="Z9" s="13">
        <v>12956.6</v>
      </c>
      <c r="AA9" s="11">
        <v>252</v>
      </c>
      <c r="AB9" s="12">
        <v>3.5515</v>
      </c>
      <c r="AC9" s="12">
        <v>3.7184</v>
      </c>
      <c r="AD9" s="11">
        <v>1930</v>
      </c>
      <c r="AE9" s="13">
        <v>37478.19</v>
      </c>
      <c r="AF9" s="11">
        <v>227</v>
      </c>
      <c r="AG9" s="11">
        <v>1672</v>
      </c>
      <c r="AH9" s="13">
        <v>33442.24</v>
      </c>
      <c r="AI9" s="11">
        <v>226</v>
      </c>
      <c r="AJ9" s="12">
        <v>0.1543</v>
      </c>
      <c r="AK9" s="12">
        <v>0.1207</v>
      </c>
      <c r="AL9" s="11">
        <v>489</v>
      </c>
      <c r="AM9" s="13">
        <v>9747.89</v>
      </c>
      <c r="AN9" s="11">
        <v>147</v>
      </c>
      <c r="AO9" s="11">
        <v>1255</v>
      </c>
      <c r="AP9" s="13">
        <v>24977.03</v>
      </c>
      <c r="AQ9" s="11">
        <v>233</v>
      </c>
      <c r="AR9" s="12">
        <v>-0.6104</v>
      </c>
      <c r="AS9" s="12">
        <v>-0.6097</v>
      </c>
      <c r="AT9" s="11">
        <v>669</v>
      </c>
      <c r="AU9" s="13">
        <v>13002.5</v>
      </c>
      <c r="AV9" s="11">
        <v>201</v>
      </c>
      <c r="AW9" s="11">
        <v>478</v>
      </c>
      <c r="AX9" s="13">
        <v>9013.72</v>
      </c>
      <c r="AY9" s="11">
        <v>237</v>
      </c>
      <c r="AZ9" s="12">
        <v>0.3996</v>
      </c>
      <c r="BA9" s="12">
        <v>0.4425</v>
      </c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492392</v>
      </c>
      <c r="C10" s="11">
        <f>=ROUNDDOWN(28.9419329810558,0)</f>
      </c>
      <c r="D10" s="11">
        <v>194553</v>
      </c>
      <c r="E10" s="12">
        <v>0.9147</v>
      </c>
      <c r="F10" s="11"/>
      <c r="G10" s="11">
        <f>=ROUNDDOWN({0},0)</f>
      </c>
      <c r="H10" s="11"/>
      <c r="I10" s="12"/>
      <c r="J10" s="11">
        <v>12879</v>
      </c>
      <c r="K10" s="13">
        <v>447010.77</v>
      </c>
      <c r="L10" s="11">
        <v>1126</v>
      </c>
      <c r="M10" s="14">
        <v>396.99</v>
      </c>
      <c r="N10" s="11">
        <v>6911</v>
      </c>
      <c r="O10" s="13">
        <v>223089.45</v>
      </c>
      <c r="P10" s="11">
        <v>1204</v>
      </c>
      <c r="Q10" s="14">
        <v>185.29</v>
      </c>
      <c r="R10" s="12">
        <v>0.8636</v>
      </c>
      <c r="S10" s="12">
        <v>1.0037</v>
      </c>
      <c r="T10" s="12">
        <v>-0.0648</v>
      </c>
      <c r="U10" s="12">
        <v>1.1425</v>
      </c>
      <c r="V10" s="11">
        <v>7848</v>
      </c>
      <c r="W10" s="13">
        <v>267581.39</v>
      </c>
      <c r="X10" s="11">
        <v>911</v>
      </c>
      <c r="Y10" s="11">
        <v>1349</v>
      </c>
      <c r="Z10" s="13">
        <v>44886.15</v>
      </c>
      <c r="AA10" s="11">
        <v>970</v>
      </c>
      <c r="AB10" s="12">
        <v>4.8176</v>
      </c>
      <c r="AC10" s="12">
        <v>4.9613</v>
      </c>
      <c r="AD10" s="11">
        <v>2396</v>
      </c>
      <c r="AE10" s="13">
        <v>87189.42</v>
      </c>
      <c r="AF10" s="11">
        <v>880</v>
      </c>
      <c r="AG10" s="11">
        <v>2635</v>
      </c>
      <c r="AH10" s="13">
        <v>86930.75</v>
      </c>
      <c r="AI10" s="11">
        <v>955</v>
      </c>
      <c r="AJ10" s="12">
        <v>-0.0907</v>
      </c>
      <c r="AK10" s="12">
        <v>0.003</v>
      </c>
      <c r="AL10" s="11">
        <v>1257</v>
      </c>
      <c r="AM10" s="13">
        <v>44761.72</v>
      </c>
      <c r="AN10" s="11">
        <v>681</v>
      </c>
      <c r="AO10" s="11">
        <v>2301</v>
      </c>
      <c r="AP10" s="13">
        <v>67509.05</v>
      </c>
      <c r="AQ10" s="11">
        <v>865</v>
      </c>
      <c r="AR10" s="12">
        <v>-0.4537</v>
      </c>
      <c r="AS10" s="12">
        <v>-0.337</v>
      </c>
      <c r="AT10" s="11">
        <v>1378</v>
      </c>
      <c r="AU10" s="13">
        <v>47478.24</v>
      </c>
      <c r="AV10" s="11">
        <v>741</v>
      </c>
      <c r="AW10" s="11">
        <v>626</v>
      </c>
      <c r="AX10" s="13">
        <v>23763.5</v>
      </c>
      <c r="AY10" s="11">
        <v>770</v>
      </c>
      <c r="AZ10" s="12">
        <v>1.2013</v>
      </c>
      <c r="BA10" s="12">
        <v>0.9979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104393</v>
      </c>
      <c r="C11" s="11">
        <f>=ROUNDDOWN(18.325814096375,0)</f>
      </c>
      <c r="D11" s="11">
        <v>63258</v>
      </c>
      <c r="E11" s="12">
        <v>0.9399</v>
      </c>
      <c r="F11" s="11"/>
      <c r="G11" s="11">
        <f>=ROUNDDOWN({0},0)</f>
      </c>
      <c r="H11" s="11">
        <v>6811</v>
      </c>
      <c r="I11" s="12">
        <v>0.8457</v>
      </c>
      <c r="J11" s="11">
        <v>2148</v>
      </c>
      <c r="K11" s="13">
        <v>278439.52</v>
      </c>
      <c r="L11" s="11">
        <v>501</v>
      </c>
      <c r="M11" s="14">
        <v>555.77</v>
      </c>
      <c r="N11" s="11">
        <v>2401</v>
      </c>
      <c r="O11" s="13">
        <v>331200.22</v>
      </c>
      <c r="P11" s="11">
        <v>677</v>
      </c>
      <c r="Q11" s="14">
        <v>489.22</v>
      </c>
      <c r="R11" s="12">
        <v>-0.1054</v>
      </c>
      <c r="S11" s="12">
        <v>-0.1593</v>
      </c>
      <c r="T11" s="12">
        <v>-0.26</v>
      </c>
      <c r="U11" s="12">
        <v>0.136</v>
      </c>
      <c r="V11" s="11">
        <v>234</v>
      </c>
      <c r="W11" s="13">
        <v>30259.61</v>
      </c>
      <c r="X11" s="11">
        <v>479</v>
      </c>
      <c r="Y11" s="11">
        <v>193</v>
      </c>
      <c r="Z11" s="13">
        <v>30629.08</v>
      </c>
      <c r="AA11" s="11">
        <v>620</v>
      </c>
      <c r="AB11" s="12">
        <v>0.2124</v>
      </c>
      <c r="AC11" s="12">
        <v>-0.0121</v>
      </c>
      <c r="AD11" s="11">
        <v>463</v>
      </c>
      <c r="AE11" s="13">
        <v>50576.82</v>
      </c>
      <c r="AF11" s="11">
        <v>428</v>
      </c>
      <c r="AG11" s="11">
        <v>242</v>
      </c>
      <c r="AH11" s="13">
        <v>42166.49</v>
      </c>
      <c r="AI11" s="11">
        <v>559</v>
      </c>
      <c r="AJ11" s="12">
        <v>0.9132</v>
      </c>
      <c r="AK11" s="12">
        <v>0.1995</v>
      </c>
      <c r="AL11" s="11">
        <v>1396</v>
      </c>
      <c r="AM11" s="13">
        <v>184727.35</v>
      </c>
      <c r="AN11" s="11">
        <v>315</v>
      </c>
      <c r="AO11" s="11">
        <v>1946</v>
      </c>
      <c r="AP11" s="13">
        <v>254967.4</v>
      </c>
      <c r="AQ11" s="11">
        <v>517</v>
      </c>
      <c r="AR11" s="12">
        <v>-0.2826</v>
      </c>
      <c r="AS11" s="12">
        <v>-0.2755</v>
      </c>
      <c r="AT11" s="11">
        <v>55</v>
      </c>
      <c r="AU11" s="13">
        <v>12875.74</v>
      </c>
      <c r="AV11" s="11">
        <v>234</v>
      </c>
      <c r="AW11" s="11">
        <v>20</v>
      </c>
      <c r="AX11" s="13">
        <v>3437.25</v>
      </c>
      <c r="AY11" s="11">
        <v>278</v>
      </c>
      <c r="AZ11" s="12">
        <v>1.75</v>
      </c>
      <c r="BA11" s="12">
        <v>2.7459</v>
      </c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13412</v>
      </c>
      <c r="C12" s="11">
        <f>=ROUNDDOWN(23.8266121868893,0)</f>
      </c>
      <c r="D12" s="11">
        <v>5340</v>
      </c>
      <c r="E12" s="12">
        <v>0.9524</v>
      </c>
      <c r="F12" s="11"/>
      <c r="G12" s="11">
        <f>=ROUNDDOWN({0},0)</f>
      </c>
      <c r="H12" s="11"/>
      <c r="I12" s="12"/>
      <c r="J12" s="11">
        <v>94</v>
      </c>
      <c r="K12" s="13">
        <v>5726.61</v>
      </c>
      <c r="L12" s="11">
        <v>118</v>
      </c>
      <c r="M12" s="14">
        <v>48.53</v>
      </c>
      <c r="N12" s="11">
        <v>130</v>
      </c>
      <c r="O12" s="13">
        <v>9291.5</v>
      </c>
      <c r="P12" s="11">
        <v>131</v>
      </c>
      <c r="Q12" s="14">
        <v>70.93</v>
      </c>
      <c r="R12" s="12">
        <v>-0.2769</v>
      </c>
      <c r="S12" s="12">
        <v>-0.3837</v>
      </c>
      <c r="T12" s="12">
        <v>-0.0992</v>
      </c>
      <c r="U12" s="12">
        <v>-0.3158</v>
      </c>
      <c r="V12" s="11">
        <v>41</v>
      </c>
      <c r="W12" s="13">
        <v>2242.61</v>
      </c>
      <c r="X12" s="11">
        <v>118</v>
      </c>
      <c r="Y12" s="11">
        <v>34</v>
      </c>
      <c r="Z12" s="13">
        <v>2179.11</v>
      </c>
      <c r="AA12" s="11">
        <v>122</v>
      </c>
      <c r="AB12" s="12">
        <v>0.2059</v>
      </c>
      <c r="AC12" s="12">
        <v>0.0291</v>
      </c>
      <c r="AD12" s="11">
        <v>12</v>
      </c>
      <c r="AE12" s="13">
        <v>729.8</v>
      </c>
      <c r="AF12" s="11">
        <v>118</v>
      </c>
      <c r="AG12" s="11">
        <v>15</v>
      </c>
      <c r="AH12" s="13">
        <v>1048.77</v>
      </c>
      <c r="AI12" s="11">
        <v>121</v>
      </c>
      <c r="AJ12" s="12">
        <v>-0.2</v>
      </c>
      <c r="AK12" s="12">
        <v>-0.3041</v>
      </c>
      <c r="AL12" s="11">
        <v>27</v>
      </c>
      <c r="AM12" s="13">
        <v>1814.2</v>
      </c>
      <c r="AN12" s="11">
        <v>79</v>
      </c>
      <c r="AO12" s="11">
        <v>59</v>
      </c>
      <c r="AP12" s="13">
        <v>4370.12</v>
      </c>
      <c r="AQ12" s="11">
        <v>104</v>
      </c>
      <c r="AR12" s="12">
        <v>-0.5424</v>
      </c>
      <c r="AS12" s="12">
        <v>-0.5849</v>
      </c>
      <c r="AT12" s="11">
        <v>14</v>
      </c>
      <c r="AU12" s="13">
        <v>940</v>
      </c>
      <c r="AV12" s="11">
        <v>79</v>
      </c>
      <c r="AW12" s="11">
        <v>22</v>
      </c>
      <c r="AX12" s="13">
        <v>1693.5</v>
      </c>
      <c r="AY12" s="11">
        <v>104</v>
      </c>
      <c r="AZ12" s="12">
        <v>-0.3636</v>
      </c>
      <c r="BA12" s="12">
        <v>-0.4449</v>
      </c>
      <c r="BB12" s="11"/>
      <c r="BC12" s="13"/>
      <c r="BD12" s="11"/>
      <c r="BE12" s="11"/>
      <c r="BF12" s="13"/>
      <c r="BG12" s="11"/>
      <c r="BH12" s="12"/>
      <c r="BI12" s="12"/>
    </row>
    <row r="13">
      <c r="A13" s="10" t="s">
        <v>44</v>
      </c>
      <c r="B13" s="11">
        <v>10154</v>
      </c>
      <c r="C13" s="11">
        <f>=ROUNDDOWN(181.645796064401,0)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36</v>
      </c>
      <c r="K13" s="13">
        <v>289.64</v>
      </c>
      <c r="L13" s="11">
        <v>22</v>
      </c>
      <c r="M13" s="14">
        <v>13.17</v>
      </c>
      <c r="N13" s="11"/>
      <c r="O13" s="13"/>
      <c r="P13" s="11">
        <v>23</v>
      </c>
      <c r="Q13" s="14"/>
      <c r="R13" s="12"/>
      <c r="S13" s="12"/>
      <c r="T13" s="12">
        <v>-0.0435</v>
      </c>
      <c r="U13" s="12"/>
      <c r="V13" s="11">
        <v>36</v>
      </c>
      <c r="W13" s="13">
        <v>289.64</v>
      </c>
      <c r="X13" s="11">
        <v>7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28909</v>
      </c>
      <c r="C14" s="11">
        <f>=ROUNDDOWN(73.8605007664793,0)</f>
      </c>
      <c r="D14" s="11">
        <v>8876</v>
      </c>
      <c r="E14" s="12">
        <v>0.7755</v>
      </c>
      <c r="F14" s="11"/>
      <c r="G14" s="11">
        <f>=ROUNDDOWN({0},0)</f>
      </c>
      <c r="H14" s="11"/>
      <c r="I14" s="12"/>
      <c r="J14" s="11">
        <v>41</v>
      </c>
      <c r="K14" s="13">
        <v>1251.86</v>
      </c>
      <c r="L14" s="11">
        <v>81</v>
      </c>
      <c r="M14" s="14">
        <v>15.46</v>
      </c>
      <c r="N14" s="11">
        <v>45</v>
      </c>
      <c r="O14" s="13">
        <v>1332.42</v>
      </c>
      <c r="P14" s="11">
        <v>113</v>
      </c>
      <c r="Q14" s="14">
        <v>11.79</v>
      </c>
      <c r="R14" s="12">
        <v>-0.0889</v>
      </c>
      <c r="S14" s="12">
        <v>-0.0605</v>
      </c>
      <c r="T14" s="12">
        <v>-0.2832</v>
      </c>
      <c r="U14" s="12">
        <v>0.3113</v>
      </c>
      <c r="V14" s="11">
        <v>41</v>
      </c>
      <c r="W14" s="13">
        <v>1251.86</v>
      </c>
      <c r="X14" s="11">
        <v>46</v>
      </c>
      <c r="Y14" s="11">
        <v>45</v>
      </c>
      <c r="Z14" s="13">
        <v>1332.42</v>
      </c>
      <c r="AA14" s="11">
        <v>52</v>
      </c>
      <c r="AB14" s="12">
        <v>-0.0889</v>
      </c>
      <c r="AC14" s="12">
        <v>-0.0605</v>
      </c>
      <c r="AD14" s="11"/>
      <c r="AE14" s="13"/>
      <c r="AF14" s="11">
        <v>1</v>
      </c>
      <c r="AG14" s="11"/>
      <c r="AH14" s="13"/>
      <c r="AI14" s="11">
        <v>29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5228</v>
      </c>
      <c r="C15" s="11">
        <f>=ROUNDDOWN(265.380710659898,0)</f>
      </c>
      <c r="D15" s="11"/>
      <c r="E15" s="12"/>
      <c r="F15" s="11"/>
      <c r="G15" s="11">
        <f>=ROUNDDOWN({0},0)</f>
      </c>
      <c r="H15" s="11"/>
      <c r="I15" s="12"/>
      <c r="J15" s="11">
        <v>9</v>
      </c>
      <c r="K15" s="13">
        <v>441.2</v>
      </c>
      <c r="L15" s="11"/>
      <c r="M15" s="14"/>
      <c r="N15" s="11">
        <v>9</v>
      </c>
      <c r="O15" s="13">
        <v>536.94</v>
      </c>
      <c r="P15" s="11">
        <v>96</v>
      </c>
      <c r="Q15" s="14">
        <v>5.59</v>
      </c>
      <c r="R15" s="12"/>
      <c r="S15" s="12">
        <v>-0.1783</v>
      </c>
      <c r="T15" s="12"/>
      <c r="U15" s="12"/>
      <c r="V15" s="11"/>
      <c r="W15" s="13"/>
      <c r="X15" s="11"/>
      <c r="Y15" s="11">
        <v>2</v>
      </c>
      <c r="Z15" s="13">
        <v>60.37</v>
      </c>
      <c r="AA15" s="11">
        <v>96</v>
      </c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9</v>
      </c>
      <c r="AU15" s="13">
        <v>441.2</v>
      </c>
      <c r="AV15" s="11"/>
      <c r="AW15" s="11">
        <v>7</v>
      </c>
      <c r="AX15" s="13">
        <v>476.57</v>
      </c>
      <c r="AY15" s="11">
        <v>73</v>
      </c>
      <c r="AZ15" s="12">
        <v>0.2857</v>
      </c>
      <c r="BA15" s="12">
        <v>-0.0742</v>
      </c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422381</v>
      </c>
      <c r="C16" s="11">
        <f>=ROUNDDOWN(24.6326513949799,0)</f>
      </c>
      <c r="D16" s="11">
        <v>163027</v>
      </c>
      <c r="E16" s="12">
        <v>0.8859</v>
      </c>
      <c r="F16" s="11"/>
      <c r="G16" s="11">
        <f>=ROUNDDOWN({0},0)</f>
      </c>
      <c r="H16" s="11"/>
      <c r="I16" s="12"/>
      <c r="J16" s="11">
        <v>7648</v>
      </c>
      <c r="K16" s="13">
        <v>205735.16</v>
      </c>
      <c r="L16" s="11">
        <v>1038</v>
      </c>
      <c r="M16" s="14">
        <v>198.2</v>
      </c>
      <c r="N16" s="11">
        <v>6783</v>
      </c>
      <c r="O16" s="13">
        <v>175651.72</v>
      </c>
      <c r="P16" s="11">
        <v>1057</v>
      </c>
      <c r="Q16" s="14">
        <v>166.18</v>
      </c>
      <c r="R16" s="12">
        <v>0.1275</v>
      </c>
      <c r="S16" s="12">
        <v>0.1713</v>
      </c>
      <c r="T16" s="12">
        <v>-0.018</v>
      </c>
      <c r="U16" s="12">
        <v>0.1927</v>
      </c>
      <c r="V16" s="11">
        <v>3162</v>
      </c>
      <c r="W16" s="13">
        <v>83606.1</v>
      </c>
      <c r="X16" s="11">
        <v>1037</v>
      </c>
      <c r="Y16" s="11">
        <v>1381</v>
      </c>
      <c r="Z16" s="13">
        <v>37225.82</v>
      </c>
      <c r="AA16" s="11">
        <v>1029</v>
      </c>
      <c r="AB16" s="12">
        <v>1.2896</v>
      </c>
      <c r="AC16" s="12">
        <v>1.2459</v>
      </c>
      <c r="AD16" s="11">
        <v>2470</v>
      </c>
      <c r="AE16" s="13">
        <v>68918.38</v>
      </c>
      <c r="AF16" s="11">
        <v>1012</v>
      </c>
      <c r="AG16" s="11">
        <v>2615</v>
      </c>
      <c r="AH16" s="13">
        <v>67170.06</v>
      </c>
      <c r="AI16" s="11">
        <v>1009</v>
      </c>
      <c r="AJ16" s="12">
        <v>-0.0554</v>
      </c>
      <c r="AK16" s="12">
        <v>0.026</v>
      </c>
      <c r="AL16" s="11">
        <v>790</v>
      </c>
      <c r="AM16" s="13">
        <v>16457.24</v>
      </c>
      <c r="AN16" s="11">
        <v>819</v>
      </c>
      <c r="AO16" s="11">
        <v>1505</v>
      </c>
      <c r="AP16" s="13">
        <v>32867.57</v>
      </c>
      <c r="AQ16" s="11">
        <v>840</v>
      </c>
      <c r="AR16" s="12">
        <v>-0.4751</v>
      </c>
      <c r="AS16" s="12">
        <v>-0.4993</v>
      </c>
      <c r="AT16" s="11">
        <v>1226</v>
      </c>
      <c r="AU16" s="13">
        <v>36753.44</v>
      </c>
      <c r="AV16" s="11">
        <v>952</v>
      </c>
      <c r="AW16" s="11">
        <v>1282</v>
      </c>
      <c r="AX16" s="13">
        <v>38388.27</v>
      </c>
      <c r="AY16" s="11">
        <v>986</v>
      </c>
      <c r="AZ16" s="12">
        <v>-0.0437</v>
      </c>
      <c r="BA16" s="12">
        <v>-0.0426</v>
      </c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149635</v>
      </c>
      <c r="C17" s="11">
        <f>=ROUNDDOWN(47.4775517974426,0)</f>
      </c>
      <c r="D17" s="11">
        <v>52947</v>
      </c>
      <c r="E17" s="12">
        <v>0.9852</v>
      </c>
      <c r="F17" s="11"/>
      <c r="G17" s="11">
        <f>=ROUNDDOWN({0},0)</f>
      </c>
      <c r="H17" s="11"/>
      <c r="I17" s="12"/>
      <c r="J17" s="11">
        <v>3554</v>
      </c>
      <c r="K17" s="13">
        <v>111938.22</v>
      </c>
      <c r="L17" s="11">
        <v>161</v>
      </c>
      <c r="M17" s="14">
        <v>695.27</v>
      </c>
      <c r="N17" s="11">
        <v>3145</v>
      </c>
      <c r="O17" s="13">
        <v>100960.45</v>
      </c>
      <c r="P17" s="11">
        <v>123</v>
      </c>
      <c r="Q17" s="14">
        <v>820.82</v>
      </c>
      <c r="R17" s="12">
        <v>0.13</v>
      </c>
      <c r="S17" s="12">
        <v>0.1087</v>
      </c>
      <c r="T17" s="12">
        <v>0.3089</v>
      </c>
      <c r="U17" s="12">
        <v>-0.153</v>
      </c>
      <c r="V17" s="11">
        <v>1485</v>
      </c>
      <c r="W17" s="13">
        <v>43983.73</v>
      </c>
      <c r="X17" s="11">
        <v>161</v>
      </c>
      <c r="Y17" s="11">
        <v>349</v>
      </c>
      <c r="Z17" s="13">
        <v>9472.37</v>
      </c>
      <c r="AA17" s="11">
        <v>110</v>
      </c>
      <c r="AB17" s="12">
        <v>3.255</v>
      </c>
      <c r="AC17" s="12">
        <v>3.6434</v>
      </c>
      <c r="AD17" s="11">
        <v>1044</v>
      </c>
      <c r="AE17" s="13">
        <v>37236.7</v>
      </c>
      <c r="AF17" s="11">
        <v>161</v>
      </c>
      <c r="AG17" s="11">
        <v>1474</v>
      </c>
      <c r="AH17" s="13">
        <v>51377.27</v>
      </c>
      <c r="AI17" s="11">
        <v>122</v>
      </c>
      <c r="AJ17" s="12">
        <v>-0.2917</v>
      </c>
      <c r="AK17" s="12">
        <v>-0.2752</v>
      </c>
      <c r="AL17" s="11">
        <v>278</v>
      </c>
      <c r="AM17" s="13">
        <v>8944.16</v>
      </c>
      <c r="AN17" s="11">
        <v>73</v>
      </c>
      <c r="AO17" s="11">
        <v>840</v>
      </c>
      <c r="AP17" s="13">
        <v>27198.63</v>
      </c>
      <c r="AQ17" s="11">
        <v>111</v>
      </c>
      <c r="AR17" s="12">
        <v>-0.669</v>
      </c>
      <c r="AS17" s="12">
        <v>-0.6712</v>
      </c>
      <c r="AT17" s="11">
        <v>747</v>
      </c>
      <c r="AU17" s="13">
        <v>21773.63</v>
      </c>
      <c r="AV17" s="11">
        <v>161</v>
      </c>
      <c r="AW17" s="11">
        <v>482</v>
      </c>
      <c r="AX17" s="13">
        <v>12912.18</v>
      </c>
      <c r="AY17" s="11">
        <v>118</v>
      </c>
      <c r="AZ17" s="12">
        <v>0.5498</v>
      </c>
      <c r="BA17" s="12">
        <v>0.6863</v>
      </c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299456</v>
      </c>
      <c r="C18" s="11">
        <f>=ROUNDDOWN(28.9979470891273,0)</f>
      </c>
      <c r="D18" s="11">
        <v>137060</v>
      </c>
      <c r="E18" s="12">
        <v>0.999</v>
      </c>
      <c r="F18" s="11"/>
      <c r="G18" s="11">
        <f>=ROUNDDOWN({0},0)</f>
      </c>
      <c r="H18" s="11"/>
      <c r="I18" s="12"/>
      <c r="J18" s="11">
        <v>4590</v>
      </c>
      <c r="K18" s="13">
        <v>86452.82</v>
      </c>
      <c r="L18" s="11">
        <v>550</v>
      </c>
      <c r="M18" s="14">
        <v>157.19</v>
      </c>
      <c r="N18" s="11">
        <v>4850</v>
      </c>
      <c r="O18" s="13">
        <v>89476.38</v>
      </c>
      <c r="P18" s="11">
        <v>659</v>
      </c>
      <c r="Q18" s="14">
        <v>135.78</v>
      </c>
      <c r="R18" s="12">
        <v>-0.0536</v>
      </c>
      <c r="S18" s="12">
        <v>-0.0338</v>
      </c>
      <c r="T18" s="12">
        <v>-0.1654</v>
      </c>
      <c r="U18" s="12">
        <v>0.1577</v>
      </c>
      <c r="V18" s="11">
        <v>1979</v>
      </c>
      <c r="W18" s="13">
        <v>36791.66</v>
      </c>
      <c r="X18" s="11">
        <v>507</v>
      </c>
      <c r="Y18" s="11">
        <v>934</v>
      </c>
      <c r="Z18" s="13">
        <v>15239.18</v>
      </c>
      <c r="AA18" s="11">
        <v>611</v>
      </c>
      <c r="AB18" s="12">
        <v>1.1188</v>
      </c>
      <c r="AC18" s="12">
        <v>1.4143</v>
      </c>
      <c r="AD18" s="11">
        <v>57</v>
      </c>
      <c r="AE18" s="13">
        <v>1312.77</v>
      </c>
      <c r="AF18" s="11">
        <v>21</v>
      </c>
      <c r="AG18" s="11">
        <v>56</v>
      </c>
      <c r="AH18" s="13">
        <v>1650.65</v>
      </c>
      <c r="AI18" s="11">
        <v>15</v>
      </c>
      <c r="AJ18" s="12">
        <v>0.0179</v>
      </c>
      <c r="AK18" s="12">
        <v>-0.2047</v>
      </c>
      <c r="AL18" s="11">
        <v>982</v>
      </c>
      <c r="AM18" s="13">
        <v>18972.07</v>
      </c>
      <c r="AN18" s="11">
        <v>195</v>
      </c>
      <c r="AO18" s="11">
        <v>1938</v>
      </c>
      <c r="AP18" s="13">
        <v>37408.28</v>
      </c>
      <c r="AQ18" s="11">
        <v>477</v>
      </c>
      <c r="AR18" s="12">
        <v>-0.4933</v>
      </c>
      <c r="AS18" s="12">
        <v>-0.4928</v>
      </c>
      <c r="AT18" s="11">
        <v>1572</v>
      </c>
      <c r="AU18" s="13">
        <v>29376.32</v>
      </c>
      <c r="AV18" s="11">
        <v>499</v>
      </c>
      <c r="AW18" s="11">
        <v>1922</v>
      </c>
      <c r="AX18" s="13">
        <v>35178.27</v>
      </c>
      <c r="AY18" s="11">
        <v>655</v>
      </c>
      <c r="AZ18" s="12">
        <v>-0.1821</v>
      </c>
      <c r="BA18" s="12">
        <v>-0.1649</v>
      </c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161156</v>
      </c>
      <c r="C19" s="11">
        <f>=ROUNDDOWN(33.8321367090733,0)</f>
      </c>
      <c r="D19" s="11">
        <v>43903</v>
      </c>
      <c r="E19" s="12">
        <v>0.957</v>
      </c>
      <c r="F19" s="11"/>
      <c r="G19" s="11">
        <f>=ROUNDDOWN({0},0)</f>
      </c>
      <c r="H19" s="11"/>
      <c r="I19" s="12"/>
      <c r="J19" s="11">
        <v>3249</v>
      </c>
      <c r="K19" s="13">
        <v>127814.08</v>
      </c>
      <c r="L19" s="11">
        <v>508</v>
      </c>
      <c r="M19" s="14">
        <v>251.6</v>
      </c>
      <c r="N19" s="11">
        <v>2450</v>
      </c>
      <c r="O19" s="13">
        <v>102950.78</v>
      </c>
      <c r="P19" s="11">
        <v>550</v>
      </c>
      <c r="Q19" s="14">
        <v>187.18</v>
      </c>
      <c r="R19" s="12">
        <v>0.3261</v>
      </c>
      <c r="S19" s="12">
        <v>0.2415</v>
      </c>
      <c r="T19" s="12">
        <v>-0.0764</v>
      </c>
      <c r="U19" s="12">
        <v>0.3442</v>
      </c>
      <c r="V19" s="11">
        <v>1075</v>
      </c>
      <c r="W19" s="13">
        <v>41515.37</v>
      </c>
      <c r="X19" s="11">
        <v>484</v>
      </c>
      <c r="Y19" s="11">
        <v>441</v>
      </c>
      <c r="Z19" s="13">
        <v>17269.79</v>
      </c>
      <c r="AA19" s="11">
        <v>510</v>
      </c>
      <c r="AB19" s="12">
        <v>1.4376</v>
      </c>
      <c r="AC19" s="12">
        <v>1.4039</v>
      </c>
      <c r="AD19" s="11">
        <v>803</v>
      </c>
      <c r="AE19" s="13">
        <v>31692.73</v>
      </c>
      <c r="AF19" s="11">
        <v>455</v>
      </c>
      <c r="AG19" s="11">
        <v>223</v>
      </c>
      <c r="AH19" s="13">
        <v>9126.74</v>
      </c>
      <c r="AI19" s="11">
        <v>435</v>
      </c>
      <c r="AJ19" s="12">
        <v>2.6009</v>
      </c>
      <c r="AK19" s="12">
        <v>2.4725</v>
      </c>
      <c r="AL19" s="11">
        <v>1065</v>
      </c>
      <c r="AM19" s="13">
        <v>42500.8</v>
      </c>
      <c r="AN19" s="11">
        <v>378</v>
      </c>
      <c r="AO19" s="11">
        <v>1462</v>
      </c>
      <c r="AP19" s="13">
        <v>64037.43</v>
      </c>
      <c r="AQ19" s="11">
        <v>518</v>
      </c>
      <c r="AR19" s="12">
        <v>-0.2715</v>
      </c>
      <c r="AS19" s="12">
        <v>-0.3363</v>
      </c>
      <c r="AT19" s="11">
        <v>306</v>
      </c>
      <c r="AU19" s="13">
        <v>12105.18</v>
      </c>
      <c r="AV19" s="11">
        <v>448</v>
      </c>
      <c r="AW19" s="11">
        <v>324</v>
      </c>
      <c r="AX19" s="13">
        <v>12516.82</v>
      </c>
      <c r="AY19" s="11">
        <v>505</v>
      </c>
      <c r="AZ19" s="12">
        <v>-0.0556</v>
      </c>
      <c r="BA19" s="12">
        <v>-0.0329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9" t="s">
        <v>51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68662</v>
      </c>
      <c r="K20" s="17">
        <v>2591292.25</v>
      </c>
      <c r="L20" s="15">
        <v>6735</v>
      </c>
      <c r="M20" s="18">
        <v>384.75</v>
      </c>
      <c r="N20" s="15">
        <v>55474</v>
      </c>
      <c r="O20" s="17">
        <v>1991195.31</v>
      </c>
      <c r="P20" s="15">
        <v>7743</v>
      </c>
      <c r="Q20" s="18">
        <v>257.16</v>
      </c>
      <c r="R20" s="16">
        <v>0.2377</v>
      </c>
      <c r="S20" s="16">
        <v>0.3014</v>
      </c>
      <c r="T20" s="16">
        <v>-0.1302</v>
      </c>
      <c r="U20" s="16">
        <v>0.4962</v>
      </c>
      <c r="V20" s="15">
        <v>34942</v>
      </c>
      <c r="W20" s="17">
        <v>1184707.66</v>
      </c>
      <c r="X20" s="15">
        <v>6193</v>
      </c>
      <c r="Y20" s="15">
        <v>9089</v>
      </c>
      <c r="Z20" s="17">
        <v>331868.44</v>
      </c>
      <c r="AA20" s="15">
        <v>6305</v>
      </c>
      <c r="AB20" s="16">
        <v>2.8444</v>
      </c>
      <c r="AC20" s="16">
        <v>2.5698</v>
      </c>
      <c r="AD20" s="15">
        <v>15057</v>
      </c>
      <c r="AE20" s="17">
        <v>610706.56</v>
      </c>
      <c r="AF20" s="15">
        <v>5333</v>
      </c>
      <c r="AG20" s="15">
        <v>14580</v>
      </c>
      <c r="AH20" s="17">
        <v>590911.02</v>
      </c>
      <c r="AI20" s="15">
        <v>6057</v>
      </c>
      <c r="AJ20" s="16">
        <v>0.0327</v>
      </c>
      <c r="AK20" s="16">
        <v>0.0335</v>
      </c>
      <c r="AL20" s="15">
        <v>8437</v>
      </c>
      <c r="AM20" s="17">
        <v>417278.63</v>
      </c>
      <c r="AN20" s="15">
        <v>4119</v>
      </c>
      <c r="AO20" s="15">
        <v>15587</v>
      </c>
      <c r="AP20" s="17">
        <v>729725.5</v>
      </c>
      <c r="AQ20" s="15">
        <v>5547</v>
      </c>
      <c r="AR20" s="16">
        <v>-0.4587</v>
      </c>
      <c r="AS20" s="16">
        <v>-0.4282</v>
      </c>
      <c r="AT20" s="15">
        <v>10226</v>
      </c>
      <c r="AU20" s="17">
        <v>378599.4</v>
      </c>
      <c r="AV20" s="15">
        <v>5254</v>
      </c>
      <c r="AW20" s="15">
        <v>7902</v>
      </c>
      <c r="AX20" s="17">
        <v>279474.85</v>
      </c>
      <c r="AY20" s="15">
        <v>5605</v>
      </c>
      <c r="AZ20" s="16">
        <v>0.2941</v>
      </c>
      <c r="BA20" s="16">
        <v>0.3547</v>
      </c>
      <c r="BB20" s="15"/>
      <c r="BC20" s="17"/>
      <c r="BD20" s="15"/>
      <c r="BE20" s="15">
        <v>8316</v>
      </c>
      <c r="BF20" s="17">
        <v>59215.5</v>
      </c>
      <c r="BG20" s="15"/>
      <c r="BH20" s="16">
        <v>-1</v>
      </c>
      <c r="BI20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